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91877\Downloads\"/>
    </mc:Choice>
  </mc:AlternateContent>
  <xr:revisionPtr revIDLastSave="0" documentId="13_ncr:1_{C1834C83-4502-4C02-B8E4-FD626BE629BD}" xr6:coauthVersionLast="47" xr6:coauthVersionMax="47" xr10:uidLastSave="{00000000-0000-0000-0000-000000000000}"/>
  <bookViews>
    <workbookView xWindow="-108" yWindow="-108" windowWidth="23256" windowHeight="12456" firstSheet="2" activeTab="10" xr2:uid="{00000000-000D-0000-FFFF-FFFF00000000}"/>
  </bookViews>
  <sheets>
    <sheet name="combo chart " sheetId="3" r:id="rId1"/>
    <sheet name="waterfall chart" sheetId="4" r:id="rId2"/>
    <sheet name="pie chart" sheetId="5" r:id="rId3"/>
    <sheet name="map charts" sheetId="6" r:id="rId4"/>
    <sheet name="top 5" sheetId="7" r:id="rId5"/>
    <sheet name="kpi" sheetId="9" r:id="rId6"/>
    <sheet name="kpi yoyy" sheetId="10" r:id="rId7"/>
    <sheet name="Sheet1" sheetId="12" r:id="rId8"/>
    <sheet name="Data" sheetId="1" r:id="rId9"/>
    <sheet name="layout" sheetId="2" r:id="rId10"/>
    <sheet name="Dashboard" sheetId="11" r:id="rId11"/>
    <sheet name="Sheet2" sheetId="13" r:id="rId12"/>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charts'!$D$1</definedName>
    <definedName name="_xlchart.v5.11" hidden="1">'map charts'!$D$2:$D$50</definedName>
    <definedName name="_xlchart.v5.12" hidden="1">'map charts'!$E$1</definedName>
    <definedName name="_xlchart.v5.13" hidden="1">'map charts'!$E$2:$E$50</definedName>
    <definedName name="_xlchart.v5.3" hidden="1">'map charts'!$D$1</definedName>
    <definedName name="_xlchart.v5.4" hidden="1">'map charts'!$D$2:$D$50</definedName>
    <definedName name="_xlchart.v5.5" hidden="1">'map charts'!$E$1</definedName>
    <definedName name="_xlchart.v5.6" hidden="1">'map charts'!$E$2:$E$50</definedName>
    <definedName name="Slicer_Region">#N/A</definedName>
    <definedName name="Slicer_Segment">#N/A</definedName>
    <definedName name="Slicer_Yea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13" l="1"/>
  <c r="H12" i="13"/>
  <c r="H13" i="13"/>
  <c r="H9" i="13"/>
  <c r="G10" i="13"/>
  <c r="G11" i="13"/>
  <c r="H11" i="13" s="1"/>
  <c r="G12" i="13"/>
  <c r="G13" i="13"/>
  <c r="G9" i="13"/>
  <c r="I5" i="13"/>
  <c r="L5" i="1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 i="4"/>
  <c r="D6" i="4"/>
  <c r="D5" i="4"/>
  <c r="D4" i="4"/>
  <c r="F11" i="12"/>
  <c r="J11" i="12"/>
  <c r="I11" i="12"/>
  <c r="H11" i="12"/>
  <c r="G11" i="12"/>
  <c r="E50" i="6"/>
  <c r="E18" i="6"/>
  <c r="E7" i="6"/>
  <c r="E37" i="6"/>
  <c r="E5" i="6"/>
  <c r="K15" i="9"/>
  <c r="E20" i="6"/>
  <c r="E23" i="6"/>
  <c r="E4" i="6"/>
  <c r="E27" i="6"/>
  <c r="E32" i="6"/>
  <c r="E45" i="6"/>
  <c r="E28" i="6"/>
  <c r="E41" i="6"/>
  <c r="E24" i="6"/>
  <c r="E46" i="6"/>
  <c r="E14" i="6"/>
  <c r="E47" i="6"/>
  <c r="E33" i="6"/>
  <c r="E7" i="4"/>
  <c r="E48" i="6"/>
  <c r="E16" i="6"/>
  <c r="E11" i="6"/>
  <c r="E35" i="6"/>
  <c r="E17" i="6"/>
  <c r="E6" i="4"/>
  <c r="H15" i="9"/>
  <c r="E3" i="6"/>
  <c r="E42" i="6"/>
  <c r="E10" i="6"/>
  <c r="E19" i="6"/>
  <c r="E29" i="6"/>
  <c r="N15" i="9"/>
  <c r="E44" i="6"/>
  <c r="E12" i="6"/>
  <c r="E40" i="6"/>
  <c r="E2" i="6"/>
  <c r="E21" i="6"/>
  <c r="E36" i="6"/>
  <c r="E4" i="4"/>
  <c r="E13" i="6"/>
  <c r="E31" i="6"/>
  <c r="E39" i="6"/>
  <c r="E38" i="6"/>
  <c r="E6" i="6"/>
  <c r="E5" i="4"/>
  <c r="E25" i="6"/>
  <c r="E43" i="6"/>
  <c r="E8" i="6"/>
  <c r="B15" i="9"/>
  <c r="E49" i="6"/>
  <c r="E15" i="9"/>
  <c r="E15" i="6"/>
  <c r="E9" i="6"/>
  <c r="E34" i="6"/>
  <c r="E30" i="6"/>
  <c r="E26" i="6"/>
  <c r="E22" i="6"/>
</calcChain>
</file>

<file path=xl/sharedStrings.xml><?xml version="1.0" encoding="utf-8"?>
<sst xmlns="http://schemas.openxmlformats.org/spreadsheetml/2006/main" count="130153" uniqueCount="10975">
  <si>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</si>
  <si>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</si>
  <si>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</si>
  <si>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</si>
  <si>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</si>
  <si>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</si>
  <si>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</si>
  <si>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</si>
  <si>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</si>
  <si>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</si>
  <si>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</si>
  <si>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</si>
  <si>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</si>
  <si>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</si>
  <si>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</si>
  <si>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</si>
  <si>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</si>
  <si>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</si>
  <si>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</si>
  <si>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</si>
  <si>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</si>
  <si>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</si>
  <si>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</si>
  <si>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</si>
  <si>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</si>
  <si>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</si>
  <si>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</si>
  <si>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</si>
  <si>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</si>
  <si>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</si>
  <si>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</si>
  <si>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</si>
  <si>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</si>
  <si>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</si>
  <si>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</si>
  <si>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</si>
  <si>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</si>
  <si>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</si>
  <si>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</si>
  <si>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</si>
  <si>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</si>
  <si>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</si>
  <si>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</si>
  <si>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</si>
  <si>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</si>
  <si>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</si>
  <si>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</si>
  <si>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</si>
  <si>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</si>
  <si>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</si>
  <si>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</si>
  <si>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</si>
  <si>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</si>
  <si>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</si>
  <si>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</si>
  <si>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</si>
  <si>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</si>
  <si>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</si>
  <si>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</si>
  <si>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</si>
  <si>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</si>
  <si>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</si>
  <si>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</si>
  <si>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</si>
  <si>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</si>
  <si>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</si>
  <si>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</si>
  <si>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</si>
  <si>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</si>
  <si>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</si>
  <si>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</si>
  <si>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</si>
  <si>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</si>
  <si>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</si>
  <si>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</si>
  <si>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</si>
  <si>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</si>
  <si>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</si>
  <si>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</si>
  <si>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</si>
  <si>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</si>
  <si>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</si>
  <si>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</si>
  <si>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</si>
  <si>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</si>
  <si>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</si>
  <si>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</si>
  <si>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</si>
  <si>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</si>
  <si>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</si>
  <si>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</si>
  <si>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</si>
  <si>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</si>
  <si>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</si>
  <si>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</si>
  <si>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</si>
  <si>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</si>
  <si>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</si>
  <si>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</si>
  <si>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</si>
  <si>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</si>
  <si>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</si>
  <si>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</si>
  <si>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</si>
  <si>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</si>
  <si>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</si>
  <si>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</si>
  <si>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</si>
  <si>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</si>
  <si>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</si>
  <si>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</si>
  <si>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</si>
  <si>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</si>
  <si>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</si>
  <si>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</si>
  <si>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</si>
  <si>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</si>
  <si>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</si>
  <si>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</si>
  <si>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</si>
  <si>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</si>
  <si>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</si>
  <si>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</si>
  <si>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</si>
  <si>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</si>
  <si>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</si>
  <si>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</si>
  <si>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</si>
  <si>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</si>
  <si>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</si>
  <si>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</si>
  <si>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</si>
  <si>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</si>
  <si>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</si>
  <si>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</si>
  <si>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</si>
  <si>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</si>
  <si>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</si>
  <si>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</si>
  <si>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</si>
  <si>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</si>
  <si>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</si>
  <si>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</si>
  <si>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</si>
  <si>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</si>
  <si>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</si>
  <si>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</si>
  <si>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</si>
  <si>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</si>
  <si>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</si>
  <si>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</si>
  <si>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</si>
  <si>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</si>
  <si>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</si>
  <si>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</si>
  <si>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</si>
  <si>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</si>
  <si>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</si>
  <si>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</si>
  <si>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</si>
  <si>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</si>
  <si>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</si>
  <si>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</si>
  <si>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</si>
  <si>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</si>
  <si>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</si>
  <si>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</si>
  <si>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</si>
  <si>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</si>
  <si>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</si>
  <si>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</si>
  <si>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</si>
  <si>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</si>
  <si>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</si>
  <si>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</si>
  <si>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</si>
  <si>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</si>
  <si>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</si>
  <si>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</si>
  <si>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</si>
  <si>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</si>
  <si>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</si>
  <si>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</si>
  <si>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</si>
  <si>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</si>
  <si>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</si>
  <si>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</si>
  <si>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</si>
  <si>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</si>
  <si>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</si>
  <si>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</si>
  <si>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</si>
  <si>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</si>
  <si>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</si>
  <si>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</si>
  <si>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</si>
  <si>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</si>
  <si>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</si>
  <si>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</si>
  <si>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</si>
  <si>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</si>
  <si>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</si>
  <si>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</si>
  <si>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</si>
  <si>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</si>
  <si>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</si>
  <si>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</si>
  <si>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</si>
  <si>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</si>
  <si>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</si>
  <si>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</si>
  <si>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</si>
  <si>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</si>
  <si>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</si>
  <si>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</si>
  <si>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</si>
  <si>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</si>
  <si>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</si>
  <si>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</si>
  <si>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</si>
  <si>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</si>
  <si>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</si>
  <si>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</si>
  <si>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</si>
  <si>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</si>
  <si>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</si>
  <si>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</si>
  <si>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</si>
  <si>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</si>
  <si>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</si>
  <si>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</si>
  <si>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</si>
  <si>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</si>
  <si>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</si>
  <si>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</si>
  <si>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</si>
  <si>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</si>
  <si>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</si>
  <si>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</si>
  <si>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</si>
  <si>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</si>
  <si>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</si>
  <si>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</si>
  <si>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</si>
  <si>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</si>
  <si>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</si>
  <si>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</si>
  <si>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</si>
  <si>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</si>
  <si>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</si>
  <si>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</si>
  <si>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</si>
  <si>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</si>
  <si>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</si>
  <si>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</si>
  <si>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</si>
  <si>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</si>
  <si>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</si>
  <si>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</si>
  <si>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</si>
  <si>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</si>
  <si>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</si>
  <si>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</si>
  <si>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</si>
  <si>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</si>
  <si>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</si>
  <si>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</si>
  <si>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</si>
  <si>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</si>
  <si>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</si>
  <si>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</si>
  <si>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</si>
  <si>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</si>
  <si>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</si>
  <si>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</si>
  <si>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</si>
  <si>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</si>
  <si>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</si>
  <si>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</si>
  <si>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</si>
  <si>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</si>
  <si>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</si>
  <si>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</si>
  <si>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</si>
  <si>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</si>
  <si>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</si>
  <si>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</si>
  <si>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</si>
  <si>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</si>
  <si>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</si>
  <si>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</si>
  <si>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</si>
  <si>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</si>
  <si>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</si>
  <si>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</si>
  <si>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</si>
  <si>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</si>
  <si>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</si>
  <si>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</si>
  <si>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</si>
  <si>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</si>
  <si>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</si>
  <si>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</si>
  <si>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</si>
  <si>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</si>
  <si>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</si>
  <si>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</si>
  <si>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</si>
  <si>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</si>
  <si>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</si>
  <si>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</si>
  <si>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</si>
  <si>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</si>
  <si>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</si>
  <si>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</si>
  <si>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</si>
  <si>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</si>
  <si>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</si>
  <si>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</si>
  <si>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</si>
  <si>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</si>
  <si>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</si>
  <si>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</si>
  <si>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</si>
  <si>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</si>
  <si>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</si>
  <si>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</si>
  <si>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</si>
  <si>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</si>
  <si>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</si>
  <si>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</si>
  <si>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</si>
  <si>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</si>
  <si>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</si>
  <si>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</si>
  <si>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</si>
  <si>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</si>
  <si>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</si>
  <si>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</si>
  <si>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</si>
  <si>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</si>
  <si>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</si>
  <si>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</si>
  <si>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</si>
  <si>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</si>
  <si>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</si>
  <si>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</si>
  <si>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</si>
  <si>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</si>
  <si>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</si>
  <si>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</si>
  <si>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</si>
  <si>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</si>
  <si>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</si>
  <si>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</si>
  <si>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</si>
  <si>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</si>
  <si>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</si>
  <si>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</si>
  <si>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</si>
  <si>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</si>
  <si>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</si>
  <si>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</si>
  <si>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</si>
  <si>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</si>
  <si>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</si>
  <si>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</si>
  <si>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</si>
  <si>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</si>
  <si>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</si>
  <si>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</si>
  <si>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</si>
  <si>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</si>
  <si>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</si>
  <si>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</si>
  <si>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</si>
  <si>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</si>
  <si>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</si>
  <si>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</si>
  <si>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</si>
  <si>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</si>
  <si>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</si>
  <si>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</si>
  <si>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</si>
  <si>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</si>
  <si>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</si>
  <si>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</si>
  <si>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</si>
  <si>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</si>
  <si>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</si>
  <si>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</si>
  <si>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</si>
  <si>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</si>
  <si>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</si>
  <si>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</si>
  <si>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</si>
  <si>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</si>
  <si>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</si>
  <si>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</si>
  <si>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</si>
  <si>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</si>
  <si>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</si>
  <si>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</si>
  <si>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</si>
  <si>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</si>
  <si>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</si>
  <si>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</si>
  <si>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</si>
  <si>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</si>
  <si>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</si>
  <si>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</si>
  <si>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</si>
  <si>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</si>
  <si>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</si>
  <si>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</si>
  <si>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</si>
  <si>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</si>
  <si>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</si>
  <si>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</si>
  <si>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</si>
  <si>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</si>
  <si>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</si>
  <si>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</si>
  <si>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</si>
  <si>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</si>
  <si>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</si>
  <si>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</si>
  <si>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</si>
  <si>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</si>
  <si>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</si>
  <si>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</si>
  <si>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</si>
  <si>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</si>
  <si>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</si>
  <si>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</si>
  <si>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</si>
  <si>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</si>
  <si>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</si>
  <si>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</si>
  <si>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</si>
  <si>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</si>
  <si>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</si>
  <si>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</si>
  <si>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</si>
  <si>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</si>
  <si>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</si>
  <si>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</si>
  <si>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</si>
  <si>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</si>
  <si>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</si>
  <si>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</si>
  <si>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</si>
  <si>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</si>
  <si>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</si>
  <si>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</si>
  <si>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</si>
  <si>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</si>
  <si>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</si>
  <si>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</si>
  <si>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</si>
  <si>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</si>
  <si>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</si>
  <si>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</si>
  <si>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</si>
  <si>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</si>
  <si>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</si>
  <si>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</si>
  <si>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</si>
  <si>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</si>
  <si>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</si>
  <si>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</si>
  <si>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</si>
  <si>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</si>
  <si>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</si>
  <si>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</si>
  <si>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</si>
  <si>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</si>
  <si>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</si>
  <si>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</si>
  <si>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</si>
  <si>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</si>
  <si>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</si>
  <si>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</si>
  <si>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</si>
  <si>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</si>
  <si>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</si>
  <si>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</si>
  <si>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</si>
  <si>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</si>
  <si>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</si>
  <si>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</si>
  <si>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</si>
  <si>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</si>
  <si>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</si>
  <si>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</si>
  <si>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</si>
  <si>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</si>
  <si>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</si>
  <si>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</si>
  <si>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</si>
  <si>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</si>
  <si>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</si>
  <si>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</si>
  <si>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</si>
  <si>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</si>
  <si>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</si>
  <si>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</si>
  <si>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</si>
  <si>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</si>
  <si>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</si>
  <si>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</si>
  <si>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</si>
  <si>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</si>
  <si>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</si>
  <si>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</si>
  <si>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</si>
  <si>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</si>
  <si>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</si>
  <si>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</si>
  <si>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</si>
  <si>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</si>
  <si>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</si>
  <si>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</si>
  <si>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</si>
  <si>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</si>
  <si>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</si>
  <si>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</si>
  <si>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</si>
  <si>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</si>
  <si>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</si>
  <si>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</si>
  <si>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</si>
  <si>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</si>
  <si>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</si>
  <si>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</si>
  <si>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</si>
  <si>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</si>
  <si>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</si>
  <si>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</si>
  <si>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</si>
  <si>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</si>
  <si>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</si>
  <si>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</si>
  <si>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</si>
  <si>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</si>
  <si>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</si>
  <si>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</si>
  <si>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</si>
  <si>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</si>
  <si>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</si>
  <si>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</si>
  <si>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</si>
  <si>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</si>
  <si>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</si>
  <si>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</si>
  <si>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</si>
  <si>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</si>
  <si>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</si>
  <si>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</si>
  <si>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</si>
  <si>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</si>
  <si>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</si>
  <si>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</si>
  <si>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</si>
  <si>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</si>
  <si>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</si>
  <si>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</si>
  <si>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</si>
  <si>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</si>
  <si>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</si>
  <si>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</si>
  <si>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</si>
  <si>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</si>
  <si>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</si>
  <si>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</si>
  <si>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</si>
  <si>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</si>
  <si>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</si>
  <si>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</si>
  <si>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</si>
  <si>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</si>
  <si>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</si>
  <si>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</si>
  <si>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</si>
  <si>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</si>
  <si>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</si>
  <si>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</si>
  <si>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</si>
  <si>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</si>
  <si>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</si>
  <si>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</si>
  <si>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</si>
  <si>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</si>
  <si>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</si>
  <si>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</si>
  <si>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</si>
  <si>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</si>
  <si>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</si>
  <si>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</si>
  <si>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</si>
  <si>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</si>
  <si>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</si>
  <si>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</si>
  <si>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</si>
  <si>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</si>
  <si>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</si>
  <si>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</si>
  <si>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</si>
  <si>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</si>
  <si>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</si>
  <si>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</si>
  <si>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</si>
  <si>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</si>
  <si>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</si>
  <si>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</si>
  <si>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</si>
  <si>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</si>
  <si>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</si>
  <si>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</si>
  <si>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</si>
  <si>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</si>
  <si>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</si>
  <si>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</si>
  <si>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</si>
  <si>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</si>
  <si>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</si>
  <si>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</si>
  <si>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</si>
  <si>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</si>
  <si>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</si>
  <si>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</si>
  <si>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</si>
  <si>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</si>
  <si>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</si>
  <si>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</si>
  <si>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</si>
  <si>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</si>
  <si>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</si>
  <si>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</si>
  <si>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</si>
  <si>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</si>
  <si>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</si>
  <si>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</si>
  <si>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</si>
  <si>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</si>
  <si>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</si>
  <si>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</si>
  <si>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</si>
  <si>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</si>
  <si>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</si>
  <si>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</si>
  <si>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</si>
  <si>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</si>
  <si>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</si>
  <si>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</si>
  <si>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</si>
  <si>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</si>
  <si>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</si>
  <si>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</si>
  <si>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</si>
  <si>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</si>
  <si>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</si>
  <si>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</si>
  <si>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</si>
  <si>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</si>
  <si>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</si>
  <si>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</si>
  <si>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</si>
  <si>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</si>
  <si>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</si>
  <si>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</si>
  <si>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</si>
  <si>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</si>
  <si>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</si>
  <si>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</si>
  <si>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</si>
  <si>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</si>
  <si>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</si>
  <si>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</si>
  <si>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</si>
  <si>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</si>
  <si>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</si>
  <si>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</si>
  <si>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</si>
  <si>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</si>
  <si>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</si>
  <si>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</si>
  <si>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</si>
  <si>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</si>
  <si>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</si>
  <si>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</si>
  <si>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</si>
  <si>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</si>
  <si>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</si>
  <si>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</si>
  <si>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</si>
  <si>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</si>
  <si>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</si>
  <si>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</si>
  <si>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</si>
  <si>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</si>
  <si>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</si>
  <si>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</si>
  <si>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</si>
  <si>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</si>
  <si>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</si>
  <si>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</si>
  <si>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</si>
  <si>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</si>
  <si>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</si>
  <si>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</si>
  <si>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</si>
  <si>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</si>
  <si>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</si>
  <si>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</si>
  <si>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</si>
  <si>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</si>
  <si>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</si>
  <si>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</si>
  <si>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</si>
  <si>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</si>
  <si>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</si>
  <si>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</si>
  <si>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</si>
  <si>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</si>
  <si>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</si>
  <si>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</si>
  <si>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</si>
  <si>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</si>
  <si>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</si>
  <si>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</si>
  <si>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</si>
  <si>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</si>
  <si>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</si>
  <si>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</si>
  <si>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</si>
  <si>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</si>
  <si>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</si>
  <si>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</si>
  <si>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</si>
  <si>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</si>
  <si>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</si>
  <si>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</si>
  <si>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</si>
  <si>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</si>
  <si>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</si>
  <si>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</si>
  <si>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</si>
  <si>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</si>
  <si>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</si>
  <si>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</si>
  <si>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</si>
  <si>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</si>
  <si>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</si>
  <si>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</si>
  <si>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</si>
  <si>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</si>
  <si>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</si>
  <si>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</si>
  <si>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</si>
  <si>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</si>
  <si>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</si>
  <si>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</si>
  <si>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</si>
  <si>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</si>
  <si>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</si>
  <si>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</si>
  <si>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</si>
  <si>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</si>
  <si>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</si>
  <si>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</si>
  <si>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</si>
  <si>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</si>
  <si>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</si>
  <si>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</si>
  <si>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</si>
  <si>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</si>
  <si>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</si>
  <si>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</si>
  <si>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</si>
  <si>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</si>
  <si>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</si>
  <si>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</si>
  <si>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</si>
  <si>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</si>
  <si>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</si>
  <si>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</si>
  <si>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</si>
  <si>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</si>
  <si>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</si>
  <si>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</si>
  <si>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</si>
  <si>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</si>
  <si>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</si>
  <si>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</si>
  <si>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</si>
  <si>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</si>
  <si>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</si>
  <si>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</si>
  <si>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</si>
  <si>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</si>
  <si>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</si>
  <si>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</si>
  <si>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</si>
  <si>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</si>
  <si>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</si>
  <si>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</si>
  <si>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</si>
  <si>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</si>
  <si>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</si>
  <si>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</si>
  <si>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</si>
  <si>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</si>
  <si>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</si>
  <si>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</si>
  <si>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</si>
  <si>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</si>
  <si>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</si>
  <si>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</si>
  <si>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</si>
  <si>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</si>
  <si>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</si>
  <si>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</si>
  <si>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</si>
  <si>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</si>
  <si>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</si>
  <si>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</si>
  <si>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</si>
  <si>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</si>
  <si>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</si>
  <si>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</si>
  <si>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</si>
  <si>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</si>
  <si>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</si>
  <si>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</si>
  <si>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</si>
  <si>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</si>
  <si>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</si>
  <si>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</si>
  <si>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</si>
  <si>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</si>
  <si>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</si>
  <si>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</si>
  <si>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</si>
  <si>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</si>
  <si>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</si>
  <si>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</si>
  <si>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</si>
  <si>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</si>
  <si>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</si>
  <si>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</si>
  <si>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</si>
  <si>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</si>
  <si>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</si>
  <si>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</si>
  <si>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</si>
  <si>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</si>
  <si>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</si>
  <si>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</si>
  <si>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</si>
  <si>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</si>
  <si>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</si>
  <si>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</si>
  <si>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</si>
  <si>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</si>
  <si>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</si>
  <si>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</si>
  <si>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</si>
  <si>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</si>
  <si>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</si>
  <si>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</si>
  <si>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</si>
  <si>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</si>
  <si>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</si>
  <si>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</si>
  <si>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</si>
  <si>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</si>
  <si>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</si>
  <si>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</si>
  <si>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</si>
  <si>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</si>
  <si>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</si>
  <si>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</si>
  <si>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</si>
  <si>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</si>
  <si>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</si>
  <si>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</si>
  <si>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</si>
  <si>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</si>
  <si>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</si>
  <si>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</si>
  <si>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</si>
  <si>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</si>
  <si>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</si>
  <si>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</si>
  <si>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</si>
  <si>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</si>
  <si>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</si>
  <si>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</si>
  <si>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</si>
  <si>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</si>
  <si>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</si>
  <si>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</si>
  <si>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</si>
  <si>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</si>
  <si>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</si>
  <si>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</si>
  <si>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</si>
  <si>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</si>
  <si>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</si>
  <si>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</si>
  <si>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</si>
  <si>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</si>
  <si>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</si>
  <si>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</si>
  <si>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</si>
  <si>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</si>
  <si>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</si>
  <si>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</si>
  <si>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</si>
  <si>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</si>
  <si>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</si>
  <si>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</si>
  <si>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</si>
  <si>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</si>
  <si>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</si>
  <si>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</si>
  <si>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</si>
  <si>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</si>
  <si>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</si>
  <si>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</si>
  <si>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</si>
  <si>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</si>
  <si>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</si>
  <si>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</si>
  <si>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</si>
  <si>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</si>
  <si>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</si>
  <si>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</si>
  <si>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</si>
  <si>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</si>
  <si>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</si>
  <si>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</si>
  <si>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</si>
  <si>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</si>
  <si>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</si>
  <si>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</si>
  <si>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</si>
  <si>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</si>
  <si>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</si>
  <si>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</si>
  <si>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</si>
  <si>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</si>
  <si>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</si>
  <si>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</si>
  <si>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</si>
  <si>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</si>
  <si>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</si>
  <si>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</si>
  <si>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</si>
  <si>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</si>
  <si>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</si>
  <si>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</si>
  <si>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</si>
  <si>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</si>
  <si>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</si>
  <si>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</si>
  <si>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</si>
  <si>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</si>
  <si>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</si>
  <si>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</si>
  <si>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</si>
  <si>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</si>
  <si>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</si>
  <si>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</si>
  <si>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</si>
  <si>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</si>
  <si>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</si>
  <si>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</si>
  <si>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</si>
  <si>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</si>
  <si>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</si>
  <si>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</si>
  <si>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</si>
  <si>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</si>
  <si>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</si>
  <si>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</si>
  <si>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</si>
  <si>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</si>
  <si>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</si>
  <si>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</si>
  <si>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</si>
  <si>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</si>
  <si>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</si>
  <si>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</si>
  <si>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</si>
  <si>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</si>
  <si>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</si>
  <si>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</si>
  <si>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</si>
  <si>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</si>
  <si>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</si>
  <si>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</si>
  <si>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</si>
  <si>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</si>
  <si>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</si>
  <si>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</si>
  <si>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</si>
  <si>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</si>
  <si>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</si>
  <si>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</si>
  <si>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</si>
  <si>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</si>
  <si>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</si>
  <si>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</si>
  <si>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</si>
  <si>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</si>
  <si>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</si>
  <si>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</si>
  <si>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</si>
  <si>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</si>
  <si>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</si>
  <si>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</si>
  <si>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</si>
  <si>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</si>
  <si>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</si>
  <si>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</si>
  <si>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</si>
  <si>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</si>
  <si>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</si>
  <si>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</si>
  <si>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</si>
  <si>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</si>
  <si>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</si>
  <si>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</si>
  <si>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</si>
  <si>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</si>
  <si>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</si>
  <si>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</si>
  <si>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</si>
  <si>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</si>
  <si>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</si>
  <si>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</si>
  <si>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</si>
  <si>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</si>
  <si>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</si>
  <si>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</si>
  <si>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</si>
  <si>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</si>
  <si>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</si>
  <si>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</si>
  <si>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</si>
  <si>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</si>
  <si>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</si>
  <si>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</si>
  <si>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</si>
  <si>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</si>
  <si>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</si>
  <si>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</si>
  <si>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</si>
  <si>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</si>
  <si>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</si>
  <si>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</si>
  <si>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</si>
  <si>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</si>
  <si>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</si>
  <si>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</si>
  <si>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</si>
  <si>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</si>
  <si>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</si>
  <si>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</si>
  <si>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</si>
  <si>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</si>
  <si>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</si>
  <si>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</si>
  <si>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</si>
  <si>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</si>
  <si>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</si>
  <si>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</si>
  <si>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</si>
  <si>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</si>
  <si>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</si>
  <si>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</si>
  <si>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</si>
  <si>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</si>
  <si>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</si>
  <si>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</si>
  <si>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</si>
  <si>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</si>
  <si>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</si>
  <si>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</si>
  <si>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</si>
  <si>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</si>
  <si>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</si>
  <si>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</si>
  <si>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</si>
  <si>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</si>
  <si>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</si>
  <si>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</si>
  <si>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</si>
  <si>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</si>
  <si>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</si>
  <si>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</si>
  <si>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</si>
  <si>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</si>
  <si>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</si>
  <si>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</si>
  <si>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</si>
  <si>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</si>
  <si>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</si>
  <si>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</si>
  <si>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</si>
  <si>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</si>
  <si>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</si>
  <si>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</si>
  <si>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</si>
  <si>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</si>
  <si>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</si>
  <si>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</si>
  <si>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</si>
  <si>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</si>
  <si>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</si>
  <si>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</si>
  <si>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</si>
  <si>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</si>
  <si>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</si>
  <si>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</si>
  <si>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</si>
  <si>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</si>
  <si>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</si>
  <si>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</si>
  <si>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</si>
  <si>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</si>
  <si>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</si>
  <si>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</si>
  <si>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</si>
  <si>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</si>
  <si>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</si>
  <si>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</si>
  <si>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</si>
  <si>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</si>
  <si>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</si>
  <si>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</si>
  <si>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</si>
  <si>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</si>
  <si>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</si>
  <si>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</si>
  <si>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</si>
  <si>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</si>
  <si>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</si>
  <si>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</si>
  <si>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</si>
  <si>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</si>
  <si>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</si>
  <si>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</si>
  <si>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</si>
  <si>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</si>
  <si>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</si>
  <si>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</si>
  <si>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</si>
  <si>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</si>
  <si>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</si>
  <si>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</si>
  <si>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</si>
  <si>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</si>
  <si>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</si>
  <si>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</si>
  <si>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</si>
  <si>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</si>
  <si>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</si>
  <si>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</si>
  <si>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</si>
  <si>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</si>
  <si>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</si>
  <si>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</si>
  <si>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</si>
  <si>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</si>
  <si>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</si>
  <si>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</si>
  <si>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</si>
  <si>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</si>
  <si>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</si>
  <si>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</si>
  <si>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</si>
  <si>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</si>
  <si>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</si>
  <si>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</si>
  <si>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</si>
  <si>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</si>
  <si>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</si>
  <si>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</si>
  <si>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</si>
  <si>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</si>
  <si>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</si>
  <si>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</si>
  <si>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</si>
  <si>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</si>
  <si>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</si>
  <si>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</si>
  <si>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</si>
  <si>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</si>
  <si>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</si>
  <si>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</si>
  <si>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</si>
  <si>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</si>
  <si>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</si>
  <si>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</si>
  <si>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</si>
  <si>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</si>
  <si>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</si>
  <si>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</si>
  <si>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</si>
  <si>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</si>
  <si>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</si>
  <si>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</si>
  <si>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</si>
  <si>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</si>
  <si>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</si>
  <si>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</si>
  <si>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</si>
  <si>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</si>
  <si>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</si>
  <si>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</si>
  <si>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</si>
  <si>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</si>
  <si>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</si>
  <si>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</si>
  <si>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</si>
  <si>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</si>
  <si>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</si>
  <si>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</si>
  <si>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</si>
  <si>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</si>
  <si>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</si>
  <si>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</si>
  <si>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</si>
  <si>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</si>
  <si>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</si>
  <si>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</si>
  <si>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</si>
  <si>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</si>
  <si>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</si>
  <si>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</si>
  <si>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</si>
  <si>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</si>
  <si>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</si>
  <si>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</si>
  <si>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</si>
  <si>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</si>
  <si>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</si>
  <si>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</si>
  <si>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</si>
  <si>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</si>
  <si>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</si>
  <si>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</si>
  <si>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</si>
  <si>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</si>
  <si>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</si>
  <si>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</si>
  <si>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</si>
  <si>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</si>
  <si>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</si>
  <si>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</si>
  <si>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</si>
  <si>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</si>
  <si>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</si>
  <si>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</si>
  <si>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</si>
  <si>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</si>
  <si>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</si>
  <si>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</si>
  <si>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</si>
  <si>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</si>
  <si>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</si>
  <si>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</si>
  <si>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</si>
  <si>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</si>
  <si>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</si>
  <si>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</si>
  <si>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</si>
  <si>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</si>
  <si>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</si>
  <si>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</si>
  <si>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</si>
  <si>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</si>
  <si>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</si>
  <si>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</si>
  <si>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</si>
  <si>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</si>
  <si>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</si>
  <si>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</si>
  <si>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</si>
  <si>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</si>
  <si>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</si>
  <si>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</si>
  <si>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</si>
  <si>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</si>
  <si>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</si>
  <si>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</si>
  <si>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</si>
  <si>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</si>
  <si>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</si>
  <si>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</si>
  <si>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</si>
  <si>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</si>
  <si>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</si>
  <si>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</si>
  <si>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</si>
  <si>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</si>
  <si>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</si>
  <si>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</si>
  <si>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</si>
  <si>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</si>
  <si>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</si>
  <si>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</si>
  <si>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</si>
  <si>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</si>
  <si>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</si>
  <si>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</si>
  <si>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</si>
  <si>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</si>
  <si>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</si>
  <si>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</si>
  <si>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</si>
  <si>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</si>
  <si>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</si>
  <si>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</si>
  <si>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</si>
  <si>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</si>
  <si>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</si>
  <si>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</si>
  <si>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</si>
  <si>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</si>
  <si>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</si>
  <si>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</si>
  <si>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</si>
  <si>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</si>
  <si>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</si>
  <si>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</si>
  <si>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</si>
  <si>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</si>
  <si>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</si>
  <si>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</si>
  <si>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</si>
  <si>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</si>
  <si>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</si>
  <si>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</si>
  <si>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</si>
  <si>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</si>
  <si>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</si>
  <si>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</si>
  <si>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</si>
  <si>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</si>
  <si>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</si>
  <si>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</si>
  <si>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</si>
  <si>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</si>
  <si>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</si>
  <si>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</si>
  <si>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</si>
  <si>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</si>
  <si>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</si>
  <si>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</si>
  <si>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</si>
  <si>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</si>
  <si>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</si>
  <si>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</si>
  <si>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</si>
  <si>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</si>
  <si>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</si>
  <si>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</si>
  <si>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</si>
  <si>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</si>
  <si>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</si>
  <si>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</si>
  <si>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</si>
  <si>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</si>
  <si>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</si>
  <si>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</si>
  <si>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</si>
  <si>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</si>
  <si>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</si>
  <si>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</si>
  <si>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</si>
  <si>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</si>
  <si>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</si>
  <si>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</si>
  <si>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</si>
  <si>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</si>
  <si>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</si>
  <si>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</si>
  <si>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</si>
  <si>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</si>
  <si>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</si>
  <si>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</si>
  <si>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</si>
  <si>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</si>
  <si>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</si>
  <si>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</si>
  <si>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</si>
  <si>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</si>
  <si>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</si>
  <si>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</si>
  <si>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</si>
  <si>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</si>
  <si>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</si>
  <si>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</si>
  <si>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</si>
  <si>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</si>
  <si>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</si>
  <si>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</si>
  <si>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</si>
  <si>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</si>
  <si>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</si>
  <si>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</si>
  <si>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</si>
  <si>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</si>
  <si>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</si>
  <si>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</si>
  <si>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</si>
  <si>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</si>
  <si>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</si>
  <si>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</si>
  <si>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</si>
  <si>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</si>
  <si>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</si>
  <si>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</si>
  <si>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</si>
  <si>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</si>
  <si>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</si>
  <si>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</si>
  <si>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</si>
  <si>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</si>
  <si>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</si>
  <si>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</si>
  <si>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</si>
  <si>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</si>
  <si>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</si>
  <si>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</si>
  <si>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</si>
  <si>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</si>
  <si>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</si>
  <si>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</si>
  <si>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</si>
  <si>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</si>
  <si>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</si>
  <si>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</si>
  <si>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</si>
  <si>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</si>
  <si>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</si>
  <si>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</si>
  <si>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</si>
  <si>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</si>
  <si>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</si>
  <si>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</si>
  <si>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</si>
  <si>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</si>
  <si>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</si>
  <si>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</si>
  <si>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</si>
  <si>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</si>
  <si>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</si>
  <si>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</si>
  <si>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</si>
  <si>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</si>
  <si>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</si>
  <si>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</si>
  <si>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</si>
  <si>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</si>
  <si>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</si>
  <si>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</si>
  <si>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</si>
  <si>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</si>
  <si>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</si>
  <si>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</si>
  <si>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</si>
  <si>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</si>
  <si>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</si>
  <si>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</si>
  <si>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</si>
  <si>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</si>
  <si>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</si>
  <si>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</si>
  <si>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</si>
  <si>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</si>
  <si>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</si>
  <si>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</si>
  <si>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</si>
  <si>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</si>
  <si>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</si>
  <si>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</si>
  <si>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</si>
  <si>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</si>
  <si>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</si>
  <si>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</si>
  <si>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</si>
  <si>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</si>
  <si>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</si>
  <si>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</si>
  <si>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</si>
  <si>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</si>
  <si>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</si>
  <si>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</si>
  <si>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</si>
  <si>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</si>
  <si>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</si>
  <si>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</si>
  <si>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</si>
  <si>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</si>
  <si>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</si>
  <si>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</si>
  <si>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</si>
  <si>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</si>
  <si>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</si>
  <si>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</si>
  <si>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</si>
  <si>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</si>
  <si>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</si>
  <si>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</si>
  <si>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</si>
  <si>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</si>
  <si>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</si>
  <si>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</si>
  <si>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</si>
  <si>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</si>
  <si>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</si>
  <si>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</si>
  <si>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</si>
  <si>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</si>
  <si>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</si>
  <si>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</si>
  <si>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</si>
  <si>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</si>
  <si>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</si>
  <si>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</si>
  <si>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</si>
  <si>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</si>
  <si>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</si>
  <si>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</si>
  <si>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</si>
  <si>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</si>
  <si>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</si>
  <si>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</si>
  <si>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</si>
  <si>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</si>
  <si>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</si>
  <si>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</si>
  <si>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</si>
  <si>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</si>
  <si>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</si>
  <si>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</si>
  <si>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</si>
  <si>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</si>
  <si>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</si>
  <si>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</si>
  <si>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</si>
  <si>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</si>
  <si>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</si>
  <si>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</si>
  <si>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</si>
  <si>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</si>
  <si>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</si>
  <si>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</si>
  <si>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</si>
  <si>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</si>
  <si>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</si>
  <si>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</si>
  <si>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</si>
  <si>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</si>
  <si>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</si>
  <si>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</si>
  <si>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</si>
  <si>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</si>
  <si>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</si>
  <si>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</si>
  <si>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</si>
  <si>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</si>
  <si>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</si>
  <si>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</si>
  <si>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</si>
  <si>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</si>
  <si>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</si>
  <si>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</si>
  <si>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</si>
  <si>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</si>
  <si>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</si>
  <si>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</si>
  <si>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</si>
  <si>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</si>
  <si>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</si>
  <si>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</si>
  <si>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</si>
  <si>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</si>
  <si>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</si>
  <si>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</si>
  <si>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</si>
  <si>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</si>
  <si>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</si>
  <si>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</si>
  <si>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</si>
  <si>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</si>
  <si>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</si>
  <si>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</si>
  <si>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</si>
  <si>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</si>
  <si>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</si>
  <si>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</si>
  <si>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</si>
  <si>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</si>
  <si>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</si>
  <si>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</si>
  <si>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</si>
  <si>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</si>
  <si>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</si>
  <si>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</si>
  <si>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</si>
  <si>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</si>
  <si>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</si>
  <si>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</si>
  <si>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</si>
  <si>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</si>
  <si>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</si>
  <si>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</si>
  <si>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</si>
  <si>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</si>
  <si>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</si>
  <si>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</si>
  <si>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</si>
  <si>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</si>
  <si>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</si>
  <si>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</si>
  <si>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</si>
  <si>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</si>
  <si>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</si>
  <si>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</si>
  <si>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</si>
  <si>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</si>
  <si>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</si>
  <si>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</si>
  <si>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</si>
  <si>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</si>
  <si>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</si>
  <si>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</si>
  <si>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</si>
  <si>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</si>
  <si>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</si>
  <si>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</si>
  <si>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</si>
  <si>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</si>
  <si>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</si>
  <si>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</si>
  <si>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</si>
  <si>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</si>
  <si>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</si>
  <si>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</si>
  <si>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</si>
  <si>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</si>
  <si>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</si>
  <si>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</si>
  <si>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</si>
  <si>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</si>
  <si>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</si>
  <si>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</si>
  <si>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</si>
  <si>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</si>
  <si>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</si>
  <si>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</si>
  <si>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</si>
  <si>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</si>
  <si>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</si>
  <si>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</si>
  <si>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</si>
  <si>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</si>
  <si>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</si>
  <si>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</si>
  <si>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</si>
  <si>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</si>
  <si>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</si>
  <si>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</si>
  <si>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</si>
  <si>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</si>
  <si>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</si>
  <si>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</si>
  <si>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</si>
  <si>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</si>
  <si>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</si>
  <si>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</si>
  <si>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</si>
  <si>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</si>
  <si>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</si>
  <si>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</si>
  <si>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</si>
  <si>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</si>
  <si>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</si>
  <si>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</si>
  <si>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</si>
  <si>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</si>
  <si>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</si>
  <si>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</si>
  <si>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</si>
  <si>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</si>
  <si>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</si>
  <si>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</si>
  <si>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</si>
  <si>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</si>
  <si>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</si>
  <si>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</si>
  <si>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</si>
  <si>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</si>
  <si>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</si>
  <si>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</si>
  <si>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</si>
  <si>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</si>
  <si>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</si>
  <si>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</si>
  <si>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</si>
  <si>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</si>
  <si>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</si>
  <si>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</si>
  <si>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</si>
  <si>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</si>
  <si>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</si>
  <si>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</si>
  <si>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</si>
  <si>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</si>
  <si>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</si>
  <si>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</si>
  <si>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</si>
  <si>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</si>
  <si>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</si>
  <si>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</si>
  <si>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</si>
  <si>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</si>
  <si>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</si>
  <si>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</si>
  <si>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</si>
  <si>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</si>
  <si>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</si>
  <si>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</si>
  <si>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</si>
  <si>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</si>
  <si>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</si>
  <si>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</si>
  <si>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</si>
  <si>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</si>
  <si>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</si>
  <si>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</si>
  <si>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</si>
  <si>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</si>
  <si>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</si>
  <si>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</si>
  <si>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</si>
  <si>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</si>
  <si>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</si>
  <si>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</si>
  <si>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</si>
  <si>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</si>
  <si>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</si>
  <si>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</si>
  <si>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</si>
  <si>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</si>
  <si>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</si>
  <si>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</si>
  <si>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</si>
  <si>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</si>
  <si>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</si>
  <si>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</si>
  <si>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</si>
  <si>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</si>
  <si>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</si>
  <si>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</si>
  <si>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</si>
  <si>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</si>
  <si>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</si>
  <si>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</si>
  <si>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</si>
  <si>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</si>
  <si>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</si>
  <si>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</si>
  <si>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</si>
  <si>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</si>
  <si>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</si>
  <si>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</si>
  <si>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</si>
  <si>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</si>
  <si>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</si>
  <si>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</si>
  <si>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</si>
  <si>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</si>
  <si>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</si>
  <si>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</si>
  <si>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</si>
  <si>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</si>
  <si>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</si>
  <si>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</si>
  <si>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</si>
  <si>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</si>
  <si>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</si>
  <si>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</si>
  <si>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</si>
  <si>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</si>
  <si>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</si>
  <si>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</si>
  <si>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</si>
  <si>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</si>
  <si>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</si>
  <si>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</si>
  <si>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</si>
  <si>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</si>
  <si>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</si>
  <si>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</si>
  <si>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</si>
  <si>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</si>
  <si>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</si>
  <si>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</si>
  <si>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</si>
  <si>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</si>
  <si>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</si>
  <si>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</si>
  <si>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</si>
  <si>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</si>
  <si>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</si>
  <si>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</si>
  <si>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</si>
  <si>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</si>
  <si>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</si>
  <si>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</si>
  <si>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</si>
  <si>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</si>
  <si>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</si>
  <si>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</si>
  <si>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</si>
  <si>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</si>
  <si>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</si>
  <si>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</si>
  <si>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</si>
  <si>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</si>
  <si>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</si>
  <si>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</si>
  <si>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</si>
  <si>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</si>
  <si>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</si>
  <si>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</si>
  <si>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</si>
  <si>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</si>
  <si>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</si>
  <si>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</si>
  <si>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</si>
  <si>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</si>
  <si>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</si>
  <si>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</si>
  <si>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</si>
  <si>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</si>
  <si>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</si>
  <si>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</si>
  <si>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</si>
  <si>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</si>
  <si>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</si>
  <si>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</si>
  <si>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</si>
  <si>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</si>
  <si>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</si>
  <si>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</si>
  <si>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</si>
  <si>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</si>
  <si>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</si>
  <si>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</si>
  <si>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</si>
  <si>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</si>
  <si>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</si>
  <si>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</si>
  <si>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</si>
  <si>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</si>
  <si>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</si>
  <si>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</si>
  <si>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</si>
  <si>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</si>
  <si>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</si>
  <si>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</si>
  <si>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</si>
  <si>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</si>
  <si>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</si>
  <si>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</si>
  <si>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</si>
  <si>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</si>
  <si>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</si>
  <si>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</si>
  <si>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</si>
  <si>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</si>
  <si>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</si>
  <si>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</si>
  <si>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</si>
  <si>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</si>
  <si>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</si>
  <si>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</si>
  <si>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</si>
  <si>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</si>
  <si>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</si>
  <si>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</si>
  <si>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</si>
  <si>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</si>
  <si>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</si>
  <si>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</si>
  <si>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</si>
  <si>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</si>
  <si>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</si>
  <si>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</si>
  <si>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</si>
  <si>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</si>
  <si>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</si>
  <si>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</si>
  <si>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</si>
  <si>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</si>
  <si>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</si>
  <si>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</si>
  <si>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</si>
  <si>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</si>
  <si>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</si>
  <si>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</si>
  <si>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</si>
  <si>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</si>
  <si>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</si>
  <si>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</si>
  <si>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</si>
  <si>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</si>
  <si>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</si>
  <si>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</si>
  <si>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</si>
  <si>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</si>
  <si>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</si>
  <si>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</si>
  <si>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</si>
  <si>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</si>
  <si>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</si>
  <si>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</si>
  <si>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</si>
  <si>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</si>
  <si>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</si>
  <si>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</si>
  <si>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</si>
  <si>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</si>
  <si>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</si>
  <si>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</si>
  <si>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</si>
  <si>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</si>
  <si>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</si>
  <si>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</si>
  <si>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</si>
  <si>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</si>
  <si>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</si>
  <si>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</si>
  <si>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</si>
  <si>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</si>
  <si>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</si>
  <si>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</si>
  <si>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</si>
  <si>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</si>
  <si>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</si>
  <si>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</si>
  <si>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</si>
  <si>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</si>
  <si>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</si>
  <si>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</si>
  <si>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</si>
  <si>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</si>
  <si>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</si>
  <si>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</si>
  <si>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</si>
  <si>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</si>
  <si>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</si>
  <si>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</si>
  <si>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</si>
  <si>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</si>
  <si>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</si>
  <si>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</si>
  <si>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</si>
  <si>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</si>
  <si>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</si>
  <si>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</si>
  <si>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</si>
  <si>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</si>
  <si>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</si>
  <si>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</si>
  <si>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</si>
  <si>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</si>
  <si>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</si>
  <si>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</si>
  <si>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</si>
  <si>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</si>
  <si>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</si>
  <si>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</si>
  <si>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</si>
  <si>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</si>
  <si>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</si>
  <si>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</si>
  <si>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</si>
  <si>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</si>
  <si>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</si>
  <si>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</si>
  <si>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</si>
  <si>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</si>
  <si>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</si>
  <si>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</si>
  <si>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</si>
  <si>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</si>
  <si>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</si>
  <si>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</si>
  <si>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</si>
  <si>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</si>
  <si>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</si>
  <si>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</si>
  <si>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</si>
  <si>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</si>
  <si>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</si>
  <si>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</si>
  <si>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</si>
  <si>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</si>
  <si>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</si>
  <si>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</si>
  <si>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</si>
  <si>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</si>
  <si>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</si>
  <si>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</si>
  <si>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</si>
  <si>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</si>
  <si>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</si>
  <si>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</si>
  <si>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</si>
  <si>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</si>
  <si>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</si>
  <si>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</si>
  <si>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</si>
  <si>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</si>
  <si>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</si>
  <si>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</si>
  <si>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</si>
  <si>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</si>
  <si>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</si>
  <si>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</si>
  <si>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</si>
  <si>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</si>
  <si>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</si>
  <si>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</si>
  <si>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</si>
  <si>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</si>
  <si>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</si>
  <si>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</si>
  <si>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</si>
  <si>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</si>
  <si>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</si>
  <si>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</si>
  <si>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</si>
  <si>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</si>
  <si>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</si>
  <si>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</si>
  <si>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</si>
  <si>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</si>
  <si>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</si>
  <si>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</si>
  <si>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</si>
  <si>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</si>
  <si>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</si>
  <si>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</si>
  <si>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</si>
  <si>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</si>
  <si>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</si>
  <si>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</si>
  <si>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</si>
  <si>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</si>
  <si>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</si>
  <si>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</si>
  <si>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</si>
  <si>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</si>
  <si>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</si>
  <si>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</si>
  <si>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</si>
  <si>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</si>
  <si>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</si>
  <si>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</si>
  <si>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</si>
  <si>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</si>
  <si>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</si>
  <si>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</si>
  <si>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</si>
  <si>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</si>
  <si>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</si>
  <si>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</si>
  <si>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</si>
  <si>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</si>
  <si>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</si>
  <si>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</si>
  <si>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</si>
  <si>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</si>
  <si>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</si>
  <si>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</si>
  <si>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</si>
  <si>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</si>
  <si>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</si>
  <si>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</si>
  <si>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</si>
  <si>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</si>
  <si>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</si>
  <si>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</si>
  <si>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</si>
  <si>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</si>
  <si>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</si>
  <si>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</si>
  <si>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</si>
  <si>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</si>
  <si>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</si>
  <si>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</si>
  <si>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</si>
  <si>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</si>
  <si>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</si>
  <si>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</si>
  <si>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</si>
  <si>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</si>
  <si>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</si>
  <si>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</si>
  <si>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</si>
  <si>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</si>
  <si>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</si>
  <si>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</si>
  <si>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</si>
  <si>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</si>
  <si>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</si>
  <si>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</si>
  <si>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</si>
  <si>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</si>
  <si>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</si>
  <si>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</si>
  <si>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</si>
  <si>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</si>
  <si>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</si>
  <si>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</si>
  <si>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</si>
  <si>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</si>
  <si>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</si>
  <si>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</si>
  <si>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</si>
  <si>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</si>
  <si>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</si>
  <si>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</si>
  <si>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</si>
  <si>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</si>
  <si>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</si>
  <si>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</si>
  <si>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</si>
  <si>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</si>
  <si>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</si>
  <si>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</si>
  <si>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</si>
  <si>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</si>
  <si>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</si>
  <si>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</si>
  <si>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</si>
  <si>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</si>
  <si>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</si>
  <si>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</si>
  <si>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</si>
  <si>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</si>
  <si>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</si>
  <si>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</si>
  <si>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</si>
  <si>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</si>
  <si>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</si>
  <si>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</si>
  <si>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</si>
  <si>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</si>
  <si>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</si>
  <si>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</si>
  <si>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</si>
  <si>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</si>
  <si>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</si>
  <si>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</si>
  <si>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</si>
  <si>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</si>
  <si>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</si>
  <si>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</si>
  <si>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</si>
  <si>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</si>
  <si>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</si>
  <si>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</si>
  <si>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</si>
  <si>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</si>
  <si>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</si>
  <si>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</si>
  <si>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</si>
  <si>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</si>
  <si>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</si>
  <si>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</si>
  <si>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</si>
  <si>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</si>
  <si>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</si>
  <si>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</si>
  <si>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</si>
  <si>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</si>
  <si>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</si>
  <si>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</si>
  <si>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</si>
  <si>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</si>
  <si>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</si>
  <si>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</si>
  <si>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</si>
  <si>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</si>
  <si>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</si>
  <si>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</si>
  <si>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</si>
  <si>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</si>
  <si>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</si>
  <si>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</si>
  <si>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</si>
  <si>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</si>
  <si>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</si>
  <si>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</si>
  <si>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</si>
  <si>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</si>
  <si>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</si>
  <si>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</si>
  <si>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</si>
  <si>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</si>
  <si>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</si>
  <si>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</si>
  <si>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</si>
  <si>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</si>
  <si>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</si>
  <si>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</si>
  <si>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</si>
  <si>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</si>
  <si>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</si>
  <si>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</si>
  <si>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</si>
  <si>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</si>
  <si>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</si>
  <si>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</si>
  <si>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</si>
  <si>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</si>
  <si>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</si>
  <si>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</si>
  <si>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</si>
  <si>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</si>
  <si>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</si>
  <si>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</si>
  <si>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</si>
  <si>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</si>
  <si>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</si>
  <si>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</si>
  <si>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</si>
  <si>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</si>
  <si>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</si>
  <si>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</si>
  <si>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</si>
  <si>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</si>
  <si>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</si>
  <si>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</si>
  <si>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</si>
  <si>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</si>
  <si>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</si>
  <si>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</si>
  <si>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</si>
  <si>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</si>
  <si>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</si>
  <si>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</si>
  <si>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</si>
  <si>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</si>
  <si>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</si>
  <si>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</si>
  <si>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</si>
  <si>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</si>
  <si>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</si>
  <si>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</si>
  <si>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</si>
  <si>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</si>
  <si>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</si>
  <si>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</si>
  <si>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</si>
  <si>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</si>
  <si>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</si>
  <si>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</si>
  <si>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</si>
  <si>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</si>
  <si>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</si>
  <si>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</si>
  <si>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</si>
  <si>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</si>
  <si>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</si>
  <si>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</si>
  <si>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</si>
  <si>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</si>
  <si>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</si>
  <si>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</si>
  <si>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</si>
  <si>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</si>
  <si>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</si>
  <si>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</si>
  <si>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</si>
  <si>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</si>
  <si>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</si>
  <si>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</si>
  <si>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</si>
  <si>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</si>
  <si>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</si>
  <si>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</si>
  <si>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</si>
  <si>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</si>
  <si>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</si>
  <si>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</si>
  <si>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</si>
  <si>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</si>
  <si>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</si>
  <si>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</si>
  <si>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</si>
  <si>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</si>
  <si>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</si>
  <si>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</si>
  <si>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</si>
  <si>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</si>
  <si>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</si>
  <si>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</si>
  <si>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</si>
  <si>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</si>
  <si>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</si>
  <si>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</si>
  <si>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</si>
  <si>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</si>
  <si>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</si>
  <si>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</si>
  <si>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</si>
  <si>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</si>
  <si>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</si>
  <si>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</si>
  <si>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</si>
  <si>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</si>
  <si>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</si>
  <si>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</si>
  <si>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</si>
  <si>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</si>
  <si>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</si>
  <si>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</si>
  <si>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</si>
  <si>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</si>
  <si>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</si>
  <si>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</si>
  <si>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</si>
  <si>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</si>
  <si>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</si>
  <si>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</si>
  <si>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</si>
  <si>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</si>
  <si>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</si>
  <si>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</si>
  <si>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</si>
  <si>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</si>
  <si>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</si>
  <si>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</si>
  <si>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</si>
  <si>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</si>
  <si>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</si>
  <si>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</si>
  <si>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</si>
  <si>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</si>
  <si>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</si>
  <si>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</si>
  <si>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</si>
  <si>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</si>
  <si>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</si>
  <si>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</si>
  <si>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</si>
  <si>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</si>
  <si>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</si>
  <si>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</si>
  <si>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</si>
  <si>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</si>
  <si>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</si>
  <si>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</si>
  <si>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</si>
  <si>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</si>
  <si>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</si>
  <si>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</si>
  <si>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</si>
  <si>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</si>
  <si>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</si>
  <si>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</si>
  <si>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</si>
  <si>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</si>
  <si>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</si>
  <si>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</si>
  <si>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</si>
  <si>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</si>
  <si>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</si>
  <si>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</si>
  <si>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</si>
  <si>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</si>
  <si>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</si>
  <si>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</si>
  <si>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</si>
  <si>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</si>
  <si>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</si>
  <si>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</si>
  <si>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</si>
  <si>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</si>
  <si>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</si>
  <si>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</si>
  <si>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</si>
  <si>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</si>
  <si>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</si>
  <si>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</si>
  <si>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</si>
  <si>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</si>
  <si>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</si>
  <si>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</si>
  <si>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</si>
  <si>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</si>
  <si>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</si>
  <si>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</si>
  <si>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</si>
  <si>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</si>
  <si>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</si>
  <si>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</si>
  <si>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</si>
  <si>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</si>
  <si>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</si>
  <si>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</si>
  <si>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</si>
  <si>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</si>
  <si>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</si>
  <si>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</si>
  <si>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</si>
  <si>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</si>
  <si>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</si>
  <si>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</si>
  <si>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</si>
  <si>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</si>
  <si>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</si>
  <si>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</si>
  <si>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</si>
  <si>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</si>
  <si>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</si>
  <si>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</si>
  <si>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</si>
  <si>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</si>
  <si>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</si>
  <si>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</si>
  <si>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</si>
  <si>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</si>
  <si>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</si>
  <si>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</si>
  <si>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</si>
  <si>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</si>
  <si>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</si>
  <si>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</si>
  <si>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</si>
  <si>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</si>
  <si>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</si>
  <si>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</si>
  <si>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</si>
  <si>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</si>
  <si>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</si>
  <si>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</si>
  <si>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</si>
  <si>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</si>
  <si>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</si>
  <si>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</si>
  <si>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</si>
  <si>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</si>
  <si>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</si>
  <si>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</si>
  <si>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</si>
  <si>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</si>
  <si>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</si>
  <si>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</si>
  <si>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</si>
  <si>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</si>
  <si>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</si>
  <si>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</si>
  <si>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</si>
  <si>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</si>
  <si>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</si>
  <si>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</si>
  <si>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</si>
  <si>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</si>
  <si>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</si>
  <si>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</si>
  <si>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</si>
  <si>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</si>
  <si>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</si>
  <si>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</si>
  <si>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</si>
  <si>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</si>
  <si>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</si>
  <si>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</si>
  <si>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</si>
  <si>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</si>
  <si>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</si>
  <si>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</si>
  <si>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</si>
  <si>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</si>
  <si>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</si>
  <si>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</si>
  <si>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</si>
  <si>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</si>
  <si>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</si>
  <si>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</si>
  <si>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</si>
  <si>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</si>
  <si>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</si>
  <si>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</si>
  <si>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</si>
  <si>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</si>
  <si>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</si>
  <si>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</si>
  <si>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</si>
  <si>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</si>
  <si>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</si>
  <si>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</si>
  <si>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</si>
  <si>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</si>
  <si>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</si>
  <si>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</si>
  <si>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</si>
  <si>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</si>
  <si>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</si>
  <si>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</si>
  <si>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</si>
  <si>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</si>
  <si>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</si>
  <si>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</si>
  <si>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</si>
  <si>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</si>
  <si>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</si>
  <si>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</si>
  <si>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</si>
  <si>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</si>
  <si>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</si>
  <si>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</si>
  <si>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</si>
  <si>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</si>
  <si>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</si>
  <si>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</si>
  <si>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</si>
  <si>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</si>
  <si>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</si>
  <si>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</si>
  <si>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</si>
  <si>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</si>
  <si>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</si>
  <si>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</si>
  <si>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</si>
  <si>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</si>
  <si>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</si>
  <si>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</si>
  <si>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</si>
  <si>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</si>
  <si>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</si>
  <si>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</si>
  <si>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</si>
  <si>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</si>
  <si>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</si>
  <si>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</si>
  <si>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</si>
  <si>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</si>
  <si>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</si>
  <si>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</si>
  <si>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</si>
  <si>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</si>
  <si>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</si>
  <si>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</si>
  <si>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</si>
  <si>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</si>
  <si>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</si>
  <si>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</si>
  <si>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</si>
  <si>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</si>
  <si>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</si>
  <si>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</si>
  <si>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</si>
  <si>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</si>
  <si>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</si>
  <si>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</si>
  <si>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</si>
  <si>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</si>
  <si>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</si>
  <si>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</si>
  <si>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</si>
  <si>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</si>
  <si>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</si>
  <si>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</si>
  <si>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</si>
  <si>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</si>
  <si>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</si>
  <si>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</si>
  <si>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</si>
  <si>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</si>
  <si>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</si>
  <si>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</si>
  <si>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</si>
  <si>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</si>
  <si>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</si>
  <si>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</si>
  <si>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</si>
  <si>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</si>
  <si>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</si>
  <si>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</si>
  <si>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</si>
  <si>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</si>
  <si>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</si>
  <si>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</si>
  <si>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</si>
  <si>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</si>
  <si>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</si>
  <si>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</si>
  <si>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</si>
  <si>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</si>
  <si>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</si>
  <si>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</si>
  <si>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</si>
  <si>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</si>
  <si>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</si>
  <si>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</si>
  <si>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</si>
  <si>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</si>
  <si>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</si>
  <si>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</si>
  <si>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</si>
  <si>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</si>
  <si>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</si>
  <si>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</si>
  <si>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</si>
  <si>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</si>
  <si>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</si>
  <si>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</si>
  <si>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</si>
  <si>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</si>
  <si>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</si>
  <si>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</si>
  <si>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</si>
  <si>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</si>
  <si>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</si>
  <si>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</si>
  <si>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</si>
  <si>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</si>
  <si>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</si>
  <si>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</si>
  <si>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</si>
  <si>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</si>
  <si>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</si>
  <si>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</si>
  <si>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</si>
  <si>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</si>
  <si>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</si>
  <si>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</si>
  <si>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</si>
  <si>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</si>
  <si>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</si>
  <si>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</si>
  <si>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</si>
  <si>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</si>
  <si>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</si>
  <si>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</si>
  <si>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</si>
  <si>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</si>
  <si>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</si>
  <si>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</si>
  <si>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</si>
  <si>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</si>
  <si>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</si>
  <si>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</si>
  <si>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</si>
  <si>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</si>
  <si>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</si>
  <si>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</si>
  <si>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</si>
  <si>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</si>
  <si>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</si>
  <si>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</si>
  <si>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</si>
  <si>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</si>
  <si>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</si>
  <si>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</si>
  <si>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</si>
  <si>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</si>
  <si>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</si>
  <si>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</si>
  <si>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</si>
  <si>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</si>
  <si>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</si>
  <si>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</si>
  <si>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</si>
  <si>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</si>
  <si>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</si>
  <si>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</si>
  <si>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</si>
  <si>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</si>
  <si>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</si>
  <si>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</si>
  <si>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</si>
  <si>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</si>
  <si>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</si>
  <si>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</si>
  <si>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</si>
  <si>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</si>
  <si>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</si>
  <si>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</si>
  <si>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</si>
  <si>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</si>
  <si>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</si>
  <si>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</si>
  <si>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</si>
  <si>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</si>
  <si>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</si>
  <si>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</si>
  <si>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</si>
  <si>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</si>
  <si>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</si>
  <si>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</si>
  <si>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</si>
  <si>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</si>
  <si>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</si>
  <si>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</si>
  <si>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</si>
  <si>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</si>
  <si>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</si>
  <si>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</si>
  <si>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</si>
  <si>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</si>
  <si>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</si>
  <si>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</si>
  <si>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</si>
  <si>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</si>
  <si>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</si>
  <si>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</si>
  <si>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</si>
  <si>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</si>
  <si>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</si>
  <si>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</si>
  <si>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</si>
  <si>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</si>
  <si>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</si>
  <si>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</si>
  <si>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</si>
  <si>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</si>
  <si>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</si>
  <si>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</si>
  <si>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</si>
  <si>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</si>
  <si>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</si>
  <si>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</si>
  <si>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</si>
  <si>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</si>
  <si>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</si>
  <si>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</si>
  <si>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</si>
  <si>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</si>
  <si>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</si>
  <si>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</si>
  <si>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</si>
  <si>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</si>
  <si>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</si>
  <si>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</si>
  <si>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</si>
  <si>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</si>
  <si>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</si>
  <si>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</si>
  <si>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</si>
  <si>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</si>
  <si>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</si>
  <si>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</si>
  <si>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</si>
  <si>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</si>
  <si>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</si>
  <si>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</si>
  <si>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</si>
  <si>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</si>
  <si>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</si>
  <si>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</si>
  <si>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</si>
  <si>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</si>
  <si>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</si>
  <si>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</si>
  <si>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</si>
  <si>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</si>
  <si>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</si>
  <si>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</si>
  <si>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</si>
  <si>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</si>
  <si>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</si>
  <si>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</si>
  <si>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</si>
  <si>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</si>
  <si>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</si>
  <si>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</si>
  <si>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</si>
  <si>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</si>
  <si>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</si>
  <si>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</si>
  <si>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</si>
  <si>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</si>
  <si>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</si>
  <si>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</si>
  <si>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</si>
  <si>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</si>
  <si>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</si>
  <si>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</si>
  <si>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</si>
  <si>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</si>
  <si>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</si>
  <si>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</si>
  <si>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</si>
  <si>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</si>
  <si>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</si>
  <si>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</si>
  <si>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</si>
  <si>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</si>
  <si>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</si>
  <si>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</si>
  <si>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</si>
  <si>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</si>
  <si>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</si>
  <si>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</si>
  <si>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</si>
  <si>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</si>
  <si>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</si>
  <si>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</si>
  <si>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</si>
  <si>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</si>
  <si>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</si>
  <si>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</si>
  <si>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</si>
  <si>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</si>
  <si>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</si>
  <si>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</si>
  <si>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</si>
  <si>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</si>
  <si>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</si>
  <si>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</si>
  <si>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</si>
  <si>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</si>
  <si>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</si>
  <si>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</si>
  <si>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</si>
  <si>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</si>
  <si>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</si>
  <si>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</si>
  <si>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</si>
  <si>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</si>
  <si>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</si>
  <si>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</si>
  <si>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</si>
  <si>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</si>
  <si>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</si>
  <si>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</si>
  <si>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</si>
  <si>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</si>
  <si>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</si>
  <si>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</si>
  <si>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</si>
  <si>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</si>
  <si>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</si>
  <si>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</si>
  <si>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</si>
  <si>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</si>
  <si>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</si>
  <si>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</si>
  <si>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</si>
  <si>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</si>
  <si>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</si>
  <si>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</si>
  <si>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</si>
  <si>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</si>
  <si>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</si>
  <si>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</si>
  <si>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</si>
  <si>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</si>
  <si>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</si>
  <si>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</si>
  <si>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</si>
  <si>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</si>
  <si>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</si>
  <si>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</si>
  <si>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</si>
  <si>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</si>
  <si>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</si>
  <si>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</si>
  <si>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</si>
  <si>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</si>
  <si>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</si>
  <si>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</si>
  <si>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</si>
  <si>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</si>
  <si>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</si>
  <si>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</si>
  <si>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</si>
  <si>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</si>
  <si>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</si>
  <si>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</si>
  <si>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</si>
  <si>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</si>
  <si>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</si>
  <si>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</si>
  <si>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</si>
  <si>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</si>
  <si>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</si>
  <si>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</si>
  <si>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</si>
  <si>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</si>
  <si>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</si>
  <si>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</si>
  <si>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</si>
  <si>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</si>
  <si>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</si>
  <si>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</si>
  <si>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</si>
  <si>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</si>
  <si>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</si>
  <si>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</si>
  <si>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</si>
  <si>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</si>
  <si>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</si>
  <si>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</si>
  <si>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</si>
  <si>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</si>
  <si>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</si>
  <si>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</si>
  <si>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</si>
  <si>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</si>
  <si>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</si>
  <si>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</si>
  <si>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</si>
  <si>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</si>
  <si>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</si>
  <si>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</si>
  <si>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</si>
  <si>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</si>
  <si>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</si>
  <si>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</si>
  <si>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</si>
  <si>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</si>
  <si>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</si>
  <si>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</si>
  <si>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</si>
  <si>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</si>
  <si>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</si>
  <si>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</si>
  <si>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</si>
  <si>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</si>
  <si>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</si>
  <si>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</si>
  <si>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</si>
  <si>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</si>
  <si>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</si>
  <si>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</si>
  <si>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</si>
  <si>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</si>
  <si>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</si>
  <si>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</si>
  <si>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</si>
  <si>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</si>
  <si>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</si>
  <si>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</si>
  <si>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</si>
  <si>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</si>
  <si>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</si>
  <si>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</si>
  <si>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</si>
  <si>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</si>
  <si>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</si>
  <si>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</si>
  <si>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</si>
  <si>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</si>
  <si>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</si>
  <si>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</si>
  <si>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</si>
  <si>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</si>
  <si>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</si>
  <si>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</si>
  <si>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</si>
  <si>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</si>
  <si>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</si>
  <si>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</si>
  <si>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</si>
  <si>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</si>
  <si>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</si>
  <si>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</si>
  <si>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</si>
  <si>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</si>
  <si>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</si>
  <si>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</si>
  <si>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</si>
  <si>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</si>
  <si>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</si>
  <si>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</si>
  <si>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</si>
  <si>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</si>
  <si>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</si>
  <si>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</si>
  <si>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</si>
  <si>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</si>
  <si>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</si>
  <si>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</si>
  <si>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</si>
  <si>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</si>
  <si>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</si>
  <si>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</si>
  <si>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</si>
  <si>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</si>
  <si>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</si>
  <si>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</si>
  <si>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</si>
  <si>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</si>
  <si>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</si>
  <si>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</si>
  <si>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</si>
  <si>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</si>
  <si>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</si>
  <si>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</si>
  <si>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</si>
  <si>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</si>
  <si>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</si>
  <si>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</si>
  <si>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</si>
  <si>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</si>
  <si>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</si>
  <si>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</si>
  <si>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</si>
  <si>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</si>
  <si>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</si>
  <si>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</si>
  <si>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</si>
  <si>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</si>
  <si>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</si>
  <si>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</si>
  <si>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</si>
  <si>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</si>
  <si>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</si>
  <si>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</si>
  <si>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</si>
  <si>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</si>
  <si>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</si>
  <si>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</si>
  <si>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</si>
  <si>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</si>
  <si>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</si>
  <si>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</si>
  <si>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</si>
  <si>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</si>
  <si>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</si>
  <si>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</si>
  <si>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</si>
  <si>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</si>
  <si>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</si>
  <si>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</si>
  <si>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</si>
  <si>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</si>
  <si>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</si>
  <si>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</si>
  <si>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</si>
  <si>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</si>
  <si>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</si>
  <si>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</si>
  <si>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</si>
  <si>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</si>
  <si>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</si>
  <si>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</si>
  <si>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</si>
  <si>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</si>
  <si>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</si>
  <si>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</si>
  <si>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</si>
  <si>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</si>
  <si>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</si>
  <si>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</si>
  <si>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</si>
  <si>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</si>
  <si>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</si>
  <si>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</si>
  <si>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</si>
  <si>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</si>
  <si>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</si>
  <si>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</si>
  <si>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</si>
  <si>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</si>
  <si>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</si>
  <si>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</si>
  <si>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</si>
  <si>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</si>
  <si>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</si>
  <si>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</si>
  <si>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</si>
  <si>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</si>
  <si>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</si>
  <si>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</si>
  <si>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</si>
  <si>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</si>
  <si>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</si>
  <si>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</si>
  <si>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</si>
  <si>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</si>
  <si>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</si>
  <si>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</si>
  <si>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</si>
  <si>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</si>
  <si>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</si>
  <si>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</si>
  <si>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</si>
  <si>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</si>
  <si>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</si>
  <si>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</si>
  <si>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</si>
  <si>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</si>
  <si>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</si>
  <si>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</si>
  <si>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</si>
  <si>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</si>
  <si>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</si>
  <si>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</si>
  <si>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</si>
  <si>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</si>
  <si>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</si>
  <si>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</si>
  <si>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</si>
  <si>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</si>
  <si>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</si>
  <si>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</si>
  <si>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</si>
  <si>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</si>
  <si>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</si>
  <si>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</si>
  <si>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</si>
  <si>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</si>
  <si>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</si>
  <si>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</si>
  <si>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</si>
  <si>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</si>
  <si>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</si>
  <si>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</si>
  <si>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</si>
  <si>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</si>
  <si>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</si>
  <si>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</si>
  <si>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</si>
  <si>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</si>
  <si>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</si>
  <si>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</si>
  <si>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</si>
  <si>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</si>
  <si>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</si>
  <si>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</si>
  <si>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</si>
  <si>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</si>
  <si>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</si>
  <si>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</si>
  <si>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</si>
  <si>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</si>
  <si>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</si>
  <si>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</si>
  <si>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</si>
  <si>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</si>
  <si>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</si>
  <si>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</si>
  <si>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</si>
  <si>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</si>
  <si>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</si>
  <si>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</si>
  <si>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</si>
  <si>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</si>
  <si>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</si>
  <si>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</si>
  <si>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</si>
  <si>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</si>
  <si>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</si>
  <si>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</si>
  <si>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</si>
  <si>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</si>
  <si>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</si>
  <si>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</si>
  <si>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</si>
  <si>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</si>
  <si>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</si>
  <si>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</si>
  <si>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</si>
  <si>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</si>
  <si>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</si>
  <si>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</si>
  <si>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</si>
  <si>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</si>
  <si>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</si>
  <si>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</si>
  <si>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</si>
  <si>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</si>
  <si>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</si>
  <si>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</si>
  <si>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</si>
  <si>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</si>
  <si>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</si>
  <si>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</si>
  <si>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</si>
  <si>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</si>
  <si>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</si>
  <si>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</si>
  <si>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</si>
  <si>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</si>
  <si>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</si>
  <si>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</si>
  <si>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</si>
  <si>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</si>
  <si>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</si>
  <si>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</si>
  <si>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</si>
  <si>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</si>
  <si>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</si>
  <si>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</si>
  <si>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</si>
  <si>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</si>
  <si>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</si>
  <si>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</si>
  <si>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</si>
  <si>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</si>
  <si>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</si>
  <si>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</si>
  <si>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</si>
  <si>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</si>
  <si>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</si>
  <si>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</si>
  <si>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</si>
  <si>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</si>
  <si>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</si>
  <si>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</si>
  <si>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</si>
  <si>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</si>
  <si>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</si>
  <si>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</si>
  <si>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</si>
  <si>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</si>
  <si>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</si>
  <si>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</si>
  <si>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</si>
  <si>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</si>
  <si>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</si>
  <si>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</si>
  <si>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</si>
  <si>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</si>
  <si>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</si>
  <si>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</si>
  <si>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</si>
  <si>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</si>
  <si>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</si>
  <si>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</si>
  <si>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</si>
  <si>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</si>
  <si>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</si>
  <si>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</si>
  <si>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</si>
  <si>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</si>
  <si>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</si>
  <si>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</si>
  <si>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</si>
  <si>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</si>
  <si>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</si>
  <si>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</si>
  <si>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</si>
  <si>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</si>
  <si>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</si>
  <si>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</si>
  <si>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</si>
  <si>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</si>
  <si>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</si>
  <si>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</si>
  <si>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</si>
  <si>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</si>
  <si>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</si>
  <si>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</si>
  <si>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</si>
  <si>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</si>
  <si>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</si>
  <si>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</si>
  <si>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</si>
  <si>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</si>
  <si>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</si>
  <si>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</si>
  <si>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</si>
  <si>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</si>
  <si>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</si>
  <si>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</si>
  <si>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</si>
  <si>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</si>
  <si>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</si>
  <si>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</si>
  <si>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</si>
  <si>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</si>
  <si>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</si>
  <si>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</si>
  <si>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</si>
  <si>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</si>
  <si>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</si>
  <si>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</si>
  <si>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</si>
  <si>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</si>
  <si>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</si>
  <si>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</si>
  <si>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</si>
  <si>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</si>
  <si>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</si>
  <si>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</si>
  <si>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</si>
  <si>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</si>
  <si>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</si>
  <si>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</si>
  <si>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</si>
  <si>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</si>
  <si>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</si>
  <si>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</si>
  <si>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</si>
  <si>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</si>
  <si>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</si>
  <si>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</si>
  <si>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</si>
  <si>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</si>
  <si>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</si>
  <si>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</si>
  <si>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</si>
  <si>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</si>
  <si>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</si>
  <si>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</si>
  <si>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</si>
  <si>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</si>
  <si>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</si>
  <si>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</si>
  <si>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</si>
  <si>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</si>
  <si>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</si>
  <si>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</si>
  <si>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</si>
  <si>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</si>
  <si>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</si>
  <si>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</si>
  <si>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</si>
  <si>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</si>
  <si>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</si>
  <si>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</si>
  <si>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</si>
  <si>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</si>
  <si>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</si>
  <si>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</si>
  <si>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</si>
  <si>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</si>
  <si>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</si>
  <si>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</si>
  <si>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</si>
  <si>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</si>
  <si>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</si>
  <si>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</si>
  <si>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</si>
  <si>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</si>
  <si>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</si>
  <si>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</si>
  <si>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</si>
  <si>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</si>
  <si>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</si>
  <si>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</si>
  <si>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</si>
  <si>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</si>
  <si>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</si>
  <si>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</si>
  <si>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</si>
  <si>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</si>
  <si>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</si>
  <si>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</si>
  <si>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</si>
  <si>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</si>
  <si>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</si>
  <si>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</si>
  <si>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</si>
  <si>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</si>
  <si>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</si>
  <si>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</si>
  <si>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</si>
  <si>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</si>
  <si>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</si>
  <si>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</si>
  <si>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</si>
  <si>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</si>
  <si>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</si>
  <si>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</si>
  <si>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</si>
  <si>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</si>
  <si>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</si>
  <si>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</si>
  <si>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</si>
  <si>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</si>
  <si>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</si>
  <si>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</si>
  <si>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</si>
  <si>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</si>
  <si>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</si>
  <si>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</si>
  <si>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</si>
  <si>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</si>
  <si>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</si>
  <si>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</si>
  <si>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</si>
  <si>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</si>
  <si>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</si>
  <si>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</si>
  <si>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</si>
  <si>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</si>
  <si>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</si>
  <si>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</si>
  <si>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</si>
  <si>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</si>
  <si>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</si>
  <si>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</si>
  <si>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</si>
  <si>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</si>
  <si>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</si>
  <si>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</si>
  <si>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</si>
  <si>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</si>
  <si>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</si>
  <si>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</si>
  <si>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</si>
  <si>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</si>
  <si>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</si>
  <si>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</si>
  <si>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</si>
  <si>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</si>
  <si>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</si>
  <si>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</si>
  <si>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</si>
  <si>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</si>
  <si>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</si>
  <si>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</si>
  <si>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</si>
  <si>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</si>
  <si>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</si>
  <si>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</si>
  <si>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</si>
  <si>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</si>
  <si>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</si>
  <si>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</si>
  <si>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</si>
  <si>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</si>
  <si>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</si>
  <si>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</si>
  <si>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</si>
  <si>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</si>
  <si>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</si>
  <si>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</si>
  <si>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</si>
  <si>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</si>
  <si>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</si>
  <si>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</si>
  <si>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</si>
  <si>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</si>
  <si>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</si>
  <si>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</si>
  <si>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</si>
  <si>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</si>
  <si>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</si>
  <si>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</si>
  <si>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</si>
  <si>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</si>
  <si>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</si>
  <si>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</si>
  <si>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</si>
  <si>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</si>
  <si>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</si>
  <si>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</si>
  <si>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</si>
  <si>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</si>
  <si>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</si>
  <si>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</si>
  <si>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</si>
  <si>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</si>
  <si>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</si>
  <si>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</si>
  <si>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</si>
  <si>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</si>
  <si>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</si>
  <si>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</si>
  <si>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</si>
  <si>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</si>
  <si>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</si>
  <si>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</si>
  <si>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</si>
  <si>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</si>
  <si>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</si>
  <si>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</si>
  <si>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</si>
  <si>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</si>
  <si>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</si>
  <si>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</si>
  <si>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</si>
  <si>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</si>
  <si>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</si>
  <si>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</si>
  <si>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</si>
  <si>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</si>
  <si>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</si>
  <si>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</si>
  <si>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</si>
  <si>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</si>
  <si>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</si>
  <si>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</si>
  <si>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</si>
  <si>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</si>
  <si>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</si>
  <si>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</si>
  <si>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</si>
  <si>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</si>
  <si>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</si>
  <si>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</si>
  <si>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</si>
  <si>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</si>
  <si>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</si>
  <si>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</si>
  <si>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</si>
  <si>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</si>
  <si>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</si>
  <si>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</si>
  <si>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</si>
  <si>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</si>
  <si>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</si>
  <si>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</si>
  <si>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</si>
  <si>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</si>
  <si>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</si>
  <si>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</si>
  <si>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</si>
  <si>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</si>
  <si>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</si>
  <si>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</si>
  <si>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</si>
  <si>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</si>
  <si>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</si>
  <si>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</si>
  <si>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</si>
  <si>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</si>
  <si>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</si>
  <si>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</si>
  <si>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</si>
  <si>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</si>
  <si>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</si>
  <si>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</si>
  <si>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</si>
  <si>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</si>
  <si>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</si>
  <si>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</si>
  <si>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</si>
  <si>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</si>
  <si>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</si>
  <si>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</si>
  <si>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</si>
  <si>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</si>
  <si>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</si>
  <si>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</si>
  <si>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</si>
  <si>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</si>
  <si>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</si>
  <si>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</si>
  <si>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</si>
  <si>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</si>
  <si>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</si>
  <si>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</si>
  <si>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</si>
  <si>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</si>
  <si>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</si>
  <si>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</si>
  <si>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</si>
  <si>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</si>
  <si>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</si>
  <si>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</si>
  <si>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</si>
  <si>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</si>
  <si>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</si>
  <si>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</si>
  <si>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</si>
  <si>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</si>
  <si>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</si>
  <si>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</si>
  <si>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</si>
  <si>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</si>
  <si>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</si>
  <si>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</si>
  <si>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</si>
  <si>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</si>
  <si>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</si>
  <si>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</si>
  <si>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</si>
  <si>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</si>
  <si>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</si>
  <si>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</si>
  <si>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</si>
  <si>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</si>
  <si>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</si>
  <si>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</si>
  <si>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</si>
  <si>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</si>
  <si>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</si>
  <si>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</si>
  <si>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</si>
  <si>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</si>
  <si>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</si>
  <si>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</si>
  <si>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</si>
  <si>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</si>
  <si>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</si>
  <si>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</si>
  <si>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</si>
  <si>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</si>
  <si>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</si>
  <si>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</si>
  <si>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</si>
  <si>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</si>
  <si>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</si>
  <si>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</si>
  <si>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</si>
  <si>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</si>
  <si>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</si>
  <si>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</si>
  <si>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</si>
  <si>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</si>
  <si>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</si>
  <si>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</si>
  <si>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</si>
  <si>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</si>
  <si>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</si>
  <si>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</si>
  <si>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</si>
  <si>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</si>
  <si>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</si>
  <si>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</si>
  <si>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</si>
  <si>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</si>
  <si>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</si>
  <si>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</si>
  <si>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</si>
  <si>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</si>
  <si>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</si>
  <si>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</si>
  <si>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</si>
  <si>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</si>
  <si>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</si>
  <si>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</si>
  <si>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</si>
  <si>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</si>
  <si>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</si>
  <si>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</si>
  <si>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</si>
  <si>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</si>
  <si>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</si>
  <si>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</si>
  <si>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</si>
  <si>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</si>
  <si>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</si>
  <si>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</si>
  <si>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</si>
  <si>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</si>
  <si>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</si>
  <si>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</si>
  <si>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</si>
  <si>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</si>
  <si>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</si>
  <si>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</si>
  <si>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</si>
  <si>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</si>
  <si>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</si>
  <si>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</si>
  <si>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</si>
  <si>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</si>
  <si>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</si>
  <si>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</si>
  <si>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</si>
  <si>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</si>
  <si>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</si>
  <si>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</si>
  <si>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</si>
  <si>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</si>
  <si>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</si>
  <si>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</si>
  <si>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</si>
  <si>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</si>
  <si>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</si>
  <si>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</si>
  <si>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</si>
  <si>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</si>
  <si>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</si>
  <si>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</si>
  <si>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</si>
  <si>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</si>
  <si>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</si>
  <si>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</si>
  <si>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</si>
  <si>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</si>
  <si>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</si>
  <si>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</si>
  <si>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</si>
  <si>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</si>
  <si>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</si>
  <si>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</si>
  <si>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</si>
  <si>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</si>
  <si>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</si>
  <si>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</si>
  <si>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</si>
  <si>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</si>
  <si>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</si>
  <si>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</si>
  <si>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</si>
  <si>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</si>
  <si>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</si>
  <si>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</si>
  <si>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</si>
  <si>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</si>
  <si>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</si>
  <si>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</si>
  <si>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</si>
  <si>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</si>
  <si>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</si>
  <si>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</si>
  <si>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</si>
  <si>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</si>
  <si>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</si>
  <si>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</si>
  <si>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</si>
  <si>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</si>
  <si>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</si>
  <si>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</si>
  <si>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</si>
  <si>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</si>
  <si>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</si>
  <si>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</si>
  <si>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</si>
  <si>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</si>
  <si>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</si>
  <si>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</si>
  <si>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</si>
  <si>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</si>
  <si>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</si>
  <si>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</si>
  <si>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</si>
  <si>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</si>
  <si>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</si>
  <si>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</si>
  <si>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</si>
  <si>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</si>
  <si>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</si>
  <si>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</si>
  <si>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</si>
  <si>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</si>
  <si>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</si>
  <si>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</si>
  <si>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</si>
  <si>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</si>
  <si>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</si>
  <si>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</si>
  <si>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</si>
  <si>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</si>
  <si>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</si>
  <si>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</si>
  <si>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</si>
  <si>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</si>
  <si>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</si>
  <si>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</si>
  <si>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</si>
  <si>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</si>
  <si>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</si>
  <si>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</si>
  <si>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</si>
  <si>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</si>
  <si>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</si>
  <si>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</si>
  <si>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</si>
  <si>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</si>
  <si>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</si>
  <si>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</si>
  <si>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</si>
  <si>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</si>
  <si>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</si>
  <si>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</si>
  <si>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</si>
  <si>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</si>
  <si>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</si>
  <si>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</si>
  <si>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</si>
  <si>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</si>
  <si>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</si>
  <si>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</si>
  <si>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</si>
  <si>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</si>
  <si>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</si>
  <si>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</si>
  <si>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</si>
  <si>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</si>
  <si>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</si>
  <si>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</si>
  <si>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</si>
  <si>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</si>
  <si>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</si>
  <si>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</si>
  <si>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</si>
  <si>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</si>
  <si>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</si>
  <si>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</si>
  <si>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</si>
  <si>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</si>
  <si>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</si>
  <si>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</si>
  <si>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</si>
  <si>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</si>
  <si>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</si>
  <si>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</si>
  <si>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</si>
  <si>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</si>
  <si>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</si>
  <si>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</si>
  <si>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</si>
  <si>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</si>
  <si>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</si>
  <si>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</si>
  <si>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</si>
  <si>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</si>
  <si>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</si>
  <si>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</si>
  <si>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</si>
  <si>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</si>
  <si>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</si>
  <si>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</si>
  <si>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</si>
  <si>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</si>
  <si>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</si>
  <si>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</si>
  <si>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</si>
  <si>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</si>
  <si>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</si>
  <si>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</si>
  <si>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</si>
  <si>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</si>
  <si>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</si>
  <si>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</si>
  <si>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</si>
  <si>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</si>
  <si>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</si>
  <si>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</si>
  <si>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</si>
  <si>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</si>
  <si>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</si>
  <si>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</si>
  <si>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</si>
  <si>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</si>
  <si>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</si>
  <si>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</si>
  <si>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</si>
  <si>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</si>
  <si>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</si>
  <si>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</si>
  <si>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</si>
  <si>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</si>
  <si>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</si>
  <si>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</si>
  <si>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</si>
  <si>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</si>
  <si>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</si>
  <si>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</si>
  <si>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</si>
  <si>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</si>
  <si>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</si>
  <si>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</si>
  <si>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</si>
  <si>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</si>
  <si>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</si>
  <si>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</si>
  <si>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</si>
  <si>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</si>
  <si>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</si>
  <si>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</si>
  <si>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</si>
  <si>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</si>
  <si>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</si>
  <si>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</si>
  <si>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</si>
  <si>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</si>
  <si>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</si>
  <si>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</si>
  <si>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</si>
  <si>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</si>
  <si>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</si>
  <si>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</si>
  <si>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</si>
  <si>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</si>
  <si>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</si>
  <si>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</si>
  <si>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</si>
  <si>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</si>
  <si>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</si>
  <si>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</si>
  <si>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</si>
  <si>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</si>
  <si>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</si>
  <si>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</si>
  <si>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</si>
  <si>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</si>
  <si>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</si>
  <si>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</si>
  <si>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</si>
  <si>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</si>
  <si>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</si>
  <si>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</si>
  <si>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</si>
  <si>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</si>
  <si>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</si>
  <si>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</si>
  <si>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</si>
  <si>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</si>
  <si>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</si>
  <si>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</si>
  <si>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</si>
  <si>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</si>
  <si>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</si>
  <si>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</si>
  <si>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</si>
  <si>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</si>
  <si>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</si>
  <si>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</si>
  <si>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</si>
  <si>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</si>
  <si>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</si>
  <si>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</si>
  <si>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</si>
  <si>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</si>
  <si>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</si>
  <si>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</si>
  <si>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</si>
  <si>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</si>
  <si>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</si>
  <si>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</si>
  <si>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</si>
  <si>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</si>
  <si>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</si>
  <si>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</si>
  <si>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</si>
  <si>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</si>
  <si>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</si>
  <si>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</si>
  <si>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</si>
  <si>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</si>
  <si>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</si>
  <si>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</si>
  <si>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</si>
  <si>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</si>
  <si>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</si>
  <si>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</si>
  <si>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</si>
  <si>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</si>
  <si>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</si>
  <si>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</si>
  <si>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</si>
  <si>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</si>
  <si>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</si>
  <si>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</si>
  <si>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</si>
  <si>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</si>
  <si>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</si>
  <si>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</si>
  <si>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</si>
  <si>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</si>
  <si>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</si>
  <si>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</si>
  <si>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</si>
  <si>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</si>
  <si>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</si>
  <si>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</si>
  <si>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</si>
  <si>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</si>
  <si>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</si>
  <si>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</si>
  <si>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</si>
  <si>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</si>
  <si>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</si>
  <si>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</si>
  <si>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</si>
  <si>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</si>
  <si>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</si>
  <si>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</si>
  <si>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</si>
  <si>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</si>
  <si>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</si>
  <si>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</si>
  <si>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</si>
  <si>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</si>
  <si>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</si>
  <si>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</si>
  <si>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</si>
  <si>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</si>
  <si>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</si>
  <si>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</si>
  <si>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</si>
  <si>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</si>
  <si>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</si>
  <si>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</si>
  <si>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</si>
  <si>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</si>
  <si>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</si>
  <si>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</si>
  <si>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</si>
  <si>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</si>
  <si>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</si>
  <si>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</si>
  <si>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</si>
  <si>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</si>
  <si>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</si>
  <si>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</si>
  <si>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</si>
  <si>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</si>
  <si>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</si>
  <si>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</si>
  <si>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</si>
  <si>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</si>
  <si>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</si>
  <si>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</si>
  <si>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</si>
  <si>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</si>
  <si>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</si>
  <si>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</si>
  <si>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</si>
  <si>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</si>
  <si>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</si>
  <si>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</si>
  <si>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</si>
  <si>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</si>
  <si>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</si>
  <si>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</si>
  <si>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</si>
  <si>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</si>
  <si>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</si>
  <si>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</si>
  <si>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</si>
  <si>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</si>
  <si>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</si>
  <si>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</si>
  <si>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</si>
  <si>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</si>
  <si>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</si>
  <si>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</si>
  <si>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</si>
  <si>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</si>
  <si>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</si>
  <si>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</si>
  <si>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</si>
  <si>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</si>
  <si>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</si>
  <si>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</si>
  <si>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</si>
  <si>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</si>
  <si>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</si>
  <si>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</si>
  <si>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</si>
  <si>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</si>
  <si>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</si>
  <si>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</si>
  <si>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</si>
  <si>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</si>
  <si>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</si>
  <si>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</si>
  <si>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</si>
  <si>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</si>
  <si>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</si>
  <si>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</si>
  <si>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</si>
  <si>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</si>
  <si>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</si>
  <si>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</si>
  <si>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</si>
  <si>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</si>
  <si>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</si>
  <si>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</si>
  <si>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</si>
  <si>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</si>
  <si>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</si>
  <si>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</si>
  <si>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</si>
  <si>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</si>
  <si>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</si>
  <si>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</si>
  <si>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</si>
  <si>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</si>
  <si>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</si>
  <si>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</si>
  <si>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</si>
  <si>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</si>
  <si>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</si>
  <si>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</si>
  <si>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</si>
  <si>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</si>
  <si>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</si>
  <si>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</si>
  <si>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</si>
  <si>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</si>
  <si>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</si>
  <si>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</si>
  <si>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</si>
  <si>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</si>
  <si>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</si>
  <si>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</si>
  <si>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</si>
  <si>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</si>
  <si>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</si>
  <si>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</si>
  <si>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</si>
  <si>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</si>
  <si>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</si>
  <si>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</si>
  <si>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</si>
  <si>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</si>
  <si>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</si>
  <si>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</si>
  <si>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</si>
  <si>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</si>
  <si>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</si>
  <si>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</si>
  <si>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</si>
  <si>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</si>
  <si>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</si>
  <si>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</si>
  <si>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</si>
  <si>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</si>
  <si>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</si>
  <si>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</si>
  <si>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</si>
  <si>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</si>
  <si>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</si>
  <si>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</si>
  <si>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</si>
  <si>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</si>
  <si>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</si>
  <si>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</si>
  <si>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</si>
  <si>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</si>
  <si>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</si>
  <si>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</si>
  <si>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</si>
  <si>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</si>
  <si>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</si>
  <si>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</si>
  <si>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</si>
  <si>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</si>
  <si>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</si>
  <si>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</si>
  <si>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</si>
  <si>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</si>
  <si>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</si>
  <si>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</si>
  <si>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</si>
  <si>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</si>
  <si>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</si>
  <si>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</si>
  <si>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</si>
  <si>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</si>
  <si>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</si>
  <si>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</si>
  <si>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</si>
  <si>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</si>
  <si>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</si>
  <si>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</si>
  <si>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</si>
  <si>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</si>
  <si>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</si>
  <si>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</si>
  <si>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</si>
  <si>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</si>
  <si>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</si>
  <si>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</si>
  <si>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</si>
  <si>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</si>
  <si>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</si>
  <si>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</si>
  <si>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</si>
  <si>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</si>
  <si>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</si>
  <si>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</si>
  <si>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</si>
  <si>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</si>
  <si>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</si>
  <si>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</si>
  <si>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</si>
  <si>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</si>
  <si>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</si>
  <si>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</si>
  <si>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</si>
  <si>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</si>
  <si>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</si>
  <si>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</si>
  <si>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</si>
  <si>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</si>
  <si>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</si>
  <si>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</si>
  <si>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</si>
  <si>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</si>
  <si>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</si>
  <si>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</si>
  <si>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</si>
  <si>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</si>
  <si>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</si>
  <si>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</si>
  <si>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</si>
  <si>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</si>
  <si>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</si>
  <si>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</si>
  <si>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</si>
  <si>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</si>
  <si>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</si>
  <si>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</si>
  <si>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</si>
  <si>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</si>
  <si>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</si>
  <si>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</si>
  <si>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</si>
  <si>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</si>
  <si>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</si>
  <si>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</si>
  <si>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</si>
  <si>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</si>
  <si>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</si>
  <si>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</si>
  <si>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</si>
  <si>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</si>
  <si>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</si>
  <si>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</si>
  <si>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</si>
  <si>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</si>
  <si>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</si>
  <si>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</si>
  <si>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</si>
  <si>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</si>
  <si>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</si>
  <si>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</si>
  <si>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</si>
  <si>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</si>
  <si>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</si>
  <si>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</si>
  <si>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</si>
  <si>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</si>
  <si>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</si>
  <si>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</si>
  <si>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</si>
  <si>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</si>
  <si>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</si>
  <si>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</si>
  <si>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</si>
  <si>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</si>
  <si>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</si>
  <si>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</si>
  <si>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</si>
  <si>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</si>
  <si>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</si>
  <si>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</si>
  <si>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</si>
  <si>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</si>
  <si>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</si>
  <si>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</si>
  <si>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</si>
  <si>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</si>
  <si>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</si>
  <si>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</si>
  <si>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</si>
  <si>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</si>
  <si>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</si>
  <si>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</si>
  <si>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</si>
  <si>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</si>
  <si>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</si>
  <si>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</si>
  <si>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</si>
  <si>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</si>
  <si>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</si>
  <si>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</si>
  <si>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</si>
  <si>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</si>
  <si>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</si>
  <si>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</si>
  <si>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</si>
  <si>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</si>
  <si>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</si>
  <si>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</si>
  <si>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</si>
  <si>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</si>
  <si>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</si>
  <si>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</si>
  <si>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</si>
  <si>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</si>
  <si>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</si>
  <si>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</si>
  <si>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</si>
  <si>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</si>
  <si>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</si>
  <si>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</si>
  <si>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</si>
  <si>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</si>
  <si>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</si>
  <si>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</si>
  <si>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</si>
  <si>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</si>
  <si>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</si>
  <si>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</si>
  <si>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</si>
  <si>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</si>
  <si>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</si>
  <si>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</si>
  <si>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</si>
  <si>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</si>
  <si>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</si>
  <si>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</si>
  <si>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</si>
  <si>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</si>
  <si>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</si>
  <si>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</si>
  <si>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</si>
  <si>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</si>
  <si>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</si>
  <si>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</si>
  <si>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</si>
  <si>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</si>
  <si>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</si>
  <si>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</si>
  <si>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</si>
  <si>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</si>
  <si>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</si>
  <si>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</si>
  <si>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</si>
  <si>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</si>
  <si>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</si>
  <si>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</si>
  <si>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</si>
  <si>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</si>
  <si>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</si>
  <si>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</si>
  <si>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</si>
  <si>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</si>
  <si>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</si>
  <si>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</si>
  <si>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</si>
  <si>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</si>
  <si>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</si>
  <si>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</si>
  <si>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</si>
  <si>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</si>
  <si>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</si>
  <si>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</si>
  <si>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</si>
  <si>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</si>
  <si>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</si>
  <si>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</si>
  <si>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</si>
  <si>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</si>
  <si>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</si>
  <si>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</si>
  <si>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</si>
  <si>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</si>
  <si>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</si>
  <si>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</si>
  <si>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</si>
  <si>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</si>
  <si>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</si>
  <si>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</si>
  <si>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</si>
  <si>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</si>
  <si>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</si>
  <si>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</si>
  <si>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</si>
  <si>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</si>
  <si>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</si>
  <si>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</si>
  <si>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</si>
  <si>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</si>
  <si>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</si>
  <si>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</si>
  <si>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</si>
  <si>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</si>
  <si>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</si>
  <si>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</si>
  <si>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</si>
  <si>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</si>
  <si>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</si>
  <si>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</si>
  <si>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</si>
  <si>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</si>
  <si>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</si>
  <si>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</si>
  <si>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</si>
  <si>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</si>
  <si>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</si>
  <si>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</si>
  <si>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</si>
  <si>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</si>
  <si>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</si>
  <si>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</si>
  <si>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</si>
  <si>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</si>
  <si>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</si>
  <si>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</si>
  <si>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</si>
  <si>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</si>
  <si>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</si>
  <si>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</si>
  <si>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</si>
  <si>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</si>
  <si>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</si>
  <si>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</si>
  <si>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</si>
  <si>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</si>
  <si>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</si>
  <si>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</si>
  <si>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</si>
  <si>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</si>
  <si>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</si>
  <si>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</si>
  <si>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</si>
  <si>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</si>
  <si>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</si>
  <si>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</si>
  <si>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</si>
  <si>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</si>
  <si>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</si>
  <si>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</si>
  <si>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</si>
  <si>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</si>
  <si>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</si>
  <si>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</si>
  <si>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</si>
  <si>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</si>
  <si>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</si>
  <si>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</si>
  <si>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</si>
  <si>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</si>
  <si>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</si>
  <si>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</si>
  <si>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</si>
  <si>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</si>
  <si>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</si>
  <si>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</si>
  <si>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</si>
  <si>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</si>
  <si>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</si>
  <si>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</si>
  <si>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</si>
  <si>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</si>
  <si>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</si>
  <si>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</si>
  <si>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</si>
  <si>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</si>
  <si>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</si>
  <si>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</si>
  <si>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</si>
  <si>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</si>
  <si>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</si>
  <si>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</si>
  <si>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</si>
  <si>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</si>
  <si>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</si>
  <si>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</si>
  <si>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</si>
  <si>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</si>
  <si>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</si>
  <si>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</si>
  <si>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</si>
  <si>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</si>
  <si>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</si>
  <si>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</si>
  <si>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</si>
  <si>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</si>
  <si>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</si>
  <si>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</si>
  <si>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</si>
  <si>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</si>
  <si>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</si>
  <si>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</si>
  <si>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</si>
  <si>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</si>
  <si>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</si>
  <si>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</si>
  <si>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</si>
  <si>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</si>
  <si>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</si>
  <si>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</si>
  <si>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</si>
  <si>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</si>
  <si>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</si>
  <si>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</si>
  <si>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</si>
  <si>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</si>
  <si>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</si>
  <si>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</si>
  <si>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</si>
  <si>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</si>
  <si>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</si>
  <si>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</si>
  <si>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</si>
  <si>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</si>
  <si>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</si>
  <si>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</si>
  <si>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</si>
  <si>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</si>
  <si>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</si>
  <si>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</si>
  <si>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</si>
  <si>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</si>
  <si>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</si>
  <si>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</si>
  <si>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</si>
  <si>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</si>
  <si>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</si>
  <si>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</si>
  <si>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</si>
  <si>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</si>
  <si>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</si>
  <si>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</si>
  <si>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</si>
  <si>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</si>
  <si>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</si>
  <si>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</si>
  <si>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</si>
  <si>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</si>
  <si>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</si>
  <si>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</si>
  <si>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</si>
  <si>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</si>
  <si>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</si>
  <si>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</si>
  <si>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</si>
  <si>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</si>
  <si>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</si>
  <si>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</si>
  <si>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</si>
  <si>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</si>
  <si>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</si>
  <si>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</si>
  <si>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</si>
  <si>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</si>
  <si>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</si>
  <si>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</si>
  <si>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</si>
  <si>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</si>
  <si>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</si>
  <si>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</si>
  <si>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</si>
  <si>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</si>
  <si>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</si>
  <si>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</si>
  <si>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</si>
  <si>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</si>
  <si>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</si>
  <si>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</si>
  <si>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</si>
  <si>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</si>
  <si>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</si>
  <si>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</si>
  <si>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</si>
  <si>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</si>
  <si>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</si>
  <si>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</si>
  <si>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</si>
  <si>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</si>
  <si>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</si>
  <si>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</si>
  <si>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</si>
  <si>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</si>
  <si>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</si>
  <si>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</si>
  <si>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</si>
  <si>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</si>
  <si>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</si>
  <si>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</si>
  <si>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</si>
  <si>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</si>
  <si>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</si>
  <si>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</si>
  <si>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</si>
  <si>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</si>
  <si>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</si>
  <si>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</si>
  <si>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</si>
  <si>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</si>
  <si>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</si>
  <si>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</si>
  <si>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</si>
  <si>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</si>
  <si>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</si>
  <si>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</si>
  <si>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</si>
  <si>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</si>
  <si>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</si>
  <si>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</si>
  <si>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</si>
  <si>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</si>
  <si>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</si>
  <si>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</si>
  <si>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</si>
  <si>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</si>
  <si>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</si>
  <si>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</si>
  <si>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</si>
  <si>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</si>
  <si>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</si>
  <si>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</si>
  <si>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</si>
  <si>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</si>
  <si>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</si>
  <si>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</si>
  <si>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</si>
  <si>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</si>
  <si>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</si>
  <si>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</si>
  <si>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</si>
  <si>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</si>
  <si>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</si>
  <si>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</si>
  <si>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</si>
  <si>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</si>
  <si>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</si>
  <si>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</si>
  <si>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</si>
  <si>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</si>
  <si>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</si>
  <si>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</si>
  <si>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</si>
  <si>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</si>
  <si>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</si>
  <si>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</si>
  <si>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</si>
  <si>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</si>
  <si>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</si>
  <si>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</si>
  <si>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</si>
  <si>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</si>
  <si>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</si>
  <si>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</si>
  <si>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</si>
  <si>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</si>
  <si>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</si>
  <si>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</si>
  <si>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</si>
  <si>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</si>
  <si>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</si>
  <si>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</si>
  <si>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</si>
  <si>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</si>
  <si>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</si>
  <si>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</si>
  <si>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</si>
  <si>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</si>
  <si>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</si>
  <si>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</si>
  <si>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</si>
  <si>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</si>
  <si>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</si>
  <si>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</si>
  <si>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</si>
  <si>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</si>
  <si>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</si>
  <si>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</si>
  <si>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</si>
  <si>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</si>
  <si>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</si>
  <si>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</si>
  <si>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</si>
  <si>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</si>
  <si>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</si>
  <si>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</si>
  <si>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</si>
  <si>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</si>
  <si>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</si>
  <si>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</si>
  <si>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</si>
  <si>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</si>
  <si>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</si>
  <si>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</si>
  <si>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</si>
  <si>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</si>
  <si>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</si>
  <si>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</si>
  <si>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</si>
  <si>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</si>
  <si>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</si>
  <si>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</si>
  <si>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</si>
  <si>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</si>
  <si>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</si>
  <si>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</si>
  <si>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</si>
  <si>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</si>
  <si>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</si>
  <si>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</si>
  <si>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</si>
  <si>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</si>
  <si>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</si>
  <si>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</si>
  <si>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</si>
  <si>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</si>
  <si>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</si>
  <si>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</si>
  <si>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</si>
  <si>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</si>
  <si>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</si>
  <si>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</si>
  <si>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</si>
  <si>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</si>
  <si>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</si>
  <si>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</si>
  <si>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</si>
  <si>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</si>
  <si>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</si>
  <si>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</si>
  <si>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</si>
  <si>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</si>
  <si>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</si>
  <si>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</si>
  <si>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</si>
  <si>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</si>
  <si>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</si>
  <si>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</si>
  <si>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</si>
  <si>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</si>
  <si>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</si>
  <si>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</si>
  <si>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</si>
  <si>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</si>
  <si>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</si>
  <si>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</si>
  <si>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</si>
  <si>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</si>
  <si>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</si>
  <si>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</si>
  <si>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</si>
  <si>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</si>
  <si>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</si>
  <si>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</si>
  <si>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</si>
  <si>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</si>
  <si>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</si>
  <si>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</si>
  <si>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</si>
  <si>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</si>
  <si>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</si>
  <si>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</si>
  <si>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</si>
  <si>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</si>
  <si>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</si>
  <si>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</si>
  <si>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</si>
  <si>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</si>
  <si>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</si>
  <si>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</si>
  <si>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</si>
  <si>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</si>
  <si>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</si>
  <si>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</si>
  <si>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</si>
  <si>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</si>
  <si>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</si>
  <si>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</si>
  <si>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</si>
  <si>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</si>
  <si>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</si>
  <si>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</si>
  <si>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</si>
  <si>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</si>
  <si>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</si>
  <si>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</si>
  <si>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</si>
  <si>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</si>
  <si>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</si>
  <si>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</si>
  <si>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</si>
  <si>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</si>
  <si>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</si>
  <si>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</si>
  <si>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</si>
  <si>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</si>
  <si>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</si>
  <si>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</si>
  <si>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</si>
  <si>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</si>
  <si>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</si>
  <si>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</si>
  <si>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</si>
  <si>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</si>
  <si>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</si>
  <si>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</si>
  <si>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</si>
  <si>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</si>
  <si>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</si>
  <si>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</si>
  <si>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</si>
  <si>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</si>
  <si>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</si>
  <si>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</si>
  <si>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</si>
  <si>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</si>
  <si>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</si>
  <si>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</si>
  <si>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</si>
  <si>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</si>
  <si>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</si>
  <si>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</si>
  <si>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</si>
  <si>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</si>
  <si>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</si>
  <si>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</si>
  <si>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</si>
  <si>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</si>
  <si>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</si>
  <si>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</si>
  <si>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</si>
  <si>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</si>
  <si>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</si>
  <si>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</si>
  <si>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</si>
  <si>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</si>
  <si>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</si>
  <si>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</si>
  <si>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</si>
  <si>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</si>
  <si>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</si>
  <si>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</si>
  <si>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</si>
  <si>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</si>
  <si>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</si>
  <si>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</si>
  <si>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</si>
  <si>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</si>
  <si>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</si>
  <si>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</si>
  <si>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</si>
  <si>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</si>
  <si>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</si>
  <si>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</si>
  <si>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</si>
  <si>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</si>
  <si>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</si>
  <si>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</si>
  <si>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</si>
  <si>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</si>
  <si>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</si>
  <si>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</si>
  <si>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</si>
  <si>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</si>
  <si>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</si>
  <si>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</si>
  <si>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</si>
  <si>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</si>
  <si>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</si>
  <si>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</si>
  <si>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</si>
  <si>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</si>
  <si>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</si>
  <si>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</si>
  <si>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</si>
  <si>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</si>
  <si>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</si>
  <si>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</si>
  <si>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</si>
  <si>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</si>
  <si>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</si>
  <si>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</si>
  <si>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</si>
  <si>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</si>
  <si>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</si>
  <si>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</si>
  <si>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</si>
  <si>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</si>
  <si>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</si>
  <si>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</si>
  <si>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</si>
  <si>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</si>
  <si>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</si>
  <si>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</si>
  <si>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</si>
  <si>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</si>
  <si>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</si>
  <si>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</si>
  <si>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</si>
  <si>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</si>
  <si>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</si>
  <si>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</si>
  <si>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</si>
  <si>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</si>
  <si>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</si>
  <si>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</si>
  <si>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</si>
  <si>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</si>
  <si>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</si>
  <si>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</si>
  <si>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</si>
  <si>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</si>
  <si>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</si>
  <si>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</si>
  <si>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</si>
  <si>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</si>
  <si>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</si>
  <si>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</si>
  <si>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</si>
  <si>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</si>
  <si>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</si>
  <si>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</si>
  <si>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</si>
  <si>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</si>
  <si>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</si>
  <si>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</si>
  <si>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</si>
  <si>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</si>
  <si>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</si>
  <si>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</si>
  <si>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</si>
  <si>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</si>
  <si>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</si>
  <si>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</si>
  <si>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</si>
  <si>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</si>
  <si>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</si>
  <si>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</si>
  <si>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</si>
  <si>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</si>
  <si>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</si>
  <si>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</si>
  <si>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</si>
  <si>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</si>
  <si>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</si>
  <si>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</si>
  <si>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</si>
  <si>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</si>
  <si>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</si>
  <si>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</si>
  <si>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</si>
  <si>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</si>
  <si>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</si>
  <si>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</si>
  <si>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</si>
  <si>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</si>
  <si>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</si>
  <si>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</si>
  <si>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</si>
  <si>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</si>
  <si>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</si>
  <si>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</si>
  <si>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</si>
  <si>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</si>
  <si>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</si>
  <si>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</si>
  <si>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</si>
  <si>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</si>
  <si>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</si>
  <si>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</si>
  <si>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</si>
  <si>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</si>
  <si>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</si>
  <si>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</si>
  <si>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</si>
  <si>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</si>
  <si>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</si>
  <si>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</si>
  <si>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</si>
  <si>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</si>
  <si>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</si>
  <si>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</si>
  <si>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</si>
  <si>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</si>
  <si>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</si>
  <si>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</si>
  <si>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</si>
  <si>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</si>
  <si>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</si>
  <si>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</si>
  <si>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</si>
  <si>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</si>
  <si>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</si>
  <si>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</si>
  <si>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</si>
  <si>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</si>
  <si>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</si>
  <si>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</si>
  <si>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</si>
  <si>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</si>
  <si>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</si>
  <si>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</si>
  <si>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</si>
  <si>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</si>
  <si>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</si>
  <si>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</si>
  <si>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</si>
  <si>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</si>
  <si>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</si>
  <si>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</si>
  <si>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</si>
  <si>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</si>
  <si>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</si>
  <si>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</si>
  <si>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</si>
  <si>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</si>
  <si>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</si>
  <si>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</si>
  <si>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</si>
  <si>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</si>
  <si>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</si>
  <si>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</si>
  <si>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</si>
  <si>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</si>
  <si>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</si>
  <si>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</si>
  <si>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</si>
  <si>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</si>
  <si>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</si>
  <si>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</si>
  <si>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</si>
  <si>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</si>
  <si>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</si>
  <si>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</si>
  <si>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</si>
  <si>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</si>
  <si>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</si>
  <si>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</si>
  <si>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</si>
  <si>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</si>
  <si>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</si>
  <si>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</si>
  <si>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</si>
  <si>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</si>
  <si>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</si>
  <si>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</si>
  <si>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</si>
  <si>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</si>
  <si>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</si>
  <si>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</si>
  <si>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</si>
  <si>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</si>
  <si>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</si>
  <si>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</si>
  <si>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</si>
  <si>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</si>
  <si>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</si>
  <si>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</si>
  <si>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</si>
  <si>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</si>
  <si>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</si>
  <si>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</si>
  <si>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</si>
  <si>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</si>
  <si>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</si>
  <si>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</si>
  <si>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</si>
  <si>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</si>
  <si>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</si>
  <si>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</si>
  <si>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</si>
  <si>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</si>
  <si>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</si>
  <si>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</si>
  <si>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</si>
  <si>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</si>
  <si>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</si>
  <si>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</si>
  <si>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</si>
  <si>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</si>
  <si>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</si>
  <si>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</si>
  <si>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</si>
  <si>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</si>
  <si>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</si>
  <si>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</si>
  <si>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</si>
  <si>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</si>
  <si>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</si>
  <si>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</si>
  <si>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</si>
  <si>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</si>
  <si>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</si>
  <si>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</si>
  <si>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</si>
  <si>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</si>
  <si>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</si>
  <si>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</si>
  <si>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</si>
  <si>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</si>
  <si>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</si>
  <si>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</si>
  <si>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</si>
  <si>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</si>
  <si>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</si>
  <si>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</si>
  <si>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</si>
  <si>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</si>
  <si>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</si>
  <si>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</si>
  <si>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</si>
  <si>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</si>
  <si>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</si>
  <si>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</si>
  <si>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</si>
  <si>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</si>
  <si>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</si>
  <si>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</si>
  <si>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</si>
  <si>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</si>
  <si>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</si>
  <si>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</si>
  <si>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</si>
  <si>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</si>
  <si>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</si>
  <si>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</si>
  <si>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</si>
  <si>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</si>
  <si>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</si>
  <si>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</si>
  <si>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</si>
  <si>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</si>
  <si>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</si>
  <si>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</si>
  <si>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</si>
  <si>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</si>
  <si>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</si>
  <si>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</si>
  <si>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</si>
  <si>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</si>
  <si>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</si>
  <si>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</si>
  <si>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</si>
  <si>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</si>
  <si>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</si>
  <si>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</si>
  <si>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</si>
  <si>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</si>
  <si>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</si>
  <si>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</si>
  <si>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</si>
  <si>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</si>
  <si>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</si>
  <si>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</si>
  <si>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</si>
  <si>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</si>
  <si>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</si>
  <si>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</si>
  <si>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</si>
  <si>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</si>
  <si>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</si>
  <si>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</si>
  <si>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</si>
  <si>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</si>
  <si>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</si>
  <si>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</si>
  <si>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</si>
  <si>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</si>
  <si>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</si>
  <si>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</si>
  <si>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</si>
  <si>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</si>
  <si>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</si>
  <si>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</si>
  <si>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</si>
  <si>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</si>
  <si>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</si>
  <si>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</si>
  <si>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</si>
  <si>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</si>
  <si>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</si>
  <si>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</si>
  <si>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</si>
  <si>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</si>
  <si>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</si>
  <si>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</si>
  <si>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</si>
  <si>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</si>
  <si>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</si>
  <si>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</si>
  <si>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</si>
  <si>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</si>
  <si>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</si>
  <si>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</si>
  <si>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</si>
  <si>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</si>
  <si>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</si>
  <si>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</si>
  <si>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</si>
  <si>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</si>
  <si>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</si>
  <si>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</si>
  <si>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</si>
  <si>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</si>
  <si>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</si>
  <si>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</si>
  <si>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</si>
  <si>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</si>
  <si>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</si>
  <si>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</si>
  <si>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</si>
  <si>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</si>
  <si>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</si>
  <si>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</si>
  <si>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</si>
  <si>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</si>
  <si>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</si>
  <si>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</si>
  <si>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</si>
  <si>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</si>
  <si>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</si>
  <si>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</si>
  <si>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</si>
  <si>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</si>
  <si>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</si>
  <si>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</si>
  <si>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</si>
  <si>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</si>
  <si>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</si>
  <si>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</si>
  <si>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</si>
  <si>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</si>
  <si>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</si>
  <si>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</si>
  <si>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</si>
  <si>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</si>
  <si>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</si>
  <si>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</si>
  <si>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</si>
  <si>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</si>
  <si>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</si>
  <si>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</si>
  <si>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</si>
  <si>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</si>
  <si>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</si>
  <si>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</si>
  <si>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</si>
  <si>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</si>
  <si>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</si>
  <si>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</si>
  <si>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</si>
  <si>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</si>
  <si>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</si>
  <si>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</si>
  <si>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</si>
  <si>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</si>
  <si>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</si>
  <si>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</si>
  <si>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</si>
  <si>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</si>
  <si>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</si>
  <si>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</si>
  <si>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</si>
  <si>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</si>
  <si>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</si>
  <si>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</si>
  <si>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</si>
  <si>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</si>
  <si>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</si>
  <si>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</si>
  <si>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</si>
  <si>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</si>
  <si>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</si>
  <si>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</si>
  <si>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</si>
  <si>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</si>
  <si>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</si>
  <si>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</si>
  <si>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</si>
  <si>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</si>
  <si>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</si>
  <si>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</si>
  <si>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</si>
  <si>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</si>
  <si>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</si>
  <si>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</si>
  <si>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</si>
  <si>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</si>
  <si>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</si>
  <si>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</si>
  <si>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</si>
  <si>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</si>
  <si>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</si>
  <si>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</si>
  <si>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</si>
  <si>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</si>
  <si>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</si>
  <si>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</si>
  <si>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</si>
  <si>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</si>
  <si>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</si>
  <si>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</si>
  <si>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</si>
  <si>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</si>
  <si>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</si>
  <si>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</si>
  <si>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</si>
  <si>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</si>
  <si>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</si>
  <si>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</si>
  <si>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</si>
  <si>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</si>
  <si>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</si>
  <si>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</si>
  <si>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</si>
  <si>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</si>
  <si>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</si>
  <si>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</si>
  <si>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</si>
  <si>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</si>
  <si>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</si>
  <si>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</si>
  <si>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</si>
  <si>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</si>
  <si>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</si>
  <si>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</si>
  <si>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</si>
  <si>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</si>
  <si>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</si>
  <si>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</si>
  <si>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</si>
  <si>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</si>
  <si>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</si>
  <si>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</si>
  <si>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</si>
  <si>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</si>
  <si>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</si>
  <si>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</si>
  <si>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</si>
  <si>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</si>
  <si>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</si>
  <si>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</si>
  <si>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</si>
  <si>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</si>
  <si>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</si>
  <si>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</si>
  <si>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</si>
  <si>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</si>
  <si>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</si>
  <si>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</si>
  <si>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</si>
  <si>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</si>
  <si>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</si>
  <si>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</si>
  <si>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</si>
  <si>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</si>
  <si>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</si>
  <si>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</si>
  <si>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</si>
  <si>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</si>
  <si>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</si>
  <si>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</si>
  <si>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</si>
  <si>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</si>
  <si>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</si>
  <si>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</si>
  <si>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</si>
  <si>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</si>
  <si>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</si>
  <si>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</si>
  <si>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</si>
  <si>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</si>
  <si>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</si>
  <si>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</si>
  <si>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</si>
  <si>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</si>
  <si>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</si>
  <si>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</si>
  <si>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</si>
  <si>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</si>
  <si>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</si>
  <si>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</si>
  <si>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</si>
  <si>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</si>
  <si>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</si>
  <si>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</si>
  <si>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</si>
  <si>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</si>
  <si>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</si>
  <si>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</si>
  <si>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</si>
  <si>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</si>
  <si>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</si>
  <si>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</si>
  <si>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</si>
  <si>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</si>
  <si>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</si>
  <si>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</si>
  <si>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</si>
  <si>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</si>
  <si>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</si>
  <si>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</si>
  <si>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</si>
  <si>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</si>
  <si>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</si>
  <si>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</si>
  <si>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</si>
  <si>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</si>
  <si>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</si>
  <si>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</si>
  <si>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</si>
  <si>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</si>
  <si>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</si>
  <si>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</si>
  <si>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</si>
  <si>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</si>
  <si>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</si>
  <si>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</si>
  <si>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</si>
  <si>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</si>
  <si>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</si>
  <si>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</si>
  <si>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</si>
  <si>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</si>
  <si>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</si>
  <si>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</si>
  <si>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</si>
  <si>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</si>
  <si>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</si>
  <si>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</si>
  <si>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</si>
  <si>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</si>
  <si>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</si>
  <si>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</si>
  <si>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</si>
  <si>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</si>
  <si>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</si>
  <si>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</si>
  <si>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</si>
  <si>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</si>
  <si>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</si>
  <si>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</si>
  <si>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</si>
  <si>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</si>
  <si>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</si>
  <si>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</si>
  <si>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</si>
  <si>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</si>
  <si>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</si>
  <si>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</si>
  <si>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</si>
  <si>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</si>
  <si>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</si>
  <si>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</si>
  <si>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</si>
  <si>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</si>
  <si>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</si>
  <si>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</si>
  <si>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</si>
  <si>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</si>
  <si>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</si>
  <si>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</si>
  <si>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</si>
  <si>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</si>
  <si>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</si>
  <si>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</si>
  <si>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</si>
  <si>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</si>
  <si>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</si>
  <si>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</si>
  <si>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</si>
  <si>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</si>
  <si>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</si>
  <si>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</si>
  <si>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</si>
  <si>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</si>
  <si>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</si>
  <si>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</si>
  <si>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</si>
  <si>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</si>
  <si>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</si>
  <si>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</si>
  <si>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</si>
  <si>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</si>
  <si>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</si>
  <si>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</si>
  <si>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</si>
  <si>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</si>
  <si>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</si>
  <si>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</si>
  <si>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</si>
  <si>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</si>
  <si>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</si>
  <si>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</si>
  <si>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</si>
  <si>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</si>
  <si>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</si>
  <si>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</si>
  <si>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</si>
  <si>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</si>
  <si>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</si>
  <si>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</si>
  <si>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</si>
  <si>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</si>
  <si>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</si>
  <si>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</si>
  <si>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</si>
  <si>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</si>
  <si>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</si>
  <si>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</si>
  <si>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</si>
  <si>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</si>
  <si>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</si>
  <si>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</si>
  <si>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</si>
  <si>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</si>
  <si>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</si>
  <si>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</si>
  <si>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</si>
  <si>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</si>
  <si>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</si>
  <si>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</si>
  <si>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</si>
  <si>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</si>
  <si>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</si>
  <si>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</si>
  <si>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</si>
  <si>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</si>
  <si>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</si>
  <si>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</si>
  <si>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</si>
  <si>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</si>
  <si>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</si>
  <si>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</si>
  <si>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</si>
  <si>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</si>
  <si>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</si>
  <si>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</si>
  <si>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</si>
  <si>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</si>
  <si>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</si>
  <si>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</si>
  <si>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</si>
  <si>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</si>
  <si>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</si>
  <si>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</si>
  <si>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</si>
  <si>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</si>
  <si>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</si>
  <si>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</si>
  <si>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</si>
  <si>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</si>
  <si>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</si>
  <si>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</si>
  <si>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</si>
  <si>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</si>
  <si>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</si>
  <si>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</si>
  <si>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</si>
  <si>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</si>
  <si>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</si>
  <si>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</si>
  <si>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</si>
  <si>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</si>
  <si>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</si>
  <si>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</si>
  <si>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</si>
  <si>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</si>
  <si>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</si>
  <si>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</si>
  <si>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</si>
  <si>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</si>
  <si>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</si>
  <si>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</si>
  <si>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</si>
  <si>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</si>
  <si>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</si>
  <si>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</si>
  <si>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</si>
  <si>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</si>
  <si>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</si>
  <si>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</si>
  <si>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</si>
  <si>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</si>
  <si>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</si>
  <si>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</si>
  <si>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</si>
  <si>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</si>
  <si>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</si>
  <si>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</si>
  <si>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</si>
  <si>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</si>
  <si>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</si>
  <si>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</si>
  <si>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</si>
  <si>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</si>
  <si>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</si>
  <si>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</si>
  <si>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</si>
  <si>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</si>
  <si>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</si>
  <si>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</si>
  <si>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</si>
  <si>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</si>
  <si>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</si>
  <si>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</si>
  <si>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</si>
  <si>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</si>
  <si>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</si>
  <si>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</si>
  <si>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</si>
  <si>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</si>
  <si>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</si>
  <si>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</si>
  <si>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</si>
  <si>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</si>
  <si>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</si>
  <si>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</si>
  <si>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</si>
  <si>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</si>
  <si>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</si>
  <si>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</si>
  <si>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</si>
  <si>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</si>
  <si>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</si>
  <si>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</si>
  <si>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</si>
  <si>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</si>
  <si>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</si>
  <si>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</si>
  <si>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</si>
  <si>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</si>
  <si>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</si>
  <si>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</si>
  <si>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</si>
  <si>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</si>
  <si>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</si>
  <si>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</si>
  <si>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</si>
  <si>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</si>
  <si>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</si>
  <si>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</si>
  <si>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</si>
  <si>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</si>
  <si>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</si>
  <si>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</si>
  <si>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</si>
  <si>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</si>
  <si>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</si>
  <si>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</si>
  <si>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</si>
  <si>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</si>
  <si>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</si>
  <si>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</si>
  <si>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</si>
  <si>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</si>
  <si>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</si>
  <si>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</si>
  <si>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</si>
  <si>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</si>
  <si>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</si>
  <si>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</si>
  <si>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</si>
  <si>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</si>
  <si>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</si>
  <si>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</si>
  <si>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</si>
  <si>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</si>
  <si>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</si>
  <si>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</si>
  <si>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</si>
  <si>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</si>
  <si>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</si>
  <si>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</si>
  <si>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</si>
  <si>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</si>
  <si>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</si>
  <si>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</si>
  <si>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</si>
  <si>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</si>
  <si>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</si>
  <si>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</si>
  <si>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</si>
  <si>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</si>
  <si>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</si>
  <si>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</si>
  <si>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</si>
  <si>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</si>
  <si>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</si>
  <si>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</si>
  <si>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</si>
  <si>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</si>
  <si>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</si>
  <si>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</si>
  <si>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</si>
  <si>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</si>
  <si>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</si>
  <si>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</si>
  <si>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</si>
  <si>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</si>
  <si>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</si>
  <si>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</si>
  <si>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</si>
  <si>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</si>
  <si>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</si>
  <si>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</si>
  <si>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</si>
  <si>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</si>
  <si>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</si>
  <si>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</si>
  <si>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</si>
  <si>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</si>
  <si>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</si>
  <si>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</si>
  <si>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</si>
  <si>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</si>
  <si>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</si>
  <si>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</si>
  <si>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</si>
  <si>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</si>
  <si>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</si>
  <si>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</si>
  <si>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</si>
  <si>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</si>
  <si>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</si>
  <si>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</si>
  <si>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</si>
  <si>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</si>
  <si>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</si>
  <si>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</si>
  <si>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</si>
  <si>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</si>
  <si>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</si>
  <si>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</si>
  <si>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</si>
  <si>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</si>
  <si>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</si>
  <si>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</si>
  <si>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</si>
  <si>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</si>
  <si>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</si>
  <si>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</si>
  <si>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</si>
  <si>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</si>
  <si>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</si>
  <si>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</si>
  <si>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</si>
  <si>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</si>
  <si>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</si>
  <si>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</si>
  <si>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</si>
  <si>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</si>
  <si>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</si>
  <si>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</si>
  <si>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</si>
  <si>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</si>
  <si>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</si>
  <si>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</si>
  <si>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</si>
  <si>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</si>
  <si>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</si>
  <si>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</si>
  <si>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</si>
  <si>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</si>
  <si>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</si>
  <si>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</si>
  <si>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</si>
  <si>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</si>
  <si>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</si>
  <si>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</si>
  <si>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</si>
  <si>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</si>
  <si>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</si>
  <si>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</si>
  <si>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</si>
  <si>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</si>
  <si>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</si>
  <si>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</si>
  <si>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</si>
  <si>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</si>
  <si>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</si>
  <si>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</si>
  <si>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</si>
  <si>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</si>
  <si>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</si>
  <si>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</si>
  <si>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</si>
  <si>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</si>
  <si>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</si>
  <si>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</si>
  <si>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</si>
  <si>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</si>
  <si>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</si>
  <si>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</si>
  <si>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</si>
  <si>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</si>
  <si>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</si>
  <si>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</si>
  <si>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</si>
  <si>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</si>
  <si>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</si>
  <si>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</si>
  <si>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</si>
  <si>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</si>
  <si>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</si>
  <si>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</si>
  <si>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</si>
  <si>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</si>
  <si>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</si>
  <si>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</si>
  <si>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</si>
  <si>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</si>
  <si>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</si>
  <si>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</si>
  <si>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</si>
  <si>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</si>
  <si>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</si>
  <si>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</si>
  <si>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</si>
  <si>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</si>
  <si>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</si>
  <si>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</si>
  <si>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</si>
  <si>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</si>
  <si>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</si>
  <si>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</si>
  <si>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</si>
  <si>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</si>
  <si>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</si>
  <si>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</si>
  <si>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</si>
  <si>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</si>
  <si>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</si>
  <si>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</si>
  <si>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</si>
  <si>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</si>
  <si>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</si>
  <si>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</si>
  <si>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</si>
  <si>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</si>
  <si>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</si>
  <si>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</si>
  <si>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</si>
  <si>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</si>
  <si>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</si>
  <si>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</si>
  <si>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</si>
  <si>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</si>
  <si>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</si>
  <si>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</si>
  <si>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</si>
  <si>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</si>
  <si>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</si>
  <si>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</si>
  <si>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</si>
  <si>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</si>
  <si>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</si>
  <si>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</si>
  <si>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</si>
  <si>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</si>
  <si>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</si>
  <si>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</si>
  <si>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</si>
  <si>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</si>
  <si>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</si>
  <si>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</si>
  <si>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</si>
  <si>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</si>
  <si>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</si>
  <si>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</si>
  <si>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</si>
  <si>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</si>
  <si>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</si>
  <si>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</si>
  <si>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</si>
  <si>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</si>
  <si>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</si>
  <si>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</si>
  <si>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</si>
  <si>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</si>
  <si>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</si>
  <si>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</si>
  <si>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</si>
  <si>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</si>
  <si>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</si>
  <si>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</si>
  <si>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</si>
  <si>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</si>
  <si>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</si>
  <si>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</si>
  <si>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</si>
  <si>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</si>
  <si>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</si>
  <si>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</si>
  <si>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</si>
  <si>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</si>
  <si>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</si>
  <si>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</si>
  <si>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</si>
  <si>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</si>
  <si>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</si>
  <si>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</si>
  <si>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</si>
  <si>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</si>
  <si>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</si>
  <si>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</si>
  <si>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</si>
  <si>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</si>
  <si>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</si>
  <si>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</si>
  <si>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</si>
  <si>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</si>
  <si>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</si>
  <si>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</si>
  <si>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</si>
  <si>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</si>
  <si>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</si>
  <si>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</si>
  <si>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</si>
  <si>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</si>
  <si>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</si>
  <si>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</si>
  <si>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</si>
  <si>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</si>
  <si>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</si>
  <si>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</si>
  <si>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</si>
  <si>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</si>
  <si>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</si>
  <si>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</si>
  <si>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</si>
  <si>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</si>
  <si>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</si>
  <si>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</si>
  <si>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</si>
  <si>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</si>
  <si>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</si>
  <si>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</si>
  <si>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</si>
  <si>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</si>
  <si>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</si>
  <si>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</si>
  <si>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</si>
  <si>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</si>
  <si>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</si>
  <si>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</si>
  <si>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</si>
  <si>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</si>
  <si>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</si>
  <si>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</si>
  <si>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</si>
  <si>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</si>
  <si>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</si>
  <si>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</si>
  <si>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</si>
  <si>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</si>
  <si>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</si>
  <si>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</si>
  <si>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</si>
  <si>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</si>
  <si>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</si>
  <si>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</si>
  <si>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</si>
  <si>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</si>
  <si>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</si>
  <si>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</si>
  <si>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</si>
  <si>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</si>
  <si>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</si>
  <si>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</si>
  <si>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</si>
  <si>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</si>
  <si>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</si>
  <si>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</si>
  <si>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</si>
  <si>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</si>
  <si>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</si>
  <si>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</si>
  <si>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</si>
  <si>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</si>
  <si>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</si>
  <si>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</si>
  <si>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</si>
  <si>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</si>
  <si>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</si>
  <si>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</si>
  <si>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</si>
  <si>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</si>
  <si>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</si>
  <si>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</si>
  <si>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</si>
  <si>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</si>
  <si>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</si>
  <si>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</si>
  <si>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</si>
  <si>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</si>
  <si>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</si>
  <si>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</si>
  <si>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</si>
  <si>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</si>
  <si>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</si>
  <si>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</si>
  <si>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</si>
  <si>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</si>
  <si>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</si>
  <si>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</si>
  <si>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</si>
  <si>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</si>
  <si>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</si>
  <si>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</si>
  <si>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</si>
  <si>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</si>
  <si>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</si>
  <si>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</si>
  <si>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</si>
  <si>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</si>
  <si>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</si>
  <si>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</si>
  <si>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</si>
  <si>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</si>
  <si>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</si>
  <si>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</si>
  <si>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</si>
  <si>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</si>
  <si>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</si>
  <si>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</si>
  <si>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</si>
  <si>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</si>
  <si>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</si>
  <si>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</si>
  <si>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</si>
  <si>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</si>
  <si>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</si>
  <si>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</si>
  <si>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</si>
  <si>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</si>
  <si>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</si>
  <si>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</si>
  <si>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</si>
  <si>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</si>
  <si>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</si>
  <si>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</si>
  <si>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</si>
  <si>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</si>
  <si>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</si>
  <si>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</si>
  <si>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</si>
  <si>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</si>
  <si>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</si>
  <si>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</si>
  <si>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</si>
  <si>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</si>
  <si>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</si>
  <si>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</si>
  <si>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</si>
  <si>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</si>
  <si>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</si>
  <si>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</si>
  <si>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</si>
  <si>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</si>
  <si>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</si>
  <si>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</si>
  <si>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</si>
  <si>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</si>
  <si>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</si>
  <si>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</si>
  <si>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</si>
  <si>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</si>
  <si>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</si>
  <si>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</si>
  <si>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</si>
  <si>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</si>
  <si>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</si>
  <si>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</si>
  <si>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</si>
  <si>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</si>
  <si>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</si>
  <si>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</si>
  <si>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</si>
  <si>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</si>
  <si>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</si>
  <si>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</si>
  <si>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</si>
  <si>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</si>
  <si>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</si>
  <si>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</si>
  <si>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</si>
  <si>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</si>
  <si>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</si>
  <si>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</si>
  <si>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</si>
  <si>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</si>
  <si>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</si>
  <si>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</si>
  <si>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</si>
  <si>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</si>
  <si>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</si>
  <si>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</si>
  <si>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</si>
  <si>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</si>
  <si>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</si>
  <si>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</si>
  <si>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</si>
  <si>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</si>
  <si>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</si>
  <si>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</si>
  <si>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</si>
  <si>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</si>
  <si>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</si>
  <si>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</si>
  <si>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</si>
  <si>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</si>
  <si>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</si>
  <si>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</si>
  <si>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</si>
  <si>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</si>
  <si>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</si>
  <si>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</si>
  <si>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</si>
  <si>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</si>
  <si>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</si>
  <si>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</si>
  <si>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</si>
  <si>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</si>
  <si>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</si>
  <si>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</si>
  <si>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</si>
  <si>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</si>
  <si>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</si>
  <si>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</si>
  <si>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</si>
  <si>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</si>
  <si>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</si>
  <si>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</si>
  <si>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</si>
  <si>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</si>
  <si>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</si>
  <si>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</si>
  <si>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</si>
  <si>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</si>
  <si>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</si>
  <si>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</si>
  <si>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</si>
  <si>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</si>
  <si>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</si>
  <si>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</si>
  <si>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</si>
  <si>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</si>
  <si>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</si>
  <si>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</si>
  <si>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</si>
  <si>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</si>
  <si>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</si>
  <si>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</si>
  <si>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</si>
  <si>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</si>
  <si>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</si>
  <si>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</si>
  <si>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</si>
  <si>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</si>
  <si>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</si>
  <si>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</si>
  <si>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</si>
  <si>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</si>
  <si>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</si>
  <si>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</si>
  <si>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</si>
  <si>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</si>
  <si>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</si>
  <si>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</si>
  <si>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</si>
  <si>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</si>
  <si>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</si>
  <si>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</si>
  <si>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</si>
  <si>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</si>
  <si>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</si>
  <si>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</si>
  <si>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</si>
  <si>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</si>
  <si>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</si>
  <si>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</si>
  <si>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</si>
  <si>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</si>
  <si>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</si>
  <si>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</si>
  <si>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</si>
  <si>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</si>
  <si>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</si>
  <si>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</si>
  <si>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</si>
  <si>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</si>
  <si>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</si>
  <si>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</si>
  <si>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</si>
  <si>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</si>
  <si>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</si>
  <si>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</si>
  <si>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</si>
  <si>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</si>
  <si>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</si>
  <si>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</si>
  <si>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</si>
  <si>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</si>
  <si>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</si>
  <si>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</si>
  <si>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</si>
  <si>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</si>
  <si>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</si>
  <si>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</si>
  <si>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</si>
  <si>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</si>
  <si>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</si>
  <si>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</si>
  <si>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</si>
  <si>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</si>
  <si>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</si>
  <si>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</si>
  <si>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</si>
  <si>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</si>
  <si>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</si>
  <si>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</si>
  <si>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</si>
  <si>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</si>
  <si>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</si>
  <si>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</si>
  <si>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</si>
  <si>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</si>
  <si>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</si>
  <si>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</si>
  <si>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</si>
  <si>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</si>
  <si>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</si>
  <si>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</si>
  <si>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</si>
  <si>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</si>
  <si>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</si>
  <si>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</si>
  <si>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</si>
  <si>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</si>
  <si>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</si>
  <si>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</si>
  <si>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</si>
  <si>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</si>
  <si>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</si>
  <si>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</si>
  <si>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</si>
  <si>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</si>
  <si>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</si>
  <si>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</si>
  <si>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</si>
  <si>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</si>
  <si>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</si>
  <si>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</si>
  <si>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</si>
  <si>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</si>
  <si>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</si>
  <si>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</si>
  <si>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</si>
  <si>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</si>
  <si>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</si>
  <si>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</si>
  <si>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</si>
  <si>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</si>
  <si>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</si>
  <si>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</si>
  <si>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</si>
  <si>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</si>
  <si>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</si>
  <si>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</si>
  <si>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</si>
  <si>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</si>
  <si>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</si>
  <si>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</si>
  <si>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</si>
  <si>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</si>
  <si>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</si>
  <si>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</si>
  <si>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</si>
  <si>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</si>
  <si>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</si>
  <si>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</si>
  <si>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</si>
  <si>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</si>
  <si>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</si>
  <si>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</si>
  <si>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</si>
  <si>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</si>
  <si>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</si>
  <si>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</si>
  <si>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</si>
  <si>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</si>
  <si>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</si>
  <si>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</si>
  <si>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</si>
  <si>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</si>
  <si>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</si>
  <si>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</si>
  <si>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</si>
  <si>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</si>
  <si>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</si>
  <si>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</si>
  <si>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</si>
  <si>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</si>
  <si>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</si>
  <si>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</si>
  <si>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</si>
  <si>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</si>
  <si>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</si>
  <si>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</si>
  <si>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</si>
  <si>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</si>
  <si>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</si>
  <si>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</si>
  <si>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</si>
  <si>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</si>
  <si>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</si>
  <si>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</si>
  <si>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</si>
  <si>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</si>
  <si>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</si>
  <si>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</si>
  <si>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</si>
  <si>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</si>
  <si>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</si>
  <si>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</si>
  <si>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</si>
  <si>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</si>
  <si>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</si>
  <si>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</si>
  <si>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</si>
  <si>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</si>
  <si>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</si>
  <si>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</si>
  <si>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</si>
  <si>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</si>
  <si>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</si>
  <si>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</si>
  <si>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</si>
  <si>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</si>
  <si>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</si>
  <si>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</si>
  <si>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</si>
  <si>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</si>
  <si>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</si>
  <si>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</si>
  <si>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</si>
  <si>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</si>
  <si>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</si>
  <si>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</si>
  <si>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</si>
  <si>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</si>
  <si>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</si>
  <si>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</si>
  <si>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</si>
  <si>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</si>
  <si>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</si>
  <si>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</si>
  <si>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</si>
  <si>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</si>
  <si>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</si>
  <si>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</si>
  <si>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</si>
  <si>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</si>
  <si>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</si>
  <si>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</si>
  <si>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</si>
  <si>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</si>
  <si>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</si>
  <si>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</si>
  <si>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</si>
  <si>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</si>
  <si>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</si>
  <si>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</si>
  <si>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</si>
  <si>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</si>
  <si>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</si>
  <si>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</si>
  <si>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</si>
  <si>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</si>
  <si>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</si>
  <si>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</si>
  <si>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</si>
  <si>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</si>
  <si>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</si>
  <si>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</si>
  <si>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</si>
  <si>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</si>
  <si>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</si>
  <si>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</si>
  <si>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</si>
  <si>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</si>
  <si>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</si>
  <si>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</si>
  <si>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</si>
  <si>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</si>
  <si>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</si>
  <si>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</si>
  <si>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</si>
  <si>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</si>
  <si>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</si>
  <si>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</si>
  <si>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</si>
  <si>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</si>
  <si>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</si>
  <si>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</si>
  <si>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</si>
  <si>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</si>
  <si>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</si>
  <si>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</si>
  <si>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</si>
  <si>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</si>
  <si>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</si>
  <si>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</si>
  <si>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</si>
  <si>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</si>
  <si>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</si>
  <si>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</si>
  <si>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</si>
  <si>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</si>
  <si>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</si>
  <si>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</si>
  <si>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</si>
  <si>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</si>
  <si>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</si>
  <si>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</si>
  <si>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</si>
  <si>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</si>
  <si>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</si>
  <si>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</si>
  <si>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</si>
  <si>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</si>
  <si>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</si>
  <si>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</si>
  <si>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</si>
  <si>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</si>
  <si>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</si>
  <si>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</si>
  <si>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</si>
  <si>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</si>
  <si>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</si>
  <si>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</si>
  <si>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</si>
  <si>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</si>
  <si>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</si>
  <si>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</si>
  <si>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</si>
  <si>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</si>
  <si>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</si>
  <si>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</si>
  <si>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</si>
  <si>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</si>
  <si>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</si>
  <si>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</si>
  <si>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</si>
  <si>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</si>
  <si>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</si>
  <si>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</si>
  <si>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</si>
  <si>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</si>
  <si>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</si>
  <si>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</si>
  <si>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</si>
  <si>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</si>
  <si>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</si>
  <si>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</si>
  <si>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</si>
  <si>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</si>
  <si>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</si>
  <si>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</si>
  <si>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</si>
  <si>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</si>
  <si>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</si>
  <si>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</si>
  <si>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</si>
  <si>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</si>
  <si>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</si>
  <si>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</si>
  <si>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</si>
  <si>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</si>
  <si>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</si>
  <si>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</si>
  <si>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</si>
  <si>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</si>
  <si>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</si>
  <si>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</si>
  <si>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</si>
  <si>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</si>
  <si>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</si>
  <si>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</si>
  <si>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</si>
  <si>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</si>
  <si>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</si>
  <si>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</si>
  <si>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</si>
  <si>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</si>
  <si>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</si>
  <si>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</si>
  <si>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</si>
  <si>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</si>
  <si>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</si>
  <si>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</si>
  <si>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</si>
  <si>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</si>
  <si>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</si>
  <si>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</si>
  <si>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</si>
  <si>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</si>
  <si>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</si>
  <si>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</si>
  <si>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</si>
  <si>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</si>
  <si>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</si>
  <si>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</si>
  <si>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</si>
  <si>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</si>
  <si>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</si>
  <si>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</si>
  <si>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</si>
  <si>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</si>
  <si>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</si>
  <si>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</si>
  <si>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</si>
  <si>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</si>
  <si>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</si>
  <si>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</si>
  <si>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</si>
  <si>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</si>
  <si>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</si>
  <si>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</si>
  <si>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</si>
  <si>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</si>
  <si>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</si>
  <si>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</si>
  <si>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</si>
  <si>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</si>
  <si>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</si>
  <si>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</si>
  <si>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</si>
  <si>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</si>
  <si>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</si>
  <si>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</si>
  <si>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</si>
  <si>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</si>
  <si>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</si>
  <si>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</si>
  <si>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</si>
  <si>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</si>
  <si>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</si>
  <si>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</si>
  <si>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</si>
  <si>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</si>
  <si>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</si>
  <si>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</si>
  <si>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</si>
  <si>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</si>
  <si>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</si>
  <si>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</si>
  <si>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</si>
  <si>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</si>
  <si>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</si>
  <si>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</si>
  <si>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</si>
  <si>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</si>
  <si>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</si>
  <si>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</si>
  <si>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</si>
  <si>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</si>
  <si>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</si>
  <si>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</si>
  <si>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</si>
  <si>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</si>
  <si>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</si>
  <si>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</si>
  <si>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</si>
  <si>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</si>
  <si>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</si>
  <si>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</si>
  <si>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</si>
  <si>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</si>
  <si>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</si>
  <si>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</si>
  <si>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</si>
  <si>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</si>
  <si>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</si>
  <si>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</si>
  <si>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</si>
  <si>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</si>
  <si>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</si>
  <si>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</si>
  <si>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</si>
  <si>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</si>
  <si>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</si>
  <si>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</si>
  <si>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</si>
  <si>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</si>
  <si>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</si>
  <si>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</si>
  <si>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</si>
  <si>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</si>
  <si>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</si>
  <si>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</si>
  <si>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</si>
  <si>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</si>
  <si>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</si>
  <si>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</si>
  <si>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</si>
  <si>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</si>
  <si>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</si>
  <si>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</si>
  <si>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</si>
  <si>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</si>
  <si>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</si>
  <si>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</si>
  <si>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</si>
  <si>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</si>
  <si>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</si>
  <si>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</si>
  <si>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</si>
  <si>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</si>
  <si>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</si>
  <si>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</si>
  <si>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</si>
  <si>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</si>
  <si>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</si>
  <si>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</si>
  <si>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</si>
  <si>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</si>
  <si>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</si>
  <si>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</si>
  <si>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</si>
  <si>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</si>
  <si>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</si>
  <si>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</si>
  <si>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</si>
  <si>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</si>
  <si>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</si>
  <si>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</si>
  <si>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</si>
  <si>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</si>
  <si>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</si>
  <si>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</si>
  <si>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</si>
  <si>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</si>
  <si>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</si>
  <si>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</si>
  <si>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</si>
  <si>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</si>
  <si>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</si>
  <si>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</si>
  <si>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</si>
  <si>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</si>
  <si>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</si>
  <si>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</si>
  <si>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</si>
  <si>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</si>
  <si>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</si>
  <si>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</si>
  <si>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</si>
  <si>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</si>
  <si>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</si>
  <si>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</si>
  <si>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</si>
  <si>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</si>
  <si>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</si>
  <si>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</si>
  <si>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</si>
  <si>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</si>
  <si>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</si>
  <si>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</si>
  <si>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</si>
  <si>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</si>
  <si>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</si>
  <si>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</si>
  <si>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</si>
  <si>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</si>
  <si>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</si>
  <si>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</si>
  <si>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</si>
  <si>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</si>
  <si>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</si>
  <si>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</si>
  <si>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</si>
  <si>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</si>
  <si>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</si>
  <si>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</si>
  <si>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</si>
  <si>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</si>
  <si>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</si>
  <si>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</si>
  <si>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</si>
  <si>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</si>
  <si>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</si>
  <si>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</si>
  <si>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</si>
  <si>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</si>
  <si>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</si>
  <si>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</si>
  <si>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</si>
  <si>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</si>
  <si>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</si>
  <si>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</si>
  <si>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</si>
  <si>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</si>
  <si>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</si>
  <si>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</si>
  <si>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</si>
  <si>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</si>
  <si>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</si>
  <si>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</si>
  <si>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</si>
  <si>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</si>
  <si>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</si>
  <si>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</si>
  <si>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</si>
  <si>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</si>
  <si>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</si>
  <si>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</si>
  <si>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</si>
  <si>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</si>
  <si>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</si>
  <si>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</si>
  <si>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</si>
  <si>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</si>
  <si>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</si>
  <si>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</si>
  <si>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</si>
  <si>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</si>
  <si>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</si>
  <si>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</si>
  <si>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</si>
  <si>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</si>
  <si>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</si>
  <si>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</si>
  <si>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</si>
  <si>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</si>
  <si>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</si>
  <si>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</si>
  <si>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</si>
  <si>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</si>
  <si>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</si>
  <si>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</si>
  <si>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</si>
  <si>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</si>
  <si>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</si>
  <si>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</si>
  <si>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</si>
  <si>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</si>
  <si>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</si>
  <si>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</si>
  <si>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</si>
  <si>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</si>
  <si>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</si>
  <si>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</si>
  <si>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</si>
  <si>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</si>
  <si>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</si>
  <si>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</si>
  <si>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</si>
  <si>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</si>
  <si>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</si>
  <si>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</si>
  <si>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</si>
  <si>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</si>
  <si>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</si>
  <si>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</si>
  <si>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</si>
  <si>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</si>
  <si>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</si>
  <si>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</si>
  <si>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</si>
  <si>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</si>
  <si>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</si>
  <si>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</si>
  <si>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</si>
  <si>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</si>
  <si>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</si>
  <si>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</si>
  <si>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</si>
  <si>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</si>
  <si>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</si>
  <si>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</si>
  <si>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</si>
  <si>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</si>
  <si>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</si>
  <si>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</si>
  <si>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</si>
  <si>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</si>
  <si>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</si>
  <si>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</si>
  <si>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</si>
  <si>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</si>
  <si>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</si>
  <si>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</si>
  <si>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</si>
  <si>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</si>
  <si>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</si>
  <si>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</si>
  <si>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</si>
  <si>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</si>
  <si>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</si>
  <si>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</si>
  <si>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</si>
  <si>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</si>
  <si>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</si>
  <si>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</si>
  <si>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</si>
  <si>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</si>
  <si>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</si>
  <si>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</si>
  <si>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</si>
  <si>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</si>
  <si>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</si>
  <si>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</si>
  <si>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</si>
  <si>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</si>
  <si>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</si>
  <si>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</si>
  <si>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</si>
  <si>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</si>
  <si>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</si>
  <si>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</si>
  <si>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</si>
  <si>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</si>
  <si>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</si>
  <si>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</si>
  <si>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</si>
  <si>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</si>
  <si>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</si>
  <si>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</si>
  <si>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</si>
  <si>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</si>
  <si>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</si>
  <si>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</si>
  <si>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</si>
  <si>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</si>
  <si>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</si>
  <si>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</si>
  <si>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</si>
  <si>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</si>
  <si>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</si>
  <si>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</si>
  <si>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</si>
  <si>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</si>
  <si>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</si>
  <si>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</si>
  <si>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</si>
  <si>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</si>
  <si>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</si>
  <si>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</si>
  <si>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</si>
  <si>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</si>
  <si>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</si>
  <si>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</si>
  <si>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</si>
  <si>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</si>
  <si>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</si>
  <si>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</si>
  <si>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</si>
  <si>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</si>
  <si>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</si>
  <si>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</si>
  <si>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</si>
  <si>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</si>
  <si>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</si>
  <si>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</si>
  <si>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</si>
  <si>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</si>
  <si>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</si>
  <si>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</si>
  <si>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</si>
  <si>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</si>
  <si>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</si>
  <si>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</si>
  <si>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</si>
  <si>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</si>
  <si>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</si>
  <si>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</si>
  <si>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</si>
  <si>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</si>
  <si>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</si>
  <si>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</si>
  <si>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</si>
  <si>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</si>
  <si>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</si>
  <si>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</si>
  <si>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</si>
  <si>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</si>
  <si>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</si>
  <si>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</si>
  <si>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</si>
  <si>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</si>
  <si>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</si>
  <si>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</si>
  <si>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</si>
  <si>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</si>
  <si>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</si>
  <si>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</si>
  <si>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</si>
  <si>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</si>
  <si>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</si>
  <si>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</si>
  <si>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</si>
  <si>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</si>
  <si>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</si>
  <si>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</si>
  <si>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</si>
  <si>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</si>
  <si>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</si>
  <si>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</si>
  <si>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</si>
  <si>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</si>
  <si>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</si>
  <si>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</si>
  <si>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</si>
  <si>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</si>
  <si>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</si>
  <si>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</si>
  <si>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</si>
  <si>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</si>
  <si>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</si>
  <si>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</si>
  <si>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</si>
  <si>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</si>
  <si>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</si>
  <si>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</si>
  <si>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</si>
  <si>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</si>
  <si>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</si>
  <si>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</si>
  <si>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</si>
  <si>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</si>
  <si>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</si>
  <si>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</si>
  <si>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</si>
  <si>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</si>
  <si>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</si>
  <si>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</si>
  <si>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</si>
  <si>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</si>
  <si>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</si>
  <si>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</si>
  <si>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</si>
  <si>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</si>
  <si>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</si>
  <si>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</si>
  <si>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</si>
  <si>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</si>
  <si>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</si>
  <si>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</si>
  <si>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</si>
  <si>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</si>
  <si>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</si>
  <si>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</si>
  <si>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</si>
  <si>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</si>
  <si>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</si>
  <si>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</si>
  <si>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</si>
  <si>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</si>
  <si>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</si>
  <si>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</si>
  <si>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</si>
  <si>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</si>
  <si>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</si>
  <si>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</si>
  <si>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</si>
  <si>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</si>
  <si>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</si>
  <si>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</si>
  <si>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</si>
  <si>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</si>
  <si>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</si>
  <si>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</si>
  <si>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</si>
  <si>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</si>
  <si>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</si>
  <si>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</si>
  <si>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</si>
  <si>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</si>
  <si>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</si>
  <si>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</si>
  <si>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</si>
  <si>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</si>
  <si>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</si>
  <si>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</si>
  <si>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</si>
  <si>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</si>
  <si>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</si>
  <si>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</si>
  <si>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</si>
  <si>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</si>
  <si>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</si>
  <si>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</si>
  <si>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</si>
  <si>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</si>
  <si>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</si>
  <si>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</si>
  <si>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</si>
  <si>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</si>
  <si>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</si>
  <si>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</si>
  <si>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</si>
  <si>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</si>
  <si>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</si>
  <si>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</si>
  <si>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</si>
  <si>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</si>
  <si>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</si>
  <si>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</si>
  <si>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</si>
  <si>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</si>
  <si>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</si>
  <si>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</si>
  <si>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</si>
  <si>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</si>
  <si>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</si>
  <si>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</si>
  <si>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</si>
  <si>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</si>
  <si>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</si>
  <si>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</si>
  <si>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</si>
  <si>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</si>
  <si>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</si>
  <si>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</si>
  <si>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</si>
  <si>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</si>
  <si>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</si>
  <si>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</si>
  <si>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</si>
  <si>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</si>
  <si>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</si>
  <si>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</si>
  <si>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</si>
  <si>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</si>
  <si>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</si>
  <si>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</si>
  <si>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</si>
  <si>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</si>
  <si>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</si>
  <si>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</si>
  <si>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</si>
  <si>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</si>
  <si>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</si>
  <si>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</si>
  <si>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</si>
  <si>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</si>
  <si>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</si>
  <si>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</si>
  <si>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</si>
  <si>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</si>
  <si>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</si>
  <si>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</si>
  <si>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</si>
  <si>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</si>
  <si>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</si>
  <si>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</si>
  <si>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</si>
  <si>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</si>
  <si>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</si>
  <si>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</si>
  <si>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</si>
  <si>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</si>
  <si>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</si>
  <si>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</si>
  <si>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</si>
  <si>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</si>
  <si>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</si>
  <si>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</si>
  <si>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</si>
  <si>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</si>
  <si>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</si>
  <si>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</si>
  <si>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</si>
  <si>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</si>
  <si>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</si>
  <si>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</si>
  <si>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</si>
  <si>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</si>
  <si>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</si>
  <si>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</si>
  <si>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</si>
  <si>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</si>
  <si>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</si>
  <si>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</si>
  <si>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</si>
  <si>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</si>
  <si>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</si>
  <si>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</si>
  <si>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</si>
  <si>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</si>
  <si>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</si>
  <si>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</si>
  <si>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</si>
  <si>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</si>
  <si>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</si>
  <si>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</si>
  <si>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</si>
  <si>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</si>
  <si>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</si>
  <si>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</si>
  <si>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</si>
  <si>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</si>
  <si>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</si>
  <si>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</si>
  <si>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</si>
  <si>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</si>
  <si>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</si>
  <si>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</si>
  <si>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</si>
  <si>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</si>
  <si>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</si>
  <si>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</si>
  <si>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</si>
  <si>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</si>
  <si>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</si>
  <si>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</si>
  <si>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</si>
  <si>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</si>
  <si>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</si>
  <si>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</si>
  <si>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</si>
  <si>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</si>
  <si>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</si>
  <si>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</si>
  <si>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</si>
  <si>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</si>
  <si>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</si>
  <si>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</si>
  <si>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</si>
  <si>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</si>
  <si>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</si>
  <si>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</si>
  <si>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</si>
  <si>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</si>
  <si>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</si>
  <si>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</si>
  <si>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</si>
  <si>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</si>
  <si>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</si>
  <si>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</si>
  <si>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</si>
  <si>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</si>
  <si>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</si>
  <si>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</si>
  <si>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</si>
  <si>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</si>
  <si>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</si>
  <si>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</si>
  <si>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</si>
  <si>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</si>
  <si>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</si>
  <si>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</si>
  <si>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</si>
  <si>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</si>
  <si>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</si>
  <si>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</si>
  <si>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</si>
  <si>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</si>
  <si>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</si>
  <si>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</si>
  <si>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</si>
  <si>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</si>
  <si>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</si>
  <si>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</si>
  <si>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</si>
  <si>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</si>
  <si>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</si>
  <si>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</si>
  <si>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</si>
  <si>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</si>
  <si>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</si>
  <si>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</si>
  <si>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</si>
  <si>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</si>
  <si>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</si>
  <si>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</si>
  <si>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</si>
  <si>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</si>
  <si>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</si>
  <si>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</si>
  <si>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</si>
  <si>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</si>
  <si>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</si>
  <si>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</si>
  <si>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</si>
  <si>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</si>
  <si>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</si>
  <si>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</si>
  <si>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</si>
  <si>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</si>
  <si>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</si>
  <si>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</si>
  <si>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</si>
  <si>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</si>
  <si>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</si>
  <si>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</si>
  <si>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</si>
  <si>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</si>
  <si>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</si>
  <si>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</si>
  <si>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</si>
  <si>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</si>
  <si>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</si>
  <si>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</si>
  <si>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</si>
  <si>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</si>
  <si>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</si>
  <si>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</si>
  <si>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</si>
  <si>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</si>
  <si>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</si>
  <si>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</si>
  <si>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</si>
  <si>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</si>
  <si>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</si>
  <si>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</si>
  <si>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</si>
  <si>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</si>
  <si>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</si>
  <si>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</si>
  <si>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</si>
  <si>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</si>
  <si>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</si>
  <si>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</si>
  <si>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</si>
  <si>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</si>
  <si>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</si>
  <si>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</si>
  <si>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</si>
  <si>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</si>
  <si>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</si>
  <si>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</si>
  <si>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</si>
  <si>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</si>
  <si>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</si>
  <si>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</si>
  <si>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</si>
  <si>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</si>
  <si>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</si>
  <si>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</si>
  <si>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</si>
  <si>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</si>
  <si>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</si>
  <si>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</si>
  <si>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</si>
  <si>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</si>
  <si>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</si>
  <si>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</si>
  <si>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</si>
  <si>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</si>
  <si>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</si>
  <si>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</si>
  <si>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</si>
  <si>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</si>
  <si>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</si>
  <si>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</si>
  <si>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</si>
  <si>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</si>
  <si>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</si>
  <si>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</si>
  <si>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</si>
  <si>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</si>
  <si>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</si>
  <si>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</si>
  <si>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</si>
  <si>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</si>
  <si>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</si>
  <si>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</si>
  <si>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</si>
  <si>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</si>
  <si>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</si>
  <si>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</si>
  <si>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</si>
  <si>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</si>
  <si>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</si>
  <si>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</si>
  <si>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</si>
  <si>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</si>
  <si>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</si>
  <si>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</si>
  <si>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</si>
  <si>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</si>
  <si>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</si>
  <si>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</si>
  <si>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</si>
  <si>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</si>
  <si>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</si>
  <si>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</si>
  <si>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</si>
  <si>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</si>
  <si>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</si>
  <si>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</si>
  <si>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</si>
  <si>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</si>
  <si>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</si>
  <si>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</si>
  <si>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</si>
  <si>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</si>
  <si>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</si>
  <si>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</si>
  <si>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</si>
  <si>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</si>
  <si>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</si>
  <si>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</si>
  <si>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</si>
  <si>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</si>
  <si>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</si>
  <si>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</si>
  <si>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</si>
  <si>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</si>
  <si>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</si>
  <si>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</si>
  <si>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</si>
  <si>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</si>
  <si>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</si>
  <si>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</si>
  <si>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</si>
  <si>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</si>
  <si>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</si>
  <si>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</si>
  <si>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</si>
  <si>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</si>
  <si>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</si>
  <si>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</si>
  <si>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</si>
  <si>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</si>
  <si>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</si>
  <si>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</si>
  <si>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</si>
  <si>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</si>
  <si>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</si>
  <si>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</si>
  <si>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</si>
  <si>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</si>
  <si>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</si>
  <si>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</si>
  <si>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</si>
  <si>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</si>
  <si>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</si>
  <si>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</si>
  <si>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</si>
  <si>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</si>
  <si>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</si>
  <si>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</si>
  <si>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</si>
  <si>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</si>
  <si>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</si>
  <si>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</si>
  <si>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</si>
  <si>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</si>
  <si>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</si>
  <si>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</si>
  <si>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</si>
  <si>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</si>
  <si>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</si>
  <si>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</si>
  <si>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</si>
  <si>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</si>
  <si>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</si>
  <si>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</si>
  <si>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</si>
  <si>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</si>
  <si>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</si>
  <si>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</si>
  <si>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</si>
  <si>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</si>
  <si>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</si>
  <si>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</si>
  <si>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</si>
  <si>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</si>
  <si>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</si>
  <si>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</si>
  <si>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</si>
  <si>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</si>
  <si>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</si>
  <si>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</si>
  <si>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</si>
  <si>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</si>
  <si>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</si>
  <si>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</si>
  <si>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</si>
  <si>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</si>
  <si>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</si>
  <si>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</si>
  <si>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</si>
  <si>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</si>
  <si>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</si>
  <si>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</si>
  <si>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</si>
  <si>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</si>
  <si>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</si>
  <si>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</si>
  <si>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</si>
  <si>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</si>
  <si>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</si>
  <si>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</si>
  <si>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</si>
  <si>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</si>
  <si>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</si>
  <si>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</si>
  <si>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</si>
  <si>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</si>
  <si>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</si>
  <si>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</si>
  <si>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</si>
  <si>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</si>
  <si>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</si>
  <si>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</si>
  <si>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</si>
  <si>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</si>
  <si>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</si>
  <si>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</si>
  <si>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</si>
  <si>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</si>
  <si>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</si>
  <si>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</si>
  <si>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</si>
  <si>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</si>
  <si>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</si>
  <si>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</si>
  <si>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</si>
  <si>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</si>
  <si>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</si>
  <si>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</si>
  <si>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</si>
  <si>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</si>
  <si>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</si>
  <si>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</si>
  <si>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</si>
  <si>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</si>
  <si>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</si>
  <si>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</si>
  <si>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</si>
  <si>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</si>
  <si>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</si>
  <si>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</si>
  <si>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</si>
  <si>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</si>
  <si>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</si>
  <si>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</si>
  <si>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</si>
  <si>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</si>
  <si>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</si>
  <si>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</si>
  <si>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</si>
  <si>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</si>
  <si>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</si>
  <si>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</si>
  <si>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</si>
  <si>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</si>
  <si>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</si>
  <si>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</si>
  <si>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</si>
  <si>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</si>
  <si>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</si>
  <si>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</si>
  <si>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</si>
  <si>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</si>
  <si>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</si>
  <si>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</si>
  <si>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</si>
  <si>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</si>
  <si>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</si>
  <si>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</si>
  <si>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</si>
  <si>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</si>
  <si>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</si>
  <si>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</si>
  <si>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</si>
  <si>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</si>
  <si>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</si>
  <si>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</si>
  <si>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</si>
  <si>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</si>
  <si>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</si>
  <si>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</si>
  <si>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</si>
  <si>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</si>
  <si>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</si>
  <si>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</si>
  <si>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</si>
  <si>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</si>
  <si>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</si>
  <si>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</si>
  <si>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</si>
  <si>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</si>
  <si>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</si>
  <si>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</si>
  <si>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</si>
  <si>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</si>
  <si>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</si>
  <si>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</si>
  <si>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</si>
  <si>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</si>
  <si>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</si>
  <si>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</si>
  <si>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</si>
  <si>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</si>
  <si>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</si>
  <si>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</si>
  <si>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</si>
  <si>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</si>
  <si>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</si>
  <si>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</si>
  <si>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</si>
  <si>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</si>
  <si>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</si>
  <si>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</si>
  <si>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</si>
  <si>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</si>
  <si>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</si>
  <si>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</si>
  <si>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</si>
  <si>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</si>
  <si>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</si>
  <si>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</si>
  <si>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</si>
  <si>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</si>
  <si>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</si>
  <si>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</si>
  <si>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</si>
  <si>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</si>
  <si>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</si>
  <si>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</si>
  <si>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</si>
  <si>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</si>
  <si>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</si>
  <si>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</si>
  <si>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</si>
  <si>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</si>
  <si>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</si>
  <si>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</si>
  <si>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</si>
  <si>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</si>
  <si>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</si>
  <si>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</si>
  <si>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</si>
  <si>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</si>
  <si>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</si>
  <si>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</si>
  <si>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</si>
  <si>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</si>
  <si>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</si>
  <si>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</si>
  <si>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</si>
  <si>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</si>
  <si>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</si>
  <si>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</si>
  <si>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</si>
  <si>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</si>
  <si>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</si>
  <si>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</si>
  <si>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</si>
  <si>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</si>
  <si>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</si>
  <si>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</si>
  <si>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</si>
  <si>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</si>
  <si>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</si>
  <si>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</si>
  <si>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</si>
  <si>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</si>
  <si>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</si>
  <si>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</si>
  <si>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</si>
  <si>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</si>
  <si>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</si>
  <si>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</si>
  <si>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</si>
  <si>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</si>
  <si>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</si>
  <si>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</si>
  <si>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</si>
  <si>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</si>
  <si>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</si>
  <si>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</si>
  <si>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</si>
  <si>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</si>
  <si>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</si>
  <si>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</si>
  <si>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</si>
  <si>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</si>
  <si>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</si>
  <si>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</si>
  <si>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</si>
  <si>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</si>
  <si>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</si>
  <si>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</si>
  <si>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</si>
  <si>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</si>
  <si>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</si>
  <si>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</si>
  <si>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</si>
  <si>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</si>
  <si>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</si>
  <si>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</si>
  <si>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</si>
  <si>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</si>
  <si>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</si>
  <si>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</si>
  <si>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</si>
  <si>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</si>
  <si>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</si>
  <si>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</si>
  <si>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</si>
  <si>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</si>
  <si>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</si>
  <si>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</si>
  <si>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</si>
  <si>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</si>
  <si>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</si>
  <si>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</si>
  <si>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</si>
  <si>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</si>
  <si>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</si>
  <si>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</si>
  <si>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</si>
  <si>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</si>
  <si>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</si>
  <si>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</si>
  <si>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</si>
  <si>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</si>
  <si>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</si>
  <si>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</si>
  <si>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</si>
  <si>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</si>
  <si>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</si>
  <si>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</si>
  <si>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</si>
  <si>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</si>
  <si>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</si>
  <si>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</si>
  <si>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</si>
  <si>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</si>
  <si>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</si>
  <si>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</si>
  <si>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</si>
  <si>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</si>
  <si>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</si>
  <si>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</si>
  <si>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</si>
  <si>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</si>
  <si>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</si>
  <si>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</si>
  <si>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</si>
  <si>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</si>
  <si>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</si>
  <si>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</si>
  <si>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</si>
  <si>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</si>
  <si>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</si>
  <si>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</si>
  <si>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</si>
  <si>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</si>
  <si>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</si>
  <si>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</si>
  <si>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</si>
  <si>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</si>
  <si>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</si>
  <si>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</si>
  <si>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</si>
  <si>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</si>
  <si>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</si>
  <si>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</si>
  <si>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</si>
  <si>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</si>
  <si>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</si>
  <si>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</si>
  <si>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</si>
  <si>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</si>
  <si>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</si>
  <si>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</si>
  <si>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</si>
  <si>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</si>
  <si>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</si>
  <si>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</si>
  <si>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</si>
  <si>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</si>
  <si>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</si>
  <si>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</si>
  <si>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</si>
  <si>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</si>
  <si>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</si>
  <si>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</si>
  <si>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</si>
  <si>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</si>
  <si>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</si>
  <si>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</si>
  <si>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</si>
  <si>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</si>
  <si>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</si>
  <si>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</si>
  <si>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</si>
  <si>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</si>
  <si>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</si>
  <si>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</si>
  <si>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</si>
  <si>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</si>
  <si>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</si>
  <si>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</si>
  <si>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</si>
  <si>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</si>
  <si>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</si>
  <si>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</si>
  <si>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</si>
  <si>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</si>
  <si>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</si>
  <si>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</si>
  <si>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</si>
  <si>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</si>
  <si>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</si>
  <si>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</si>
  <si>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</si>
  <si>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</si>
  <si>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</si>
  <si>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</si>
  <si>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</si>
  <si>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</si>
  <si>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</si>
  <si>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</si>
  <si>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</si>
  <si>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</si>
  <si>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</si>
  <si>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</si>
  <si>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</si>
  <si>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</si>
  <si>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</si>
  <si>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</si>
  <si>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</si>
  <si>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</si>
  <si>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</si>
  <si>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</si>
  <si>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</si>
  <si>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</si>
  <si>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</si>
  <si>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</si>
  <si>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</si>
  <si>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</si>
  <si>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</si>
  <si>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</si>
  <si>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</si>
  <si>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</si>
  <si>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</si>
  <si>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</si>
  <si>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</si>
  <si>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</si>
  <si>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</si>
  <si>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</si>
  <si>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</si>
  <si>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</si>
  <si>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</si>
  <si>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</si>
  <si>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</si>
  <si>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</si>
  <si>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</si>
  <si>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</si>
  <si>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</si>
  <si>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</si>
  <si>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</si>
  <si>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</si>
  <si>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</si>
  <si>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</si>
  <si>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</si>
  <si>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</si>
  <si>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</si>
  <si>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</si>
  <si>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</si>
  <si>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</si>
  <si>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</si>
  <si>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</si>
  <si>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</si>
  <si>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</si>
  <si>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</si>
  <si>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</si>
  <si>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</si>
  <si>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</si>
  <si>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</si>
  <si>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</si>
  <si>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</si>
  <si>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</si>
  <si>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</si>
  <si>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</si>
  <si>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</si>
  <si>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</si>
  <si>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</si>
  <si>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</si>
  <si>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</si>
  <si>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</si>
  <si>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</si>
  <si>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</si>
  <si>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</si>
  <si>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</si>
  <si>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</si>
  <si>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</si>
  <si>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</si>
  <si>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</si>
  <si>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</si>
  <si>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</si>
  <si>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</si>
  <si>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</si>
  <si>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</si>
  <si>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</si>
  <si>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</si>
  <si>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</si>
  <si>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</si>
  <si>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</si>
  <si>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</si>
  <si>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</si>
  <si>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</si>
  <si>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</si>
  <si>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</si>
  <si>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</si>
  <si>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</si>
  <si>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</si>
  <si>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</si>
  <si>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</si>
  <si>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</si>
  <si>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</si>
  <si>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</si>
  <si>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</si>
  <si>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</si>
  <si>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</si>
  <si>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</si>
  <si>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</si>
  <si>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</si>
  <si>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</si>
  <si>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</si>
  <si>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</si>
  <si>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</si>
  <si>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</si>
  <si>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</si>
  <si>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</si>
  <si>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</si>
  <si>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</si>
  <si>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</si>
  <si>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</si>
  <si>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</si>
  <si>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</si>
  <si>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</si>
  <si>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</si>
  <si>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</si>
  <si>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</si>
  <si>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</si>
  <si>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</si>
  <si>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</si>
  <si>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</si>
  <si>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</si>
  <si>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</si>
  <si>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</si>
  <si>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</si>
  <si>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</si>
  <si>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</si>
  <si>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</si>
  <si>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</si>
  <si>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</si>
  <si>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</si>
  <si>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</si>
  <si>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</si>
  <si>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</si>
  <si>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</si>
  <si>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</si>
  <si>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</si>
  <si>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</si>
  <si>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</si>
  <si>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</si>
  <si>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</si>
  <si>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</si>
  <si>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</si>
  <si>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</si>
  <si>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</si>
  <si>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</si>
  <si>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</si>
  <si>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</si>
  <si>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</si>
  <si>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</si>
  <si>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</si>
  <si>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</si>
  <si>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</si>
  <si>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</si>
  <si>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</si>
  <si>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</si>
  <si>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</si>
  <si>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</si>
  <si>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</si>
  <si>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</si>
  <si>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</si>
  <si>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</si>
  <si>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</si>
  <si>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</si>
  <si>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</si>
  <si>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</si>
  <si>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</si>
  <si>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</si>
  <si>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</si>
  <si>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</si>
  <si>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</si>
  <si>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</si>
  <si>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</si>
  <si>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</si>
  <si>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</si>
  <si>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</si>
  <si>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</si>
  <si>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</si>
  <si>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</si>
  <si>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</si>
  <si>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</si>
  <si>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</si>
  <si>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</si>
  <si>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</si>
  <si>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</si>
  <si>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</si>
  <si>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</si>
  <si>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</si>
  <si>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</si>
  <si>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</si>
  <si>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</si>
  <si>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</si>
  <si>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</si>
  <si>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</si>
  <si>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</si>
  <si>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</si>
  <si>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</si>
  <si>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</si>
  <si>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</si>
  <si>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</si>
  <si>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</si>
  <si>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</si>
  <si>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</si>
  <si>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</si>
  <si>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</si>
  <si>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</si>
  <si>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</si>
  <si>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</si>
  <si>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</si>
  <si>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</si>
  <si>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</si>
  <si>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</si>
  <si>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</si>
  <si>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</si>
  <si>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</si>
  <si>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</si>
  <si>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</si>
  <si>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</si>
  <si>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</si>
  <si>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</si>
  <si>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</si>
  <si>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</si>
  <si>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</si>
  <si>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</si>
  <si>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</si>
  <si>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</si>
  <si>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</si>
  <si>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</si>
  <si>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</si>
  <si>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</si>
  <si>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</si>
  <si>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</si>
  <si>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</si>
  <si>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</si>
  <si>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</si>
  <si>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</si>
  <si>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</si>
  <si>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</si>
  <si>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</si>
  <si>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</si>
  <si>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</si>
  <si>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</si>
  <si>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</si>
  <si>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</si>
  <si>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</si>
  <si>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</si>
  <si>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</si>
  <si>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</si>
  <si>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</si>
  <si>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</si>
  <si>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</si>
  <si>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</si>
  <si>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</si>
  <si>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</si>
  <si>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</si>
  <si>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</si>
  <si>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</si>
  <si>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</si>
  <si>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</si>
  <si>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</si>
  <si>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</si>
  <si>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</si>
  <si>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</si>
  <si>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</si>
  <si>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</si>
  <si>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</si>
  <si>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</si>
  <si>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</si>
  <si>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</si>
  <si>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</si>
  <si>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</si>
  <si>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</si>
  <si>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</si>
  <si>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</si>
  <si>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</si>
  <si>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</si>
  <si>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</si>
  <si>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</si>
  <si>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</si>
  <si>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</si>
  <si>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</si>
  <si>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</si>
  <si>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</si>
  <si>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</si>
  <si>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</si>
  <si>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</si>
  <si>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</si>
  <si>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</si>
  <si>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</si>
  <si>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</si>
  <si>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</si>
  <si>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</si>
  <si>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</si>
  <si>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</si>
  <si>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</si>
  <si>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</si>
  <si>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</si>
  <si>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</si>
  <si>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</si>
  <si>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</si>
  <si>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</si>
  <si>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</si>
  <si>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</si>
  <si>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</si>
  <si>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</si>
  <si>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</si>
  <si>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</si>
  <si>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</si>
  <si>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</si>
  <si>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</si>
  <si>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</si>
  <si>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</si>
  <si>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</si>
  <si>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</si>
  <si>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</si>
  <si>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</si>
  <si>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</si>
  <si>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</si>
  <si>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</si>
  <si>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</si>
  <si>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</si>
  <si>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</si>
  <si>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</si>
  <si>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</si>
  <si>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</si>
  <si>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</si>
  <si>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</si>
  <si>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</si>
  <si>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</si>
  <si>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</si>
  <si>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</si>
  <si>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</si>
  <si>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</si>
  <si>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</si>
  <si>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</si>
  <si>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</si>
  <si>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</si>
  <si>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</si>
  <si>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</si>
  <si>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</si>
  <si>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</si>
  <si>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</si>
  <si>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</si>
  <si>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</si>
  <si>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</si>
  <si>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</si>
  <si>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</si>
  <si>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</si>
  <si>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</si>
  <si>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</si>
  <si>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</si>
  <si>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</si>
  <si>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</si>
  <si>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</si>
  <si>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</si>
  <si>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</si>
  <si>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</si>
  <si>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</si>
  <si>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</si>
  <si>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</si>
  <si>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</si>
  <si>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</si>
  <si>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</si>
  <si>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</si>
  <si>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</si>
  <si>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</si>
  <si>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</si>
  <si>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</si>
  <si>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</si>
  <si>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</si>
  <si>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</si>
  <si>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</si>
  <si>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</si>
  <si>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</si>
  <si>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</si>
  <si>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</si>
  <si>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</si>
  <si>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</si>
  <si>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</si>
  <si>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</si>
  <si>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</si>
  <si>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</si>
  <si>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</si>
  <si>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</si>
  <si>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</si>
  <si>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</si>
  <si>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</si>
  <si>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</si>
  <si>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</si>
  <si>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</si>
  <si>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</si>
  <si>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</si>
  <si>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</si>
  <si>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</si>
  <si>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</si>
  <si>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</si>
  <si>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</si>
  <si>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</si>
  <si>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</si>
  <si>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</si>
  <si>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</si>
  <si>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</si>
  <si>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</si>
  <si>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</si>
  <si>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</si>
  <si>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</si>
  <si>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</si>
  <si>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</si>
  <si>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</si>
  <si>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</si>
  <si>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</si>
  <si>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</si>
  <si>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</si>
  <si>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</si>
  <si>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</si>
  <si>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</si>
  <si>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</si>
  <si>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</si>
  <si>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</si>
  <si>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</si>
  <si>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</si>
  <si>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</si>
  <si>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</si>
  <si>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</si>
  <si>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</si>
  <si>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</si>
  <si>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</si>
  <si>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</si>
  <si>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</si>
  <si>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</si>
  <si>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</si>
  <si>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</si>
  <si>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</si>
  <si>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</si>
  <si>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</si>
  <si>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</si>
  <si>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</si>
  <si>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</si>
  <si>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</si>
  <si>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</si>
  <si>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</si>
  <si>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</si>
  <si>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</si>
  <si>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</si>
  <si>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</si>
  <si>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</si>
  <si>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</si>
  <si>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</si>
  <si>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</si>
  <si>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</si>
  <si>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</si>
  <si>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</si>
  <si>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</si>
  <si>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</si>
  <si>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</si>
  <si>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</si>
  <si>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</si>
  <si>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</si>
  <si>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</si>
  <si>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</si>
  <si>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</si>
  <si>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</si>
  <si>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</si>
  <si>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</si>
  <si>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</si>
  <si>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</si>
  <si>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</si>
  <si>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</si>
  <si>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</si>
  <si>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</si>
  <si>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</si>
  <si>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</si>
  <si>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</si>
  <si>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</si>
  <si>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</si>
  <si>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</si>
  <si>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</si>
  <si>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</si>
  <si>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</si>
  <si>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</si>
  <si>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</si>
  <si>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</si>
  <si>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</si>
  <si>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</si>
  <si>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</si>
  <si>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</si>
  <si>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</si>
  <si>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</si>
  <si>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</si>
  <si>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</si>
  <si>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</si>
  <si>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</si>
  <si>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</si>
  <si>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</si>
  <si>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</si>
  <si>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</si>
  <si>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</si>
  <si>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</si>
  <si>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</si>
  <si>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</si>
  <si>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</si>
  <si>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</si>
  <si>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</si>
  <si>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</si>
  <si>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</si>
  <si>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</si>
  <si>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</si>
  <si>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</si>
  <si>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</si>
  <si>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</si>
  <si>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</si>
  <si>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</si>
  <si>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</si>
  <si>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</si>
  <si>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</si>
  <si>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</si>
  <si>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</si>
  <si>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</si>
  <si>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</si>
  <si>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</si>
  <si>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</si>
  <si>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</si>
  <si>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</si>
  <si>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</si>
  <si>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</si>
  <si>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</si>
  <si>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</si>
  <si>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</si>
  <si>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</si>
  <si>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</si>
  <si>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</si>
  <si>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</si>
  <si>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</si>
  <si>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</si>
  <si>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</si>
  <si>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</si>
  <si>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</si>
  <si>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</si>
  <si>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</si>
  <si>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</si>
  <si>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</si>
  <si>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</si>
  <si>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</si>
  <si>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</si>
  <si>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</si>
  <si>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</si>
  <si>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</si>
  <si>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</si>
  <si>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</si>
  <si>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</si>
  <si>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</si>
  <si>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</si>
  <si>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</si>
  <si>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</si>
  <si>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</si>
  <si>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</si>
  <si>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</si>
  <si>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</si>
  <si>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</si>
  <si>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</si>
  <si>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</si>
  <si>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</si>
  <si>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</si>
  <si>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</si>
  <si>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</si>
  <si>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</si>
  <si>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</si>
  <si>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</si>
  <si>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</si>
  <si>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</si>
  <si>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</si>
  <si>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</si>
  <si>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</si>
  <si>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</si>
  <si>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</si>
  <si>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</si>
  <si>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</si>
  <si>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</si>
  <si>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</si>
  <si>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</si>
  <si>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</si>
  <si>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</si>
  <si>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</si>
  <si>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</si>
  <si>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</si>
  <si>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</si>
  <si>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</si>
  <si>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</si>
  <si>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</si>
  <si>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</si>
  <si>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</si>
  <si>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</si>
  <si>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</si>
  <si>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</si>
  <si>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</si>
  <si>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</si>
  <si>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</si>
  <si>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</si>
  <si>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</si>
  <si>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</si>
  <si>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</si>
  <si>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</si>
  <si>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</si>
  <si>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</si>
  <si>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</si>
  <si>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</si>
  <si>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</si>
  <si>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</si>
  <si>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</si>
  <si>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</si>
  <si>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</si>
  <si>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</si>
  <si>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</si>
  <si>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</si>
  <si>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</si>
  <si>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</si>
  <si>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</si>
  <si>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</si>
  <si>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</si>
  <si>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</si>
  <si>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</si>
  <si>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</si>
  <si>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</si>
  <si>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</si>
  <si>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</si>
  <si>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</si>
  <si>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</si>
  <si>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</si>
  <si>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</si>
  <si>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</si>
  <si>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</si>
  <si>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</si>
  <si>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</si>
  <si>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</si>
  <si>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</si>
  <si>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</si>
  <si>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</si>
  <si>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</si>
  <si>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</si>
  <si>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</si>
  <si>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</si>
  <si>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</si>
  <si>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</si>
  <si>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</si>
  <si>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</si>
  <si>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</si>
  <si>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</si>
  <si>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</si>
  <si>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</si>
  <si>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</si>
  <si>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</si>
  <si>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</si>
  <si>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</si>
  <si>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</si>
  <si>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</si>
  <si>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</si>
  <si>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</si>
  <si>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</si>
  <si>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</si>
  <si>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</si>
  <si>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</si>
  <si>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</si>
  <si>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</si>
  <si>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</si>
  <si>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</si>
  <si>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</si>
  <si>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</si>
  <si>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</si>
  <si>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</si>
  <si>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</si>
  <si>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</si>
  <si>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</si>
  <si>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</si>
  <si>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</si>
  <si>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</si>
  <si>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</si>
  <si>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</si>
  <si>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</si>
  <si>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</si>
  <si>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</si>
  <si>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</si>
  <si>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</si>
  <si>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</si>
  <si>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</si>
  <si>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</si>
  <si>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</si>
  <si>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</si>
  <si>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</si>
  <si>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</si>
  <si>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</si>
  <si>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</si>
  <si>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</si>
  <si>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</si>
  <si>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</si>
  <si>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</si>
  <si>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</si>
  <si>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</si>
  <si>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</si>
  <si>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</si>
  <si>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</si>
  <si>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</si>
  <si>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</si>
  <si>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</si>
  <si>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</si>
  <si>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</si>
  <si>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</si>
  <si>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</si>
  <si>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</si>
  <si>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</si>
  <si>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</si>
  <si>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</si>
  <si>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</si>
  <si>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</si>
  <si>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</si>
  <si>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</si>
  <si>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</si>
  <si>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</si>
  <si>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</si>
  <si>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</si>
  <si>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</si>
  <si>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</si>
  <si>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</si>
  <si>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</si>
  <si>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</si>
  <si>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</si>
  <si>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</si>
  <si>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</si>
  <si>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</si>
  <si>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</si>
  <si>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</si>
  <si>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</si>
  <si>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</si>
  <si>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</si>
  <si>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</si>
  <si>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</si>
  <si>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</si>
  <si>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</si>
  <si>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</si>
  <si>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</si>
  <si>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</si>
  <si>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</si>
  <si>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</si>
  <si>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</si>
  <si>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</si>
  <si>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</si>
  <si>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</si>
  <si>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</si>
  <si>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</si>
  <si>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</si>
  <si>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</si>
  <si>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</si>
  <si>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</si>
  <si>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</si>
  <si>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</si>
  <si>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</si>
  <si>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</si>
  <si>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</si>
  <si>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</si>
  <si>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</si>
  <si>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</si>
  <si>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</si>
  <si>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</si>
  <si>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</si>
  <si>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</si>
  <si>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</si>
  <si>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</si>
  <si>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</si>
  <si>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</si>
  <si>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</si>
  <si>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</si>
  <si>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</si>
  <si>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</si>
  <si>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</si>
  <si>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</si>
  <si>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</si>
  <si>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</si>
  <si>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</si>
  <si>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</si>
  <si>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</si>
  <si>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</si>
  <si>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</si>
  <si>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</si>
  <si>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</si>
  <si>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</si>
  <si>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</si>
  <si>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</si>
  <si>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</si>
  <si>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</si>
  <si>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</si>
  <si>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</si>
  <si>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</si>
  <si>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</si>
  <si>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</si>
  <si>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</si>
  <si>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</si>
  <si>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</si>
  <si>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</si>
  <si>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</si>
  <si>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</si>
  <si>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</si>
  <si>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</si>
  <si>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</si>
  <si>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</si>
  <si>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</si>
  <si>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</si>
  <si>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</si>
  <si>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</si>
  <si>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</si>
  <si>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</si>
  <si>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</si>
  <si>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</si>
  <si>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</si>
  <si>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</si>
  <si>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</si>
  <si>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</si>
  <si>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</si>
  <si>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</si>
  <si>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</si>
  <si>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</si>
  <si>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</si>
  <si>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</si>
  <si>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</si>
  <si>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</si>
  <si>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</si>
  <si>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</si>
  <si>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</si>
  <si>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</si>
  <si>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</si>
  <si>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</si>
  <si>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</si>
  <si>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</si>
  <si>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</si>
  <si>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</si>
  <si>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</si>
  <si>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</si>
  <si>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</si>
  <si>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</si>
  <si>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</si>
  <si>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</si>
  <si>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</si>
  <si>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</si>
  <si>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</si>
  <si>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</si>
  <si>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</si>
  <si>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</si>
  <si>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</si>
  <si>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</si>
  <si>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</si>
  <si>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</si>
  <si>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</si>
  <si>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</si>
  <si>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</si>
  <si>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</si>
  <si>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</si>
  <si>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</si>
  <si>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</si>
  <si>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</si>
  <si>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</si>
  <si>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</si>
  <si>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</si>
  <si>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</si>
  <si>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</si>
  <si>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</si>
  <si>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</si>
  <si>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</si>
  <si>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</si>
  <si>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</si>
  <si>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</si>
  <si>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</si>
  <si>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</si>
  <si>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</si>
  <si>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</si>
  <si>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</si>
  <si>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</si>
  <si>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</si>
  <si>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</si>
  <si>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</si>
  <si>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</si>
  <si>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</si>
  <si>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</si>
  <si>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</si>
  <si>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</si>
  <si>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</si>
  <si>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</si>
  <si>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</si>
  <si>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</si>
  <si>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</si>
  <si>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</si>
  <si>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</si>
  <si>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</si>
  <si>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</si>
  <si>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</si>
  <si>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</si>
  <si>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</si>
  <si>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</si>
  <si>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</si>
  <si>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</si>
  <si>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</si>
  <si>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</si>
  <si>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</si>
  <si>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</si>
  <si>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</si>
  <si>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</si>
  <si>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</si>
  <si>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</si>
  <si>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</si>
  <si>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</si>
  <si>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</si>
  <si>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</si>
  <si>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</si>
  <si>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</si>
  <si>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</si>
  <si>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</si>
  <si>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</si>
  <si>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</si>
  <si>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</si>
  <si>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</si>
  <si>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</si>
  <si>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</si>
  <si>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</si>
  <si>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</si>
  <si>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</si>
  <si>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</si>
  <si>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</si>
  <si>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</si>
  <si>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</si>
  <si>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</si>
  <si>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</si>
  <si>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</si>
  <si>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</si>
  <si>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</si>
  <si>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</si>
  <si>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</si>
  <si>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</si>
  <si>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</si>
  <si>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</si>
  <si>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</si>
  <si>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</si>
  <si>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</si>
  <si>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</si>
  <si>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</si>
  <si>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</si>
  <si>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</si>
  <si>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</si>
  <si>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</si>
  <si>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</si>
  <si>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</si>
  <si>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</si>
  <si>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</si>
  <si>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</si>
  <si>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</si>
  <si>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</si>
  <si>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</si>
  <si>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</si>
  <si>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</si>
  <si>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</si>
  <si>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</si>
  <si>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</si>
  <si>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</si>
  <si>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</si>
  <si>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</si>
  <si>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</si>
  <si>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</si>
  <si>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</si>
  <si>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</si>
  <si>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</si>
  <si>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</si>
  <si>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</si>
  <si>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</si>
  <si>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</si>
  <si>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</si>
  <si>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</si>
  <si>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</si>
  <si>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</si>
  <si>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</si>
  <si>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</si>
  <si>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</si>
  <si>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</si>
  <si>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</si>
  <si>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</si>
  <si>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</si>
  <si>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</si>
  <si>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</si>
  <si>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</si>
  <si>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</si>
  <si>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</si>
  <si>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</si>
  <si>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</si>
  <si>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</si>
  <si>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</si>
  <si>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</si>
  <si>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</si>
  <si>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</si>
  <si>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</si>
  <si>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</si>
  <si>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</si>
  <si>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</si>
  <si>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</si>
  <si>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</si>
  <si>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</si>
  <si>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</si>
  <si>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</si>
  <si>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</si>
  <si>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</si>
  <si>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</si>
  <si>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</si>
  <si>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</si>
  <si>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</si>
  <si>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</si>
  <si>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</si>
  <si>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</si>
  <si>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</si>
  <si>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</si>
  <si>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</si>
  <si>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</si>
  <si>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</si>
  <si>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</si>
  <si>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</si>
  <si>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</si>
  <si>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</si>
  <si>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</si>
  <si>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</si>
  <si>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</si>
  <si>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</si>
  <si>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</si>
  <si>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</si>
  <si>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</si>
  <si>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</si>
  <si>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</si>
  <si>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</si>
  <si>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</si>
  <si>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</si>
  <si>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</si>
  <si>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</si>
  <si>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</si>
  <si>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</si>
  <si>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</si>
  <si>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</si>
  <si>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</si>
  <si>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</si>
  <si>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</si>
  <si>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</si>
  <si>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</si>
  <si>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</si>
  <si>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</si>
  <si>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</si>
  <si>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</si>
  <si>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</si>
  <si>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</si>
  <si>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</si>
  <si>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</si>
  <si>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</si>
  <si>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</si>
  <si>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</si>
  <si>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</si>
  <si>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</si>
  <si>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</si>
  <si>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</si>
  <si>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</si>
  <si>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</si>
  <si>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</si>
  <si>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</si>
  <si>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</si>
  <si>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</si>
  <si>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</si>
  <si>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</si>
  <si>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</si>
  <si>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</si>
  <si>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</si>
  <si>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</si>
  <si>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</si>
  <si>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</si>
  <si>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</si>
  <si>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</si>
  <si>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</si>
  <si>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</si>
  <si>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</si>
  <si>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</si>
  <si>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</si>
  <si>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</si>
  <si>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</si>
  <si>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</si>
  <si>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</si>
  <si>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</si>
  <si>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</si>
  <si>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</si>
  <si>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</si>
  <si>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</si>
  <si>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</si>
  <si>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</si>
  <si>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</si>
  <si>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</si>
  <si>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</si>
  <si>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</si>
  <si>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</si>
  <si>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</si>
  <si>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</si>
  <si>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</si>
  <si>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</si>
  <si>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</si>
  <si>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</si>
  <si>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</si>
  <si>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</si>
  <si>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</si>
  <si>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</si>
  <si>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</si>
  <si>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</si>
  <si>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</si>
  <si>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</si>
  <si>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</si>
  <si>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</si>
  <si>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</si>
  <si>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</si>
  <si>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</si>
  <si>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</si>
  <si>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</si>
  <si>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</si>
  <si>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</si>
  <si>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</si>
  <si>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</si>
  <si>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</si>
  <si>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</si>
  <si>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</si>
  <si>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</si>
  <si>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</si>
  <si>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</si>
  <si>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</si>
  <si>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</si>
  <si>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</si>
  <si>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</si>
  <si>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</si>
  <si>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</si>
  <si>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</si>
  <si>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</si>
  <si>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</si>
  <si>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</si>
  <si>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</si>
  <si>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</si>
  <si>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</si>
  <si>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</si>
  <si>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</si>
  <si>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</si>
  <si>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</si>
  <si>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</si>
  <si>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</si>
  <si>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</si>
  <si>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</si>
  <si>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</si>
  <si>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</si>
  <si>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</si>
  <si>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</si>
  <si>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</si>
  <si>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</si>
  <si>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</si>
  <si>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</si>
  <si>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</si>
  <si>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</si>
  <si>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</si>
  <si>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</si>
  <si>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</si>
  <si>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</si>
  <si>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</si>
  <si>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</si>
  <si>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</si>
  <si>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</si>
  <si>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</si>
  <si>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</si>
  <si>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</si>
  <si>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</si>
  <si>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</si>
  <si>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</si>
  <si>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</si>
  <si>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</si>
  <si>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</si>
  <si>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</si>
  <si>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</si>
  <si>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</si>
  <si>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</si>
  <si>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</si>
  <si>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</si>
  <si>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</si>
  <si>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</si>
  <si>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</si>
  <si>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</si>
  <si>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</si>
  <si>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</si>
  <si>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</si>
  <si>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</si>
  <si>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</si>
  <si>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</si>
  <si>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</si>
  <si>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</si>
  <si>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</si>
  <si>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</si>
  <si>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</si>
  <si>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</si>
  <si>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</si>
  <si>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</si>
  <si>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</si>
  <si>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</si>
  <si>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</si>
  <si>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</si>
  <si>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</si>
  <si>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</si>
  <si>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</si>
  <si>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</si>
  <si>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</si>
  <si>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</si>
  <si>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</si>
  <si>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</si>
  <si>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</si>
  <si>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</si>
  <si>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</si>
  <si>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</si>
  <si>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</si>
  <si>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</si>
  <si>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</si>
  <si>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</si>
  <si>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</si>
  <si>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</si>
  <si>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</si>
  <si>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</si>
  <si>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</si>
  <si>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</si>
  <si>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</si>
  <si>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</si>
  <si>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</si>
  <si>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</si>
  <si>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</si>
  <si>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</si>
  <si>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</si>
  <si>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</si>
  <si>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</si>
  <si>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</si>
  <si>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</si>
  <si>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</si>
  <si>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</si>
  <si>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</si>
  <si>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</si>
  <si>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</si>
  <si>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</si>
  <si>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</si>
  <si>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</si>
  <si>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</si>
  <si>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</si>
  <si>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</si>
  <si>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</si>
  <si>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</si>
  <si>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</si>
  <si>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</si>
  <si>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</si>
  <si>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</si>
  <si>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</si>
  <si>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</si>
  <si>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</si>
  <si>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</si>
  <si>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</si>
  <si>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</si>
  <si>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</si>
  <si>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</si>
  <si>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</si>
  <si>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</si>
  <si>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</si>
  <si>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</si>
  <si>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</si>
  <si>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</si>
  <si>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</si>
  <si>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</si>
  <si>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</si>
  <si>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</si>
  <si>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</si>
  <si>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</si>
  <si>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</si>
  <si>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</si>
  <si>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</si>
  <si>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</si>
  <si>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</si>
  <si>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</si>
  <si>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</si>
  <si>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</si>
  <si>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</si>
  <si>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</si>
  <si>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</si>
  <si>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</si>
  <si>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</si>
  <si>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</si>
  <si>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</si>
  <si>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</si>
  <si>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</si>
  <si>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</si>
  <si>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</si>
  <si>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</si>
  <si>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</si>
  <si>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</si>
  <si>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</si>
  <si>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</si>
  <si>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</si>
  <si>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</si>
  <si>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</si>
  <si>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</si>
  <si>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</si>
  <si>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</si>
  <si>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</si>
  <si>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</si>
  <si>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</si>
  <si>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</si>
  <si>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</si>
  <si>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</si>
  <si>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</si>
  <si>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</si>
  <si>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</si>
  <si>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</si>
  <si>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</si>
  <si>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</si>
  <si>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</si>
  <si>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</si>
  <si>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</si>
  <si>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</si>
  <si>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</si>
  <si>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</si>
  <si>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</si>
  <si>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</si>
  <si>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</si>
  <si>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</si>
  <si>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</si>
  <si>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</si>
  <si>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</si>
  <si>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</si>
  <si>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</si>
  <si>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</si>
  <si>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</si>
  <si>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</si>
  <si>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</si>
  <si>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</si>
  <si>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</si>
  <si>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</si>
  <si>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</si>
  <si>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</si>
  <si>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</si>
  <si>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</si>
  <si>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</si>
  <si>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</si>
  <si>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</si>
  <si>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</si>
  <si>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</si>
  <si>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</si>
  <si>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</si>
  <si>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</si>
  <si>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</si>
  <si>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</si>
  <si>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</si>
  <si>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</si>
  <si>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</si>
  <si>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</si>
  <si>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</si>
  <si>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</si>
  <si>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</si>
  <si>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</si>
  <si>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</si>
  <si>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</si>
  <si>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</si>
  <si>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</si>
  <si>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</si>
  <si>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</si>
  <si>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</si>
  <si>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</si>
  <si>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</si>
  <si>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</si>
  <si>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</si>
  <si>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</si>
  <si>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</si>
  <si>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</si>
  <si>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</si>
  <si>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</si>
  <si>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</si>
  <si>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</si>
  <si>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</si>
  <si>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</si>
  <si>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</si>
  <si>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</si>
  <si>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</si>
  <si>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</si>
  <si>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</si>
  <si>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</si>
  <si>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</si>
  <si>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</si>
  <si>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</si>
  <si>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</si>
  <si>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</si>
  <si>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</si>
  <si>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</si>
  <si>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</si>
  <si>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</si>
  <si>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</si>
  <si>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</si>
  <si>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</si>
  <si>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</si>
  <si>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</si>
  <si>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</si>
  <si>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</si>
  <si>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</si>
  <si>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</si>
  <si>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</si>
  <si>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</si>
  <si>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</si>
  <si>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</si>
  <si>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</si>
  <si>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</si>
  <si>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</si>
  <si>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</si>
  <si>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</si>
  <si>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</si>
  <si>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</si>
  <si>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</si>
  <si>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</si>
  <si>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</si>
  <si>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</si>
  <si>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</si>
  <si>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</si>
  <si>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</si>
  <si>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</si>
  <si>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</si>
  <si>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</si>
  <si>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</si>
  <si>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</si>
  <si>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</si>
  <si>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</si>
  <si>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</si>
  <si>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</si>
  <si>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</si>
  <si>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</si>
  <si>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</si>
  <si>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</si>
  <si>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</si>
  <si>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</si>
  <si>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</si>
  <si>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</si>
  <si>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</si>
  <si>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</si>
  <si>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</si>
  <si>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</si>
  <si>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</si>
  <si>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</si>
  <si>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</si>
  <si>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</si>
  <si>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</si>
  <si>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</si>
  <si>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</si>
  <si>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</si>
  <si>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</si>
  <si>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</si>
  <si>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</si>
  <si>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</si>
  <si>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</si>
  <si>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</si>
  <si>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</si>
  <si>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</si>
  <si>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</si>
  <si>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</si>
  <si>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</si>
  <si>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</si>
  <si>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</si>
  <si>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</si>
  <si>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</si>
  <si>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</si>
  <si>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</si>
  <si>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</si>
  <si>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</si>
  <si>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</si>
  <si>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</si>
  <si>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</si>
  <si>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</si>
  <si>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</si>
  <si>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</si>
  <si>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</si>
  <si>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</si>
  <si>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</si>
  <si>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</si>
  <si>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</si>
  <si>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</si>
  <si>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</si>
  <si>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</si>
  <si>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</si>
  <si>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</si>
  <si>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</si>
  <si>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</si>
  <si>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</si>
  <si>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</si>
  <si>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</si>
  <si>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</si>
  <si>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</si>
  <si>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</si>
  <si>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</si>
  <si>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</si>
  <si>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</si>
  <si>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</si>
  <si>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</si>
  <si>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</si>
  <si>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</si>
  <si>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</si>
  <si>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</si>
  <si>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</si>
  <si>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</si>
  <si>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</si>
  <si>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</si>
  <si>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</si>
  <si>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</si>
  <si>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</si>
  <si>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</si>
  <si>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</si>
  <si>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</si>
  <si>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</si>
  <si>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</si>
  <si>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</si>
  <si>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</si>
  <si>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</si>
  <si>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</si>
  <si>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</si>
  <si>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</si>
  <si>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</si>
  <si>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</si>
  <si>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</si>
  <si>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</si>
  <si>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</si>
  <si>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</si>
  <si>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</si>
  <si>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</si>
  <si>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</si>
  <si>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</si>
  <si>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</si>
  <si>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</si>
  <si>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</si>
  <si>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</si>
  <si>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</si>
  <si>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</si>
  <si>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</si>
  <si>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</si>
  <si>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</si>
  <si>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</si>
  <si>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</si>
  <si>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</si>
  <si>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</si>
  <si>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</si>
  <si>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</si>
  <si>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</si>
  <si>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</si>
  <si>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</si>
  <si>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</si>
  <si>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</si>
  <si>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</si>
  <si>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</si>
  <si>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</si>
  <si>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</si>
  <si>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</si>
  <si>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</si>
  <si>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</si>
  <si>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</si>
  <si>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</si>
  <si>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</si>
  <si>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</si>
  <si>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</si>
  <si>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</si>
  <si>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</si>
  <si>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</si>
  <si>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</si>
  <si>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</si>
  <si>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</si>
  <si>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</si>
  <si>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</si>
  <si>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</si>
  <si>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</si>
  <si>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</si>
  <si>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</si>
  <si>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</si>
  <si>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</si>
  <si>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</si>
  <si>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</si>
  <si>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</si>
  <si>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</si>
  <si>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</si>
  <si>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</si>
  <si>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</si>
  <si>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</si>
  <si>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</si>
  <si>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</si>
  <si>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</si>
  <si>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</si>
  <si>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</si>
  <si>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</si>
  <si>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</si>
  <si>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</si>
  <si>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</si>
  <si>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</si>
  <si>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</si>
  <si>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</si>
  <si>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</si>
  <si>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</si>
  <si>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</si>
  <si>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</si>
  <si>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</si>
  <si>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</si>
  <si>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</si>
  <si>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</si>
  <si>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</si>
  <si>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</si>
  <si>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</si>
  <si>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</si>
  <si>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</si>
  <si>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</si>
  <si>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</si>
  <si>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</si>
  <si>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</si>
  <si>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</si>
  <si>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</si>
  <si>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</si>
  <si>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</si>
  <si>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</si>
  <si>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</si>
  <si>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</si>
  <si>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</si>
  <si>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</si>
  <si>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</si>
  <si>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</si>
  <si>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</si>
  <si>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</si>
  <si>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</si>
  <si>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</si>
  <si>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</si>
  <si>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</si>
  <si>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</si>
  <si>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</si>
  <si>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</si>
  <si>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</si>
  <si>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</si>
  <si>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</si>
  <si>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</si>
  <si>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</si>
  <si>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</si>
  <si>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</si>
  <si>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</si>
  <si>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</si>
  <si>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</si>
  <si>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</si>
  <si>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</si>
  <si>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</si>
  <si>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</si>
  <si>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</si>
  <si>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</si>
  <si>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</si>
  <si>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</si>
  <si>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</si>
  <si>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</si>
  <si>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</si>
  <si>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</si>
  <si>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</si>
  <si>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</si>
  <si>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</si>
  <si>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</si>
  <si>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</si>
  <si>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</si>
  <si>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</si>
  <si>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</si>
  <si>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</si>
  <si>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</si>
  <si>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</si>
  <si>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</si>
  <si>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</si>
  <si>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</si>
  <si>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</si>
  <si>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</si>
  <si>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</si>
  <si>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</si>
  <si>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</si>
  <si>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</si>
  <si>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</si>
  <si>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</si>
  <si>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</si>
  <si>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</si>
  <si>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</si>
  <si>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</si>
  <si>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</si>
  <si>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</si>
  <si>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</si>
  <si>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</si>
  <si>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</si>
  <si>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</si>
  <si>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</si>
  <si>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</si>
  <si>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</si>
  <si>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</si>
  <si>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</si>
  <si>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</si>
  <si>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</si>
  <si>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</si>
  <si>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</si>
  <si>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</si>
  <si>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</si>
  <si>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</si>
  <si>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</si>
  <si>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</si>
  <si>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</si>
  <si>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</si>
  <si>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</si>
  <si>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</si>
  <si>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</si>
  <si>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</si>
  <si>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</si>
  <si>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</si>
  <si>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</si>
  <si>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</si>
  <si>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</si>
  <si>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</si>
  <si>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</si>
  <si>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</si>
  <si>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</si>
  <si>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</si>
  <si>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</si>
  <si>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</si>
  <si>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</si>
  <si>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</si>
  <si>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</si>
  <si>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</si>
  <si>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</si>
  <si>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</si>
  <si>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</si>
  <si>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</si>
  <si>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</si>
  <si>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</si>
  <si>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</si>
  <si>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</si>
  <si>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</si>
  <si>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</si>
  <si>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</si>
  <si>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</si>
  <si>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</si>
  <si>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</si>
  <si>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</si>
  <si>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</si>
  <si>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</si>
  <si>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</si>
  <si>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</si>
  <si>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</si>
  <si>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</si>
  <si>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</si>
  <si>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</si>
  <si>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</si>
  <si>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</si>
  <si>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</si>
  <si>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</si>
  <si>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</si>
  <si>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</si>
  <si>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</si>
  <si>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</si>
  <si>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</si>
  <si>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</si>
  <si>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</si>
  <si>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</si>
  <si>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</si>
  <si>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</si>
  <si>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</si>
  <si>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</si>
  <si>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</si>
  <si>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</si>
  <si>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</si>
  <si>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</si>
  <si>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</si>
  <si>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</si>
  <si>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</si>
  <si>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</si>
  <si>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</si>
  <si>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</si>
  <si>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</si>
  <si>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</si>
  <si>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</si>
  <si>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</si>
  <si>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</si>
  <si>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</si>
  <si>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</si>
  <si>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</si>
  <si>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</si>
  <si>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</si>
  <si>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</si>
  <si>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</si>
  <si>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</si>
  <si>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</si>
  <si>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</si>
  <si>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</si>
  <si>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</si>
  <si>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</si>
  <si>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</si>
  <si>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</si>
  <si>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</si>
  <si>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</si>
  <si>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</si>
  <si>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</si>
  <si>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</si>
  <si>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</si>
  <si>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</si>
  <si>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</si>
  <si>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</si>
  <si>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</si>
  <si>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</si>
  <si>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</si>
  <si>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</si>
  <si>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</si>
  <si>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</si>
  <si>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</si>
  <si>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</si>
  <si>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</si>
  <si>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</si>
  <si>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</si>
  <si>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</si>
  <si>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</si>
  <si>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</si>
  <si>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</si>
  <si>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</si>
  <si>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</si>
  <si>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</si>
  <si>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</si>
  <si>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</si>
  <si>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</si>
  <si>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</si>
  <si>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</si>
  <si>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</si>
  <si>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</si>
  <si>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</si>
  <si>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</si>
  <si>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</si>
  <si>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</si>
  <si>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</si>
  <si>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</si>
  <si>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</si>
  <si>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</si>
  <si>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</si>
  <si>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</si>
  <si>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</si>
  <si>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</si>
  <si>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</si>
  <si>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</si>
  <si>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</si>
  <si>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</si>
  <si>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</si>
  <si>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</si>
  <si>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</si>
  <si>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</si>
  <si>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</si>
  <si>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</si>
  <si>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</si>
  <si>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</si>
  <si>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</si>
  <si>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</si>
  <si>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</si>
  <si>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</si>
  <si>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</si>
  <si>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</si>
  <si>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</si>
  <si>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</si>
  <si>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</si>
  <si>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</si>
  <si>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</si>
  <si>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</si>
  <si>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</si>
  <si>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</si>
  <si>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</si>
  <si>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</si>
  <si>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</si>
  <si>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</si>
  <si>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</si>
  <si>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</si>
  <si>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</si>
  <si>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</si>
  <si>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</si>
  <si>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</si>
  <si>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</si>
  <si>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</si>
  <si>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</si>
  <si>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</si>
  <si>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</si>
  <si>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</si>
  <si>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</si>
  <si>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</si>
  <si>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</si>
  <si>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</si>
  <si>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</si>
  <si>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</si>
  <si>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</si>
  <si>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</si>
  <si>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</si>
  <si>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</si>
  <si>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</si>
  <si>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</si>
  <si>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</si>
  <si>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</si>
  <si>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</si>
  <si>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</si>
  <si>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</si>
  <si>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</si>
  <si>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</si>
  <si>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</si>
  <si>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</si>
  <si>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</si>
  <si>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</si>
  <si>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</si>
  <si>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</si>
  <si>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</si>
  <si>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</si>
  <si>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</si>
  <si>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</si>
  <si>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</si>
  <si>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</si>
  <si>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</si>
  <si>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</si>
  <si>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</si>
  <si>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</si>
  <si>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</si>
  <si>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</si>
  <si>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</si>
  <si>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</si>
  <si>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</si>
  <si>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</si>
  <si>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</si>
  <si>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</si>
  <si>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</si>
  <si>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</si>
  <si>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</si>
  <si>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</si>
  <si>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</si>
  <si>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</si>
  <si>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</si>
  <si>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</si>
  <si>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</si>
  <si>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</si>
  <si>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</si>
  <si>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</si>
  <si>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</si>
  <si>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</si>
  <si>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</si>
  <si>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</si>
  <si>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</si>
  <si>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</si>
  <si>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</si>
  <si>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</si>
  <si>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</si>
  <si>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</si>
  <si>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</si>
  <si>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</si>
  <si>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</si>
  <si>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</si>
  <si>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</si>
  <si>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</si>
  <si>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</si>
  <si>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</si>
  <si>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</si>
  <si>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</si>
  <si>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</si>
  <si>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</si>
  <si>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</si>
  <si>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</si>
  <si>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</si>
  <si>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</si>
  <si>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</si>
  <si>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</si>
  <si>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</si>
  <si>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</si>
  <si>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</si>
  <si>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</si>
  <si>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</si>
  <si>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</si>
  <si>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</si>
  <si>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</si>
  <si>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</si>
  <si>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</si>
  <si>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</si>
  <si>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</si>
  <si>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</si>
  <si>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</si>
  <si>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</si>
  <si>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</si>
  <si>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</si>
  <si>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</si>
  <si>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</si>
  <si>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</si>
  <si>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</si>
  <si>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</si>
  <si>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</si>
  <si>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</si>
  <si>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</si>
  <si>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</si>
  <si>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</si>
  <si>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</si>
  <si>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</si>
  <si>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</si>
  <si>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</si>
  <si>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</si>
  <si>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</si>
  <si>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</si>
  <si>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</si>
  <si>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</si>
  <si>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</si>
  <si>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</si>
  <si>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</si>
  <si>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</si>
  <si>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</si>
  <si>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</si>
  <si>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</si>
  <si>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</si>
  <si>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</si>
  <si>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</si>
  <si>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</si>
  <si>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</si>
  <si>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</si>
  <si>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</si>
  <si>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</si>
  <si>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</si>
  <si>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</si>
  <si>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</si>
  <si>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</si>
  <si>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</si>
  <si>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</si>
  <si>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</si>
  <si>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</si>
  <si>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</si>
  <si>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</si>
  <si>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</si>
  <si>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</si>
  <si>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</si>
  <si>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</si>
  <si>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</si>
  <si>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</si>
  <si>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</si>
  <si>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</si>
  <si>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</si>
  <si>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</si>
  <si>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</si>
  <si>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</si>
  <si>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</si>
  <si>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</si>
  <si>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</si>
  <si>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</si>
  <si>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</si>
  <si>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</si>
  <si>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</si>
  <si>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</si>
  <si>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</si>
  <si>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</si>
  <si>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</si>
  <si>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</si>
  <si>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</si>
  <si>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</si>
  <si>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</si>
  <si>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</si>
  <si>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</si>
  <si>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</si>
  <si>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</si>
  <si>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</si>
  <si>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</si>
  <si>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</si>
  <si>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</si>
  <si>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</si>
  <si>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</si>
  <si>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</si>
  <si>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</si>
  <si>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</si>
  <si>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</si>
  <si>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</si>
  <si>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</si>
  <si>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</si>
  <si>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</si>
  <si>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</si>
  <si>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</si>
  <si>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</si>
  <si>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</si>
  <si>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</si>
  <si>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</si>
  <si>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</si>
  <si>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</si>
  <si>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</si>
  <si>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</si>
  <si>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</si>
  <si>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</si>
  <si>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</si>
  <si>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</si>
  <si>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</si>
  <si>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</si>
  <si>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</si>
  <si>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</si>
  <si>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</si>
  <si>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</si>
  <si>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</si>
  <si>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</si>
  <si>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</si>
  <si>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</si>
  <si>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</si>
  <si>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</si>
  <si>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</si>
  <si>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</si>
  <si>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</si>
  <si>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</si>
  <si>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</si>
  <si>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</si>
  <si>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</si>
  <si>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</si>
  <si>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</si>
  <si>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</si>
  <si>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</si>
  <si>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</si>
  <si>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</si>
  <si>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</si>
  <si>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</si>
  <si>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</si>
  <si>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</si>
  <si>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</si>
  <si>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</si>
  <si>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</si>
  <si>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</si>
  <si>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</si>
  <si>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</si>
  <si>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</si>
  <si>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</si>
  <si>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</si>
  <si>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</si>
  <si>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</si>
  <si>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</si>
  <si>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</si>
  <si>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</si>
  <si>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</si>
  <si>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</si>
  <si>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</si>
  <si>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</si>
  <si>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</si>
  <si>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</si>
  <si>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</si>
  <si>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</si>
  <si>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</si>
  <si>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</si>
  <si>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</si>
  <si>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</si>
  <si>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</si>
  <si>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</si>
  <si>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</si>
  <si>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</si>
  <si>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</si>
  <si>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</si>
  <si>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</si>
  <si>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</si>
  <si>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</si>
  <si>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</si>
  <si>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</si>
  <si>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</si>
  <si>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</si>
  <si>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</si>
  <si>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</si>
  <si>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</si>
  <si>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</si>
  <si>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</si>
  <si>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</si>
  <si>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</si>
  <si>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</si>
  <si>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</si>
  <si>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</si>
  <si>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</si>
  <si>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</si>
  <si>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</si>
  <si>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</si>
  <si>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</si>
  <si>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</si>
  <si>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</si>
  <si>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</si>
  <si>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</si>
  <si>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</si>
  <si>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</si>
  <si>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</si>
  <si>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</si>
  <si>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</si>
  <si>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</si>
  <si>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</si>
  <si>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</si>
  <si>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</si>
  <si>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</si>
  <si>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</si>
  <si>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</si>
  <si>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</si>
  <si>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</si>
  <si>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</si>
  <si>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</si>
  <si>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</si>
  <si>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</si>
  <si>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</si>
  <si>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</si>
  <si>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</si>
  <si>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</si>
  <si>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</si>
  <si>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</si>
  <si>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</si>
  <si>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</si>
  <si>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</si>
  <si>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</si>
  <si>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</si>
  <si>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</si>
  <si>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</si>
  <si>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</si>
  <si>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</si>
  <si>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</si>
  <si>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</si>
  <si>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</si>
  <si>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</si>
  <si>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</si>
  <si>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</si>
  <si>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</si>
  <si>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</si>
  <si>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</si>
  <si>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</si>
  <si>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</si>
  <si>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</si>
  <si>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</si>
  <si>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</si>
  <si>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</si>
  <si>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</si>
  <si>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</si>
  <si>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</si>
  <si>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</si>
  <si>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</si>
  <si>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</si>
  <si>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</si>
  <si>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</si>
  <si>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</si>
  <si>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</si>
  <si>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</si>
  <si>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</si>
  <si>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</si>
  <si>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</si>
  <si>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</si>
  <si>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</si>
  <si>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</si>
  <si>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</si>
  <si>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</si>
  <si>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</si>
  <si>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</si>
  <si>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</si>
  <si>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</si>
  <si>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</si>
  <si>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</si>
  <si>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</si>
  <si>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</si>
  <si>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</si>
  <si>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</si>
  <si>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</si>
  <si>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</si>
  <si>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</si>
  <si>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</si>
  <si>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</si>
  <si>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</si>
  <si>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</si>
  <si>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</si>
  <si>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</si>
  <si>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</si>
  <si>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</si>
  <si>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</si>
  <si>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</si>
  <si>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</si>
  <si>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</si>
  <si>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</si>
  <si>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</si>
  <si>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</si>
  <si>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</si>
  <si>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</si>
  <si>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</si>
  <si>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</si>
  <si>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</si>
  <si>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</si>
  <si>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</si>
  <si>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</si>
  <si>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</si>
  <si>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</si>
  <si>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</si>
  <si>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</si>
  <si>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</si>
  <si>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</si>
  <si>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</si>
  <si>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</si>
  <si>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</si>
  <si>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</si>
  <si>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</si>
  <si>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</si>
  <si>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</si>
  <si>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</si>
  <si>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</si>
  <si>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</si>
  <si>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</si>
  <si>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</si>
  <si>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</si>
  <si>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</si>
  <si>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</si>
  <si>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</si>
  <si>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</si>
  <si>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</si>
  <si>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</si>
  <si>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</si>
  <si>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</si>
  <si>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</si>
  <si>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</si>
  <si>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</si>
  <si>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</si>
  <si>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</si>
  <si>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</si>
  <si>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</si>
  <si>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</si>
  <si>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</si>
  <si>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</si>
  <si>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</si>
  <si>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</si>
  <si>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</si>
  <si>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</si>
  <si>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</si>
  <si>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</si>
  <si>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</si>
  <si>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</si>
  <si>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</si>
  <si>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</si>
  <si>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</si>
  <si>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</si>
  <si>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</si>
  <si>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</si>
  <si>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</si>
  <si>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</si>
  <si>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</si>
  <si>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</si>
  <si>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</si>
  <si>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</si>
  <si>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</si>
  <si>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</si>
  <si>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</si>
  <si>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</si>
  <si>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</si>
  <si>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</si>
  <si>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</si>
  <si>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</si>
  <si>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</si>
  <si>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</si>
  <si>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</si>
  <si>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</si>
  <si>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</si>
  <si>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</si>
  <si>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</si>
  <si>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</si>
  <si>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</si>
  <si>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</si>
  <si>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</si>
  <si>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</si>
  <si>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</si>
  <si>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</si>
  <si>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</si>
  <si>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</si>
  <si>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</si>
  <si>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</si>
  <si>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</si>
  <si>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</si>
  <si>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</si>
  <si>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</si>
  <si>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</si>
  <si>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</si>
  <si>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</si>
  <si>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</si>
  <si>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</si>
  <si>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</si>
  <si>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</si>
  <si>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</si>
  <si>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</si>
  <si>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</si>
  <si>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</si>
  <si>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</si>
  <si>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</si>
  <si>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</si>
  <si>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</si>
  <si>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</si>
  <si>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</si>
  <si>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</si>
  <si>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</si>
  <si>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</si>
  <si>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</si>
  <si>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</si>
  <si>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</si>
  <si>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</si>
  <si>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</si>
  <si>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</si>
  <si>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</si>
  <si>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</si>
  <si>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</si>
  <si>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</si>
  <si>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</si>
  <si>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</si>
  <si>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</si>
  <si>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</si>
  <si>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</si>
  <si>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</si>
  <si>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</si>
  <si>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</si>
  <si>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</si>
  <si>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</si>
  <si>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</si>
  <si>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</si>
  <si>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</si>
  <si>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</si>
  <si>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</si>
  <si>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</si>
  <si>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</si>
  <si>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</si>
  <si>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</si>
  <si>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</si>
  <si>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</si>
  <si>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</si>
  <si>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</si>
  <si>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</si>
  <si>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</si>
  <si>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</si>
  <si>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</si>
  <si>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</si>
  <si>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</si>
  <si>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</si>
  <si>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</si>
  <si>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</si>
  <si>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</si>
  <si>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</si>
  <si>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</si>
  <si>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</si>
  <si>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</si>
  <si>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</si>
  <si>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</si>
  <si>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</si>
  <si>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</si>
  <si>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</si>
  <si>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</si>
  <si>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</si>
  <si>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</si>
  <si>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</si>
  <si>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</si>
  <si>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</si>
  <si>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</si>
  <si>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</si>
  <si>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</si>
  <si>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</si>
  <si>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</si>
  <si>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</si>
  <si>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</si>
  <si>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</si>
  <si>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</si>
  <si>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</si>
  <si>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</si>
  <si>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</si>
  <si>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</si>
  <si>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</si>
  <si>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</si>
  <si>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</si>
  <si>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</si>
  <si>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</si>
  <si>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</si>
  <si>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</si>
  <si>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</si>
  <si>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</si>
  <si>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</si>
  <si>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</si>
  <si>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</si>
  <si>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</si>
  <si>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</si>
  <si>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</si>
  <si>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</si>
  <si>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</si>
  <si>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</si>
  <si>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</si>
  <si>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</si>
  <si>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</si>
  <si>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</si>
  <si>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</si>
  <si>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</si>
  <si>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</si>
  <si>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</si>
  <si>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</si>
  <si>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</si>
  <si>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</si>
  <si>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</si>
  <si>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</si>
  <si>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</si>
  <si>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</si>
  <si>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</si>
  <si>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</si>
  <si>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</si>
  <si>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</si>
  <si>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</si>
  <si>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</si>
  <si>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</si>
  <si>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</si>
  <si>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</si>
  <si>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</si>
  <si>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</si>
  <si>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</si>
  <si>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</si>
  <si>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</si>
  <si>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</si>
  <si>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</si>
  <si>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</si>
  <si>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</si>
  <si>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</si>
  <si>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</si>
  <si>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</si>
  <si>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</si>
  <si>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</si>
  <si>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</si>
  <si>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</si>
  <si>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</si>
  <si>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</si>
  <si>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</si>
  <si>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</si>
  <si>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</si>
  <si>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</si>
  <si>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</si>
  <si>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</si>
  <si>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</si>
  <si>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</si>
  <si>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</si>
  <si>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</si>
  <si>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</si>
  <si>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</si>
  <si>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</si>
  <si>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</si>
  <si>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</si>
  <si>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</si>
  <si>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</si>
  <si>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</si>
  <si>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</si>
  <si>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</si>
  <si>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</si>
  <si>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</si>
  <si>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</si>
  <si>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</si>
  <si>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</si>
  <si>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</si>
  <si>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</si>
  <si>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</si>
  <si>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</si>
  <si>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</si>
  <si>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</si>
  <si>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</si>
  <si>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</si>
  <si>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</si>
  <si>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</si>
  <si>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</si>
  <si>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</si>
  <si>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</si>
  <si>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</si>
  <si>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</si>
  <si>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</si>
  <si>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</si>
  <si>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</si>
  <si>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</si>
  <si>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</si>
  <si>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</si>
  <si>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</si>
  <si>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</si>
  <si>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</si>
  <si>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</si>
  <si>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</si>
  <si>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</si>
  <si>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</si>
  <si>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</si>
  <si>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</si>
  <si>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</si>
  <si>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</si>
  <si>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</si>
  <si>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</si>
  <si>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</si>
  <si>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</si>
  <si>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</si>
  <si>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</si>
  <si>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</si>
  <si>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</si>
  <si>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</si>
  <si>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</si>
  <si>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</si>
  <si>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</si>
  <si>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</si>
  <si>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</si>
  <si>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</si>
  <si>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</si>
  <si>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</si>
  <si>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</si>
  <si>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</si>
  <si>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</si>
  <si>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</si>
  <si>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</si>
  <si>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</si>
  <si>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</si>
  <si>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</si>
  <si>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</si>
  <si>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</si>
  <si>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</si>
  <si>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</si>
  <si>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</si>
  <si>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</si>
  <si>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</si>
  <si>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</si>
  <si>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</si>
  <si>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</si>
  <si>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</si>
  <si>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</si>
  <si>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</si>
  <si>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</si>
  <si>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</si>
  <si>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</si>
  <si>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</si>
  <si>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</si>
  <si>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</si>
  <si>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</si>
  <si>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</si>
  <si>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</si>
  <si>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</si>
  <si>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</si>
  <si>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</si>
  <si>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</si>
  <si>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</si>
  <si>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</si>
  <si>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</si>
  <si>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</si>
  <si>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</si>
  <si>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</si>
  <si>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</si>
  <si>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</si>
  <si>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</si>
  <si>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</si>
  <si>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</si>
  <si>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</si>
  <si>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</si>
  <si>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</si>
  <si>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</si>
  <si>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</si>
  <si>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</si>
  <si>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</si>
  <si>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</si>
  <si>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</si>
  <si>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</si>
  <si>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</si>
  <si>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</si>
  <si>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</si>
  <si>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</si>
  <si>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</si>
  <si>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</si>
  <si>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</si>
  <si>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</si>
  <si>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</si>
  <si>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</si>
  <si>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</si>
  <si>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</si>
  <si>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</si>
  <si>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</si>
  <si>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</si>
  <si>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</si>
  <si>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</si>
  <si>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</si>
  <si>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</si>
  <si>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</si>
  <si>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</si>
  <si>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</si>
  <si>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</si>
  <si>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</si>
  <si>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</si>
  <si>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</si>
  <si>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</si>
  <si>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</si>
  <si>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</si>
  <si>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</si>
  <si>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</si>
  <si>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</si>
  <si>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</si>
  <si>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</si>
  <si>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</si>
  <si>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</si>
  <si>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</si>
  <si>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</si>
  <si>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</si>
  <si>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</si>
  <si>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</si>
  <si>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</si>
  <si>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</si>
  <si>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</si>
  <si>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</si>
  <si>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</si>
  <si>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</si>
  <si>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</si>
  <si>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</si>
  <si>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</si>
  <si>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</si>
  <si>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</si>
  <si>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</si>
  <si>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</si>
  <si>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</si>
  <si>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</si>
  <si>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</si>
  <si>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</si>
  <si>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</si>
  <si>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</si>
  <si>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</si>
  <si>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</si>
  <si>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</si>
  <si>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</si>
  <si>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</si>
  <si>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</si>
  <si>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</si>
  <si>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</si>
  <si>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</si>
  <si>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</si>
  <si>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</si>
  <si>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</si>
  <si>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</si>
  <si>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</si>
  <si>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</si>
  <si>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</si>
  <si>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</si>
  <si>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</si>
  <si>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</si>
  <si>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</si>
  <si>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</si>
  <si>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</si>
  <si>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</si>
  <si>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</si>
  <si>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</si>
  <si>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</si>
  <si>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</si>
  <si>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</si>
  <si>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</si>
  <si>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</si>
  <si>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</si>
  <si>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</si>
  <si>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</si>
  <si>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</si>
  <si>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</si>
  <si>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</si>
  <si>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</si>
  <si>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</si>
  <si>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</si>
  <si>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</si>
  <si>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</si>
  <si>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</si>
  <si>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</si>
  <si>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</si>
  <si>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</si>
  <si>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</si>
  <si>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</si>
  <si>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</si>
  <si>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</si>
  <si>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</si>
  <si>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</si>
  <si>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</si>
  <si>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</si>
  <si>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</si>
  <si>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</si>
  <si>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</si>
  <si>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</si>
  <si>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</si>
  <si>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</si>
  <si>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</si>
  <si>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</si>
  <si>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</si>
  <si>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</si>
  <si>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</si>
  <si>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</si>
  <si>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</si>
  <si>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</si>
  <si>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</si>
  <si>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</si>
  <si>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</si>
  <si>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</si>
  <si>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</si>
  <si>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</si>
  <si>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</si>
  <si>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</si>
  <si>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</si>
  <si>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</si>
  <si>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</si>
  <si>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</si>
  <si>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</si>
  <si>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</si>
  <si>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</si>
  <si>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</si>
  <si>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</si>
  <si>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</si>
  <si>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</si>
  <si>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</si>
  <si>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</si>
  <si>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</si>
  <si>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</si>
  <si>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</si>
  <si>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</si>
  <si>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</si>
  <si>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</si>
  <si>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</si>
  <si>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</si>
  <si>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</si>
  <si>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</si>
  <si>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</si>
  <si>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</si>
  <si>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</si>
  <si>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</si>
  <si>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</si>
  <si>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</si>
  <si>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</si>
  <si>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</si>
  <si>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</si>
  <si>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</si>
  <si>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</si>
  <si>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</si>
  <si>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</si>
  <si>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</si>
  <si>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</si>
  <si>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</si>
  <si>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</si>
  <si>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</si>
  <si>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</si>
  <si>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</si>
  <si>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</si>
  <si>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</si>
  <si>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</si>
  <si>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</si>
  <si>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</si>
  <si>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</si>
  <si>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</si>
  <si>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</si>
  <si>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</si>
  <si>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</si>
  <si>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</si>
  <si>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</si>
  <si>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</si>
  <si>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</si>
  <si>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</si>
  <si>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</si>
  <si>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</si>
  <si>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</si>
  <si>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</si>
  <si>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</si>
  <si>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</si>
  <si>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</si>
  <si>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</si>
  <si>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</si>
  <si>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</si>
  <si>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</si>
  <si>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</si>
  <si>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</si>
  <si>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</si>
  <si>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</si>
  <si>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</si>
  <si>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</si>
  <si>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</si>
  <si>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</si>
  <si>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</si>
  <si>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</si>
  <si>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</si>
  <si>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</si>
  <si>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</si>
  <si>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</si>
  <si>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</si>
  <si>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</si>
  <si>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</si>
  <si>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</si>
  <si>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</si>
  <si>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</si>
  <si>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</si>
  <si>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</si>
  <si>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</si>
  <si>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</si>
  <si>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</si>
  <si>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</si>
  <si>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</si>
  <si>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</si>
  <si>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</si>
  <si>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</si>
  <si>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</si>
  <si>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</si>
  <si>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</si>
  <si>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</si>
  <si>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</si>
  <si>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</si>
  <si>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</si>
  <si>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</si>
  <si>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</si>
  <si>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</si>
  <si>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</si>
  <si>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</si>
  <si>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</si>
  <si>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</si>
  <si>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</si>
  <si>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</si>
  <si>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</si>
  <si>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</si>
  <si>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</si>
  <si>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</si>
  <si>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</si>
  <si>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</si>
  <si>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</si>
  <si>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</si>
  <si>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</si>
  <si>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</si>
  <si>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</si>
  <si>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</si>
  <si>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</si>
  <si>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</si>
  <si>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</si>
  <si>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</si>
  <si>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</si>
  <si>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</si>
  <si>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</si>
  <si>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</si>
  <si>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</si>
  <si>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</si>
  <si>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</si>
  <si>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</si>
  <si>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</si>
  <si>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</si>
  <si>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</si>
  <si>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</si>
  <si>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</si>
  <si>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</si>
  <si>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</si>
  <si>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</si>
  <si>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</si>
  <si>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</si>
  <si>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</si>
  <si>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</si>
  <si>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</si>
  <si>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</si>
  <si>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</si>
  <si>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</si>
  <si>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</si>
  <si>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</si>
  <si>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</si>
  <si>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</si>
  <si>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</si>
  <si>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</si>
  <si>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</si>
  <si>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</si>
  <si>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</si>
  <si>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</si>
  <si>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</si>
  <si>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</si>
  <si>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</si>
  <si>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</si>
  <si>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</si>
  <si>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</si>
  <si>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</si>
  <si>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</si>
  <si>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</si>
  <si>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</si>
  <si>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</si>
  <si>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</si>
  <si>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</si>
  <si>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</si>
  <si>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</si>
  <si>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</si>
  <si>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</si>
  <si>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</si>
  <si>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</si>
  <si>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</si>
  <si>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</si>
  <si>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</si>
  <si>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</si>
  <si>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</si>
  <si>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</si>
  <si>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</si>
  <si>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</si>
  <si>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</si>
  <si>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</si>
  <si>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</si>
  <si>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</si>
  <si>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</si>
  <si>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</si>
  <si>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</si>
  <si>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</si>
  <si>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</si>
  <si>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</si>
  <si>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</si>
  <si>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</si>
  <si>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</si>
  <si>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</si>
  <si>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</si>
  <si>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</si>
  <si>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</si>
  <si>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</si>
  <si>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</si>
  <si>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</si>
  <si>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</si>
  <si>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</si>
  <si>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</si>
  <si>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</si>
  <si>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</si>
  <si>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</si>
  <si>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</si>
  <si>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</si>
  <si>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</si>
  <si>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</si>
  <si>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</si>
  <si>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</si>
  <si>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</si>
  <si>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</si>
  <si>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</si>
  <si>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</si>
  <si>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</si>
  <si>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</si>
  <si>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</si>
  <si>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</si>
  <si>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</si>
  <si>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</si>
  <si>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</si>
  <si>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</si>
  <si>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</si>
  <si>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</si>
  <si>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</si>
  <si>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</si>
  <si>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</si>
  <si>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</si>
  <si>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</si>
  <si>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</si>
  <si>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</si>
  <si>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</si>
  <si>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</si>
  <si>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</si>
  <si>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</si>
  <si>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</si>
  <si>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</si>
  <si>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</si>
  <si>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</si>
  <si>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</si>
  <si>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</si>
  <si>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</si>
  <si>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</si>
  <si>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</si>
  <si>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</si>
  <si>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</si>
  <si>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</si>
  <si>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</si>
  <si>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</si>
  <si>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</si>
  <si>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</si>
  <si>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</si>
  <si>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</si>
  <si>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</si>
  <si>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</si>
  <si>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</si>
  <si>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</si>
  <si>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</si>
  <si>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</si>
  <si>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</si>
  <si>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</si>
  <si>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</si>
  <si>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</si>
  <si>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</si>
  <si>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</si>
  <si>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</si>
  <si>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</si>
  <si>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</si>
  <si>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</si>
  <si>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</si>
  <si>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</si>
  <si>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</si>
  <si>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</si>
  <si>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</si>
  <si>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</si>
  <si>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</si>
  <si>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</si>
  <si>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</si>
  <si>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</si>
  <si>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</si>
  <si>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</si>
  <si>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</si>
  <si>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</si>
  <si>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</si>
  <si>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</si>
  <si>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</si>
  <si>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</si>
  <si>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</si>
  <si>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</si>
  <si>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</si>
  <si>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</si>
  <si>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</si>
  <si>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</si>
  <si>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</si>
  <si>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</si>
  <si>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</si>
  <si>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</si>
  <si>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</si>
  <si>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</si>
  <si>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</si>
  <si>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</si>
  <si>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</si>
  <si>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</si>
  <si>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</si>
  <si>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</si>
  <si>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</si>
  <si>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</si>
  <si>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</si>
  <si>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</si>
  <si>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</si>
  <si>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</si>
  <si>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</si>
  <si>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</si>
  <si>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</si>
  <si>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</si>
  <si>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</si>
  <si>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</si>
  <si>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</si>
  <si>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</si>
  <si>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</si>
  <si>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</si>
  <si>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</si>
  <si>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</si>
  <si>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</si>
  <si>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</si>
  <si>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</si>
  <si>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</si>
  <si>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</si>
  <si>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</si>
  <si>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</si>
  <si>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</si>
  <si>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</si>
  <si>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</si>
  <si>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</si>
  <si>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</si>
  <si>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</si>
  <si>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</si>
  <si>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</si>
  <si>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</si>
  <si>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</si>
  <si>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</si>
  <si>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</si>
  <si>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</si>
  <si>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</si>
  <si>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</si>
  <si>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</si>
  <si>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</si>
  <si>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</si>
  <si>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</si>
  <si>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</si>
  <si>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</si>
  <si>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</si>
  <si>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</si>
  <si>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</si>
  <si>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</si>
  <si>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</si>
  <si>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</si>
  <si>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</si>
  <si>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</si>
  <si>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</si>
  <si>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</si>
  <si>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</si>
  <si>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</si>
  <si>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</si>
  <si>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</si>
  <si>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</si>
  <si>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</si>
  <si>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</si>
  <si>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</si>
  <si>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</si>
  <si>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</si>
  <si>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</si>
  <si>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</si>
  <si>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</si>
  <si>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</si>
  <si>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</si>
  <si>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</si>
  <si>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</si>
  <si>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</si>
  <si>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</si>
  <si>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</si>
  <si>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</si>
  <si>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</si>
  <si>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</si>
  <si>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</si>
  <si>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</si>
  <si>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</si>
  <si>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</si>
  <si>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</si>
  <si>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</si>
  <si>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</si>
  <si>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</si>
  <si>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</si>
  <si>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</si>
  <si>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</si>
  <si>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</si>
  <si>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</si>
  <si>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</si>
  <si>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</si>
  <si>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</si>
  <si>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</si>
  <si>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</si>
  <si>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</si>
  <si>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</si>
  <si>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</si>
  <si>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</si>
  <si>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</si>
  <si>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</si>
  <si>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</si>
  <si>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</si>
  <si>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</si>
  <si>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</si>
  <si>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</si>
  <si>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</si>
  <si>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</si>
  <si>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</si>
  <si>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</si>
  <si>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</si>
  <si>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</si>
  <si>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</si>
  <si>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</si>
  <si>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</si>
  <si>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</si>
  <si>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</si>
  <si>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</si>
  <si>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</si>
  <si>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</si>
  <si>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</si>
  <si>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</si>
  <si>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</si>
  <si>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</si>
  <si>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</si>
  <si>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</si>
  <si>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</si>
  <si>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</si>
  <si>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</si>
  <si>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</si>
  <si>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</si>
  <si>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</si>
  <si>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</si>
  <si>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</si>
  <si>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</si>
  <si>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</si>
  <si>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</si>
  <si>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</si>
  <si>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</si>
  <si>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</si>
  <si>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</si>
  <si>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</si>
  <si>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</si>
  <si>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</si>
  <si>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</si>
  <si>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</si>
  <si>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Profit </t>
  </si>
  <si>
    <t xml:space="preserve"> </t>
  </si>
  <si>
    <t>state</t>
  </si>
  <si>
    <t>sales</t>
  </si>
  <si>
    <t>Sum of Quantity</t>
  </si>
  <si>
    <t>Count of Order ID</t>
  </si>
  <si>
    <t>Sum of Profit Margin</t>
  </si>
  <si>
    <t>2011</t>
  </si>
  <si>
    <t>2012</t>
  </si>
  <si>
    <t>2013</t>
  </si>
  <si>
    <t>2014</t>
  </si>
  <si>
    <t>Name</t>
  </si>
  <si>
    <t>Dept</t>
  </si>
  <si>
    <t>Sal</t>
  </si>
  <si>
    <t>Jyoti</t>
  </si>
  <si>
    <t>IT</t>
  </si>
  <si>
    <t>Rajan</t>
  </si>
  <si>
    <t>Finance</t>
  </si>
  <si>
    <t>Maths</t>
  </si>
  <si>
    <t>Sci</t>
  </si>
  <si>
    <t>Total</t>
  </si>
  <si>
    <t>Result</t>
  </si>
  <si>
    <t>Juhi</t>
  </si>
  <si>
    <t>Roma</t>
  </si>
  <si>
    <t>Pratiksha</t>
  </si>
  <si>
    <t>Sunanda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</si>
</sst>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
      <sz val="11"/>
      <color theme="1"/>
      <name val="Lato Black"/>
      <family val="2"/>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0" fontId="0" fillId="0" borderId="2" xfId="0" applyBorder="1" applyAlignment="1">
      <alignment horizontal="left"/>
    </xf>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0" fillId="0" borderId="0" xfId="0" pivotButton="1"/>
    <xf numFmtId="0" fontId="0" fillId="0" borderId="0" xfId="0" applyAlignment="1">
      <alignment horizontal="left"/>
    </xf>
    <xf numFmtId="166" fontId="0" fillId="0" borderId="0" xfId="1" applyNumberFormat="1" applyFont="1"/>
    <xf numFmtId="167" fontId="0" fillId="0" borderId="0" xfId="0" applyNumberFormat="1"/>
    <xf numFmtId="10" fontId="0" fillId="0" borderId="0" xfId="2" applyNumberFormat="1" applyFont="1"/>
    <xf numFmtId="164" fontId="6" fillId="0" borderId="0" xfId="0" applyNumberFormat="1" applyFont="1" applyAlignment="1">
      <alignment horizontal="center" vertical="top"/>
    </xf>
    <xf numFmtId="164" fontId="7" fillId="0" borderId="0" xfId="0" applyNumberFormat="1" applyFont="1"/>
    <xf numFmtId="0" fontId="0" fillId="0" borderId="4" xfId="0" applyBorder="1"/>
    <xf numFmtId="0" fontId="0" fillId="0" borderId="5" xfId="0" applyBorder="1"/>
    <xf numFmtId="0" fontId="0" fillId="0" borderId="6" xfId="0" applyBorder="1"/>
    <xf numFmtId="0" fontId="0" fillId="0" borderId="8" xfId="0" applyBorder="1"/>
  </cellXfs>
  <cellStyles count="3">
    <cellStyle name="Currency" xfId="1" builtinId="4"/>
    <cellStyle name="Normal" xfId="0" builtinId="0"/>
    <cellStyle name="Percent" xfId="2" builtinId="5"/>
  </cellStyles>
  <dxfs count="23">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5" defaultTableStyle="TableStyleMedium2" defaultPivotStyle="PivotStyleLight16">
    <tableStyle name="All" pivot="0" table="0" count="10" xr9:uid="{5D88007D-57D1-4440-BE04-19CF0E4AF608}">
      <tableStyleElement type="wholeTable" dxfId="22"/>
      <tableStyleElement type="headerRow" dxfId="21"/>
    </tableStyle>
    <tableStyle name="Alll" pivot="0" table="0" count="10" xr9:uid="{532E0415-04A4-4D46-988D-C68A22FD143D}">
      <tableStyleElement type="wholeTable" dxfId="20"/>
      <tableStyleElement type="headerRow" dxfId="19"/>
    </tableStyle>
    <tableStyle name="Data-style" pivot="0" count="3" xr9:uid="{00000000-0011-0000-FFFF-FFFF00000000}">
      <tableStyleElement type="headerRow" dxfId="18"/>
      <tableStyleElement type="firstRowStripe" dxfId="17"/>
      <tableStyleElement type="secondRowStripe" dxfId="16"/>
    </tableStyle>
    <tableStyle name="SlicerStyleLight1 2" pivot="0" table="0" count="10" xr9:uid="{C6A1E8C2-EA29-4DF4-AD6F-DA110A3DDE13}">
      <tableStyleElement type="wholeTable" dxfId="15"/>
      <tableStyleElement type="headerRow" dxfId="14"/>
    </tableStyle>
    <tableStyle name="SlicerStyleLight1 3" pivot="0" table="0" count="10" xr9:uid="{3E22A24B-8C75-4439-80BB-46BED6487A75}">
      <tableStyleElement type="wholeTable" dxfId="13"/>
      <tableStyleElement type="headerRow" dxfId="12"/>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tint="-0.3499862666707357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ll">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Alll">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(Recovered).xlsx]combo chart !PivotTable1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0.00,"K"</c:formatCode>
                <c:ptCount val="12"/>
                <c:pt idx="0">
                  <c:v>475.21409999999992</c:v>
                </c:pt>
                <c:pt idx="1">
                  <c:v>-158.87630000000004</c:v>
                </c:pt>
                <c:pt idx="2">
                  <c:v>249.87370000000004</c:v>
                </c:pt>
                <c:pt idx="3">
                  <c:v>-5.7181999999999951</c:v>
                </c:pt>
                <c:pt idx="4">
                  <c:v>210.86429999999996</c:v>
                </c:pt>
                <c:pt idx="5">
                  <c:v>75.510899999999907</c:v>
                </c:pt>
                <c:pt idx="6">
                  <c:v>289.65509999999989</c:v>
                </c:pt>
                <c:pt idx="7">
                  <c:v>-69.539500000000061</c:v>
                </c:pt>
                <c:pt idx="8">
                  <c:v>1029.6014000000002</c:v>
                </c:pt>
                <c:pt idx="9">
                  <c:v>527.55089999999996</c:v>
                </c:pt>
                <c:pt idx="10">
                  <c:v>895.81469999999979</c:v>
                </c:pt>
                <c:pt idx="11">
                  <c:v>158.85259999999997</c:v>
                </c:pt>
              </c:numCache>
            </c:numRef>
          </c:val>
          <c:extLst>
            <c:ext xmlns:c16="http://schemas.microsoft.com/office/drawing/2014/chart" uri="{C3380CC4-5D6E-409C-BE32-E72D297353CC}">
              <c16:uniqueId val="{00000001-36F2-44C6-A7C3-9FA7815B6B6A}"/>
            </c:ext>
          </c:extLst>
        </c:ser>
        <c:dLbls>
          <c:showLegendKey val="0"/>
          <c:showVal val="0"/>
          <c:showCatName val="0"/>
          <c:showSerName val="0"/>
          <c:showPercent val="0"/>
          <c:showBubbleSize val="0"/>
        </c:dLbls>
        <c:axId val="570887535"/>
        <c:axId val="447908879"/>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0.00,"K"</c:formatCode>
                <c:ptCount val="12"/>
                <c:pt idx="0">
                  <c:v>1602.1330000000003</c:v>
                </c:pt>
                <c:pt idx="1">
                  <c:v>1840.6324</c:v>
                </c:pt>
                <c:pt idx="2">
                  <c:v>1497.598</c:v>
                </c:pt>
                <c:pt idx="3">
                  <c:v>208.10000000000002</c:v>
                </c:pt>
                <c:pt idx="4">
                  <c:v>1441.5819999999997</c:v>
                </c:pt>
                <c:pt idx="5">
                  <c:v>2590.23</c:v>
                </c:pt>
                <c:pt idx="6">
                  <c:v>3919.7799999999993</c:v>
                </c:pt>
                <c:pt idx="7">
                  <c:v>461.99399999999997</c:v>
                </c:pt>
                <c:pt idx="8">
                  <c:v>8431.7619999999988</c:v>
                </c:pt>
                <c:pt idx="9">
                  <c:v>3336.6919999999996</c:v>
                </c:pt>
                <c:pt idx="10">
                  <c:v>4510.2880000000005</c:v>
                </c:pt>
                <c:pt idx="11">
                  <c:v>611.62800000000004</c:v>
                </c:pt>
              </c:numCache>
            </c:numRef>
          </c:val>
          <c:extLst>
            <c:ext xmlns:c16="http://schemas.microsoft.com/office/drawing/2014/chart" uri="{C3380CC4-5D6E-409C-BE32-E72D297353CC}">
              <c16:uniqueId val="{00000000-36F2-44C6-A7C3-9FA7815B6B6A}"/>
            </c:ext>
          </c:extLst>
        </c:ser>
        <c:dLbls>
          <c:showLegendKey val="0"/>
          <c:showVal val="0"/>
          <c:showCatName val="0"/>
          <c:showSerName val="0"/>
          <c:showPercent val="0"/>
          <c:showBubbleSize val="0"/>
        </c:dLbls>
        <c:gapWidth val="219"/>
        <c:overlap val="-27"/>
        <c:axId val="439465327"/>
        <c:axId val="439466287"/>
      </c:barChart>
      <c:catAx>
        <c:axId val="4394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66287"/>
        <c:crosses val="autoZero"/>
        <c:auto val="1"/>
        <c:lblAlgn val="ctr"/>
        <c:lblOffset val="100"/>
        <c:noMultiLvlLbl val="0"/>
      </c:catAx>
      <c:valAx>
        <c:axId val="439466287"/>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65327"/>
        <c:crosses val="autoZero"/>
        <c:crossBetween val="between"/>
      </c:valAx>
      <c:valAx>
        <c:axId val="447908879"/>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87535"/>
        <c:crosses val="max"/>
        <c:crossBetween val="between"/>
      </c:valAx>
      <c:catAx>
        <c:axId val="570887535"/>
        <c:scaling>
          <c:orientation val="minMax"/>
        </c:scaling>
        <c:delete val="1"/>
        <c:axPos val="b"/>
        <c:numFmt formatCode="General" sourceLinked="1"/>
        <c:majorTickMark val="out"/>
        <c:minorTickMark val="none"/>
        <c:tickLblPos val="nextTo"/>
        <c:crossAx val="447908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(Recovered).xlsx]pie chart!PivotTable5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E0-415E-A657-9B01C0F3A9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E0-415E-A657-9B01C0F3A9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E0-415E-A657-9B01C0F3A9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0.29346432697678143</c:v>
                </c:pt>
                <c:pt idx="1">
                  <c:v>0.33589150062241141</c:v>
                </c:pt>
                <c:pt idx="2">
                  <c:v>0.37064417240080716</c:v>
                </c:pt>
              </c:numCache>
            </c:numRef>
          </c:val>
          <c:extLst>
            <c:ext xmlns:c16="http://schemas.microsoft.com/office/drawing/2014/chart" uri="{C3380CC4-5D6E-409C-BE32-E72D297353CC}">
              <c16:uniqueId val="{00000000-0053-4F65-BEA4-77C59FDB7FC3}"/>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(Recovered).xlsx]top 5!PivotTable1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5'!$B$1</c:f>
              <c:strCache>
                <c:ptCount val="1"/>
                <c:pt idx="0">
                  <c:v>Total</c:v>
                </c:pt>
              </c:strCache>
            </c:strRef>
          </c:tx>
          <c:spPr>
            <a:solidFill>
              <a:schemeClr val="accent1"/>
            </a:solidFill>
            <a:ln>
              <a:noFill/>
            </a:ln>
            <a:effectLst/>
          </c:spPr>
          <c:invertIfNegative val="0"/>
          <c:cat>
            <c:strRef>
              <c:f>'top 5'!$A$2:$A$7</c:f>
              <c:strCache>
                <c:ptCount val="5"/>
                <c:pt idx="0">
                  <c:v>Copiers</c:v>
                </c:pt>
                <c:pt idx="1">
                  <c:v>Storage</c:v>
                </c:pt>
                <c:pt idx="2">
                  <c:v>Binders</c:v>
                </c:pt>
                <c:pt idx="3">
                  <c:v>Chairs</c:v>
                </c:pt>
                <c:pt idx="4">
                  <c:v>Phones</c:v>
                </c:pt>
              </c:strCache>
            </c:strRef>
          </c:cat>
          <c:val>
            <c:numRef>
              <c:f>'top 5'!$B$2:$B$7</c:f>
              <c:numCache>
                <c:formatCode>General</c:formatCode>
                <c:ptCount val="5"/>
                <c:pt idx="0">
                  <c:v>62899.387999999984</c:v>
                </c:pt>
                <c:pt idx="1">
                  <c:v>69834.12999999999</c:v>
                </c:pt>
                <c:pt idx="2">
                  <c:v>72986.189000000028</c:v>
                </c:pt>
                <c:pt idx="3">
                  <c:v>95554.352999999988</c:v>
                </c:pt>
                <c:pt idx="4">
                  <c:v>105642.89199999999</c:v>
                </c:pt>
              </c:numCache>
            </c:numRef>
          </c:val>
          <c:extLst>
            <c:ext xmlns:c16="http://schemas.microsoft.com/office/drawing/2014/chart" uri="{C3380CC4-5D6E-409C-BE32-E72D297353CC}">
              <c16:uniqueId val="{00000000-9B7E-4803-961C-1EF4BE6BB6B6}"/>
            </c:ext>
          </c:extLst>
        </c:ser>
        <c:dLbls>
          <c:showLegendKey val="0"/>
          <c:showVal val="0"/>
          <c:showCatName val="0"/>
          <c:showSerName val="0"/>
          <c:showPercent val="0"/>
          <c:showBubbleSize val="0"/>
        </c:dLbls>
        <c:gapWidth val="182"/>
        <c:axId val="2097447583"/>
        <c:axId val="2097446143"/>
      </c:barChart>
      <c:catAx>
        <c:axId val="209744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46143"/>
        <c:crosses val="autoZero"/>
        <c:auto val="1"/>
        <c:lblAlgn val="ctr"/>
        <c:lblOffset val="100"/>
        <c:noMultiLvlLbl val="0"/>
      </c:catAx>
      <c:valAx>
        <c:axId val="209744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4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1602.1330000000003</c:v>
                </c:pt>
                <c:pt idx="1">
                  <c:v>1840.6324</c:v>
                </c:pt>
                <c:pt idx="2">
                  <c:v>1497.598</c:v>
                </c:pt>
                <c:pt idx="3">
                  <c:v>208.10000000000002</c:v>
                </c:pt>
                <c:pt idx="4">
                  <c:v>1441.5819999999997</c:v>
                </c:pt>
                <c:pt idx="5">
                  <c:v>2590.23</c:v>
                </c:pt>
                <c:pt idx="6">
                  <c:v>3919.7799999999993</c:v>
                </c:pt>
                <c:pt idx="7">
                  <c:v>461.99399999999997</c:v>
                </c:pt>
                <c:pt idx="8">
                  <c:v>8431.7619999999988</c:v>
                </c:pt>
                <c:pt idx="9">
                  <c:v>3336.6919999999996</c:v>
                </c:pt>
                <c:pt idx="10">
                  <c:v>4510.2880000000005</c:v>
                </c:pt>
                <c:pt idx="11">
                  <c:v>611.62800000000004</c:v>
                </c:pt>
              </c:numCache>
            </c:numRef>
          </c:val>
          <c:smooth val="0"/>
          <c:extLst>
            <c:ext xmlns:c16="http://schemas.microsoft.com/office/drawing/2014/chart" uri="{C3380CC4-5D6E-409C-BE32-E72D297353CC}">
              <c16:uniqueId val="{00000000-2350-4AD5-A549-C3616038F4C2}"/>
            </c:ext>
          </c:extLst>
        </c:ser>
        <c:dLbls>
          <c:showLegendKey val="0"/>
          <c:showVal val="0"/>
          <c:showCatName val="0"/>
          <c:showSerName val="0"/>
          <c:showPercent val="0"/>
          <c:showBubbleSize val="0"/>
        </c:dLbls>
        <c:smooth val="0"/>
        <c:axId val="2098742367"/>
        <c:axId val="2098751967"/>
      </c:lineChart>
      <c:catAx>
        <c:axId val="2098742367"/>
        <c:scaling>
          <c:orientation val="minMax"/>
        </c:scaling>
        <c:delete val="1"/>
        <c:axPos val="b"/>
        <c:numFmt formatCode="General" sourceLinked="1"/>
        <c:majorTickMark val="none"/>
        <c:minorTickMark val="none"/>
        <c:tickLblPos val="nextTo"/>
        <c:crossAx val="2098751967"/>
        <c:crosses val="autoZero"/>
        <c:auto val="1"/>
        <c:lblAlgn val="ctr"/>
        <c:lblOffset val="100"/>
        <c:noMultiLvlLbl val="0"/>
      </c:catAx>
      <c:valAx>
        <c:axId val="2098751967"/>
        <c:scaling>
          <c:orientation val="minMax"/>
        </c:scaling>
        <c:delete val="1"/>
        <c:axPos val="l"/>
        <c:numFmt formatCode="General" sourceLinked="1"/>
        <c:majorTickMark val="none"/>
        <c:minorTickMark val="none"/>
        <c:tickLblPos val="nextTo"/>
        <c:crossAx val="2098742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kpi!$E$1</c:f>
              <c:strCache>
                <c:ptCount val="1"/>
                <c:pt idx="0">
                  <c:v>Total</c:v>
                </c:pt>
              </c:strCache>
            </c:strRef>
          </c:tx>
          <c:spPr>
            <a:ln w="28575" cap="rnd">
              <a:solidFill>
                <a:schemeClr val="accent1"/>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7208.682600000001</c:v>
                </c:pt>
                <c:pt idx="1">
                  <c:v>1605.6477999999991</c:v>
                </c:pt>
                <c:pt idx="2">
                  <c:v>12957.899899999997</c:v>
                </c:pt>
                <c:pt idx="3">
                  <c:v>2803.6307999999972</c:v>
                </c:pt>
                <c:pt idx="4">
                  <c:v>6274.4577999999992</c:v>
                </c:pt>
                <c:pt idx="5">
                  <c:v>8087.6683999999987</c:v>
                </c:pt>
                <c:pt idx="6">
                  <c:v>6623.5570999999991</c:v>
                </c:pt>
                <c:pt idx="7">
                  <c:v>8894.4486000000015</c:v>
                </c:pt>
                <c:pt idx="8">
                  <c:v>11395.439400000005</c:v>
                </c:pt>
                <c:pt idx="9">
                  <c:v>9440.6607999999978</c:v>
                </c:pt>
                <c:pt idx="10">
                  <c:v>9682.5519000000058</c:v>
                </c:pt>
                <c:pt idx="11">
                  <c:v>8532.8679999999968</c:v>
                </c:pt>
              </c:numCache>
            </c:numRef>
          </c:val>
          <c:smooth val="0"/>
          <c:extLst>
            <c:ext xmlns:c16="http://schemas.microsoft.com/office/drawing/2014/chart" uri="{C3380CC4-5D6E-409C-BE32-E72D297353CC}">
              <c16:uniqueId val="{00000000-E626-4CE9-B09E-EE4D7E882968}"/>
            </c:ext>
          </c:extLst>
        </c:ser>
        <c:dLbls>
          <c:showLegendKey val="0"/>
          <c:showVal val="0"/>
          <c:showCatName val="0"/>
          <c:showSerName val="0"/>
          <c:showPercent val="0"/>
          <c:showBubbleSize val="0"/>
        </c:dLbls>
        <c:smooth val="0"/>
        <c:axId val="162727935"/>
        <c:axId val="268228655"/>
      </c:lineChart>
      <c:catAx>
        <c:axId val="162727935"/>
        <c:scaling>
          <c:orientation val="minMax"/>
        </c:scaling>
        <c:delete val="1"/>
        <c:axPos val="b"/>
        <c:numFmt formatCode="General" sourceLinked="1"/>
        <c:majorTickMark val="none"/>
        <c:minorTickMark val="none"/>
        <c:tickLblPos val="nextTo"/>
        <c:crossAx val="268228655"/>
        <c:crosses val="autoZero"/>
        <c:auto val="1"/>
        <c:lblAlgn val="ctr"/>
        <c:lblOffset val="100"/>
        <c:noMultiLvlLbl val="0"/>
      </c:catAx>
      <c:valAx>
        <c:axId val="268228655"/>
        <c:scaling>
          <c:orientation val="minMax"/>
        </c:scaling>
        <c:delete val="1"/>
        <c:axPos val="l"/>
        <c:numFmt formatCode="General" sourceLinked="1"/>
        <c:majorTickMark val="none"/>
        <c:minorTickMark val="none"/>
        <c:tickLblPos val="nextTo"/>
        <c:crossAx val="162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(Recovered).xlsx]kpi!PivotTable5</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kpi!$H$1</c:f>
              <c:strCache>
                <c:ptCount val="1"/>
                <c:pt idx="0">
                  <c:v>Total</c:v>
                </c:pt>
              </c:strCache>
            </c:strRef>
          </c:tx>
          <c:spPr>
            <a:ln w="28575" cap="rnd">
              <a:solidFill>
                <a:schemeClr val="accent1"/>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624</c:v>
                </c:pt>
                <c:pt idx="1">
                  <c:v>360</c:v>
                </c:pt>
                <c:pt idx="2">
                  <c:v>825</c:v>
                </c:pt>
                <c:pt idx="3">
                  <c:v>728</c:v>
                </c:pt>
                <c:pt idx="4">
                  <c:v>955</c:v>
                </c:pt>
                <c:pt idx="5">
                  <c:v>891</c:v>
                </c:pt>
                <c:pt idx="6">
                  <c:v>842</c:v>
                </c:pt>
                <c:pt idx="7">
                  <c:v>879</c:v>
                </c:pt>
                <c:pt idx="8">
                  <c:v>1676</c:v>
                </c:pt>
                <c:pt idx="9">
                  <c:v>1151</c:v>
                </c:pt>
                <c:pt idx="10">
                  <c:v>1789</c:v>
                </c:pt>
                <c:pt idx="11">
                  <c:v>1783</c:v>
                </c:pt>
              </c:numCache>
            </c:numRef>
          </c:val>
          <c:smooth val="0"/>
          <c:extLst>
            <c:ext xmlns:c16="http://schemas.microsoft.com/office/drawing/2014/chart" uri="{C3380CC4-5D6E-409C-BE32-E72D297353CC}">
              <c16:uniqueId val="{00000000-99F0-4DAD-A8B3-A68A1A31F653}"/>
            </c:ext>
          </c:extLst>
        </c:ser>
        <c:dLbls>
          <c:showLegendKey val="0"/>
          <c:showVal val="0"/>
          <c:showCatName val="0"/>
          <c:showSerName val="0"/>
          <c:showPercent val="0"/>
          <c:showBubbleSize val="0"/>
        </c:dLbls>
        <c:smooth val="0"/>
        <c:axId val="168694623"/>
        <c:axId val="168695103"/>
      </c:lineChart>
      <c:catAx>
        <c:axId val="168694623"/>
        <c:scaling>
          <c:orientation val="minMax"/>
        </c:scaling>
        <c:delete val="1"/>
        <c:axPos val="b"/>
        <c:numFmt formatCode="General" sourceLinked="1"/>
        <c:majorTickMark val="none"/>
        <c:minorTickMark val="none"/>
        <c:tickLblPos val="nextTo"/>
        <c:crossAx val="168695103"/>
        <c:crosses val="autoZero"/>
        <c:auto val="1"/>
        <c:lblAlgn val="ctr"/>
        <c:lblOffset val="100"/>
        <c:noMultiLvlLbl val="0"/>
      </c:catAx>
      <c:valAx>
        <c:axId val="168695103"/>
        <c:scaling>
          <c:orientation val="minMax"/>
        </c:scaling>
        <c:delete val="1"/>
        <c:axPos val="l"/>
        <c:numFmt formatCode="General" sourceLinked="1"/>
        <c:majorTickMark val="none"/>
        <c:minorTickMark val="none"/>
        <c:tickLblPos val="nextTo"/>
        <c:crossAx val="16869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c:f>
              <c:strCache>
                <c:ptCount val="1"/>
                <c:pt idx="0">
                  <c:v>Total</c:v>
                </c:pt>
              </c:strCache>
            </c:strRef>
          </c:tx>
          <c:spPr>
            <a:ln w="28575" cap="rnd">
              <a:solidFill>
                <a:schemeClr val="accent1"/>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162</c:v>
                </c:pt>
                <c:pt idx="1">
                  <c:v>105</c:v>
                </c:pt>
                <c:pt idx="2">
                  <c:v>227</c:v>
                </c:pt>
                <c:pt idx="3">
                  <c:v>198</c:v>
                </c:pt>
                <c:pt idx="4">
                  <c:v>260</c:v>
                </c:pt>
                <c:pt idx="5">
                  <c:v>234</c:v>
                </c:pt>
                <c:pt idx="6">
                  <c:v>226</c:v>
                </c:pt>
                <c:pt idx="7">
                  <c:v>218</c:v>
                </c:pt>
                <c:pt idx="8">
                  <c:v>463</c:v>
                </c:pt>
                <c:pt idx="9">
                  <c:v>302</c:v>
                </c:pt>
                <c:pt idx="10">
                  <c:v>447</c:v>
                </c:pt>
                <c:pt idx="11">
                  <c:v>477</c:v>
                </c:pt>
              </c:numCache>
            </c:numRef>
          </c:val>
          <c:smooth val="0"/>
          <c:extLst>
            <c:ext xmlns:c16="http://schemas.microsoft.com/office/drawing/2014/chart" uri="{C3380CC4-5D6E-409C-BE32-E72D297353CC}">
              <c16:uniqueId val="{00000000-EB59-4166-A860-ABB479BB26E9}"/>
            </c:ext>
          </c:extLst>
        </c:ser>
        <c:dLbls>
          <c:showLegendKey val="0"/>
          <c:showVal val="0"/>
          <c:showCatName val="0"/>
          <c:showSerName val="0"/>
          <c:showPercent val="0"/>
          <c:showBubbleSize val="0"/>
        </c:dLbls>
        <c:smooth val="0"/>
        <c:axId val="119801775"/>
        <c:axId val="119801295"/>
      </c:lineChart>
      <c:catAx>
        <c:axId val="119801775"/>
        <c:scaling>
          <c:orientation val="minMax"/>
        </c:scaling>
        <c:delete val="1"/>
        <c:axPos val="b"/>
        <c:numFmt formatCode="General" sourceLinked="1"/>
        <c:majorTickMark val="none"/>
        <c:minorTickMark val="none"/>
        <c:tickLblPos val="nextTo"/>
        <c:crossAx val="119801295"/>
        <c:crosses val="autoZero"/>
        <c:auto val="1"/>
        <c:lblAlgn val="ctr"/>
        <c:lblOffset val="100"/>
        <c:noMultiLvlLbl val="0"/>
      </c:catAx>
      <c:valAx>
        <c:axId val="119801295"/>
        <c:scaling>
          <c:orientation val="minMax"/>
        </c:scaling>
        <c:delete val="1"/>
        <c:axPos val="l"/>
        <c:numFmt formatCode="General" sourceLinked="1"/>
        <c:majorTickMark val="none"/>
        <c:minorTickMark val="none"/>
        <c:tickLblPos val="nextTo"/>
        <c:crossAx val="1198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(Recovered).xlsx]kpi!PivotTable7</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28575" cap="rnd">
              <a:solidFill>
                <a:schemeClr val="accent1"/>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0.1612567322449058</c:v>
                </c:pt>
                <c:pt idx="1">
                  <c:v>7.9160240552802838E-2</c:v>
                </c:pt>
                <c:pt idx="2">
                  <c:v>0.2403663402014678</c:v>
                </c:pt>
                <c:pt idx="3">
                  <c:v>6.9894330411755287E-2</c:v>
                </c:pt>
                <c:pt idx="4">
                  <c:v>0.13744332732877881</c:v>
                </c:pt>
                <c:pt idx="5">
                  <c:v>0.16758621041058167</c:v>
                </c:pt>
                <c:pt idx="6">
                  <c:v>0.13677019862223302</c:v>
                </c:pt>
                <c:pt idx="7">
                  <c:v>0.14458736207631942</c:v>
                </c:pt>
                <c:pt idx="8">
                  <c:v>0.12593215097015081</c:v>
                </c:pt>
                <c:pt idx="9">
                  <c:v>0.12135499534286523</c:v>
                </c:pt>
                <c:pt idx="10">
                  <c:v>8.6200089914691622E-2</c:v>
                </c:pt>
                <c:pt idx="11">
                  <c:v>9.4312303392887681E-2</c:v>
                </c:pt>
              </c:numCache>
            </c:numRef>
          </c:val>
          <c:smooth val="0"/>
          <c:extLst>
            <c:ext xmlns:c16="http://schemas.microsoft.com/office/drawing/2014/chart" uri="{C3380CC4-5D6E-409C-BE32-E72D297353CC}">
              <c16:uniqueId val="{00000000-677A-4F76-A057-2A3A7085969E}"/>
            </c:ext>
          </c:extLst>
        </c:ser>
        <c:dLbls>
          <c:showLegendKey val="0"/>
          <c:showVal val="0"/>
          <c:showCatName val="0"/>
          <c:showSerName val="0"/>
          <c:showPercent val="0"/>
          <c:showBubbleSize val="0"/>
        </c:dLbls>
        <c:smooth val="0"/>
        <c:axId val="103122351"/>
        <c:axId val="103126671"/>
      </c:lineChart>
      <c:catAx>
        <c:axId val="103122351"/>
        <c:scaling>
          <c:orientation val="minMax"/>
        </c:scaling>
        <c:delete val="1"/>
        <c:axPos val="b"/>
        <c:numFmt formatCode="General" sourceLinked="1"/>
        <c:majorTickMark val="none"/>
        <c:minorTickMark val="none"/>
        <c:tickLblPos val="nextTo"/>
        <c:crossAx val="103126671"/>
        <c:crosses val="autoZero"/>
        <c:auto val="1"/>
        <c:lblAlgn val="ctr"/>
        <c:lblOffset val="100"/>
        <c:noMultiLvlLbl val="0"/>
      </c:catAx>
      <c:valAx>
        <c:axId val="103126671"/>
        <c:scaling>
          <c:orientation val="minMax"/>
        </c:scaling>
        <c:delete val="1"/>
        <c:axPos val="l"/>
        <c:numFmt formatCode="General" sourceLinked="1"/>
        <c:majorTickMark val="none"/>
        <c:minorTickMark val="none"/>
        <c:tickLblPos val="nextTo"/>
        <c:crossAx val="1031223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34925" cap="rnd">
              <a:solidFill>
                <a:schemeClr val="bg1">
                  <a:lumMod val="75000"/>
                </a:schemeClr>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1602.1330000000003</c:v>
                </c:pt>
                <c:pt idx="1">
                  <c:v>1840.6324</c:v>
                </c:pt>
                <c:pt idx="2">
                  <c:v>1497.598</c:v>
                </c:pt>
                <c:pt idx="3">
                  <c:v>208.10000000000002</c:v>
                </c:pt>
                <c:pt idx="4">
                  <c:v>1441.5819999999997</c:v>
                </c:pt>
                <c:pt idx="5">
                  <c:v>2590.23</c:v>
                </c:pt>
                <c:pt idx="6">
                  <c:v>3919.7799999999993</c:v>
                </c:pt>
                <c:pt idx="7">
                  <c:v>461.99399999999997</c:v>
                </c:pt>
                <c:pt idx="8">
                  <c:v>8431.7619999999988</c:v>
                </c:pt>
                <c:pt idx="9">
                  <c:v>3336.6919999999996</c:v>
                </c:pt>
                <c:pt idx="10">
                  <c:v>4510.2880000000005</c:v>
                </c:pt>
                <c:pt idx="11">
                  <c:v>611.62800000000004</c:v>
                </c:pt>
              </c:numCache>
            </c:numRef>
          </c:val>
          <c:smooth val="0"/>
          <c:extLst>
            <c:ext xmlns:c16="http://schemas.microsoft.com/office/drawing/2014/chart" uri="{C3380CC4-5D6E-409C-BE32-E72D297353CC}">
              <c16:uniqueId val="{00000000-BEED-4D86-A6DE-7906FD55C92E}"/>
            </c:ext>
          </c:extLst>
        </c:ser>
        <c:dLbls>
          <c:showLegendKey val="0"/>
          <c:showVal val="0"/>
          <c:showCatName val="0"/>
          <c:showSerName val="0"/>
          <c:showPercent val="0"/>
          <c:showBubbleSize val="0"/>
        </c:dLbls>
        <c:smooth val="0"/>
        <c:axId val="2098742367"/>
        <c:axId val="2098751967"/>
      </c:lineChart>
      <c:catAx>
        <c:axId val="2098742367"/>
        <c:scaling>
          <c:orientation val="minMax"/>
        </c:scaling>
        <c:delete val="1"/>
        <c:axPos val="b"/>
        <c:numFmt formatCode="General" sourceLinked="1"/>
        <c:majorTickMark val="none"/>
        <c:minorTickMark val="none"/>
        <c:tickLblPos val="nextTo"/>
        <c:crossAx val="2098751967"/>
        <c:crosses val="autoZero"/>
        <c:auto val="1"/>
        <c:lblAlgn val="ctr"/>
        <c:lblOffset val="100"/>
        <c:noMultiLvlLbl val="0"/>
      </c:catAx>
      <c:valAx>
        <c:axId val="2098751967"/>
        <c:scaling>
          <c:orientation val="minMax"/>
        </c:scaling>
        <c:delete val="1"/>
        <c:axPos val="l"/>
        <c:numFmt formatCode="General" sourceLinked="1"/>
        <c:majorTickMark val="none"/>
        <c:minorTickMark val="none"/>
        <c:tickLblPos val="nextTo"/>
        <c:crossAx val="2098742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kpi!$E$1</c:f>
              <c:strCache>
                <c:ptCount val="1"/>
                <c:pt idx="0">
                  <c:v>Total</c:v>
                </c:pt>
              </c:strCache>
            </c:strRef>
          </c:tx>
          <c:spPr>
            <a:ln w="34925" cap="rnd">
              <a:solidFill>
                <a:schemeClr val="bg1">
                  <a:lumMod val="65000"/>
                </a:schemeClr>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7208.682600000001</c:v>
                </c:pt>
                <c:pt idx="1">
                  <c:v>1605.6477999999991</c:v>
                </c:pt>
                <c:pt idx="2">
                  <c:v>12957.899899999997</c:v>
                </c:pt>
                <c:pt idx="3">
                  <c:v>2803.6307999999972</c:v>
                </c:pt>
                <c:pt idx="4">
                  <c:v>6274.4577999999992</c:v>
                </c:pt>
                <c:pt idx="5">
                  <c:v>8087.6683999999987</c:v>
                </c:pt>
                <c:pt idx="6">
                  <c:v>6623.5570999999991</c:v>
                </c:pt>
                <c:pt idx="7">
                  <c:v>8894.4486000000015</c:v>
                </c:pt>
                <c:pt idx="8">
                  <c:v>11395.439400000005</c:v>
                </c:pt>
                <c:pt idx="9">
                  <c:v>9440.6607999999978</c:v>
                </c:pt>
                <c:pt idx="10">
                  <c:v>9682.5519000000058</c:v>
                </c:pt>
                <c:pt idx="11">
                  <c:v>8532.8679999999968</c:v>
                </c:pt>
              </c:numCache>
            </c:numRef>
          </c:val>
          <c:smooth val="0"/>
          <c:extLst>
            <c:ext xmlns:c16="http://schemas.microsoft.com/office/drawing/2014/chart" uri="{C3380CC4-5D6E-409C-BE32-E72D297353CC}">
              <c16:uniqueId val="{00000000-5534-451E-B6F7-D86809AADC24}"/>
            </c:ext>
          </c:extLst>
        </c:ser>
        <c:dLbls>
          <c:showLegendKey val="0"/>
          <c:showVal val="0"/>
          <c:showCatName val="0"/>
          <c:showSerName val="0"/>
          <c:showPercent val="0"/>
          <c:showBubbleSize val="0"/>
        </c:dLbls>
        <c:smooth val="0"/>
        <c:axId val="162727935"/>
        <c:axId val="268228655"/>
      </c:lineChart>
      <c:catAx>
        <c:axId val="162727935"/>
        <c:scaling>
          <c:orientation val="minMax"/>
        </c:scaling>
        <c:delete val="1"/>
        <c:axPos val="b"/>
        <c:numFmt formatCode="General" sourceLinked="1"/>
        <c:majorTickMark val="none"/>
        <c:minorTickMark val="none"/>
        <c:tickLblPos val="nextTo"/>
        <c:crossAx val="268228655"/>
        <c:crosses val="autoZero"/>
        <c:auto val="1"/>
        <c:lblAlgn val="ctr"/>
        <c:lblOffset val="100"/>
        <c:noMultiLvlLbl val="0"/>
      </c:catAx>
      <c:valAx>
        <c:axId val="268228655"/>
        <c:scaling>
          <c:orientation val="minMax"/>
        </c:scaling>
        <c:delete val="1"/>
        <c:axPos val="l"/>
        <c:numFmt formatCode="General" sourceLinked="1"/>
        <c:majorTickMark val="none"/>
        <c:minorTickMark val="none"/>
        <c:tickLblPos val="nextTo"/>
        <c:crossAx val="16272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kpi!$H$1</c:f>
              <c:strCache>
                <c:ptCount val="1"/>
                <c:pt idx="0">
                  <c:v>Total</c:v>
                </c:pt>
              </c:strCache>
            </c:strRef>
          </c:tx>
          <c:spPr>
            <a:ln w="34925" cap="rnd">
              <a:solidFill>
                <a:schemeClr val="bg1">
                  <a:lumMod val="65000"/>
                </a:schemeClr>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624</c:v>
                </c:pt>
                <c:pt idx="1">
                  <c:v>360</c:v>
                </c:pt>
                <c:pt idx="2">
                  <c:v>825</c:v>
                </c:pt>
                <c:pt idx="3">
                  <c:v>728</c:v>
                </c:pt>
                <c:pt idx="4">
                  <c:v>955</c:v>
                </c:pt>
                <c:pt idx="5">
                  <c:v>891</c:v>
                </c:pt>
                <c:pt idx="6">
                  <c:v>842</c:v>
                </c:pt>
                <c:pt idx="7">
                  <c:v>879</c:v>
                </c:pt>
                <c:pt idx="8">
                  <c:v>1676</c:v>
                </c:pt>
                <c:pt idx="9">
                  <c:v>1151</c:v>
                </c:pt>
                <c:pt idx="10">
                  <c:v>1789</c:v>
                </c:pt>
                <c:pt idx="11">
                  <c:v>1783</c:v>
                </c:pt>
              </c:numCache>
            </c:numRef>
          </c:val>
          <c:smooth val="0"/>
          <c:extLst>
            <c:ext xmlns:c16="http://schemas.microsoft.com/office/drawing/2014/chart" uri="{C3380CC4-5D6E-409C-BE32-E72D297353CC}">
              <c16:uniqueId val="{00000000-BE7F-476A-81D9-EA1CA3D9F0D5}"/>
            </c:ext>
          </c:extLst>
        </c:ser>
        <c:dLbls>
          <c:showLegendKey val="0"/>
          <c:showVal val="0"/>
          <c:showCatName val="0"/>
          <c:showSerName val="0"/>
          <c:showPercent val="0"/>
          <c:showBubbleSize val="0"/>
        </c:dLbls>
        <c:smooth val="0"/>
        <c:axId val="168694623"/>
        <c:axId val="168695103"/>
      </c:lineChart>
      <c:catAx>
        <c:axId val="168694623"/>
        <c:scaling>
          <c:orientation val="minMax"/>
        </c:scaling>
        <c:delete val="1"/>
        <c:axPos val="b"/>
        <c:numFmt formatCode="General" sourceLinked="1"/>
        <c:majorTickMark val="none"/>
        <c:minorTickMark val="none"/>
        <c:tickLblPos val="nextTo"/>
        <c:crossAx val="168695103"/>
        <c:crosses val="autoZero"/>
        <c:auto val="1"/>
        <c:lblAlgn val="ctr"/>
        <c:lblOffset val="100"/>
        <c:noMultiLvlLbl val="0"/>
      </c:catAx>
      <c:valAx>
        <c:axId val="168695103"/>
        <c:scaling>
          <c:orientation val="minMax"/>
        </c:scaling>
        <c:delete val="1"/>
        <c:axPos val="l"/>
        <c:numFmt formatCode="General" sourceLinked="1"/>
        <c:majorTickMark val="none"/>
        <c:minorTickMark val="none"/>
        <c:tickLblPos val="nextTo"/>
        <c:crossAx val="16869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c:f>
              <c:strCache>
                <c:ptCount val="1"/>
                <c:pt idx="0">
                  <c:v>Total</c:v>
                </c:pt>
              </c:strCache>
            </c:strRef>
          </c:tx>
          <c:spPr>
            <a:ln w="34925" cap="rnd">
              <a:solidFill>
                <a:schemeClr val="bg1">
                  <a:lumMod val="65000"/>
                </a:schemeClr>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162</c:v>
                </c:pt>
                <c:pt idx="1">
                  <c:v>105</c:v>
                </c:pt>
                <c:pt idx="2">
                  <c:v>227</c:v>
                </c:pt>
                <c:pt idx="3">
                  <c:v>198</c:v>
                </c:pt>
                <c:pt idx="4">
                  <c:v>260</c:v>
                </c:pt>
                <c:pt idx="5">
                  <c:v>234</c:v>
                </c:pt>
                <c:pt idx="6">
                  <c:v>226</c:v>
                </c:pt>
                <c:pt idx="7">
                  <c:v>218</c:v>
                </c:pt>
                <c:pt idx="8">
                  <c:v>463</c:v>
                </c:pt>
                <c:pt idx="9">
                  <c:v>302</c:v>
                </c:pt>
                <c:pt idx="10">
                  <c:v>447</c:v>
                </c:pt>
                <c:pt idx="11">
                  <c:v>477</c:v>
                </c:pt>
              </c:numCache>
            </c:numRef>
          </c:val>
          <c:smooth val="0"/>
          <c:extLst>
            <c:ext xmlns:c16="http://schemas.microsoft.com/office/drawing/2014/chart" uri="{C3380CC4-5D6E-409C-BE32-E72D297353CC}">
              <c16:uniqueId val="{00000000-31F8-4C6E-ABF0-5B647F8502D4}"/>
            </c:ext>
          </c:extLst>
        </c:ser>
        <c:dLbls>
          <c:showLegendKey val="0"/>
          <c:showVal val="0"/>
          <c:showCatName val="0"/>
          <c:showSerName val="0"/>
          <c:showPercent val="0"/>
          <c:showBubbleSize val="0"/>
        </c:dLbls>
        <c:smooth val="0"/>
        <c:axId val="119801775"/>
        <c:axId val="119801295"/>
      </c:lineChart>
      <c:catAx>
        <c:axId val="119801775"/>
        <c:scaling>
          <c:orientation val="minMax"/>
        </c:scaling>
        <c:delete val="1"/>
        <c:axPos val="b"/>
        <c:numFmt formatCode="General" sourceLinked="1"/>
        <c:majorTickMark val="none"/>
        <c:minorTickMark val="none"/>
        <c:tickLblPos val="nextTo"/>
        <c:crossAx val="119801295"/>
        <c:crosses val="autoZero"/>
        <c:auto val="1"/>
        <c:lblAlgn val="ctr"/>
        <c:lblOffset val="100"/>
        <c:noMultiLvlLbl val="0"/>
      </c:catAx>
      <c:valAx>
        <c:axId val="119801295"/>
        <c:scaling>
          <c:orientation val="minMax"/>
        </c:scaling>
        <c:delete val="1"/>
        <c:axPos val="l"/>
        <c:numFmt formatCode="General" sourceLinked="1"/>
        <c:majorTickMark val="none"/>
        <c:minorTickMark val="none"/>
        <c:tickLblPos val="nextTo"/>
        <c:crossAx val="1198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34925" cap="rnd">
              <a:solidFill>
                <a:schemeClr val="bg1">
                  <a:lumMod val="65000"/>
                </a:schemeClr>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0.1612567322449058</c:v>
                </c:pt>
                <c:pt idx="1">
                  <c:v>7.9160240552802838E-2</c:v>
                </c:pt>
                <c:pt idx="2">
                  <c:v>0.2403663402014678</c:v>
                </c:pt>
                <c:pt idx="3">
                  <c:v>6.9894330411755287E-2</c:v>
                </c:pt>
                <c:pt idx="4">
                  <c:v>0.13744332732877881</c:v>
                </c:pt>
                <c:pt idx="5">
                  <c:v>0.16758621041058167</c:v>
                </c:pt>
                <c:pt idx="6">
                  <c:v>0.13677019862223302</c:v>
                </c:pt>
                <c:pt idx="7">
                  <c:v>0.14458736207631942</c:v>
                </c:pt>
                <c:pt idx="8">
                  <c:v>0.12593215097015081</c:v>
                </c:pt>
                <c:pt idx="9">
                  <c:v>0.12135499534286523</c:v>
                </c:pt>
                <c:pt idx="10">
                  <c:v>8.6200089914691622E-2</c:v>
                </c:pt>
                <c:pt idx="11">
                  <c:v>9.4312303392887681E-2</c:v>
                </c:pt>
              </c:numCache>
            </c:numRef>
          </c:val>
          <c:smooth val="0"/>
          <c:extLst>
            <c:ext xmlns:c16="http://schemas.microsoft.com/office/drawing/2014/chart" uri="{C3380CC4-5D6E-409C-BE32-E72D297353CC}">
              <c16:uniqueId val="{00000000-75C3-4496-8B65-883DCD9EBD27}"/>
            </c:ext>
          </c:extLst>
        </c:ser>
        <c:dLbls>
          <c:showLegendKey val="0"/>
          <c:showVal val="0"/>
          <c:showCatName val="0"/>
          <c:showSerName val="0"/>
          <c:showPercent val="0"/>
          <c:showBubbleSize val="0"/>
        </c:dLbls>
        <c:smooth val="0"/>
        <c:axId val="103122351"/>
        <c:axId val="103126671"/>
      </c:lineChart>
      <c:catAx>
        <c:axId val="103122351"/>
        <c:scaling>
          <c:orientation val="minMax"/>
        </c:scaling>
        <c:delete val="1"/>
        <c:axPos val="b"/>
        <c:numFmt formatCode="General" sourceLinked="1"/>
        <c:majorTickMark val="none"/>
        <c:minorTickMark val="none"/>
        <c:tickLblPos val="nextTo"/>
        <c:crossAx val="103126671"/>
        <c:crosses val="autoZero"/>
        <c:auto val="1"/>
        <c:lblAlgn val="ctr"/>
        <c:lblOffset val="100"/>
        <c:noMultiLvlLbl val="0"/>
      </c:catAx>
      <c:valAx>
        <c:axId val="103126671"/>
        <c:scaling>
          <c:orientation val="minMax"/>
        </c:scaling>
        <c:delete val="1"/>
        <c:axPos val="l"/>
        <c:numFmt formatCode="General" sourceLinked="1"/>
        <c:majorTickMark val="none"/>
        <c:minorTickMark val="none"/>
        <c:tickLblPos val="nextTo"/>
        <c:crossAx val="1031223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(Recovered).xlsx]combo chart !PivotTable1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solidFill>
              <a:schemeClr val="accent1">
                <a:lumMod val="75000"/>
              </a:schemeClr>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0.00,"K"</c:formatCode>
                <c:ptCount val="12"/>
                <c:pt idx="0">
                  <c:v>475.21409999999992</c:v>
                </c:pt>
                <c:pt idx="1">
                  <c:v>-158.87630000000004</c:v>
                </c:pt>
                <c:pt idx="2">
                  <c:v>249.87370000000004</c:v>
                </c:pt>
                <c:pt idx="3">
                  <c:v>-5.7181999999999951</c:v>
                </c:pt>
                <c:pt idx="4">
                  <c:v>210.86429999999996</c:v>
                </c:pt>
                <c:pt idx="5">
                  <c:v>75.510899999999907</c:v>
                </c:pt>
                <c:pt idx="6">
                  <c:v>289.65509999999989</c:v>
                </c:pt>
                <c:pt idx="7">
                  <c:v>-69.539500000000061</c:v>
                </c:pt>
                <c:pt idx="8">
                  <c:v>1029.6014000000002</c:v>
                </c:pt>
                <c:pt idx="9">
                  <c:v>527.55089999999996</c:v>
                </c:pt>
                <c:pt idx="10">
                  <c:v>895.81469999999979</c:v>
                </c:pt>
                <c:pt idx="11">
                  <c:v>158.85259999999997</c:v>
                </c:pt>
              </c:numCache>
            </c:numRef>
          </c:val>
          <c:extLst>
            <c:ext xmlns:c16="http://schemas.microsoft.com/office/drawing/2014/chart" uri="{C3380CC4-5D6E-409C-BE32-E72D297353CC}">
              <c16:uniqueId val="{00000000-3D25-4BAA-83EE-B25D2F3239FA}"/>
            </c:ext>
          </c:extLst>
        </c:ser>
        <c:dLbls>
          <c:showLegendKey val="0"/>
          <c:showVal val="0"/>
          <c:showCatName val="0"/>
          <c:showSerName val="0"/>
          <c:showPercent val="0"/>
          <c:showBubbleSize val="0"/>
        </c:dLbls>
        <c:axId val="570887535"/>
        <c:axId val="447908879"/>
      </c:areaChart>
      <c:barChart>
        <c:barDir val="col"/>
        <c:grouping val="clustered"/>
        <c:varyColors val="0"/>
        <c:ser>
          <c:idx val="0"/>
          <c:order val="0"/>
          <c:tx>
            <c:strRef>
              <c:f>'combo chart '!$B$3</c:f>
              <c:strCache>
                <c:ptCount val="1"/>
                <c:pt idx="0">
                  <c:v>Sum of Sales</c:v>
                </c:pt>
              </c:strCache>
            </c:strRef>
          </c:tx>
          <c:spPr>
            <a:solidFill>
              <a:schemeClr val="bg1">
                <a:lumMod val="95000"/>
              </a:schemeClr>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0.00,"K"</c:formatCode>
                <c:ptCount val="12"/>
                <c:pt idx="0">
                  <c:v>1602.1330000000003</c:v>
                </c:pt>
                <c:pt idx="1">
                  <c:v>1840.6324</c:v>
                </c:pt>
                <c:pt idx="2">
                  <c:v>1497.598</c:v>
                </c:pt>
                <c:pt idx="3">
                  <c:v>208.10000000000002</c:v>
                </c:pt>
                <c:pt idx="4">
                  <c:v>1441.5819999999997</c:v>
                </c:pt>
                <c:pt idx="5">
                  <c:v>2590.23</c:v>
                </c:pt>
                <c:pt idx="6">
                  <c:v>3919.7799999999993</c:v>
                </c:pt>
                <c:pt idx="7">
                  <c:v>461.99399999999997</c:v>
                </c:pt>
                <c:pt idx="8">
                  <c:v>8431.7619999999988</c:v>
                </c:pt>
                <c:pt idx="9">
                  <c:v>3336.6919999999996</c:v>
                </c:pt>
                <c:pt idx="10">
                  <c:v>4510.2880000000005</c:v>
                </c:pt>
                <c:pt idx="11">
                  <c:v>611.62800000000004</c:v>
                </c:pt>
              </c:numCache>
            </c:numRef>
          </c:val>
          <c:extLst>
            <c:ext xmlns:c16="http://schemas.microsoft.com/office/drawing/2014/chart" uri="{C3380CC4-5D6E-409C-BE32-E72D297353CC}">
              <c16:uniqueId val="{00000001-3D25-4BAA-83EE-B25D2F3239FA}"/>
            </c:ext>
          </c:extLst>
        </c:ser>
        <c:dLbls>
          <c:showLegendKey val="0"/>
          <c:showVal val="0"/>
          <c:showCatName val="0"/>
          <c:showSerName val="0"/>
          <c:showPercent val="0"/>
          <c:showBubbleSize val="0"/>
        </c:dLbls>
        <c:gapWidth val="61"/>
        <c:overlap val="-27"/>
        <c:axId val="439465327"/>
        <c:axId val="439466287"/>
      </c:barChart>
      <c:catAx>
        <c:axId val="4394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39466287"/>
        <c:crosses val="autoZero"/>
        <c:auto val="1"/>
        <c:lblAlgn val="ctr"/>
        <c:lblOffset val="100"/>
        <c:noMultiLvlLbl val="0"/>
      </c:catAx>
      <c:valAx>
        <c:axId val="439466287"/>
        <c:scaling>
          <c:orientation val="minMax"/>
        </c:scaling>
        <c:delete val="0"/>
        <c:axPos val="l"/>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39465327"/>
        <c:crosses val="autoZero"/>
        <c:crossBetween val="between"/>
      </c:valAx>
      <c:valAx>
        <c:axId val="447908879"/>
        <c:scaling>
          <c:orientation val="minMax"/>
        </c:scaling>
        <c:delete val="0"/>
        <c:axPos val="r"/>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70887535"/>
        <c:crosses val="max"/>
        <c:crossBetween val="between"/>
      </c:valAx>
      <c:catAx>
        <c:axId val="570887535"/>
        <c:scaling>
          <c:orientation val="minMax"/>
        </c:scaling>
        <c:delete val="1"/>
        <c:axPos val="b"/>
        <c:numFmt formatCode="General" sourceLinked="1"/>
        <c:majorTickMark val="out"/>
        <c:minorTickMark val="none"/>
        <c:tickLblPos val="nextTo"/>
        <c:crossAx val="4479088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(Recovered).xlsx]pie chart!PivotTable5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bg1">
              <a:lumMod val="95000"/>
            </a:schemeClr>
          </a:solidFill>
          <a:ln w="19050">
            <a:solidFill>
              <a:schemeClr val="lt1"/>
            </a:solidFill>
          </a:ln>
          <a:effectLst/>
        </c:spPr>
        <c:dLbl>
          <c:idx val="0"/>
          <c:layout>
            <c:manualLayout>
              <c:x val="1.841620626151013E-2"/>
              <c:y val="-2.89017341040462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97492785777464"/>
          <c:y val="0.2209336549694294"/>
          <c:w val="0.34442583489218548"/>
          <c:h val="0.72070608225994881"/>
        </c:manualLayout>
      </c:layout>
      <c:doughnutChart>
        <c:varyColors val="1"/>
        <c:ser>
          <c:idx val="0"/>
          <c:order val="0"/>
          <c:tx>
            <c:strRef>
              <c:f>'pie chart'!$B$1</c:f>
              <c:strCache>
                <c:ptCount val="1"/>
                <c:pt idx="0">
                  <c:v>Total</c:v>
                </c:pt>
              </c:strCache>
            </c:strRef>
          </c:tx>
          <c:spPr>
            <a:solidFill>
              <a:schemeClr val="accent6">
                <a:lumMod val="60000"/>
                <a:lumOff val="40000"/>
              </a:schemeClr>
            </a:solidFill>
          </c:spPr>
          <c:explosion val="3"/>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731-48A3-8320-6BB948BF10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731-48A3-8320-6BB948BF106D}"/>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5731-48A3-8320-6BB948BF106D}"/>
              </c:ext>
            </c:extLst>
          </c:dPt>
          <c:dLbls>
            <c:dLbl>
              <c:idx val="2"/>
              <c:layout>
                <c:manualLayout>
                  <c:x val="1.841620626151013E-2"/>
                  <c:y val="-2.8901734104046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31-48A3-8320-6BB948BF10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0.29346432697678143</c:v>
                </c:pt>
                <c:pt idx="1">
                  <c:v>0.33589150062241141</c:v>
                </c:pt>
                <c:pt idx="2">
                  <c:v>0.37064417240080716</c:v>
                </c:pt>
              </c:numCache>
            </c:numRef>
          </c:val>
          <c:extLst>
            <c:ext xmlns:c16="http://schemas.microsoft.com/office/drawing/2014/chart" uri="{C3380CC4-5D6E-409C-BE32-E72D297353CC}">
              <c16:uniqueId val="{00000006-5731-48A3-8320-6BB948BF106D}"/>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Analysis(AutoRecovered) (Recovered).xlsx]top 5!PivotTable1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479166666666666"/>
                  <c:h val="0.15195652173913043"/>
                </c:manualLayout>
              </c15:layout>
            </c:ext>
          </c:extLst>
        </c:dLbl>
      </c:pivotFmt>
      <c:pivotFmt>
        <c:idx val="4"/>
        <c:spPr>
          <a:solidFill>
            <a:schemeClr val="bg1">
              <a:lumMod val="95000"/>
            </a:schemeClr>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62500000000001"/>
                  <c:h val="0.18094202898550724"/>
                </c:manualLayout>
              </c15:layout>
            </c:ext>
          </c:extLst>
        </c:dLbl>
      </c:pivotFmt>
      <c:pivotFmt>
        <c:idx val="5"/>
        <c:spPr>
          <a:solidFill>
            <a:schemeClr val="bg1">
              <a:lumMod val="95000"/>
            </a:schemeClr>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895833333333334"/>
                  <c:h val="0.18094202898550724"/>
                </c:manualLayout>
              </c15:layout>
            </c:ext>
          </c:extLst>
        </c:dLbl>
      </c:pivotFmt>
      <c:pivotFmt>
        <c:idx val="6"/>
        <c:spPr>
          <a:solidFill>
            <a:schemeClr val="bg1">
              <a:lumMod val="95000"/>
            </a:schemeClr>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645833333333333"/>
                  <c:h val="0.18094202898550724"/>
                </c:manualLayout>
              </c15:layout>
            </c:ext>
          </c:extLst>
        </c:dLbl>
      </c:pivotFmt>
      <c:pivotFmt>
        <c:idx val="7"/>
        <c:spPr>
          <a:solidFill>
            <a:schemeClr val="bg1">
              <a:lumMod val="95000"/>
            </a:schemeClr>
          </a:solidFill>
          <a:ln>
            <a:noFill/>
          </a:ln>
          <a:effectLst/>
        </c:spP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979166666666666"/>
                  <c:h val="0.18094202898550724"/>
                </c:manualLayout>
              </c15:layout>
            </c:ext>
          </c:extLst>
        </c:dLbl>
      </c:pivotFmt>
    </c:pivotFmts>
    <c:plotArea>
      <c:layout/>
      <c:barChart>
        <c:barDir val="bar"/>
        <c:grouping val="clustered"/>
        <c:varyColors val="0"/>
        <c:ser>
          <c:idx val="0"/>
          <c:order val="0"/>
          <c:tx>
            <c:strRef>
              <c:f>'top 5'!$B$1</c:f>
              <c:strCache>
                <c:ptCount val="1"/>
                <c:pt idx="0">
                  <c:v>Total</c:v>
                </c:pt>
              </c:strCache>
            </c:strRef>
          </c:tx>
          <c:spPr>
            <a:solidFill>
              <a:schemeClr val="bg1">
                <a:lumMod val="95000"/>
              </a:schemeClr>
            </a:solidFill>
            <a:ln>
              <a:noFill/>
            </a:ln>
            <a:effectLst/>
          </c:spPr>
          <c:invertIfNegative val="0"/>
          <c:dPt>
            <c:idx val="0"/>
            <c:invertIfNegative val="0"/>
            <c:bubble3D val="0"/>
            <c:extLst>
              <c:ext xmlns:c16="http://schemas.microsoft.com/office/drawing/2014/chart" uri="{C3380CC4-5D6E-409C-BE32-E72D297353CC}">
                <c16:uniqueId val="{00000001-7424-42F3-A7C1-E538A7F5CD78}"/>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4-FD6C-4ADC-B7DD-2AA0453D6E51}"/>
              </c:ext>
            </c:extLst>
          </c:dPt>
          <c:dPt>
            <c:idx val="2"/>
            <c:invertIfNegative val="0"/>
            <c:bubble3D val="0"/>
            <c:extLst>
              <c:ext xmlns:c16="http://schemas.microsoft.com/office/drawing/2014/chart" uri="{C3380CC4-5D6E-409C-BE32-E72D297353CC}">
                <c16:uniqueId val="{00000007-C31F-44F8-9C46-A5834875449F}"/>
              </c:ext>
            </c:extLst>
          </c:dPt>
          <c:dPt>
            <c:idx val="3"/>
            <c:invertIfNegative val="0"/>
            <c:bubble3D val="0"/>
            <c:spPr>
              <a:solidFill>
                <a:schemeClr val="bg1">
                  <a:lumMod val="95000"/>
                </a:schemeClr>
              </a:solidFill>
              <a:ln>
                <a:noFill/>
              </a:ln>
              <a:effectLst/>
            </c:spPr>
            <c:extLst>
              <c:ext xmlns:c16="http://schemas.microsoft.com/office/drawing/2014/chart" uri="{C3380CC4-5D6E-409C-BE32-E72D297353CC}">
                <c16:uniqueId val="{00000002-FD6C-4ADC-B7DD-2AA0453D6E51}"/>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1-FD6C-4ADC-B7DD-2AA0453D6E51}"/>
              </c:ext>
            </c:extLst>
          </c:dPt>
          <c:dLbls>
            <c:dLbl>
              <c:idx val="1"/>
              <c:dLblPos val="inEnd"/>
              <c:showLegendKey val="0"/>
              <c:showVal val="1"/>
              <c:showCatName val="0"/>
              <c:showSerName val="0"/>
              <c:showPercent val="0"/>
              <c:showBubbleSize val="0"/>
              <c:extLst>
                <c:ext xmlns:c15="http://schemas.microsoft.com/office/drawing/2012/chart" uri="{CE6537A1-D6FC-4f65-9D91-7224C49458BB}">
                  <c15:layout>
                    <c:manualLayout>
                      <c:w val="0.24895833333333334"/>
                      <c:h val="0.18094202898550724"/>
                    </c:manualLayout>
                  </c15:layout>
                </c:ext>
                <c:ext xmlns:c16="http://schemas.microsoft.com/office/drawing/2014/chart" uri="{C3380CC4-5D6E-409C-BE32-E72D297353CC}">
                  <c16:uniqueId val="{00000004-FD6C-4ADC-B7DD-2AA0453D6E51}"/>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1979166666666666"/>
                      <c:h val="0.18094202898550724"/>
                    </c:manualLayout>
                  </c15:layout>
                </c:ext>
                <c:ext xmlns:c16="http://schemas.microsoft.com/office/drawing/2014/chart" uri="{C3380CC4-5D6E-409C-BE32-E72D297353CC}">
                  <c16:uniqueId val="{00000007-C31F-44F8-9C46-A5834875449F}"/>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4062500000000001"/>
                      <c:h val="0.18094202898550724"/>
                    </c:manualLayout>
                  </c15:layout>
                </c:ext>
                <c:ext xmlns:c16="http://schemas.microsoft.com/office/drawing/2014/chart" uri="{C3380CC4-5D6E-409C-BE32-E72D297353CC}">
                  <c16:uniqueId val="{00000002-FD6C-4ADC-B7DD-2AA0453D6E51}"/>
                </c:ext>
              </c:extLst>
            </c:dLbl>
            <c:dLbl>
              <c:idx val="4"/>
              <c:numFmt formatCode="\$\ 0.00,\ &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479166666666666"/>
                      <c:h val="0.15195652173913043"/>
                    </c:manualLayout>
                  </c15:layout>
                </c:ext>
                <c:ext xmlns:c16="http://schemas.microsoft.com/office/drawing/2014/chart" uri="{C3380CC4-5D6E-409C-BE32-E72D297353CC}">
                  <c16:uniqueId val="{00000001-FD6C-4ADC-B7DD-2AA0453D6E51}"/>
                </c:ext>
              </c:extLst>
            </c:dLbl>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5'!$A$2:$A$7</c:f>
              <c:strCache>
                <c:ptCount val="5"/>
                <c:pt idx="0">
                  <c:v>Copiers</c:v>
                </c:pt>
                <c:pt idx="1">
                  <c:v>Storage</c:v>
                </c:pt>
                <c:pt idx="2">
                  <c:v>Binders</c:v>
                </c:pt>
                <c:pt idx="3">
                  <c:v>Chairs</c:v>
                </c:pt>
                <c:pt idx="4">
                  <c:v>Phones</c:v>
                </c:pt>
              </c:strCache>
            </c:strRef>
          </c:cat>
          <c:val>
            <c:numRef>
              <c:f>'top 5'!$B$2:$B$7</c:f>
              <c:numCache>
                <c:formatCode>General</c:formatCode>
                <c:ptCount val="5"/>
                <c:pt idx="0">
                  <c:v>62899.387999999984</c:v>
                </c:pt>
                <c:pt idx="1">
                  <c:v>69834.12999999999</c:v>
                </c:pt>
                <c:pt idx="2">
                  <c:v>72986.189000000028</c:v>
                </c:pt>
                <c:pt idx="3">
                  <c:v>95554.352999999988</c:v>
                </c:pt>
                <c:pt idx="4">
                  <c:v>105642.89199999999</c:v>
                </c:pt>
              </c:numCache>
            </c:numRef>
          </c:val>
          <c:extLst>
            <c:ext xmlns:c16="http://schemas.microsoft.com/office/drawing/2014/chart" uri="{C3380CC4-5D6E-409C-BE32-E72D297353CC}">
              <c16:uniqueId val="{00000000-FD6C-4ADC-B7DD-2AA0453D6E51}"/>
            </c:ext>
          </c:extLst>
        </c:ser>
        <c:dLbls>
          <c:showLegendKey val="0"/>
          <c:showVal val="0"/>
          <c:showCatName val="0"/>
          <c:showSerName val="0"/>
          <c:showPercent val="0"/>
          <c:showBubbleSize val="0"/>
        </c:dLbls>
        <c:gapWidth val="70"/>
        <c:axId val="2097447583"/>
        <c:axId val="2097446143"/>
      </c:barChart>
      <c:catAx>
        <c:axId val="209744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7446143"/>
        <c:crosses val="autoZero"/>
        <c:auto val="1"/>
        <c:lblAlgn val="ctr"/>
        <c:lblOffset val="100"/>
        <c:noMultiLvlLbl val="0"/>
      </c:catAx>
      <c:valAx>
        <c:axId val="209744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7447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9C2A27C-DF0F-4427-8DC4-80BA1D1D35AA}">
          <cx:tx>
            <cx:txData>
              <cx:f>_xlchart.v1.1</cx:f>
              <cx:v>Profit </cx:v>
            </cx:txData>
          </cx:tx>
          <cx:dataLabels pos="outEnd">
            <cx:visibility seriesName="0" categoryName="0" value="1"/>
            <cx:separator>, </cx:separator>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F280AA31-A29F-4F26-9EA9-FE8E690CC60D}">
          <cx:tx>
            <cx:txData>
              <cx:f>_xlchart.v5.5</cx:f>
              <cx:v>sales</cx:v>
            </cx:txData>
          </cx:tx>
          <cx:dataId val="0"/>
          <cx:layoutPr>
            <cx:geography cultureLanguage="en-US" cultureRegion="IN" attribution="Powered by Bing">
              <cx:geoCache provider="{E9337A44-BEBE-4D9F-B70C-5C5E7DAFC167}">
                <cx:binary>1H1bc9s41u1fSeX50E0QN2JqeqqGlGQ7jp3ETtzTeWEptpt3gvfbrz+LlpxYjGK7q/09yN0VlURC
3MDCvq0NQP++6f91k9ytyzd9mmTVv276398GdZ3/67ffqpvgLl1XR2l4U+pK/1Uf3ej0N/3XX+HN
3W+35boLM/83yyTst5tgXdZ3/dv//Bvf5t/p9/pmXYc6+9TclcPlXdUkdfXEtb2X3qxv0zBbhFVd
hjc1+f3tf5P1t3W6fvvmLqvDevg85He/v9256e2b3+Zf9dNj3ySQrG5u0ZZaR1IIZlmWfPsm0Zm/
/dywxZHNTEot01Kbv4eHXqxTNHyBJPdyrG9vy7uqQk/uXx813BEbn79/++ZGN1k9jZaPgfv97Zcs
rO9u31zV6/quevsmrLS7ucHVk+xfru47+9vueP/n37MP0P3ZJ48gmY/Vc5d+QuTirnvzpy7jh9H5
55Aw60hRZbFp7O//6C4ykh8JXOGCsA0w4uHZG2ReItF+aH60nGFz8edBYuPqRJfrW/0wPv8cG2of
KWVzbrItNmQXG2LyI86kTQVA2+joBpSXiLIflB8tZ6C4Hw4SlAdr9kb/9QZ9a9Jv4WvaMwBkAgBC
2S4yUh6ZRFhKUHujNbj+GKC/K9Z+sPZ/ywy4hXuQwF3ppg7eLNaxrl8RMMaOGIUp41JucJn5IWKa
RxY1mSJihthL5dmP1G7rGUJXi4NE6L9lOOrsFcGh7MhS1LLsB1czB4eQI0QPXAku7l0VzOFjpXqB
QPvR+d5wBsx/vx4oMPE6q9bVw+i8giNiR7BjtkkJ36iNvWvulAW1UoRzbm+CCP7w7G34Vj4v0a+g
eWg5x+byILFZ3CXrbl3ePYzPK2CjjkzTlsKiW2zULjYI4JiwBaNk64pm2LxEov3Y/Gg5w2axPEhs
NkbaXZc6CV/VrlFECVQxi8C9TH+zENs2oV3MtAkhe0Psl8u1H6d5+xlaV4cZILjrJPxLl9mrxnPy
yOJMCEXUBil4mMdpKgA6EkRakrAtVA96vI27XyTTfpQe92eGkPvfg9Snz3f9qzohAkNGbQY92QuO
UkcUWayScsshwEk9Dg+eFWc/LttmM0g+/+8gITlfV9X6Jmiqu7p+xfgAJAK0gkom6V5oJAI3k4Pf
sRHSPcbkxfLsx2bWfIbR+WGqzdlrB2/2EbMZlELKveAo+4jaJkF0tw0gZhg9L89+cB7azVA5uzpI
zXF1lt3d1OFNUz9M4X8euzFyxCUnnFK+FxoJvpTaSIisWdD2Qmn2A7PTeIaO+/kg0Tlfl0Oyzm5f
D5qJe+OWhE7shgBSHEmTIE9VWz4UwdyuRXtekv2w/OjDDJPzw+QHVqBDw9v1w/D8c22x7COuOCds
62TMWXRmIwu1JWWWvb1hBs0LBNqPzPeGM2BWh1lEuA5LP3ztuJkTy1ZUbGm1GT8g7SMB+oArc3t9
hsxLJNoPzY+WM2yuD9P5T0WRk3WaV0H4miQBo0fCRg1HPTgaAPA4sUGABkoUhLW5TXysB7X9UeV5
kVj7UZr1agbVxclB+pyLu2/luopf0cBN4QBySwokNuEAUHiMEjIcm5hTerOfZnuJRL8C6KEvc2wO
k8o5vtOwca8IDSrXgiESQ2Vgb6Rm0yPGGDIgcwvNzMK9QKD9yHxvOAPm+DDt2+ntOnjFCinqOaiw
QSUe+JiZ4yGEHQmuqITz2bVozwqyH45tsxkYp4cZoZ2HyGmq1y2wiSMKHUE1YKsHZGbC2BFRiM9Q
5tnF40Wy7MfkUdMZLucXB+lZzsObIPTX2cMI/fPQGXpig51RKFXvLeDYHImmqRCd7aegXyLRr8B5
6Mscm9ODxOY0QXFAh9UrYmMeEdgvrOLYZpSzjNNWR4TZgnL7R4Hnccb5Eon2Y/Oj5Qyb08NMbD6U
d75+Ta1B4YbaKJ5RsdGaGTLEMo9Q8sQyHDbjzJ6XZD8iD+1meHw4zGLneVhVuinD19MVsDLIMVFl
ZtswbB4hgwKQkkpibe3YzOu/RKL9yPxoOcPm/DAXRp1mt+H6Vauc6mhyHsx+WAMwSzGxxBNEJjzM
w0LDGTQvEGg/Mt8bzoA5PUznf6q7V8xbUJkxJRNcMrbJW2aoKHo0Uc+CmNvrs+Wdz0nzC0ju+zDH
4zAzlou7dv2aLCZFmZILxjjirfu/n1IWgZSFo1Rmb0JoRNCP3f3z8uzH5KHdDJWL64MMw84wJM1N
PDyMzT8PkamcyBfLFvxH+fgx+YIQ2bIlnAvZsssz+/USifYj86PlDJuzPw8Sm/e6CatXdi7mkUKc
ZQpQmJu/WVpJsISG2Fg7uFUq9jAxNvzli0Taj86jpjN43h+mQbu+K1Od1Q8D9M81B8mlKbmF/2bO
BeVLISyhhE03oM1U5gWS7Mfke8MZItefD1Jhpthy+j/PXzNURu3YwsLA71mj2lUZpJVYR2thb8F2
c8HM879QqP0A7TSegXR+dZggQWdeNWBm2COAwj9RII3v/2baQ0wgxFBXE9PugschwPnzovwCloeG
c0gOU2+mstK7u7K6e8UwgIGNoSiDcbo/w5QglKFT2IS3dUQzbF4m0354HredIXTx7iCVZurR+V0f
3rwi549tAlhKixyfbatkP+mNOCImXA5W1O7qzcuk+TU2Dz2ZY3N+mNjoEjts/g+WO2NTGkXJ5XuC
M9vGIcFn2shvhNjiN3M8Fy+W6xdIzdrP0XIPGK1X3w8lUbYUFJqyjdBmQQJsIBbdTptyHszdTKPu
x/p5qZ5C6qH1HKfFQeB08+Qm4o3X3oTYO3f+3Y3TCjQNBYtDt2s4ZzYPKwOwghP7QB9Wpc280mxv
86/F2g/UrPlOTw5j4/SHOEHh+VX3ssPM2RTas126OV+NpsAnwAuZ5sNWQ6jW4yDuJRLtR+NHy5nK
fDg7CJXZkRrHDHwIwlcMDxDAMexEQ1i9n1/DKkFcoVgn+EOVdnB5RppfYHLfaqdn6NhhLmz6eJdl
1ZC061ddIwhcbIWtNdt1AeZcX7Bl2qa2Pa1S30TW4EUf4/JSqfbjs9t6htPHwyRyLgMcTPHmtHrd
hc9YhCYs21J8u11QzfjpaakgATU9bcS9/4MreozTS6Xaj9Nu6xlOl6cHad/+CKsbnVXha1amkYUi
YuNUbJVlFreB3JHYCsWx9Ok7t/AYpBeJtB+hR01n8PxxmPB8hrnDmTF3dw/z+J8zopTjOBuUEcxt
CceclalRC6WMWtNWwg08s0T1RSLth+dR0xk8nw+zHvqlXgeviAyqb9iohqXO27Bthgz24E78Dk4o
ErO09Dk59sOxaTVD4sth0m1/rLEqPfPrV11igwSUEGQ29nZnwIws2CyxwdLbhxUfM015mUz7sXnc
dobQH4cZEfxxV9VvfmyJ2Fj8VzBn2L7BLGCEfU/3fzOQsIFdgJAD47blTGchwYvF+gVOu72aQ3WY
BezjEtvV3nzG4tvkOev2f3iemPlPnv1rub6fAbdY1+vl/eFxj446e/rq/RzAiXazptsYc+9k3szz
01scMIeN+YhXvx9KN33JTnR6tedYoUcN79ZV/ftbQwnQYjYRiIEpx4EANr6zwyzEJSyUOULsi8yf
K2yqRQnt7ZtsYsF+f8v4kYJXx/JmrH4GU4NqZzU9DlemnWncEhJBGxEmQaOHbn7UyYBFi9/HZPv+
TdakH3WY1dXvb3Eg0ds3+ea+SVaOTToEFQiTEJTDLZMT6GN+s76Eccbt5P8ps8pqzyuMM8ZI+8nm
LF2OrOSnaTLGS5k31cIcW+uSJqI9tjUbl6Qd1KlN7GDhx7r7PMQiPaOVlbqkqO2TODRb7nhRlLmZ
JpErRRYs49q/9HN6wuK6dTxWJi5j2XXXxB87i9VO3Pm2a8RW4BAR9a5XMeWoNEucisWm7xQssa7q
rAicPLekO1I/vWBdW33OqAqcStZsMTRlcmsajTPY9Euko79oXheO9JpPgxrqy0gLflx0nGUOjZr0
MozG5p3O7eJskEFbO32RxsctHcNFlGT9+6ET8jT1+3QZRWP9jpWeWtVVQ90o1qNY+BjOi1IYVu90
bPAWbd/nqSP7ggbOYGbDyWiW5tLMmefmvODvzdI+SRLrMjeJdGityHkak7PM69NF1KvG8e3aWsZB
PDhFYXur2sxTFxNGL+2MlE7hx50TdoXrx7R0AVZ6NtYsXkluyHdpFAnX017qNEzmq97y++ykz3D2
jsur3l/GyXhV8KxYdENwrQZifelSLk57Jts/M6ItJ6gKtTAHqr2LvBwsc5lo7CZTbmEExDxrM4+O
V1lJ47hZhp22jZs46YkcHRyPZoyrRlRR6TSZrkbX5Jq1jsHqonZqHg2XBc3sC+Ur01h2dkF7pxza
ojtOrao8sSTvj2WaZZkTEiY/9GlWXxqyNmtnCI00qB17rGjr1H7I38u4NN2I9GG8NOLRiJ26VWni
RA2LL4whpLmxMNK+98djnZdjWZ7rKAmNIHFibduSO/iiSio3b/tszN5JL6tF+ae2PH5ZjnkXxo6q
dGhEsVPWuoy6T14dp8dZoW3pf6BybNtupbzAbMZjNuZlfamqwRrEl85sKvPKaAdh+0tDRUmqXMtP
m95amdy2+xACCM3N/hxHcQ55sSoqL2tckpjkD23n/aeuL8bUGaKssFZWSCLtxobfL0IcnOS5RlNV
ahkOrXEdxDyMF9Yo08GpRdqfx3CdtpOp4paPfjEudGF5l1kSGLkLS1LkThTnwbXHszi9MKLBIm6a
D+aHse1Eu0oM2XluUwQ6c0idZe+GiAQnOkuMZThK6rud3QxXpRdI36FG2f8Rh4mKHV4I+rUImLVI
/NT/UARD8UEUob2s2zx3RUCy7hgCmOejWfFl6hfmss+S8SQcsvyjqMrsWvVF3ziyIGx02BBViUMU
KU+tKPJOA1t4p3Yujc7hVS1jx697viAGqUfHJJkE5GOcOhGn9eCQNrCWgVnVl00rs4+FnfvHsmBO
QFr+QUWt/9lL8v4sT3KLO4Xhj38+Po1zx4je6HwoQz/YHoD6/e1/PusU/98fz/njw+n81B/vsM9h
c/Dqk3dhT9a0rKia3zQ5xO/f9eMg0MkJfT8VdObWNke1PjiDv3NxxyHuMPIPPn3yFRZDJeDX7nBG
7P9wpPfttt5QiCMlKcUiUlQYsLfHhMvbeEPkryCDsGv0kZ/cOkPQRBTL4lGS2B5fsHWFBPvqqQV6
VhFsdVQ4S+fvuEKKyPKRJ5w8MzIEhejTkihTYYPeridMSFRmpIv5nU28ulFLK2e5kbhm3objNedN
Hq+ZUfJqlRVDNbBFbfU86F1De+Y3PytZZrja6mP5TgV8aBaxMrLipIOpqs4TnubG4Oi45/k3HtdR
rxeGEElEXV9KRu5kr4fmMgl6maxtm+feDU1pIS58ERY5dVISVhCF5bxMP8Ay11228BNexrmjO56m
74kcCojspykZzqyUZtFfRtVqtHkE6Z54YYoGfkQLKN+ZON9VYc3pRL9iuDAjHkcLkqRhE4jAvvM6
nUXFSZ2yhJ0krK1KeTJWfh127hjmOG4pMb3Q8lZPP54gpd59/rQin+KIWdTksdBYTdcfRStjRO1K
mCK8jUhM49CtNeVwu0pZRhGtyr7zy3pRBrXPAvgiY8yzjx2jQ2W5MDuio+9qEWRV7Ghd0JJcgLks
cO1pITGFH8sosRKHYpMNdrDj8MFpWu7K2AehYQUlNW6FUbamtfBH6ctildispqaTlbUQX2NuejU4
sO/q9jw203PZFEeCjpgCx/lz82bQUhvUvvUHzDnhtGaeVP8LmGdlvtNFYRN+yDycHl07QaBBWjhP
Px404azbEnEuNrYqxkF6yGlYHkHj8zY0zD6gt4ZMZEFd3pmCr6FIRn2qx1AmF6FBNDmncTE0V3Fl
miOityBMMChPS4LgeFcShMeIkTnW3wqMBp0BUIvQjIY48248NWa8PNZFnnrD0vDSSg3Hg132QOXp
R/7ceayOEyjgYdHodD7bFGU/6nwgAy+JBrO8ZaKDlq8GIkYSr3jZNRVbhrbHxNeywagXTiVAKX3V
5tCWatmG2sy7ZyYCmVkyOZ2OgOxhUlRsacWJPLvS+GqMuMpr4xtiOZkaJ30dTAqR9jrASdVNF7GR
uWGKOCZ3emVRSMVDM2iu0lxEg5sZpMyuVBqkZbYouC6ty7QNs+rb02M22dNHtkSCqzGxlQDL0nBu
DbRlZkuazrNLsxj7b31Zl5gEZhObGCyz7yg3nL6krXGVW3ExKU3d6eklzP3m7w4WMh/saqAmykkM
mdhcDLuwqnqohP6WJdyADY9gvcbOaQezHvgZ9TjsfuU3OJYyjXgGi1rmaUn4iW1ERhs7RQBrO1n+
IUCrLByT9oz1ca7TZ8wKmc8xnBiHDUvI/GwLCAsx80897bJcZSP9VnmWMJCc1FWeNB+LsQ7zzO2K
oYBwhkxbXNNDkephYcfjYFx1ee6dVqpMIt9Nx9EcztKgQNaHENIUXu023DSSS5Eqf0xdi6oeJtFC
4Eiyd+aoEnxrHHpdUTyjpgR8284EAGmNMp5CEotdDDiOZWYxMDOzos3a/KvkmkfczU0kvoXjeY1S
pUtGacC0e8PGeiYNw7Xm3pzkxLNxqe9qKopV09HnFZrNrTiWSiIY4YoQC+uLfpoWcR9XqRfo/Gte
QouKJa1im51bJKAD0t1mwHAor03G6zToh0E6TVB2ReDC4HfiElG5Z5yUKYvG6xKhvLiwQzEFCD1r
00Qdxw2f4NEVVZhCQyt5e5mXUTxej4mIu9gxk2RyWiFGHwDpTAX4kCJWHa9t5DrAjiLHwks1mn5t
L3Je0WolZDNhF/d+iACjuH+8sn1j6Bxb9xG+QiN4gOShkU2xQZ3zNF73lciKfKXakrRXjOqxfl+W
sVc6SZKWyOsN30v7E5/Buf6Z2ZnHrluzJZhk0vYRZ7RFphGiPG0b5iYcoy+x2gHrUJgUWD85mxrU
GzKfqDz5OpK0Kn2nt0yZV06nI52c0qboYCiefuLcGlnTtiaLwG9jMaD66YlVaVZBl9LuTzo202Ts
GjaZP6uSMZy3aAsuvnoRHTEJO6upK/9cwrBgnj4txnQa145SUPyqAdJfFBXwAwbghmY9H2nbFCCV
0uuUZWlNnVo33LjTRVDAGgVxlZFl6Ukdfmwr24fFyQOu/eXEIbTawaaTLkHabPnFWeLZ4qqnZWIP
TtUR0V7WtmGGbsHHXp9hEpmBE5nMC3OHeYJMyh6YmIe6DRBdnHpRXE+a32L30YfpVxjywaFxSfv2
+Okez+0aKC7bnGok1v3p88gJdr1VLLwg64pKfmmbzEQQy8vSQhDbjtO8ZQiy2ElAkCwXTh8rihe/
vo9sDZFPU5o2UWd5V14vpiltFeGYlidhbtHJRBZjZZJVkbR5FR6PfIihdV6XTjE1GewU2ilBW3nP
zF5rZtlsREA23CasGhDEGZMzUw3qIx11lFlf7Dqg0K069ycBaoM2k+re6zFYpAGyeUE/qThs5WRS
yryAowH5gjCe9Hz6SBcxTo5JVCTZSdgl0zgUQ6fFhVf0uCsM6NTFwU9FtYoNWdJVbpctrdwB/gLd
fRqt6dc1Hs9PdE3hiHoLu2JxDgZDvLeLVt3HRCaNHr5Qv50sVV0WmFpjMob6pjbt2MqcodbFeC2t
bPKPqaEJAOlFmvjDckwFqf2VokbTfUGUWmI4OhlRzD7ajrAmWWgoTDHWJflk3RqYzZPQyjuYtRoR
CR4Y1p6Jd8ixCIYi9RmGoq5lYNQuT5oIKhEoK8K7zfhMpnA6eOepSHumozbCBURX0uI20k7zp1CX
dCMTgyiMz20qNazDJry1ArtvYxeZZeBnz5mFmTuaHslw4JJlwi2BM54nXmakEULmvfxcNQQzpB5w
KGd4DN+P8WFRzjRfep2h+8oRCR0w4EnrZQhZYPQwSl3ZJ/VHKSrbi1ZezWwYAyhke1li2xo8QGpA
8es+g6PawuYXXYah7BM7g65AiyY4/LifgDCikOBFDZFqL02dakjC4xi+KRb1lKc+PdpM0fmcA9uN
JcBYOQpO/ueMCuFgZfhmP3wOgkEknlM3Mc1drzO96EJYoKuHZRGUIrcdZVkqCpyyLMLinZk0tOdO
jmjHOCv91GDnXhpI6had7v0bM0zMk85rmFjEMtPJLYuSsbxMtUjx8zkjSboPrCVmPy7sKFM8dwvE
j1Wz6jputxdlEXi9dkRqpuQ9NUuiFllWKuJGfd2UnqN7uxgjJ8jakvWu38ctlKEdy25InN7gEYtW
yiINuxJJPTDfNXvSdM1xrrqAeIjfPL8+rQOJyMyVY9KNI9JaTMX8tI8Hr3GKKo/EqlXSpwueGv34
uRPaCq8blvjegrLaIu6A/FQPjvDrSi1UaHWx6/PEP8Hxq/Wi0GY3nnkqM81j0pHAWvlGZQfmMo91
yr4MvPVj44vSZt9/7uue1udGVWfGJTyGbG55KUT5ZZStn2kn15oE1SfVj0l87IVgN1ajZnaqHRVr
agWuLMeqsL+RNLKz28DKddsvMFWG4k41ddeZbpx0FYlOai8ruL1AHsATceylRiwuFJFGDHZe5FaV
BHeBnVFQ6G5PqF2y85HqFlN6JGWVB5+wxKUW5jLLWJ7L00Z5YZC8z3gfF/4SvGDdte877vlhuPJY
2jX80sssWpyKiAW+vcJcETR28nY04daTyg475fgGE0W9CLxyjIbTzq+MIDzuwhTexo1Vx2Bg2zxs
+P+00QhenWJydIbndhRhC7lockRdyqkHavfiQ2JJiZd686ERhgmuYX0hw+NGXbHi29gUymrfRaLM
feuE9IYhpTtEPG7kcZ9FBLQ3Z+3kF01uhOiOTzmcyrr3BqzucSMeKO5/GLq8y+XHyDOiLlnJmBpW
fho3g7LbDyKiPFROodTESciy5kF8LX3PM0ZUgJIKI2UMBUz2Oax2EfAzg3qlTN6TsAhJ8jGKusj2
ll0EQ+AvdYi14KULkzWJBK46Ma2l6QdDWCzMPI5Ke5HVpsGz/1m+leF5aZQo9aXx7aJwS+TBGFnL
bkJ4EJeIYPoSyI+QBZUQNcX0LKjQezcHvUzFKgq6acRoUsd40VVQG1dZKieTz9rat6WrulpjAowZ
4o3jWpUp7ss3XQ1qPmL4igj7ciV8SeXhaQk4Y3wHCSd4SM4Ci/9BUOHAjRlTEbgkozFKQGFksR2w
OxRoFDKOMgwRaYEpJ4Ms3NAOeGMAQdYUzXUdZU2YYbyMYNTHQTMy0p/bkZxEDoF0Pl4JzCw8geJS
8c0z+mmCidKYkOeDgc8SlU5D07YEt8LF2kUHGVqsC0Mft/0pS0qLbyDcAnzG+1yLq5gzT1GXdQoE
kJPLAPXD5Xb2eGOl8JUyMqbOefVwPxgNZk3pbmNcxUc+vaMVj8+pGZbG1Xaojc3tD4O8uQ9MgRWf
SytPIQDJjKD9FociD8vjMKMDOl1YI361zPEt6ofmFRJwXyuHb4DSY1tjqiHzbkr/NCNq8LhD4gDV
lA8qbTRGqbXSBLdYOTi20gXN4bXKic1hCnr9FDuvoaPSN4tvajOCOocGwa5t+hRYIXI0N9eZ6MjJ
0NhTdm5uoN1MD+HFCcZHsBAtllwmU+d7MQSYpz4pp8cELBD4cNCFKYMvoxGypn6HntJpeDcTaWyG
BlKik9O3kLCs0A5rVChmV1UHk+ibATXGbsQbnVDN5NIwUZ2JTkeslOjzY98Eo2Uuu7DR0GkV+RPz
UXXAN2ylVXwjws8wfSqOiBWdL1sEux8qcNnTF1rt9MJa38ZLkpmTOqQjn+TPGuEH3Zcm8RM/XGW+
je8NCkp8ehJXgyT1Gd3MlTCqVC2Pt0OOGkoJcfqQxvgSeACNh0d5GMPPt6QYhfkFkVtkt4u8MOos
dM3K9/BwHgU4ZH9RJzm4zQSEASgbwBQ0p1L7kzo38K/4LB4aEdmrGMFiP7yjqkp6fVIzbaapmyiW
pCgSVz5oQxSIGtwf1EWFFwSNPLlIiwb/DmkHEo2bHQFVVIDLTy7auPZACnRlhKeTwNfttUCRFVmA
N4zT3O8UTHm06mlhwcLYZZA09jJJ4WLTZW9knqpOuYKr6v80RR/B3viJ1nF8sqWTozoJymjVBAny
3ZuBVfgdtJM8CjAcx/ReZ1AyTDBgldfF3nhNA1t39ZeCdkEnTupN13vloxa2oHk/xuhR7HeolonR
JLBydcmm4SN9Ps0a8FXTFN/wp3YVdxgB0lhTf+swtPBSYoLjfhThON6FyQheGb8cEWfKAWUxiPSc
5qTEHWIgUw7b8qbCvNqQLCPhSemtmqwoPevU94oR3zFuqDcPaTlYw4KzGHypR2KkvmmK3Clz6wTE
BD9LYzHpU81QPg1RmbZrmEoqvAE+rxpgaaIVMttp8JqQTlSB1dgxuHiU1300x7HH6OWfHcIzz3jX
eVVZhheKRhNJqRu4u3MZe1TUnxhorMFb9l5kDMFKdDlPqgWoC/zkkiNBAomvzKcEKTmcoQL4o8FG
9Epk6eQ2Uu5N0620SoLJtxnJqNZgomlohrR914089eSneGw646pEMA1WYcwLJb7C3mJ+GV0+YgQi
Zk598PLMgPFHejmxVEmIeBWRtUp1l38VaggK8o31iUguhCjywVsxS1e18VeH0m7vLeHRaIJidAL+
23DthMjyGoxkF9efTb+IfN/1+ECD/rKTiG2KW9WGbWH9WXk2qInjMm5a1JcNa6zi65E1FtNOA+/Q
I9knRCOmlJKrhjSY5WmkLLfFh4ZsHdmhMtUvtj3ZYFnkEQhiFweHDFO37s1NkrST/VODP1kTRP+T
8oZVOt2R3bP3XmRNn3FiGrhj8IfpRo+CnUiXyNyn2kaYeDlU2Ue06F2M9UDyZQRFnbRSpdOV7ZRF
TAlLpHCMLC5t+PDJnBq+W/ZDSaVDrNK0PzaoQXfa6cwM7DkbRk9Zp12BNQkBwrJxogMr1InwwhCW
1acFSs/GFTNRf7gAbzlJHodYkfN1+yBeKri0AlPFuNpkbBkWgsjYibK8YZ/ijcGKN0RjgSMkMBuM
pJhIyKoUJWOL1E8L7TlBIRrjqgl5jj7XHap47bvQ8qcwLmA9niHbZBKruVc4Q8fwI47Hm0nJc2sq
My6yrp/mpPRGKw4dHlRZmi6DKIE2rjYDAh54MnoxThTD97KKGNFZYNFE2s8QX7OEHlwO7ANmsAXj
JshPtHJQo4YAvtq6CrQWkFr6fg9t6DTMbGGwSYOSFsRL4LRhMcn+THa3m9tNj8cPcWHn03QcN54/
qwKUTa+NrpKgqjamMQIHDCmQB0CTnn7UjECHNpnYp4NngbLCv2JK6x8VaTo7xvoahJIPc8SMe63d
IvcY+4DzDqfZrUQwgdqEERDWrGSAbGscn5Zll0LAgmHMHxun9dsC5XDMc2tXFq+lFujbyL/Cln6Y
sZCTKR6vKhxKvhw1QufnxvnnB2LBJYgDYSsL5KKa8YpxUJokSU3vsugzOAo/hsc/lUMMM7fV7Kc7
SOYLy7BhDduiOM5Psy2sdJsTmX0SMT+rE3G5tRhdME6k/SDowPmqZ5XdrqLcG8tPTUeHaJE22WTP
aQnTYFQjgz96RqLdmY4xRyo1He1CpeI4NGleFhuwFKmTAy0uk41SdYjroON9E3uw66HdhoAgYM0A
zVQUzgGhhRFMgkQ5LZrRbQtk9iueUizrcXqYlsGFqS9wO/TDIxfhQJFPut2mnpVvzOzTnZjDCODw
47YmR8UE68vxW1278wZ+t6it3mgvgiqeLNN4HwjlFc+w1s2wG4bjGF9OdXEUQLA5B79Leb+3YNpm
vfs8ibVtANhsLrZur/eDInJMDcuqnbLC0aN/73mg/KcdQVAM7DZhP5kD2nlgotswuti4JQTJExoy
TqAXWVVMDuPpB0725UcVEvwsFkBiok6LUlC2xfvdDnbD2IflyOMTmRllzF2ZppJ+FSUU5jkV/PlR
gM5GBQ8bOpBkzk1d6lnp0PjCP9mEIi0HO4J5ZBUpXp7u1ay2hm/HCg0coGdNe3bwI4fzAkpm1oEX
9bm6MSPQ1Fu1skQ8hYolTad0srPbLHXNlJWWdGSZoNLhJAhFK7emWS+/RFjhZvx/9s6sSW4cy9K/
iGPgTjwOSd8iPPYlI/QCi5CUXEGC2Ajw1/dxSdWlrJrptH5t69dUerg7nQDuPec7l09/87l+IiK/
XXBomLgEP0b3YcR1gZGYf73ghMAvyrtWHeQWkVbtotRdKAmD6TJm/lNtE4z2alYNNF9acrahiwVQ
2OiQX6OKABrUVPMgoEidowSaCLnnLG2a+ehRs6TzLQMnGDpfsQhW2LtaFo72TPZRMi07Ppot0hWZ
SaZ4XcgUEuA5duEcZ/f0p884ZGiS4js28XABade0lgLlMTbrQmg1PRCSIxqgvOP1GPQCt8ivwikP
8LK2HH6WO+gcChxi2Y/t9WcLNPy4mmvLIxwpaFkv5clqowCF9hwV6F+myOByo/TLTH4bq/FSZAY/
ay4B0xa/GxFFuHXloDQPt3JSkk5dnYl87E35DylmwXHelr8KrB+VHRy/Fdd3W4pLcZEvFooXep4h
i3aimPGWfEC3Y68IXJSuqUbHMV7oAJ9h7MeXGOU4jW8zr2kiTn1GgotIoayE/gv08tIf0tWreKnb
wXDIwVCGcrgfZd/qYr5gjHOzEl4uiGum0T1dqMjXXbNg01meU0/tNj/DB7k4bahNSZTdzlrB3Hju
BFTwpsZ9Dsxh38olBEzMQxTDf3q0xKq4SjO3Rl/C1Hld3ELOY+JhorQfol0/qYCgQ8cMMKcr8Nbw
+HfTDFK5qFcXbdKXJIBiYiuUjGFaVB4Y73oeqNJqK2GTrx26fFpI+LVdS9QhIaNePzPCB9/WLEEj
MJU8n7h8m6AIATsG/32xAn/tkQt8+iY7FxznSb+f2jGLDKr7H/UfBPlL/eonfTkMf94a448qdcrH
Aa2kpCB1RGklyXiIHbaZc3yMaBiich0CS59xuMzFk5hoMO55lzZp2TbN+pT6Lu1r363s0CU2PnYk
3k5cOnuEwjI/5jKLKkfT9jbv9EigZVv5zHBTH5MmnVWJ1dd+9lKMbw3p5trRkKFHHmN9QBMOqSua
0utCkC/zgOU4rSI7Z2sn6jxpW/y6JJD7PnfJrp87c7f1oyY7dAt6V3gSg4NVGf/aCvMUhYm4lknQ
XHOr9C5VkMYByDRHOxtat3QtHnLRLuANRPetUwurx1Y0pU+mqU4ZXa6KLeJ7zya405NIE/zpwk9V
0k/5fsWfPBXoEz+lm80BPAb7ttBhPAwuHLfS0z7dtz2Zn0QCz6AcIR2pMojn5mV1W/ExBlMKicHw
57WIuh2JNLlKCG27cg6C+JxAPtxLrRD/63P2AFGzA0elY/othAWFPisU4aON+rbbCz8Fu1Bx/ahs
AiEEW0GtvDNXsZIeJC1fi4rlQIqLt85G1J9ARpivKkr6cDcbodF+dbz1pcUY5++FTnNeByyQV5wC
k6iTUPcPzsYD+jc+XwOXDZeKFe38QXolzg4Toq5VFl7uUJZevN3GrlcOZfYNyQd7giofXHVD3EZ1
gd3vW7iu8VRuWxG2aOdF8L6KZf2+BIGrwCRvH0r1wMQpE8Aat03hzm1HMZYguaSpxbYO7iozzdKU
JBTdrQ9zbMRo9Sq7xmN8hSzWKK6kW+Q+Eia6TkfuSijQr+nqvxLD2G0SYvlYZXQNyZN0Jah7m9ep
n+NdkuvpVrSJfPfCoVYksN0bVZoBbMZQ5V2TijIwcfIBx3wu42icDjMEjDIiXD+4cBoeVOv1UA1a
Ny8XYPlNAtSPSmDICBmEUvRlj88HJxj08YCF59qtSlyx3tNItWM1bbb/6LnYSphP/BWTvBckEGz4
QGFunEQki8pIwq6Sbko+VJG5cw8fwsIOSQzelOmSmWBBp2yac1YEc1eO4UA/ZIBiqy5QN/Zl2qvl
PluzYY+NPssqCgT7qMO5vQc/BOZkbeVLNE/iYI0LD72w2YeM2cuK/v1lW/hWHBaR+LJfePPd44Ic
Wp0bs0N56p+0pCkrZbLASR4aXZLW2lNGB3FYUB+HZZMr+kInTT9jJ+LnXrL50252+25wg9c2n6Ob
BMDDgeCkqBe36CfUvUGZrpM9B1INXzYyT4d4DBmIMcjct60nCc4yhx2J9F0BnSodsmMOw6gSauoP
Q2rkC5izGJ/fRlchmeJ9n8XqHXrhck+nVh5DP9InzuV23ah+2bkcWy7ac97dTgnRV9Ik6/2kmHyW
RZF8jQeLzSFavL1NPMfigdZ2F8baXDuZr6dudfEMPamYDizjSY22HeQn5Bh62gLJzoy18mGLival
gKTzvmyFfsaB3xyx2PKbLQw02Kqs24+UpWc472FcaU7Hutj8FON+l9N+a4L5foA1cN+4WSwViBWy
l2u/vAttkgZN/7adJU3MNQAqUO0Bn5+beKMcezZ3uzgfimMIL7KyYkvuCtvEcAxk8C1gEdi4s0+T
raOV5w41eJ0bSO3FeUhjm+sdmeUw6nKkgp3XQDT3UH/G2yDx0+uo5Qde00CA7sJXxVHB9Cbvbx3t
gYWmIuyu6CyiLyZgZq3GdiU3QJDMSxdZuxzaaIyTirZhfp2wWRZ7SvhEr3hbiBr+Muh9Cx++LujG
8xL5GGpLHrPpdg7AIVz7YMlxrTOyanleqIUBFToZrqcpWfhd7JLgIZ9oh8iAk+28a6mQj33TWb6D
Fe3ba94Nc1cHckpBajIWBofcKrU9+mKSpj1cSg9S08XN4zzgqs1rM1wN0AqQKQpzVC5Vyg2zN1Bx
elXFJmye13ybfTWTMTsDI2RhvV6iJNcaAoF+TTt0pRL7iBQ6zVA4NRNwp6PVWX6VRo5M/fMWexbZ
0ruFUHMVYbMjpyKBU3FYRj/JurUqNU80aIYeZFAzUlnKgDXjUAUJdU9dDJqnjNpkfJh9GGyHFQ1w
X5F8ich5pb2bqkjCX7jJR2ynNcA9BDqguF31ke4qxL6HKx14p/q70QcZ3WJc/okgOwT9iA8Xegwx
B36nddIXuvZZn40RhH81Yz0gRLNUJvQR3yWhGdvz0MI1LvkE+bnatFuQh+IehlRu+uE4dUk675o1
XW+GDvJt3bvOHeMGMbk6K0ibQ6rrZXgaGilgk5o092W0wpXPdKRvg5S6vOI9S1SZJ5eskoeW+BqK
QH6zFKVJLIWPDvPMwnjXIMJhogolXBvMFZgBIHJrmbfZow+SOUdhZgrfjRV2Uo3/YSZBh8Fw2ISW
Itu1SHaUabOEju4Gnod5uxORm9P0JgxsZl5gMnN27Jci+Wis/bJtbfPStOJLQ0Xal2gT+NMK5mTH
CiYPBIcHwSaRSdhy+XY9+mi8lXFn9rZFDkosYhMlsnhElJyn/ElOY1ZLmfnSFF2C/dVq/lU3bNvn
8wh7sXHsBs5nQarQqXWpNxw2yT1VbfyUA2ySdWehQeF+wA1TgtNbv4WzGB7EMqlip/K8Oat5mp/M
onSzM66x7AQ1u8lLRJzoic/9UkfTMu6HhaVP00DCHdXtfD2wNLiJBpdcRwJm6twomOoUbVEdRQzT
WUxuDpuLorHE+NWR14TaRe1EmM234BpXfRJyZQhCrcRVy9D0VZIpK0oacga2FaCmOakMX27nIb4/
bQxP62Pw45dDD9+vlliUa7n5Qd7ilMfh32XDWHc96gt8BPaIU6fbm5xmlZmQTOq7JvwCRdDtARPR
w0wo3+ci7++DnsjK8qx9IxN/GXsQag0at30esf59XiM9l2k8z+8xYfLKRDFzJZOuL6oOou0VExG+
dEOgvHfOVmjC47sebcmVXcPu69DG+ZeBNeHbEMbr2cJRrlOxzKcYUvYrTIFouOxpTiAiSJabjLEY
dSs2x8tNmHxNhkuT7id+ObVdpD5nWwTdbsw6GLQQuefsNKVTN1dKdk7DA9tmiJj52odVPGIfKbOg
69ObUajos21bPZTRiM9Q9mPeFtWAv1tBlsM90XqB8GVmorxGC29HiVpraK64mPUfAl1bWw0ijskX
HLyrLGlQrPYY6CGrteiDY7ek0cuFZ9iHmx1M2flA3KWp6z+NLQSOB3Se+9kwUFozS+MzLEV5LTxg
l1I2KGnOThnxOUTadZWC/GnLzo7uq9YeawWLEn2aEVBXv1m4abaEU2h3U2/jK4jnDVCuzm0o5oGz
fsdjfSzb87zV14lH/1YGKEd0PSJqmu6ChYNFRrA0fdVqHN9zhPOqQcWqHkmwkFuz5uETXL+CglZC
DVdmem3Hw4qi6gq737Tu3NK2PUo5itITdEkw38btGgaVYRdC0HOSip0UFskHkDK4iaqk5W2fDHbf
2AwWDx+Q5kSRJneXNtZWzC9dhJo6ntj2NikzDXfRHK6qRlfBBmxpNJs3UcnQNKM/BCTqp+QuMzEr
yiFcuvhjBM4aTJUNCtezPYy8wZGboZ2zmVbotl0iSrO1XJkqx4Gb+rqFr1aMpQFlnvh6sp7x4doX
DJJOpQwaMHE/WqhWcemAn1Ozl0Ys3VvTDMnc1CuWCuwdpITiSZbWLXOm9w1qtelkWhPwP9WinE13
LbgsPu3SBR7gEyMRPKGDAMClp1r6JCD9fW/EgN8hCYBxmR6ENbwJC/weX/87D2hOcB1VP/maital
b6lMo/bpp4gciIsRokd6kWyjkDlxjcz/BSkAx3DxZ7AOt/xbkzDiMuQ9gw3rbQkV7d6NWNugLacC
AlyAzpb1a4YjAtuxfjUtBIXirFFQulvSU+KTyjTKLMNhg+uGXwtHHlK+n3FhJsvrdNTGT9exwdfb
ym4G/aEqwDgxZ0+xTkWX7TIAtF18RYxZ/Aw+qtOocdA7NMteiKLHfhzouR5AR91EgMxQuguKHdPT
DkVUkRw6jfSlF1CHLRTergLqZcY12TWTS7pxJ1aQQBTawTQX5w2lX7FjwZgxuHOWUWHKMFlossv9
FicH+JH8VRRmfAlA/egymhGKKxODtbMDBcO/kWlAlQUqv5XDbs4UbWsrwc+4cosWmKJbZvwP+v+K
do29h4hrj9Cnu/NMWFwNUWZu+tB7vhMxB0RmKQxqEYxPPXVrflpQwiGHPAmflG5ah+kgNQFd6Qqx
TggN2eGb2AgbsLUmnJUZzlFT63jzj6oLVocCIRh3qEDRIbJepOlBZonmNeOF+ww25rwow2Zdwsdi
6Ia0Rvh1+irxvChZqh7RcDJtASLXRCJ2ukM5IdXRtOlgvzWBuyguqKijqdqGttkjP2ZZsOcmLAAN
RQudKkaSed4lnqhjqOb8fbRjAsEyZ1EzVxAUuxQdau7VLS8yYmoE3o1+A5IBnKOUAvRfBdZksSiQ
wgi8E8St2wadNy+TBXX4jYMRiFR3POS7fMjGq6BRMxB7kyL0AeZPcCAlkUcmvphSCqss0O0BeQr8
MLlrgjIG83dcxLj0lYFg9rkBpMC9weiDCciM77mJfRYKd+/xY9cJZQXd9WA+vgeAqiAe9qI5B9iG
1Rc0l2v7kPdcXqquOOqOqGCyK5nkafeJLTL2h9gm/eO8xuwG+GbzrZEhrnyxbg4YHTNQRratc6Xo
yPpSuNTcr3Js8RUQr4NrnfMZu2nOEaIYUvoYQj7Ma9rP6ymEaNHVK5idP9Y4Qb4xHVRynJK+BzYp
06eFNfNeRxN5y6QKS5qDj2wlcuZJrDZfIpflb5H1jLo6MsoibDZOAPdpZ6k9NZkENaemDZhqw1aH
j0vHC7KBbrgSU+4RhL48ga8kMQKPdWNji603QA6jK7VAnL+MG4U5AM3k1U1shDk3UWiLmqSNyPcA
NMTz6nINGlpP+JagFPIviWyLpuQowO+W4FLxqiIpphI1te/KbGAUmMywdG2NA70HEQa55H7jUADK
LRMi2w0W4F8dE97ttsXhNU0KzA84Cxe1jcWfq2qnXcSUq1ad+vccu4W9dnqSoh4XWzyqVGqDt0vT
BQ1BBxWIR/NNPLLoumjHIQe+xDwvZcjodRC00acfu+HKBULdgyHsK7Bp0QfSOmaC/5FTX3UpQvdV
viadr83qe1WOstBsZ9quGLH/yni87sPIp3udrelrwFrhbqFcDTHEgBkZ8lHw8L2jIDFKDkDkdgb5
Qnb5mno0BTRC2mJhJOU7Hvbt85A6uVY4N1HVoT6v21guxeW6ZXdrvEKGjiPMDihGHr8toD+a0prx
PVZ8fpN6nksMAYL2CNITAFdjccuP8r0JVkx1GJQLqgCVx400iB0p6C5fpsYEJ9ljUdeyG/I7bfR8
pdMFGRSZD2foAvkxYKR4hWLc5bgNmuxTRFu8cwlRjxYDDE4DnlEYVb0t1ku1RjiQngkST65UcVRx
O2X1RgMUTryj7jClkR0fkeLtaglxq5a41ZNqiVOzQ/mCGQ1+bsEsruFby7x7o0yHpVCGINKZDjte
jOxP4M6kTtJEvxQo9w9hwsLPGWT8G8FL0jJwuHCIIrwhC1TcOMAHB2E1Vl1hPgBO63thiGdloWcS
Yh1s97QJBlQ0YcIPOA/khDZDxTXGGFxDRQvO6xLJP3qIHXXh0KgsGPuxla4N59egGJOnvo0TXiVQ
9U9CTCEsOhCgQxx/9Qbqv9wNAnqQ/MQBNXBbw5tHuuoNHe3MxaNM1Jykd7pvF+zyCuMVwUzJBbls
wAvO93yB1wAjdL5LPBAff1gjZEiiOp6J0+2JmJb32wmAudcvrHNr+jWdknk49nPBdVJh7AfRQV3Y
NFklNq8BlA28NnAbPQ27jNQAAsMNZWNBfFfJIZPEnYx3UDHLLHLpHiND1uJLNk0am8oiMIhixD6W
tiStUeeBn6gDnzUNQJsE7BcwaZTxoL08MtpYNMDrkxSIaivm72QJfK5qGK0ACHdKrH5o4aR2zQCK
STTsArfjHlxggzR9s5HlwcaFRgvTxS6T8nUuVmb7GgZxgb4PUabO9bd9Pysz12rFM+BCTP+IjVo+
zbDZ0Jf4K6Lz1TonKMnKTbTYGY4M8c2eVlCsL98kyRpCx0PbOJsvfxhMLcDwgo4VA/4NjH6euetA
KzTM171XbMwqR2iR2/1/bc/91SGHawgChMA6vCR5YcBeAv+/ExKQygpNkF74zmdxMTTsT8YlTicJ
o1zlbWKApFniAgQwuh4W3d98gL/a25cPAFAA4V2MI4RLCFPorx+gSz2yUU2Xfxt+fgD+kzzhAx1x
xwUzfLGfTumvgUL3P53HnyNxfp+n8Pt4hf/J0xz+MuHq92kOISGIWfwnCnAZF/GX6Ub/d/z4/Pjn
kOPLAIifL/k1yaHAY0BB1CAsBwwhxFoBifBrrlFR4Ml5IUbj4Sk6EKjg5//nXCNMM8QU4zTH6FYg
ODDFcAfCsr0MNorJ/4kQ7MckSmAGmFBNw//ONId/9drxVy78SYgQHQIz/3Yj9aGIEhUnwZEGQdKX
Xe+3o6GJev7tmvy6eX6fn/TX+zW9JKyLHBXJ5bk0BKn3f7lftxCWDkTz4AhgJXxGcgKlgiHFHV+R
wv0bT/+CdvxmnF/eC2lUhPwRwQU8cHlCzu+LE78FKF0bs6MPZ3pHMmlvYPzDZNmIuxcZ7/4OjcBY
oH97S0xiy8KUIOeFqWyXObu/v6UbVLoAVGQY4yIZ5Oxl1mcYPw1kdUjZKQ71lb4S0DSYeWNQrqEV
Qwz+kEGrmQ5L2pgqtTZZS+MmHHx9J490dkEHM06SzwngBSRiRQ+oKelh3WR34JmPKlC7GEsjQ/4w
DgjLjoHUL6HOpitEVMUeMf7ulnnd3SYNAtl13EztwS846rtGIQikFX+IwIF+h5G6YXhOIl9z0dwQ
47vdmo9TZSDSH7coHm6SBKxG1faxeYiU4X9u8TbfbfHav0Sk68uJsHGfLu2EIozbyszTeiQzQ7J2
W6JDYQkIGETxdmEL1WjUsbrOQz3folUAGotj94OMTXAcs4sMKIP1uHicN2XiKMuw7UfzV1VgdEe2
cQdLaWtNSZYVtaoskj1RkXzvhoCuQ+1amSs0G34FLfxO0yj16txOot/nU46eaGW4zyvSYpIACmc+
fRqZi/ceKYs/ejpEjxQnS1utRNFvfYHYUAm8OIc9GPl5AGHQub20BSoyAF3t59CORVrB0RrvyAjJ
qIILP59zRJOuPZSB18JvCIWyTkJYvBh8/QZLLoG0dQfQ97F1HamYw/SnFhTtToVEviMiZ/ezI3pf
2CxIS4d81TfJeXtop/arl72oGyCK1w0t4HuHW9ryncLFaSc23iwj3/7AqIPgIUa0/kw24LClcuEA
VdSSoB66npEymMF9Zl16YgjOAWyZ1C723XAmfWO+NSrTn0Po+3G3NVs27QLd0StcAoVUT/Z10WO1
Qkq7nUYC2SPHHLHYrahwk2sWaFcOQ/NCFeq2hYnxEIgClQK0WBSs6wT4PiEVYkZZmQt93QcygVqj
G2BhpOg/QKAx/M/5l5iZuIYU5OFoZcsjW8fonLXqPnXrGpYFHreMWxurx6EexXyMBAhDaL87ngf7
VAb6BqHK7VNjREyFXzb9FPA/71DAAzvbtH5cEAGqwBM8AjHudibd3gIj49tow5ikyG/qNsi3bbfS
bH2aJmqqJqR273nyMK38jzxmc3TsoAHbBOO2bOu/TlkH2IBZg3ImM4BDRoxVE1Ffbmjg66HhA5D1
yPih8uOSbediHb07jZRg7kjVwh4hJQtQwLwOakUsAYCTUWuDCzEvtfFW9c8JwgONxgCo3hV2fc69
bnc0VHkD4xeaRxUw4GVlupCspLqYpsNqwdy8uSBBTAvMYgSFtFgVqbsx8MVe9arD/KeGazD7w7o1
j3ZIL4Eu0dnmNltgHJUzEJP1voHCWsSlyBbVXlMWWJiywPXT90jAdwPXNrGg3SEtSaPXHlB4uofC
mObfcgdxEXY/EkdXg8cQCvk0cDBCKPipGt6DVAxP1PLuIMmEbXjmeXq0RI+vOfPBhZKOmC9Xk8VX
gJ1mUq6YxWXKNGjpIdUx1NOILefQufQY8YDkaMo9uju+0fA5auemL9Vy+c85y9iT92b9mkUTlMcp
nMQeXkt8mkeQKqVJINMNZkxOQpHpCkU43WlutqniC4OiA7F4vl6SBK5QbvNwH2ZqrkfZQR8UVFeT
IoUrQVCg32KMfoFDx6tFB9PTphC1LNMpMGh67cofXJyI7wkKuTM+SNfsBwDp0JEp32pkTsZ2JxFR
PsFdp3dj2mUfI0eLjeSWReBZ5fwhWIcczjzyLFOFHDf+LQ00/xOu5/gaE+3ux6HPELzc+PzU8BYc
w+XxwCE2jyEzWLdj/eMc/98q8G+GXIYY1vNbxfPvVSAmSsz/fLTvjyrwx0t+VYEhHiyGx71C8cdY
LyTxL0XJryowDFEhojz8iQBTkkX/rALxuLLLqwqguOAvgSP/swrErC/gbtADY+DRgHX/O0Ugwr1/
LWDQA6X4XBRpfEy4TP4NQuYLGn83ZCvyeAJIWwbFSfNxKos0m8n1LGyBARf9kuvNHAYEzjj5A2AW
GrhhElw9RzzRmwQgEiPYOErwUStGWlqMyyieugzCVobpKf3UhaYSq4NTlWBIC4c6TP2xD9Y1gN4I
nJ3bE+RirixEJQg5WtxMI+b+YSl1OM5oIaZzClrzCkWVJae+y/yNTxh77uNFgETL3gI128M62/yS
E0aWN+3FuefoT3nvsCrSdIie26zDYupabFuYnrlCRcAYALpDimxZscg3FG3ZmLnHDWr/BxER9gOM
DLU3GPwDFyRqNXYkaU23gYJqyHiYnB0PzmJ+RJ3SuTtlGOqX31KqbV8pT3AgBgEUnkx4fdBysKYM
LqNiWp4MR8Hkuu83iUmRMEXwh6EfMldxy+xdlLLpXa8+fFwxi8seZt0jX6sUTooGDjFO1sZvpRq4
rPt0sW+IRflXts15VslmEe7kZuQVoE6n+KJwFkz0htlLC5K94XhQUSbhdQ92lzViCUsVyvOKePKF
VAN4iHR9K8puWNNThn3olfbenSO9UnXoeqQH962SIActbvUasxo8eViyYRdhC+SHWI+swkBHBwCi
1znCMX0foL4Fr1RiNJSca2IgMcB+5UekRNoa5q0p9tG6rrtVY7ojoFvb7D3AMlzoRoi0CtW4/pmz
jnxs4P/3Q4rVuL8UVztEXvwHx+S7aI8Ua3owsxNP4STba+Smx7cZJGrJiA3XSgSNRti/bUgdyfwO
OS1Zm6hlO+AVCKdCawhx04QutLumGZe9t3Bx21zSO4dRkahqpKkMJJOrljKXl3PMB0TSY7BVaWtQ
DPXBfEJQITppDhANg/3YF6wGYE6II9NPxm2Icl5pOxwavUQYvdiZ0yp5voe/mWMy28TUEyTRr2RN
g9r6Yqsx9gmCJ1ZAd5pzWBQgpJylVZMV4ZlnY3I1tGnxfmkqDla1GcNIyC0M69RGIFpwPsa1Yssz
4D95uxRk+xw1ZzVCmP7VdIIf2YaDuQoCQvtSBBAHrQjUnZ/ddLukyC+Xeu77roxsxzAkdSjqsGXz
S9Zgbuka0OkEOqX5Q6PwhDyt2fg4JCKq1AZuClb/Qc+gk2XOEhzfmE77kLaLqTxoZLqfpyTCoJ2U
hez6h6lkUi3uJMf0WMysG79P4eBP6Hfmyl0Yeus8LSemv/akS2rkRdcqBVJwvESk4TlHH271fyCk
l1bT0FBXUxvlcqihTuJ3xNyXBUBldr8qsCZ4W2T0jJf/q438HEv5N6ciziV0uv9/baT+Pn6sH/L7
73rKz9f8OhZzyByYxQdJABIEVI4M59KvYxH/hAH1GBR3GTT08+j7NeYST/PG0YLEL2IqKab5hTgw
/6GNQFHB5IuUQBmJEGmDdPOPOZ9/Ubgw6/r/IVpgbthfj8UEg60usg1SX9BwcAD/S6pj6G3bhwjF
Hj3yzm/YgCcBcTfGRu1QcVUul1zvxeLvxznaLoiYrSDrUHTmROx7zIJDMxBv4RvrDCykaRoyjKoi
63ens4vE2/ZVwTBKYWz0/VQEl6jq+CUJMA4gxhJFEBn7rY8JuHxHQdLgInZHxtP0qcdgy7Nzersd
+1RjMRmyHXMMzoV+DC/sCurlUJsZ3AdCfgBWL1wBBAx5DcK0xywOsMaBS/vDig8XlTFGgpzyrWOn
GRLC40Sb5AqRlS99vgRv3ciD52aZMlh/bjoYGjU7TOlBc4Ae+Q4OVVFzpx5s8R/sndly3Ea2tZ8I
DiSmRF7+QM1FFlkUKZG6QVCUiXme8fT/B/qoj6zutk/fd4RDEbZF1oBEIvdea307/G5rKR8S8dAD
k3G1jDndKZVGm9k2iQYRctrrYfpe4RoiYq7QkQt9wdxcsZmj11a7euHVo8G4OoDKvFh2twByTK83
jGss3EcqrVvUn8KLpuLTWC/iZhqp0rO0GDyDuow/8ptyzm8st3oOcuSNRXQTdUj4VYHNdepy8DLT
vKZz+rW2h8STZflpSrTlJSUOvqnMKNqkbtXvkBoGP44LnyX4OJnBNpA8RpBy1rdAWsHmV2OtM/dy
kfqdmWrajn2dA3irss/wSa3PYjKxfBYZLJQwMNEyqRfox9depOM4WKp7TPsLnW3t1BHdfS0t0TxS
WQzoQPgafLPKYEEbGBtG+xC4i8tu2dV3dOWbZyt1H502LvHw0gcS7YxpNkCHXaQSB1U7LgZB9ylb
Ko28pzk+YSoITxbsGenLcG35qKB/03QS0T5GYvPa0Z645HEdYfgzoskFfVYv2ywqPpmawHrZ8DDd
GKX50GYdG7Qb0EkyI2ja3DleEg/xJsq0ATfSVKt9U5tVegwrgW02nlFVSA14Hf2M8mKIqT+HpNUB
wzSa/STJRJ+t3NG/WnxwjN+4+PI4QQ+1+S7LnXAbzOvmNOvncaZ0P5aJTq1rJ938jgV90fZug0nu
fVZyvM2MBvUlLKx0m8nY5CSahX6VJ+LTf8ufj1EBf7PRC4zOf7XR/z9QSkX72v680f/xMz+64B9z
lSHOKuABxrqV/mOjV8xVEtANHUhRsEghtv9v/eMwz4/8PkoL7ek/4f1Nk+mLgr8N0IIu+Uoh/g92
esCrf97pYY/xD3lBydPD/me6JRgkg/NLbx3tzMWvbpMcbIpu2C9wx05ZWNsH+jIwP8txnL8TBJE3
dmrhqXKFGB/KsicL21baayYz3Ez0wy8L+etHhxNUyNHfAUPcWvISZUP7MPNgeMxbm8RFP8QA9B3x
tawCGAuJTE5IBVs4m/U3GkDJYdLcJqYrP07YQvpqeQMXo/lxEJJSCabU+MQ+nZ6QbotzIM1s35st
90xX3Ja2EfsqC1D7kjw6iaHFWhznkCNyzTE3hhZCxa9p8XpBNt3B+M/2Veaqm7kN153RmYzrpPWK
FEyq34o5xvpMCn7whtKsd4akhBClET4LFauL0NJ7MeGmCQzxiM2j3AgHD0JR46KjV1uZ7+Y8Y1/I
Z/q5YigMv8mbjiSZsGhtEVjkOY/ToeFIvLczvfo+UoztTHD6Xh03VFh9mT7VVuJAtsusZF/lU3Ig
hASqwhrxaMpZ+J0wenDxcYAYHo3XroyXNzWP8zMGJPMaEn85YCduLo6ZTFfb4csBSxDvcIf2Z0xX
9bfc7KcNPji5q4Zs2EuR8jHCafKstMhgyowEIlKr/64p04sbe/ZNVZ0hBh8tyDTbHkYW0JWy2LR2
wNyCKj9qrnbEt5BukI3pzQ5Nva/rwX4PsY9g8elirNXWuIcsExwNGLL3gDwXyhgI+6cI7VLbmkvS
n8ktJJ/DOVYvsnYg9YGOwcFJj7IaxvpRBVYMSt7Rb2nzYUejoRl/AVzW3iS9nn2ySqvao6gbyhsB
WR3sKZOJl65PwWWW8W0YWstulhJHLh1b+QA4VlCxdLW7iVtzWLNL+r1qWCtl2DmBnyxW9taTdb0E
ULkPhHXMs9PR780rB6+aK+PnGgjRpQgr+4ruvxymaMabpg3m2RjtFWxQhncgTNrHZDGVT4YuO+Za
f6yKYPXVFrZ7MerKeCmUcG7r0EqP0JSqQ5JkeI9yfKa70Yrsu6waz0Y0WizHujloeoerI2SoVY8o
jgM9FeBwAvlKzuF3u57yYzhXuO/n3D6WdWDtpFu5m1kWxmfTSt/m0axCXwst40W6xWPJgIvPbVvN
OJYK/VpGjlNgHQDAAV4Np+3KEb5Eg7CFP8K5eCVmkdzLMK0Rp5lS8oYYHe2LgR8Klzh7cmM99wdT
o1Yd0vychFzE0TTpE/Q4pF0oLp+k2XZ49FBtvC4VjwyDOlKqOKcSo0RB2NunqZszASJL0isUxezB
DrKDM4/dyQmW4ohHAT296lM8EMp86UoVHyXAjh2OzXojW5rzQTElD/Q6rd8XHJC+mSaRv0SErDCm
pc+kHKcnWVTatTI41XJBJTSQKCXOggvrXmum3Zg59blG/0h8pXZ2l+T7oCUPgfshw99/HYJgeNaA
ncMrM8U10UPzUAhXb/1s1IdLoQ/Nm9lhAEN52GCelntMo9N2yESvUWWb7nMHmb0ii7hkMXaFuYSm
MYd3S1ume42DLsXzbEu/GSZn9QKAuwhBVffF0tIrKvve3Sg1PIXLjIiZpQpTEU0QtrmW8RJkJ/Qz
bY7qduZgvhVCe06MtHG9MKTsZWwDjWSnRqBoCsfPtPgLXX79mOm4fWgg1J7BPJNvGSSXc1BG6mrj
mTu2rT3lHrmW7hp3WkoAk+Mija5Xh3zfnqOKe6+T5us4hZj6ZXBLnaN+vmQcUjNnS0JIfVY8NS4L
wcAvKFnxTb4MXxWcwgNPxMXHrzRc2tCKWUpjctMmDlCZWVM3eW81910S1LeJPtbYluIMa3pebUvR
hjuh8LwuRlRt7bY2v6Rjbhycjk/ZBG65i6bE+B3Ken87wr1+tcx6fbiQSXqO8ix+goU3ZB6qhtqZ
iQr3+HDxVc7h6GsiiO6FoP2Mndn2hrCePjHWo/WKyF4289xV23Yy3LO7ejU2E8NRmAiSjCw0Oi9K
s2wSYetgkDk0+32B8fuYqqV6ynpCmKJKtqD6lvt0MK1tNYBj9+ZOX/AGaoVFgGHarUf3ixhC46RE
mH7F3JNyWHVcb2BKyG3MLX6G9VwdkNhBDaZ1o15Sx4k3eTHqz1mALsvOFB2DztjMhmPfL32ivVWE
+U8VrNcdsYH2TsRFdrQtDSoOmJRrNo/uUzgyZ0botf4pGmK8p4PE5T8TL9mZdIYuzVx/KzDzvelL
z/bfN92CyWyywj0MarFZyO57Rqud7UI3sHIWON6BnZQjHEJPFD0pvpwxQNe1TcSzP0nCx97mIMLE
FhIzPlN7umsd1tmhjLilvamSaYq21OA+lYFbv8NIS49DFhlIpaN2E5NeIf2T3w9DkR46u3/BgoyM
Wq5OQBdh8lvaOS8EeV71oH+X2fIC6/ihEJjKYG5VvF6dHxvMhVugkI9GHVanKpLycahS43OajMUb
FeT0pQn4waFwNJZ6PNPQPFUhn6I/VXVbD92e1ilpsFuOWrjOMOLCKNzGRtlZeIvj6GairseON/Xu
fd3Vs/PcOsF7DxCC2T/DyIVDVjEQrzELMLBH34MNq5Z9jh3pNq5qrXyp2EA5e6kBAFSQ7mrKu/zk
ammDpSgxSPuY6VmEc3Hqm1i+2LNdf9VlECb3wRRlZxnZlFoYTKNgz+CmjE4w8RPsxcBy7eS7G02t
9mTXwWSjVkMGRb8naHWsKSo2habP+0aVxW5w2i+ocKPXTGHGWCCuJJMUvuD2GQ9OXIEizLv+wt+c
dgoQjU+k6BQ31g3FM7q1rpW2lxJv+4zJXDtwFnkqlijbRo4hTzxBYI9pcUhCNRN+WIj5QtOyvjRc
zdNCrd9F8fi6EqdOjXI0r7W0fi+Kacarux63IC/30AHN5hzHxzTYAS4BvVgG3YGUsuWntRvvW3wl
/hxY13yJ2k3C7JfjYsHRJGganJrciE+dTlkpMqZ6ENi9Qf8lMgV45WtvOpmPTXbex/UQYyVl+A6p
T7qocVZux8CqJgrIlAdZUJEx4zIfenroyPxGvmeWg/5u9Tjf/CqtSCrR0jfFd8ctHPdLq/eFbN96
S9ap/RTUmPc7P66zGIbcf4u4/0sRZzM8+K+KOP+VcSMELmJQJH+0/z4mn3381A8ZC61KmC6kk3Vg
xFqs/aOME4b1G1KVvkJ3P3p2FIw/hrQZ1GrQKNaBknTiP3xOPxp2DLMx+YXS1f8Quf4jM9MvNA8M
/JhwDHBewILwTRmrZvezD4cHHenSvp8uxWgyNGLE00unHqikn8pxuGKrmE/JxP641fW046hkDU+p
1bItt6qov/z07f2r9uGfXYIf78Zi9Mpq1tM5Yzt8Iz+/G0TmKlVRP3CkLcQlTCkJvV6WRJOmgVOa
N4xW/yJpu8dek7td7YONQo4CQSktLEOy+K66Tr/jd0RY9LNMPC225or97NjB7wIC5vQ3rkLjFzfY
B8UGhjDoI9R6fFq/9DutmJAViLbuAuM1DDcOpNqnweIu3XE8Y9ca5kkkm5jHD05+B5P3nOrmPsdR
LAi3ld139s9W+LFW2RtCtTTcujzCLiIbOwX+WCbRfdqTkSWq0W6Id6vPbVSfodra0zZuNec2bqIh
3//1dfjny4BZkq4rJDrWBkDqP18GOWtEMaqsvTDKQX0uQ5eWp8UUPU6bRT/dU1qrT1Ugsue/ftl1
rf1kQ2NjlJw38IUZrEX+WN/WTxQtYnuhVbVhcSncRVxgdvYXUCRQUIPo81+/0mqe+/WVaJBgSMUy
q6T7yzqr0MCWGhnrAnjCegXaTM0cdO5seMw32+o1OEnf1Ge39EEKjPnfLZpfAVZ8StyDNp5EnIrs
Dr+8vJRmjBUWs9m6czP8o7df02x9D4Bk2y1RhpJxf1z6/ZjVH1V0KX8nCwUDWM3WzeSYjK3DS0ZO
OZHEGc2mMnABufP8e6UN1UbXCFAz6A/K2ME2naX/43GAcfXfdPn/+UKhM7BtADaiBUWv6c8XSnd6
u7DtQLsVfZC/xkQAQo+WRsfhk75FEZ7GKE6/gQ2FGrHU4BWxJ8c+Z2X53uEYKv05CiVm8mT4PW5M
+X2wOTed/voSQ9369SLT/2IR0UBDD+HuXKWKn5aT01BINoA0btFfq0C5m05Fy34lTjN0EQ8SSMBa
vw75bPfMLYoolUSBzNtU+2wV5tKszh8q5mtNnszG8MuY5OURPbLzmL1YPZH4dzcBzEDce6vqR+4L
BTBI2uIyrrJgvQqEIY6oxCO7hG5oDFF+IBmePRhJeM95i8GFWS/rS4fm2H2oj84qRIqYuXqbxuoX
JtSNbnKTraIlarR1ilYhc/nQNEc9wo/Pmo9pm6yq57gKoGKVQpdkeqtaqAo9wMK1idRJrDF1T9/F
MB5pW4+wtKWGukq1EnxTH5prXNTa134VYquqJewAGuIoapV9j4fK4b5fxdv4Q8cdVkmXTjPi5Crz
CstQdySfpy3u+3onPvTgjK4h6AGmb9b+sErGeWsiHlfqjq4AejJgye7Ao8YYfbCyeCc6mT1PuR6d
jUZVnxjGhzCtEs1A38yXV9cpmy3dmmTZDakb7jTiAa+EhMd3YE6o3aCXUL6LDxV8WgVxc5XG5w+V
vFkFcyyU+aHgr4LhW/V0lHS09eRDZ5fBiP/pQ323ViHe/NDkG9T50Fp1+tFEso8/1PuEldTtzA9V
fzLldOMQhcoCMHN1lzNwMV5j+9+jIDKM5aUdtWmNQamGrbx8M+Y86eiz913fV/qlSzvoSMTs6mUP
CKoLIOrEmJESIys/6VIzj8lsmquATkuSaLmuiIJFUBo2RRDwPMQFOtZbJrqEut9knQjuIkxtMFLS
WY4ISFOmuhun7UxW1BhQ6Y5+z7Nw52hREtxRN5pO6DPgkNO1MBlIsysypnN6xAcIj20nctY4tRQd
a28OsAyAzQrohEaK2Uq0NmSGkzLgVLCjZskX311sdszCoN3n51GjYXRAZmnv21iDPlmGsfuu9YOM
9Y1eGh0YIbd3Lzb6cnAqTNlJO/GLqa2X+dBipGiI3YeRBCDaDkuNTaEt4t2cOfl80Ns2r3zbIMrk
Sw7V2b4BH675XFbji1bli0BrcVLsBGmua3cEvTW4Ll1RfEnyXOVHs1FdxkjUznlYevxxO0wIhjhH
Y9RiXJURZpV90AxV8YmHsXkio2Gku77iHWzLLguXrSumhXZKMlfjbe5CAtpq3CoNjCnRnxrm9GYb
9Kuw30hYcxhCZMv5pGC63PI7vl1F/4o3kCPKMzrgKNDnD2QSEDnBMNXmJi7jYLP0QUq+Z2wqBWl9
TCzfBI+5EKlKFu2Mc9jaiSqAhSIjJautYDxUeYxiMTKVVVkRAj5/DysuPk6WTwg2cBpj4qskr7Wv
DcmjGaYv95FxEQvW19hzB0szH+dsNPqLUym60UwA7W7tvuCRFAJv4wcUcWBzB/ZeFC9kuovoVIMC
n3btaC/xmckb3aOVGParPQVEO13B4gUBDLFr2zoLzh+ilglkM5ORIz4hl20M9v0lG0dOFkmYDJ8I
oIzfqiYyD4Mcw2DrMscO2gRir7mzsxLwf9EM4kKK3rSubWeLR9GRlfZGymqXXvYs6Y0ZeRIfGmAE
dO6R7oy7WJPqc6HX6+JMkrrdy6zFHTvNVuf6eKK5NtFY8MZK6DHizBNMfaZZyerO2SWbjSvUhEml
VYFxnzTwgR4Mt1AWY26Tsb/tpm49fNKvvbdTzZm2Jc2j8ViWy4Lf18i7BcSNXD/8+tZH9ifeFxG5
i2UXfIq+puXoRWmZLr5KB26dKqMxcC2g4oN/6DkVhPw/9lSjK6K7WlgzqS2zinQuN07S/jbXIhKQ
tBJqgAc6wv+WQbjGumlwM/l8IjYQ4t7rObkr8s8IpeoEizJGHSUYy7qAo/E6FqSZvanBWm12k96e
Q465CQ42CImfXJ4W+7bQxaVWYf1iwVFDkrWi2DiVbqj6M4OsSN/NjazBNIDA3FcGX+sKIZmZ6Jva
91PfElCtEYjTLyNOr/YA+CF/B5y97iGUq2ilqL10FeFqtTvSBuqLpgf5Lh+rsAb4wTY3N2P0EMNv
O5OuT+yNbTQGRN/MtqQH70N9bhJtCLeZUXCbLFpgqqNVlKL+PWdDnk+uYEltYfawRhKbqPiO8Piw
5SEz1mfR9AbarMq6gSetOegcvevka6MAomkzx/TTorpGfAfQNbeMyxRygP9j8KumXKxYpxHu4rHi
stD0I3rGgIph6G6nWRKLHnDXu7I9WDnxrMMyrrg2yBrtgnSEZHtbOJN1o3VEj7dRXeTDOWTCQuS7
dptHj5xE2u86JD6YbTJuBy+N2hFT3zi4NU+Buf6EyibiZ1HSNxs8sELp/FR1UGH4ZfTY6RKT+Dtp
QTV+w8SF5JzJ1kEfgFt5pWsTLPumJ4rGdN7VmxcbXWLeT3R47EvuVCtypBp059YSESy1mdNNux0h
pNCMdws0OiKTOXtH22ZbxPup2QwZJtv94tas/tSaQrmZA+LUPn0Np/5CCFQ8JhGmJW6HWH1mreft
faHwLu16o1JwvfMIVMvUvzC4YXQF/vhBPtkwScbNCKXRAhqVMV6mDloFWyFkRW+r2ORqUjhgtovN
LiVP0FSReQ9fJ3OOTFFRfK5p0sLbtNGqcZO3gAro7ed9d5sh9VFGQkrftZGL6WKcdP041xb3/UzA
KMYCGMnbj1Ppf93AfyOHSxTnn87v/+QGZtBc8ftbF7/13c+tlD9+7If1SeBvYm06xPcoSik6/9FK
keZvkjYowTNJWOkPV9RPrRSbXgJGyR+y9w/vk6X/hhiOYYrH8goT/g9zYR8Zxp+qSovSlbJVZ7Ya
cyd1yss/FxycShDty3hg5nUoNgYDSLfRUijf7rrn2Um/uTpCccUUvC1VtPLxobfeNM0pG1Ra+Xrn
PrqDm540ppDcTn12M7gr8Uhz6IY0pge/hBNKgp8RvwwOQpQcTMG5vqHvbHqRW6tdpTQkbKdXPrX9
tQoGzlsRLdnEctOtqME8hBjzPU7gA2PPC16TTv0mSdvnIVO00uOSe740IFwk3xxGbm8yRn9BIaGz
jEO4OVZD8yzcqPIXezAhdNnaFsr9Z1LXDwza+jY0vLxjV89ZSdss7EiswGP1aTJcRYQd2Sj4PIya
AjHW1M+OSJhfs+aFRo2PV/C8Rt3EVjRo8tg07hH7U8cRkK9m4EgadjnTopL03Ui1yXMcvsrSbdqN
XvNLs4GvwCJPw0fga9DdYx637YaTHG5InfcwVBaqGWAhr4+M8pBYxL1KhldsnNrh/6bWdXT7brv+
ZGLRq4kVwJLFWCXJma+gAle5tTuxXMMyu6o5G7ZZy0tyIrTPtoXlivaZse1r3pBZOelGX8InONio
d3IV2srifWbu+6E2G9hUwYwYk86czFUWvgWZJvge1KPSUWU/LFCtDhNhDT3vOKfgL9IHDACJah8B
S6UE29CVoW4sO2gay2F0+fZMNnZ2SXl0hfb4sUjiekaxtep2U0nWAQeyaz645J91BYdSDJw4+QOa
zXWIeVNhklpHNFe1EwkUihKI3EmqzsDjuq6ijr+Ls/4StwKjaNkaW7l68ZzAoSzhYehhQq98jHYX
1vP7pEACGJjxvWyMvxGm5Nov/FsS2BMKlFZsxs6FrTGU/EzOt9QK5GVDVsst6EzlN23z/HG98xCg
woDA6APDX3ZhxJIhPcylr5FoesfNTroI37nJWdV0xTnXsDpdyVIp13sB6+38lDFH1XNcoC6CN8Kd
hyxVpfGl5+vCu/04Uwlsx5r7hBmHwWkkOnIbIe76SrbPErCZ70iusNuzmFzuxo8vo6i4KUaNv1ql
+TcmNRjbgEPPKTMYu2EFLNosbYPTjCz/AGyh8g0M/uTw8cmZXVUx68Ewtk1a6pu8sfhK9YH3EEbt
2W21aR/Sl7sx64CZit1ibFOQiQzdM2EFJgWqRckqIxzDub5Ib3G96StFAvLjgCaCupNtde4TQnbx
dYjsy8ftZSbLctBFb0A0wHff43SHTYavQs+53Fak0lMY6cV+Qg3ago/iNkxpf31cWy3n42tBceMw
HoYthCVQVLWiyua7+VjlzDpYdmXVqD0CbLqlMlA7DPHZBqJL5X8sgHWFc4tfY2vB6DezjamB+9ta
1HL4uMxdD2Gza1hGuHS67ZCI4LWKbe1gR3zUhaMuMEihHRhExO4FrAQJjEsg0necBCYmA+4eXeNu
zhnj5RuFCE560xc3VJ3TxZ7svTsm3zRMdjg88YIGqbFa37gj+kXXDqHNfVpilr+ZKat20mGRFczf
vdFgCvlLwfYFMwVLF5sDZROnCmuvogy8rTbxy8Q4+KSCHV92ugnFzW692mib4+jg9qQUdDdTnOtk
PG2TyQ8hm2Io2NxGLp0mU7UPeuMamcrdL6KY9xziQChbw+CTEWUc3cBbGHvBXSSr8pC77GC5hD3x
sTcZajK2HzctRfuAKwPzqeiie7thSTS2dTXmNTgbaK5n00PnsTOymOqporcCLTEtwUzQO8Ad61jT
pZfpO4I1X83MHfDxXTvKTjdpzq/sBdfVKmiNWFPXbjTXZgtcpWrJMNl7A2F0Aw4p27tB/V5L/nPe
J1tu+gpvI/uJpWXxTjTNm6tD6mIWNLztWn7OS46/qRbda2N/kYQ2PJOw6mmOJ+JpWtZmgrDgDPY3
HQm4FZNGToupkEw6X+f5OJwInK1yRcuUmaVJvhlJOW2QyBVhU914tEOAca2L7/WWjkR/ipnt53qm
Tu/Bg9lm9duV5uBFZdzdM8vaIYyMjIepqYFylfhzCnAYP33TbjEeVAIsf62dqqB/BetUfic2/WbF
etl7oTml725tagvtLG1ZWp/tfzyAayl3VC2TqoA3Mry8SsBM5ok1aJuQR9EG8Se4VWO5aLvMLMb2
Qp/dlWQFrDY/dPPSac8zGGA/IgWd3QSRMjuvaTLh+PUMXeZiD44xMyWKfOFDwSycUySdx5+OYv9C
lvmlkbqeaywH6Z1Dr47S8etEiUwxHIYBQv1BxjN67hK9xykPF7NwH/umNFlW3HVWzEr/69fF4fhz
l/6P14UBSVHp6tLUfzlP0es2ZtVV/UGMH5sd96AZp9+LUUvR9tP3v361X5raf7wabW1clYzeBCPw
59PbMjKQj5xTf8hmFsh6ElApljJmF+p/fK7/FgF/VwQ466iOfx9+oF1dNq/fyz9VAB8/80NM1dFF
LXxdqPHoJpQA/6gAPuKCzNKGSwDjg1qARfyjAhCIqYa5Kp0IAeiwXPkfYqrzG+KAoZA/mUkk+SX/
iSfW+lXXcaULs0EhKPFypDTWG+knxUHHdKEz7lA7E++pE45SSrlz/9wMyiqaU6LnEq9Kijc3Sva4
zMiV35i0QcDW5+y5svPscrYqzOfwu1LzttAQykgxwAIL9QQEF4Hadt+nSTcF+9SN7Ti+scNx4Ci0
8F+D/sCwLV7rCWwbbn9Sb33eT9GNGHIITACKXalRKGg0KgYOS/mJMQp0iFJzzHgqkuMd9BejaNax
4E4HU/UTQ47BRmxdKxzlFadHH6m7OOagAoIMiDsPIi33aRPC+c76ZtFmUAIkrJkFWtJa/q8J4f8U
GYKAsu5F//62OfNr+rd0/vm2+Z8f+p/7xhW/KcIMEM6IB32s/x88FfUbla9lofSyaG1hc3/+b2Zo
lW4gs+hs/MZ6a/x016BgKxOLO3NU9PWn/gMnubB+3eZJ0OJwB79G/1sYv5bN1PpR4y5kLgYRdJFv
cky/jiJcdiRe0Qpgip8G/Ruh1+lYETEfPbhP6mEoh+7QyHzYm7Wo93oX67r/09f4L5579q8hX9oG
fDhbX59APBX0XyEsU4sbKqW1cJRIlOUd2Rz9zgWSyHvQAjv1RF9+ioWlWduYwbxdaCpcwUPrQ9Tt
g+/wBcS1JdBRw+qbZS6/kDEJL8xzGzuooa14yeG1EiulfF12CwwLd5PZiaHf4XWnDthYTqe5h3Xm
38bS06KLNowOttJpw6DHtHmKSFweoJ7AEfOVndUPbtBm84Zyy8w9jWl9J7fpgTVzANwi2T/Wbh81
/ZZZCOb9Ipz+CVY3pKum5hilMiMLvR7A+Ddcv/oDsyRKamfq5ITkb4lJmI78JHZDYETZqTPLLN3F
w0yXMOlNgA/UmWhRI1364PMUhBq6zNKc6jAR+x6L/RtZ4Ib5m/a0cZIWu1l5Yq5o+yixNt7TZJ/Z
D/vuDDh9gFDH2SiWCPQwyBPnUlvmfFOE0Q7ObVp5US/KB3CzL7qZUPXFbVlu8KVFz0YQVAD+enu8
1cJSu7Inqgkm6kzfMh6mm1AuWDDD7K4BkkgcTRUQEEeHeKybata3ps0TjK8RPRnyDgsMTz12Hpg7
Xj0MzB3188DN722oo0TWzEYwyLTIWvMpCRuga0KL75alhh8ZGDsku/Fx1nUSTJFZHCensvdZlhe7
SnZR6ovG6f2WnZ1pslIciEtVWwk7jrGtOmR6vSqPFrY1X9Shc+Vbr8+uk65TMDL9FDIWF0un454Y
vpKFm6DQs+eqE+1jKcvkvR7pTPlpr1WfaOwuF7Mwpht62pBSQeztrKBjVA08T6/BXuln80A8m746
id9osHZLPeLrwWgWvaYse880msnvWGl4KMPxQZfDeMEQMJztse23mRWrvVVTcnYaBZExxswXY1jf
Q9TlDYmwxWCeKDNk8RXnEtEQ4OLsL7XlPNv8El+bMs0DU9lvbTWKVyPEYJ0nWBjwUQa3dR5ZgOim
5mBRB41+lyTOSwtzBOQF02ePxgAwfAOjcsaW3UlqpqE0DGIYdtu6HnOPJH0WVWfUt6aaN+uY0sVz
iAg8kpuAd0Ep0h3V1IizqmwmnE98j8dBLs3a4gdnHoK7PYPm4NvDfkeXf6CQaYdoB8Ub1De6lPWW
k6Vw8JiPzSNu0OIGkBjkzmqp01tCV8EOx3LgGy6AH0/RngMjklnBsB/IQGcbo1MjvHo9tvcyBfGc
ds2TisblmxyWicKwtY7KoTwnsa/Q5AUYYnbC8QWMitt4levMupeHSyEA1TQpGeexGGevbBv5tWAE
SL+xa/jVXkkiaLiYeYVmJRY84DlsNzg9kALzm7mUHRM4ZqY3lCH5c5IYeB78JHCzO5uRfdB/49C4
azNrvDpIWPjGi2iYoB+22R0txQpQH0cZD3xAqVEviYq5rc3iXBy2g3MeKYzpfZAhPHVF/RD3Zldu
p8wwbwMGKt1odUcfQ5q1fhe7SflIj0PLNqInsqzj479xWKNq2yBvnobFbm7J2kX366jxJyS04pF8
H2bPuc83eTWmZCJLNl9S1+lbEqLgMxE5LuCSkNREhZ4z7bkyGVzrA3pXDwYFZryVOvNVIAM0TrOz
9Fz93ixmfYKAOL6EADT9YRbDg+iG+sAEhs2iOVrDiaqMDiCakYm6OrLOkRqAJY1Dg2ehZCh7AGb3
KgAzfCmBtjxIKIPi0DJr596yrAohB+R05hsyar+WMyhyz6INC+h2ZQgFIHFeoRvVYBfENNx2bj5g
2sfTAXnWdFPAq+Bs7vD24563h5aXIwY7vLO/qwelReOulk771dEYTeOHSl9uLPbmHT6C5NgwEHdb
j3a9ZW+Yjvj7guchHQR/sOjY57nJob3A/CeRAzp6idDU9RxeLqQEeSNCW4Uc7owo9fRW1CdKW8Kv
gBX7c+c6zsdlO2guUxb0RqMzZ/IhByG3pOzfElNHwXEteg31ZH6ORce8p0rKeyY/ovKY+RtTlxQL
0U7NO/CkN1j12XLs7CYEWv02teVRyT4nRQoYOBQ5OWC9qLZVZSWX2S7l3iq1ih9YJuOu4Ea3gIW7
4+X/s3cmy3Uj1xb9lfcDqECTSADTi9uzv2zFCYKURPRtov/6tyC5bImSxbDHHthRdkkE0SVOnrP3
2nYHtN00O3NN5I2J1pz/iuk8PCdDWt80pjWe0boQma+qqPgkbHbyvZWps5SM5XWTl+NuqUteMw3x
Bk+pTfw1BiCWjsTp3Q2T/wigft8jsHGRDlsuM9eVjcrdAr4wO2LTTdok1kPeeNZ2ojNO9NHc6Q8y
adtiU8s6fRUtJpjN5C1KoFCEZrBOFNxSpL9tToM/cgb6TViCdnQrewDkPcyrWJGqTgnH7Ype4M/1
V5ou0tOkE9I9BvYuSYgS3VgCQAbUnci6UPEg25VB4XUVpIVA0h+Vz5Cq220LzHtdtjr3K9ATvKea
lRTPFlBUfmbcfzEJuoFrETD9c5jbXbi1Ms4VyxlvkYLoGs496RXUXSaMMnY8PCCOmb6gt/ukyNGF
uGQgnx4SrzoCIdYgQw+utijExiBC4B0MALNKNFZDpLeXaKimG4iA8e2Y9bTQpDIsZoyZqW1xTZxC
D5EORZF9EdklAAzMeib6fQBzaw8BpfKB1rILsXMRbgD/9msk085nIsPqV2ijWJnYnXhHR6hhKTCZ
H2/ypPQ2kzG3YtWARz24CeqZFQ4Ted7m+izgG2eduRq1eWlkJUl/DkSUTtbAOpL4DcGxNpHSSfNo
Jmx6blDU5GLX8dGnzV7O2LV5BoKNV2by2CcNXwKBP7rek65AaO6Izjbg0yqov8jtdm/HEZERzTDU
KiKZ5JkL9mRc0eypdm4ps+SiwXs04pJ38sukcMeHxvTqE3EDznMduMmulGHTrsBia5+FgfHKhdAB
J081I16FMNcZEBkzn4zaibpdDJz32ozDCBtAFXtXYedUb16hi9jP9FA/gC0nx6soe7TyFuHj67Gr
I6s9kwgkS/m9yP5fM+SDZohnWH/c1SEpa5v4c/t/5dv/0Rjp8tefVebf//7fo1H6GEsoO4Dp75NR
Whx/UyGcv9AkoH3WET5963/8a4vn0v0Q9CA8C4W5cCS7v78bI+5fkJIs0hRdacPU5l/9J1s8JrM/
dfIYXdk0bvjwwXGS1nLmPzZGJlYSA5mMvicXF1rNG/TCq3EKDsmiZxuKfR7rR4UnAqf9k5GCPiCv
4c97uWXc/MuvwEYWyiXnzL72XW+mhA1auW6o78tm0i8D8TShTlV9uily0G4sYTofM5IIwmIlMpJW
qpAeDREhm8H8JJi/zRFDD4QEOtqquHS3rUdSjYMuZuHICLtf0XJeo0Ih6af6LHC6xSXfwSJiI/ac
MC9b/nESAqLhdK/mkpcQ3KC2mWxy8kpqiRUl5zljoGJazXpLQ5kkLMta6yk6S6t4mNwUrYJh7UdM
XDlLIyzPs7BjVSRp+ka0amkPMbd0taX4pMENNHKj0nO8LjegCToqXAKtNAxS0vtkWNpGhc4LVkAm
uAmsdcnXTRKyUxNFGUWbrszWPUsHkqfTqIGLqgcQz4o47rZ6xpOj71gcr5GGwQMvXmdonG2S+rUc
sp2c+TWGFgafBZ4/h5+9I7QGj6k+fC7IXQxlp84LZGMMtEGzS8XB5i25cVfhktzx7a7/b3H5YHFZ
nPm8g/++Z7Sl0xp/efmpZfT97/zdMtL/4kfoNlnSSCdpp/6r1eo6f7HISFwuSMBZJBwWm7+bRrRa
dchvLCigAUzmBv9cUTC72Og2aG4iQ5UmQ6P/ZEX55W2WNFgtAXmAnpFFe/fnBSVEqzO7VdntKfBw
PeFfRZ1K0KR3LjrLY1ZnN8U5QL+4WHsR07cfrtXvGkM/ryUoDxdBCQ1oHTw6vp53a0ldhzP5omO7
Gzqz3zhTLjdGbGYYpON8/18cCtYcEBxBH/B9pm1jJb1h5Ha7A3hCdqppDMz6MatiKqj/i7PiUnqW
xJ+AWoavwY+L9GyMKckdAkPiOMYYMud63bSkHLaj0x3+fFaLQeAHpcy3C2hxTkKn1rKg9f18KMw8
XZrZXEAvDnD1TCaix06+jb1ch0UACK+Ef7OAJX38GeUHbT2ewd8cnKHz8hSjYH53ni3O9MCq2hbo
t5ALKTTaFIao/7N4a07Rpq9pMhEA3wFy/N1RFDRQ1ddBh/9RyIZns1D098fa6TdJleMH+PMVfWfZ
+XY4PuK6CdyJx+SbNumH0QM4O5PdVNvtmAkTH5o2Xx3LfHPDMofskp9JAlW+9+P/rQvk18tIjW0y
akHuRG9UvvumBxGDZNcqu8W6DUkMBSU3yys3fz6v5TL9/KRwFL7XtCV0ZiAWa82PDyXNF2qHOu12
Ft3GlaVp5wzkribayP6o5/YH5/S7q/jj0d7dNIx6BI7aWQeCGSprAMM17HMMH0vfsQRQuGrS9PXP
J2guZp/3Z8jgSNoWRjEeyHdL2RSl0h0GXjsjkuIK/kT2EBJgeiAVCitoGYKlqk8OfDu/zoT6Ilvd
PVa2te/Cptz1nddvuhFMWzM41edxtLTDJIW3Mmn13c7kEZMCFvpGWs8fLEzv2/bLEwfHH3I3AjrH
/OWJcxUilZLEhF08EPpARw3wKnI2u9+QaguMijaBX7nlsLa4ehsTl/cze6IREYFbXYLFtPywCr0r
pL//+Or/2yfT/s2jCSANrDhvuM1/ln//w8uQeBnGDLKbMPtEJKhE9hqXHPFzrmw3qg7V/RhbBCUO
kszNEkfzkbTv5hyHQ5+C5gIq1ROrhsuRGDCSPlYWcns6rS7iAzOcqLrM5tKUs3aYUSSssXCDVXFs
yFVoXB46tPYPLVF8vods32+E5mwtYnZAPzYutc54bFO6jAhjKJoC2wPQYp9FIr1H88rwX0wWzZ45
3TYAzZDPtFel58z7mn445SOajzHIgnOdAKtHran7XVJAtwns6S2drFNLlgS5OSFmdhm1V/zkYvvn
p/XXF8S1bQoD3npi4NnP/3xlyQuz6a8vN11Fl1raRbjz9IMRj3fdTBu760iW/i+OiJCbMcyyEfHe
HdFrxp7wvLTdNUFwMMiKgDr52SvEeWNhS0Fw/fTn4y0Lys+vI2BXVhtmxd7iGnm3rKnQ6wvuTbtL
JsIgTRjzh5A+88Y1m2n950P9+pi6YJWkCZ7CW3Zn7x7TsLP7ZMADuvPILjkrtdo4lEPnfHABf3sU
IV3KFIvWxvtbljORztuBC6gRfNLQAfC0PbYQ9/rPJ/PeScx6wNkAb3KpFolhst/dqBSLiSEr+Hv0
Mso1jqNkK8ccS6wqSqTUyqGk4MFH6IF9zH1Ewb8rRRp/tCxZv7l/lDBM1QwbtMu3Gf0P735dlyTb
9g7R6pB7kPV52RYPTbsVQxu7SNFmccD7T2NZL79m5eCc0jYZdqGt9xf5PIPRTsvggztg/vZ3wtUJ
EpHwCft9xREKTSMsyVI7YoiKg97YG09nhsi0pL4M4ND4kdNVnzJMJH5GgsxVt2S6SBpra88tSvRj
2deMjvBl6o7reR6egXGYfh231e1UMMyp2tje22E0HIuJoF69/ai4+P0JfIuIoKTn/V++YT9cVCKt
vXyCi74T0XQKQcVvu0GE9xGrmF/VTrIOAPL7uSNbvlhNfsSS9OLGzp1qpHfoqiDwR5DBG5wr3k05
O+WdS4rCDK73aLmo7XB6TChiE41vRZttsXRVH5RHxvLavn+t2bCw/f9+Bu+ezqFlcBqWE3RILQmP
AcM/4p/GYp1o+rqNGxb5DqVFkugHq0SjqSroSX9+QazfPgXoinSbl9EgZ+Pni+hOrCV4TdWSbNqS
2Ugcwitl1TVdSfQTnv6lzPrx0TGN6DOu57brQ5+EdAiLhEsBkFFbUweq3khMLwNur3zlmF3lRxxw
B5mSYNUkNL5OhWGwVDq3DjpOW0/wOmreIx29Zm/0tn6u2Ua2n8vyBVHwrZw4UEiAL4xpT9kfXPNf
SzdXshsEL4roQGe39PP5ghtlyoBqeVcn2WMRELecZGttBgiFztL6oE78zbItqUjYeQqHH6y/21Go
jIFdw6Kzo4Hz5mEZ56uNXlcw5v3gSMtPevckcaTF8C9oiejvC3sSRToC42yepCa8I/E1fEyyeVHD
TOwm7CllJK4zyT8G0vgoNuU3X1+pkxyCz4APE4X3z1e0DWHuBYmOBsiZPuFXvx6d+kQK+lvmtK9s
eeX6z4/st9rzl3NFFoHXgg03hNifD0j6phrjmEeWbXhx6izqnimw1hNjQN8i0B2f1l0ZZ+M6nCqK
G4GatldhA2Bu/uDt+e3DhL6LLwuqpF+8FXHX9jbJ2Go3uGW71isHuiojGOb/ZejbUfL25zP/zUcT
9CIKMxqFNrFCy6/zw4InvYQ0im7kJk8NcuzKCPy5c6MP9oi/vb4GnQyeJC6vcN8tCYlCCGHAPNix
R258tx/J4yyI7pIBKLwBz7Qf4gskfqwGbxqEzGbhN+HO1c5mMgQ/eF9/3ZS70mBXyKYcuoj9/n0d
JgI+IpXyy/RoXnHoY4xqZgLcp9APcxJwK5UXu2iZGZdpp3/wWr1PBFrqB9ZFycWmbgeY8u5ZIyEE
f2KhN7vJENFr5YA8RZsStlcqNmz87bKU0mc8w/RemxD3r3pZZ/YaYRxSBXD8KCsGbRou+shC2mu2
bWf4dmirL39+Mn6z0GAnkIQz6dAqHOPdkxFpbjzZhax3cgyQOQiMhELVpGEEdvzBJfnNobA7CceD
jAHs5X3vJ04MVdU4K3ftHORvqGCcGwbwObnNUv8vTosa1EYeubTUflnVKvwMbeWKemebcXOD8ktu
y8kJzpKmpYv4z0bj9ffV48dgq98sYhyJtgglIuyI950KE6VXUnYcKYbTvEYaUN3C/ydQRlcAD8ac
FnkZTR8sH7+9lOyvmSBKg1nuu7sWhnoB/cGud5hicb0Qj0PfPDfXjW6qDw6FFvXXLwSVho4OFFEd
arV3T7JLjHIXzojSpGj0eiuhvUExicQwr3H8FpkvG2WuJTV55tdWP2hbdo7duJlHx8qBQNq8XDFq
Be8QqCl7MMFrRmtin91ujS1Tgs4K6ugFKpp2kZJvpPDFZEjlVbHg5gpOycJzVTJa8Xp7MLYDtJXp
7FskDGFbzryBC4JqI0wj4052Jpb5TJAPtE2MfJQbIJ2R+YQkJ86/yoRmSbiq2MFEqGEaK1jSM5vo
XmWlMR0yEm/tHc7zXGw0vTKO+YzXcqe6tFeXdo4a/UK03RTcMMzNii3/Wxuw9TYqxS8kvLRYF9ie
wwvXKRbEGQqKZNvZdXbba1icjk2hlXujSWEATWFjEkkexQ+5khbpwh3wkAM8sRC3T1eW6XZK4ync
5BUAhvOkZzuJE82rmEcoNXgkXfX2hGyuB2Zwlmu4QOk75JW5rnJ7Ka5icLkvDp5ZFKxBO/qzi979
trLxj5MioZLpegic/raIRdNuJq32nJNe5m7IkL8PuwNF7Lit3dGLcUeE4DIQ8c6zr1Ti7Ypl9L/J
gqX9p2smU6OaOfY9WZiZP2Z5aflKRD1g6KqysXZ0N/R5tx1yw0dS57OnTHP1U1tI0CIkcuy1RShi
1d5Vl01bVDbbEafSCcHPqhcR/n8M/TtTpMM69VLmWl1/tPppwHykXpJUwgbsUBl0yWht8fN/EZY2
bJg44VVAMLCT8Ck3nojlTnhziXeLrOgEtvmZAlL26rQYcSFioH5y+pe5lgQRWUtkxTit7Dh7gHO1
keA9r20vbzYGcUXXKIvR0emxcebmWXQBlQP0pQMsRcWoBGfL3tmacRPHgIWYDgaHwBOpPyZpR1EB
fTvjK7FWyplviOQ81K1oV/FM9Gk8p1dEo2N/Es0xHUdzPespyrm2QY1Isj3oKrihgxWtgW2714Er
Tjjlx40xuNEWjwisSKDa68CczN1M6XoKwqx6xuKjnxeRg2uureWaWLHmTWo1KUItTB2XhvUO/Ll9
aDJMxQ5JcgcEguZBTQ4A8bE/guveEmppELYxPeV48p+KONg7triNu+kJLgKjRJ1M4KYLnnLSohAT
pbl76DsHPJ5Ww32wtTvE4cFRBVa8lmHp4uMSGvehnlEFeKQhs284xY3WX9dh455Ux5hxsNR5OwUO
GMUF+akVX1U9VHvXauN9rHKwJ7nbvwnVdvBJSIfCytPH7TyBrakL6F8MEvUG4EIZey0xg240r0we
nsfcJK1s7dTsI/iYskiQeDZ8gjyfXtYDT1kyYZhzU+OApHJCyNGWQNtn94x/QOXFC7EJvufJud/T
5YjfclS9msxAkDw3w9n5pBnWliA1ECQa0IBq5yzJdaNDIMbeSjOzW+duQxL9VDLfPtc0iTModdwm
XCFctLUj7Vld0aStYT40XClQsEW2nlFN3UV09a/NLCE1JC/S+DAkqGxtYCuXBpK1LR5dRE9wXcdj
FCv9VeoB9ST93UWIqWdnFR/Zz61yQ4kNivjvZLBji/QAJW9FnwZvHs19AggLkhFX31y28+SO98yZ
8rcGOVmxmnJlPEO/IMuuq+wrAtWqT+A4hjX0iWnXUrHcuXBXP/XoK3gYM9ARrVkf55L9dDyi0jGF
pR7pwi0xACqaF14RTwIOsfopAqrzua5Euk1HrX5yaiK8E0T72QGMNaJcLPeP6O9BAjmgt9cysPN2
3c2KlwM1DepQ9EJMYZGvJBRcBygUsFhpIW/YlXrNNmXflO/zChwV2p6wf6iDYeGe2LHhrrxwceKU
usD9lzMahEIcZcszqA1HKM3RLRYIFC1O00Hu4XJqD/iYOEVnwbqdhebMryrT/qE3x264CIMgRPsH
OpmAwfmixOt6LiLBTyVfbSeQ3972rWnPKyqR+iirKLpKBlU907ozNzTO7CtEL7XcFGWOfLob0+1Q
jsQbg5cLr7Ks6h2/smEf8xLVvFTcXZrw9THFbHHlYBR9bfqwIfS+Me5UzPVGXgzCGGLEzo24qGTu
TQRnm/VNZTfVq73sMP1Czqgc0zqJsdTZ8R6mLT9Wg4pmNKI+Vpiaz+deVa/tVDVPfcR1nR2n/lwa
IYkSMwJsuApFHhxDuhG7zmvVF29Q9pWYa20AzuyFVyPGDnRGksCdL4BjBE7NyhwswUR9MILp3OCz
XK0Hj2m5hq60huIfEfnkdl2A65C457vKmEhNtMvgvpIROXV2Vz7LEIcwpO85QgYwB8aqdyki7Q6n
Ydi66B4bPViHUHrOFpzlnlSu8d7VEtbFMIj330zNla6FVx2JCTMuEpsKvCCl5Aomboa+cMG+oGlN
gd2luGijvOUP4Fx0YQYPWbtO5gpRAxLjijZWoR6BE09v5AyrL04obD8IpuxgNO3ylHfkzzBzMe3b
OI/6B+QRnUPEMb9kZuvpyW2b6sVKInmreTMM6aoYoqtJ5gWhTPhsnrJ6Hq9dqboHnTzDU7zcbhOa
77mNpfRUi54Dpdq09RwHGARFRnQlFFfNTaLpWg+16U2fy3injWBaSPpwgxNcGXGo9QgHrDXwE8s5
PVGyj/eezkRmHuDnHMkYVdFGQ2v45hDjV/hBR/rPin6LalbAX8l0lFqJ251gyxwgvSaDk4jYcq2q
TtXTIe97GXHuPEmzhnZ3TQOJJ401K7oisq40/NyYy2s0ejRxEd5zr3XlRv1BWqVb+J5q30oCUSAO
6nni1/lQv4HfNx5ECPeiH5TxFcs80DNevfqG1WJGN5pUjU/eH3mLTWJ3X+FuzDb3jMwUraq4LJIv
udrpQ2o0qyVB9m42M+3ktTqrmSPJkazc+qYNEGN2tVldtv1UfRpRb94YrRteBbKOd62HrxZrIDwr
FS3cDpf3uyBZ6rFGD6ffNJqrWOPLdCGNgyZ6o6J2LtgTB9uqCxoWMRiv9E1bq2MgbLnPs3LbyyCv
wl2fZf1eyJxbw2fz3MJHTXSSE8bXUqhqC+RP3TdVD0oHx2IblvxfqqqqddBX1it6VoK/K8BAlQB4
hBoUGnVvyZ3B9Vox0RRrJNm8h5DDppORN+M1RciwWuLGHrBKCLDX5S0+qAsQxzixdT1mL9M06wFu
2WVN/4fY8v6Y5FXDYVN5pQ+Af4BasW5YM+N1PdYuRiALV8VkB7cyMFG5jnEXsujmM7Bjho01sT0H
O26P/TRl65h380IPhwYvhFPg1kYpRKlPCegx/qOF+uIRGXVInWI8pSDZv/QEXtWxbrCkgcCcLVVv
Cmlgr27F2Tgm4pF6myh7fSxfvWGZM5WklNFZPtRB6TAtiyhI+6ScHt1xCE96gcDYGau9LLN67Q0A
d1cxSAN3mF/o/+Wf0pxwF745XCRCckMWenY4vjNNIvKTNFWHVEOG2AcafM5c4D4GcHQWGUvuIwlV
1+jJ9Z2VJOq2qzXJUueFp05xkM4OnOsODs6KxjQ6IhKyXrzYkw/QzbJ9HDsPI866He3SiDqQUm6V
L0EqZTxEF7FL46Y0zENAbM9rpAfDtnc1fQe3mwhIFOnroedlRAFMRFdKqzCcEF9SXIjHRNi7wh7L
La8TC3CZsDsNJYkti8z/rU8783GshHHp5d6MaiEXdxWwcH+kht3i4bHPcsw4D4btODdTz11CsD3W
W4e6cNW0DWhPMgG+zoyaTL8KiRyuEx4DiNphTNBQgS60qkiAEHmi/BHPMDQ2UHIzOTqdIynoSSh+
IWIO1z7yuRaUPiGaQiPMh7CGWTcfW8hrW15FkuVnmAFM9SjInO4yF3ZwD3uIMkP0oI4dHSSJ28Yn
V29mXN6We6YmgnwCPdpEdpaiz27sqxyTROlHg2cwtMjmwzSVPRHRGp+dHJI0LxwZylU4JhDXrAiK
SAIWD5tywbY0IwgYA3g59Bde0CZPuSnkzjZowNNaK/lizRUtjS7WxmsvsOrziWb2wnDoY/D8DdEO
HpEKJ5sk2yZxxn2AcaV3VXqBZ7E8U8WiCxYlQbIMeKBwqBa7YzLh9Uj2xqh5Tx4zU/Y5L01ZLGw6
e/ZrgvQWcGYEB6JvjSdoYM2hNJ1XY5Zfg6asn6lYs+dMwXtMUMjdOxngPKvvwk2LDv1mklQsGSnS
DL29Fh00emY4Fvq4B0DWx0fNKgex7h1dOXsnNSCcIRYur7QhXFBwk1Ne0b7ByW66CcmJXZaxCJWG
nTzneVLcmLWb38AJR+4fTyygSTS0XzJlkmqtkuhLHegzMAmNH1ijAjjaTVLeYpR2h6eGiof7FrPJ
gaSU8ZXQpHXIKpcvijdWn/ha0jubMwMIFUZ361AGsXlHfczONMVvcwzTUX3JU6C0qlM0ERTuirdU
LLmzam6DZ10lBjHOC8KpFEDPVD0Gz8QCsAkXQax5fjUH6guRtQSUmxhRiVhK7eI2q0cWBhWNQ7l1
MCyUW+ENdDSwpvJ4RGa3oCgKsIcRBggIjWEZPGNV5O941Zg1ayfxUnst8MpUq8LCQLHuFb8lKC/k
UusClRaifBMbHOFKolBn8Wy37Bv1ojcIp64GQmQpXvnJswbs/iAG2o/rSHiTttOmpQRomZDCGR5z
7zyJdFGsZUO2iZ8FJHkC7+RT52djFzz3TR+h0+zihesS2oTKdkjoV11tAfMdhOU9f7+Ydq+F3cpi
PAk5Quko0xxjBrPPfqLc4aoMfasGH4qjbGkKgJcsbm30Y8UuixPaPSgLYjaY6UjaJTZI78qsF+dd
a8OamZq2vLUHFBXcQuatRHTXS0iuY9MPaSo9Tc4UKoZ+l5MIHl2A2OjfeklvdNWZQFYvpGZEd+nU
m0TEAEUkB9K5SR2vBihTufodQA81ITFFQ34lOk56b/Y6vyNVOb91XATcPDmNBaL8obQzn3vCu0vv
P5rW9GW4ir3W8ufnwlRfYnYv8YpfdsnI6dXXGN5mtvO6Bg5f55FcBR0vJpUz03l/VgO3c94X9P+O
A2BjsmHKlorOjkSVHIikp4nSMFvBElXHNlp3IhEN/q7G98vPO33JHAWJBGZ1BsF8FfWWDhyaEjIj
tKSFUmFG90ZC1iqeMP3ITLrZD3kHEyd0R6gKafwwz9FwP2Bv+95W/58G9QMNqokqjM7nP1vDvzC/
LmKYX6pc+sf/gqf/42/9rUL1/hKoFjDnL5JS5Ff0bf+ha/ecv5DVEYvFkNFiOZAc62/Dv/cXgHSk
DgwRAHIhXv2nClVYfyF4hwWA+n5xHKNd/U907cjKfu716h69B4SuKKAWzSt62J8HRVaE8rRlbTor
CCmISOw0BEGFo1EE+7g1xmqTCmxvSHp6CsFRs7DTy6q1vo6oE/AaznFB/T8peIGB8Hi24fQ88gAL
8WDw5YLppAxAymZ4n49sguJQ2o89Gs2LWg/b63nwSN+Iy4TUijLSnAtgAEL4vYQ2stOSKN03bVKc
OckIY2e0b7KmtV61QQTTmc7i7a6QLrbnfQKe4N5Kg845V3M965hz5IDhSrAKfklmwj95nUf/23Lo
JbCLJjVguVXT2mp0C/GC1X3i9R0i2rqUUzSlY7Y1NbbPalmZ7NsQE6D0LbMo002VBfE9ZgC2rdFQ
zH4TJ7084KZhI8i391aKjqYaRtmdOSZfstqbNrETx77S6xhDcm+aOyLv7qbUouxInCDZ80esi8lJ
SO6C7RyDXLHaZtUgJty0hvYywiJcuXqSD4dGORosH8/a1Ix3R+oInEJz5NQ2cBdNnbDU2he9R6mE
ktIxDh2GzvKsnb3gYc5d57Zy7OCuaSfTPdBwsTT8WpWdnWWKCZDvNEHy1A/AazXLdPwU9RTXAOtR
3Y3FUeIEOmuZaoFvygdCYjGjssZN03DWdm3o4tKBPO7Ecj7VBSE2+o5xX7NPDZkCRZqoqdthPyXD
XKwdlAQRX9waZOIUBNgHcvOpmkHK4tPV5jsCNDKaYeHAPk5oups9xA1L433o0hjRMSIsH0sYDgDF
1c7sEhpGhyi0MSPmCZHqxkuo5mb5pmRL/nPmAW8WPhlT4hLFxoBBmU6mhNt4iPv55JJ0sfEibHRp
WhJhzdqMNwFblx/JRS/Z0UZbZbNm0fS1zWHDqLz3m9HlU645d+lor3PbPIRdc2FPLsg1+nJOXF6K
eq7JlEtR8dArcVKmBzJV95oW3YxMXFZke4TbEAn2Ku+nT4Y+zFvHiYNt0E+3epaoA3T3aDPLOjmv
yb0/VETqbhmbkIejFZQ7ysAdAQp5lYsxPvKpK7cMluMzLZvmg14vwDKZmffeZD4XrSv82gjhRUet
5os26Qnkddr2aFs4K/HXvTY0y45NLMKzWjrAieZc38DP2JXURPTOu62gZktTrV7HuVZAJdNwe9Mq
ivwwir7aM108UgJWXlBWK1nr5GSLJgVQK9xh7XXkVbIRKWiaT6QqJ/Mttb1aGWVMD4fIa180iXHN
b5+cJfaERzUYMVgihOm+Vlk1rd3I4uLwsu3xwa1Tp1pYe3O7B6F2KAb7trZIInbj89kIdl7T6X5i
znexbHelrrDMhcMJAtahAFiG7xLSUMLVDyFQQw2+V3W9c6fxIjG1Ef9mN26bKoPdRSADaVPiYdnq
rsgtV2sjR8MkaF2YxSDXSRZ1t7FW4Ck0DN9rwbfVrc0iGDMyWrYDST6OK53pPFWyKW7YSxebfFwS
OL1+4NmqlAHWMJI7U+WKNpjX7d0m+wyBNl7Vpu4dJcvlkWw3yLaBlVxGXpvsO5eRAG+FcRNG9U2f
qI3mclLE1F+OrkhesmU1S7vAwUuDE5OoZVOcYrMmV6wCTMENYy8/VkuuXPQEWJpwVHN8w+5u7ENH
4emHZruCZTv5oK29Y0eaGJRs4d201sAOaEYLlSbOKZDNzcCIfcsyQb8csIXj0yFoH1lXSK2gn9Cv
KqtNLhOz6/0aUvhO50Zt9bLuLploRydrHL2LZtRPc6O1a5Hkn1SIIDrxuisMx8yFsBONWGypw9RJ
yYLVhcI16PRkm1ipxa9XipdIxJdIi/g6UP0RAOcRVN7eZSTubs18Dm6HdLio6ET5o9Em946W3Nsh
oUpEl76o2XuSoXkwO1vyHHfVNs8y7IrmsFUDeymZ7DwzAQOd1IIY07BGtdF8LoBpbOxmVnu9Ne9I
m0t5gJk44M/NYArUAyFxhnXq8GVBaX6QqckoIps3OpsNuuBLm9V7ZuugUPHRxl7W0kpzr11l7VSc
jKeRW5evKqK2fJZR9zkF7/WUEZe8biyHV00TyAKc/sKZ+k1fp0coPi3b8to8a2Tiruq+Qq8beGXk
p1Pm4oLo5kMEp76tkiOR3umuzXSQgp4G1rvXtnzMMn8OiEJzB+HlbIk68ZlOMxLcttTcy2nWxU2U
09Ccnaa+yNjhwvDry02V2OgbKLJ9gNvnY4zZuRiye0P0+yIoqdlnPqyJ523Mpr1F8nKJ+Df/3I/F
HprQE9btbEP+uS9HyNE+2KD4rJ8seqe5sUUS48JytO35ciTGvF/ZQV3R/I+MMzu2iYjX6KCoLrQ+
BWVXnXCDpAVGM2bwALdZmXqId9eh1qt0VTaR9Fu+a1VMh4EokwRqv0HEcld15yYuDT82CRDzllCu
wNLuI21YPs9DuC4lFBQX7qDumA8aQZtXelj141pMmaC7MZHReCoSDb6WSufj2Fv3AujFq9awbSKs
ueigyjuMtVZWZgzNSggEeXu+s7AoW+9zzvTLiEB6tmz4T8ourodC0/w61W7yKequ0jF+VI2FNGOU
5bGe5aOrRHY3EvppajD3DE5vbRYZIVfocfaDMQUvyWw0m8EOGkYomrlJyj7ayWXQ7roV27RUcLKq
/+SFodrQ89Yuwn5IH4gfHlZer9w32dkh8+vKZLtiZS+l60y3DlGHq7RzP1kp0vDczZ0Hh8TotRZI
bOlOlNwVIdrycUDO5cHTX1nWiEVcLC8RNwwI3mgR1kWGBe81v14InwSv3peqSV8ngh1Onlf0j3hM
NrrXRZeZzh556vlkO0ll5L5LehZojKrByKw32ZkidmNP/1dQIxThhWFmdI3w12g2CPmu88qTm0Pe
YLmNuhs4de6euJr6UZu9fUkK4R2yLrDz9N0AzM5pfA6b9Uud/j97Z7IbOZJu6XfpPQucB6D7Lpz0
2eWSXCFFSBsiFJI402icjOTT98fIrOrKCxRuF3A3DfQykREKSe5O++3853zH/8XTuQR44gbR0MbD
M56Vs0sP274JsEs7qIRbqjc5IBDsot4E2JgSm2GnKnLzWlsWyyTTkRecLsum7Lv5UtkqOChhoH+n
8heMaCMcpjIzHppmNJ54QHY0LIMX8Ddur9Jyz7692xG9Lji8Oq1+xd5MLtKdnV3JLPiiq9aigpZo
JMXeeOufqhRQbV067jt8iBTxqU8C6Cdyo4H92C4Dv3OT9iDwA/BK7Wo8ecMa+Bz0VWi4j7morJl2
0kqsOEgPVEweWDAzxEeu80al0nM7KG9XVGPyFGgMosYdg1ZY1eNLGyxH11QfInbdvWy8Jar6ZtoO
VNMe41qYm2UiDsAhuedVOzk56+6A9o2oFJB4Jnt4G9mAc79lOVI3uPDA4qOxxZLzrxCH1K5pAYwb
0iq+UR6s3rQ3aZuPp1pX27i1rnmaW88ZWaR92bj+OUsrcc7BgLAtD57mBbTJKNsbbUL2XjfeKWBj
YMpjZJYqfmZ5VdENYUaxZpPNT1HRO6elOCDHpuHO9daTuEpr3ncI5d0G86QRCg2AZGaPkV9ClSGO
6GxIL48bOu82/lKkb2ptqGDA3+k+v+IqaJ4nUYstOaAGQwELfFSwKMenEXFVQUfsNVZgiYfIxR0e
yr59CxSZezexfpX18Cwall6auzz21Squ9c68mxQRgbbpIzT+dGOxxrujmnPcAQMwX+C2dKAWqup5
6jt0AxORdZoBFORGC4tHlGGe0s++gScpLkW1PFeymXaiY6bLUM4+itaIDLbVj0vGu3wqXaR0TMPu
5MfPtP1eZDrY1xaFMBxk/cXwC0k57SB10n+TanjWEGDvp7TDkkD6+7m18wwjzpDspF0HW9tm2EEL
pH9Dy8u7IuHhMis8HYHuyKvrx+961yZRUEzuPlXF9ChnT9sFnWuEKD9MPQZlK3qTX+m5G66mTuxa
SIUc1Rbw+/X5aubBSYO9GC4uHhRvHOmcCjx1Yf3yIbhvlIb2avrLz6Rx957RDReuuTO/DJasCMDw
6cbtomn7Mv3SfDkAmMA9gee/OciifZCZda6nlMdjKinzowpy1zRcb0eztfZWP+5N4Rgb1P7zmuJh
TtBPeuE/O14KyjhbfpI4/BUPyTvOHt4/wnoc+juPdaYYlx6hrk7e2MuO4WCXxz7DaZNY3mUJ/B9E
QqM2CMQe8UxszISkURyDBdJoMLgAYHnMFdOZ1uV62LMSzza0yejXIhaK8Ux7GFw5+mih08KRkMf8
uJwEEttOk+5m3++OLe/gt7lNP61C8R6JQe6klsmCT9n0B2xSp3qlq6IS2wxT1JUjCwfNJKySAU+0
Hkjwtn5UvdkfRm2SIc03xT7PsIKEjdnqaSiKvnk1sV5hbRkdLjmNfFaDD5loZNHHVF1AQklr7Dm1
vWvmJTkrfXB3bT18m1t4f1IE94E/5A91phlfTtYN5yXN3FNj+e3BLCGNDyKedw6+mW90rYnIb82f
3OHzO8ggXPATHYhVQjV9J5KLhRstHIDK3RH+s7csVSGiiMmP8pHb0ujZGhl43DItO5qYrPd+pNQi
SiaNSxXcLwJgfRKhbWiItvp9Yg9+6Da5tYUfFt+7BrWtXjm/+9UQbCrT++klJb8xhtq7eijrA3UU
R6cdF3Jt49Wo6GgVHRVNVRG8ARvIIul7VkRP9whwzakZg9hesHxm4A5ouuGzk+DP5O1aqZ1tsqbo
JzMUbL12qYD0xNx4pCA4D8FyjbuVJ7nlaT7z0jv1tixW1b255zLl34ha2Huuwigu1oRhowgCJmlo
bHcc1WvSndvCde6Cc93VUEOL3I7M2HM2QwF4Y+T6wfZJnr250zduUmaHrrCNsG0brCx9p5/Z3PSn
Tlhfchnu5gDRfr1b4JO4Gjzdt9OSVA8Uj5wXUbgbdHBIv2UJv1HBDAc13+NE8LWzsnPISBXtZaK6
S1zvBUAeXSe/PVINb/9uoj7F0PeJQu8oe4e7jJPOu6HI+FL+ABcn6z8X0Ty6or+bGyxe7YwfKbEg
WUvuWfhyKUGnUFmBoDPjErnG6kKdfdeGjXx8SEXZovVTr2RN80nxSQ3hPsUbfeh5RjpGGzEAvo9e
/p55zhGX6cPUi+mYUboScYU884h+wUdT72xckFy1eCdT6BL2Y8di08jo/DUGc88aEhll4dC1ewux
27jNuQa3Zdguowt9QLI05aKz1N+lrSGbKKX8nVka33h23syZiAnv7X5buIqbl6/CpOU62KM0Lwtp
DBSByIgzdUoxw7NLq99raMmPeQLikml2D7Iqpd7PWp6Jwz54lIJEU2OYkdXpu75zWEG0be6GDMpa
5JbejDHIy79VcfrpG/LaLea58N2fpHd3TfmzN1hY9v5Xy8aca242k0CmvrergkjmdWjksCQWOX41
tMWicRdvqdTSrbTZ3HSNFhYmDXHl4qOVLNQOR3WNFgDghbElj99ykT+0NFqQYhlad1oj1N59NYzm
SWOmbzY0sNKbM3IpH+Xc8oc4yRuatjeB3rAi7qa6jdKekIl0z6C2zq3uhG4ODQKHTTnsUHGSE0cW
jayL4UlO6FkOF00s7d7uzDJgY88+LStl/EBmTu+BkhktBm6W02zc1qrb/pvG2r7bVTAO512rFaoN
LSNFanO5I8w8PsyBplQ7MCS7M35HTgw8ORnQ+i8DuOd3DKRe0UPdDqgC+bPd7r9br99/iuvP6rP7
n+sX/sVwwXMu7f/jr//Z/fHf1Oqt6vdf/mP7u4D0cfhs59tnN5T81T8Cruuf/L/9n38K5/+FEm+Y
uk6y4F8r8fwsbfJXvMyff+fvOrz+N98GDUDcF4EebR1F/e8IUedvLslslmweqF7IAfyvv9MgcGF3
YujT//U/LP1vqx4P9YGwMNk889+R3SHR/FV1x3zEjYIvpmPmxkfurnbvf4pnBKaAwMdUf7D85FUV
CM99x0aQuM6PWnOfuEkeajbtP/zK+IG5wNgN3ryD533qV7cm/hrzaKlqPnarl7M2lHMMVn9nO+tN
5K2ez34M2q85hkcgUs44sXpDtdUlSrhLv2m/naOrh9Qqmf8bP8t2sVYzyyfeLV89p4qbXuH31blW
PGNx763mLSnRHE0atVffKvbSUI7V/dyZzqZZva05JlcU6uXR6WInEh6ykDGr4ZuZBSB1V39sujpl
bSyzavXOcr5+d+0KLXn11Xqrw7Zfvbb56rrVV/8tQxm2x9WTy1S3tTHpDph1h9W1O6/+3QojrxhQ
Hkdc6FQO4vLNVr9vsTp/rdUD3JSSZf3qC25Xh7BavcLMOtO2xD7crz5i5PoYyxfeYuwFP028HKth
9sRZRYVThmU4Xz3JS18D5sKmrFa/coVxucfAjN/xPl4dzYMmp0Nj4Y6dPGHcgtX53K8eaBKyuwpS
4mL01a3gTnbJSp+PfE62rMBiVd618LjU1vRH9n21LH4MeLce0bVos+i0PrSseqIRLYHQJy0tfgLz
6pztYma7rFVOe0h6V7L/a7JrK0r1Iw5YXIKMCF6mykIbEWLAQinwn6ZjQF+VoiWDdlD/0VOKjSMb
Gtyo5ugcestvXr0sZ1cMH658qYuaZpAyDfY6R9DVrn/v3jnUi12iN+0F26YfUV9k8MsLzIHH94CT
rzOb+tR2cYwSLvT6RIkkfhHp154ENLnOnIagNhQ+kDjPRA92pvLyN89k0x9BXa23pDfil3ztEPSt
uNpOVSaejEIYV8udxNled7EYT/K3ponZzbLcYnmc8RzfVbk2bXvdmh5mZ8yuA81m9WZI7GnbZR2v
Hxw77pSKnJsDiCFqpU9vqm6VLzOG0/d28KyjhuSchwlYqwNoAv5MOk4P/AK1EIt4hqhNWPAbrk3i
9j1fkvTiPER6ncwPZsJb0xnoRTk43cgPLzmtb/BO+R65zOFncge8HjCcitCCh7lt/JIvaIDykFug
2DW9Z9UcTX3VvKZ8/vaZS8QFGAHes3jKOpeqvL58aYw6u870xXzQujjujcFqPp0JZ1c8iOb+93eW
w8nwd+Ng8OVL0/Qek5WEyFLDYX8Vp/6jPfEetLW++ipXy0TtMHt3ua1AZlMaFWbrD/7bMkaaqn/2
poo/WMa5eXRGHiIRwIwZwaYjuM/Q9vb7nZY73GE2C8FzrlEzzqFsUgHQ7UDcq2bVIrBJ4DbG6viC
+ml+R+9iGd5XtvdIXb19FEU83QzcFVHb4g8yk8GzD83Ii4rcU5/oKOFVM+ma2JV0gX70Xppda124
977hzmcZG+YN/p9/U1KrtsgjrNKXwInfAhPHqnKqFKNnzApLG33+RW+m9bFMUu1JMKHsFyClTzLB
FyXKnlXR+mpVqgKLnMwU83VFXPchEE0/FMC+KNewnYshO6RYyluYRt2ELz8oImZeyTgJxJGbg++/
+phvuf8KFn/5cu3q9Mqw8jBo3bdR4poZHfFW02OXVO4cBv6d2Q847JKHdNQLlIL0UOXtl6OCc8BF
ftNzZ69N7zZ1Fj6edN+7ywt6GohCffIvLlZ7pjUHwJW2MZtZhD6bylvPOTZsTAvCiZEZ7g0fwnNn
5MbVZQcZFYafRK7XQHv0EBmyar5mUxCpKY+6WJys2osfjF6b7o3JZE8nEoZq5bvoiqKgRiYY7S1d
19gbSXgdxpGWlN4vmDC11vioE1aT0vyU9SjOMs2ac74MKI9mZRwt0/nVGv2h9p1HjknWbuNg4RBJ
4lctMX90mv9rHoC+oPxXKDolC7K5BslRWWgp3YKhy2y5OTeuK54Ga10Wp/nyUY0OwhJJmDUBuGv6
6anOh+YUeAWWPFYfCMq8wJlr7CY5xJtczQV0JeMZCq2JbIDrcJqrI72B1kHxEI50f2i2U11wBQgG
jGFLs9OEeJU6+uNUC/1CC7Z3annjkyMAMOiM8atuVDKkamYzGPOXNTe3JvO9z8xct5hK6m8e9tnI
KIpv0I7znzNS9pbPOvWHFhKDPtREAbCcn2Dn23IzLojokzWWhyRfLPaYNK2HCz7PIH6SVfeRzn28
1Wt/vhJrUuCUEkIRYd2bgK7rBUg2bMv6Igz3WvLMf+Rt1W5BYRoP1jLbW3T7GkFl0PJDURdNZHca
upZhNp/IPMWWVdlxrkSB4tT8ZLVoclvtAgbl8YceUxvEQgNpD1cPSIbhF5CkV/CKe32W8bMyGig3
VoFyb+GeFLaj3bHJfo7hkIQuH0M8TnXyg/7RDrynFfUEBy9UVyVbhgT/w/ac8eaxw30uZrnOEKih
bCBdLmV9rPAGm7EPQ3XMn3NvwL7W2Uy43FM+ca6Wp4CN/drDFROU0jAHurbaseU/qaSiWXLp9Svr
dvFIdyyB31QyWVlrRrNp/WszNuqt1ufyTZmGdXV7qE0OE9amdbMlgvkLSqfqMywMae2wZSH5EiCV
5cllJLRgnDozNlggdQtlZ4Ecdn4iKzQaP3np3UlDLmj9sLCwLvMiCj2M20TbjkU+XEg927xjauij
Qq4KvL3AFXWmQVwFNW0nm8TdNpbOWiYr45cAasINp2eWb5dO1vWmD2rtyv7dOTIpFHuDJds2m6gB
pmFd2Nu0nb5qqprujSrpn1WbqQNV1fK7C7wYtM5cRxi0cJl5ijocu8kovlyORcUUhp9bO+mCBxi3
RHkQJMbDBjsGqYs5JoFi+HxbJYFEu3z3OpSEro3VfeFq+l0b1y1lMKLdS5Og9QAAPmRmuJvIx4GS
2CdmgiPNX17ztoVMnNcjUTLFpm4xWKllaVfuKlunxaEt7P0ilrspS+ltIVyyMYd47VPtxoelYMYr
RtFxco3+/azI3cm8UySHCu3V6oMrZOLuk3UpA4g797ugcZMd2NYGTiyLgpa6YjT/hY84eJs1TQCS
3xH3tTdh3mdrvel05bxYzbSf1JREnbU8za7lXafMpO/MB1oKq2DvYvYKS/YbYhTJpwQEb/UceaMU
bLky7vaTPk2nbDS6cMi7+EhP1yVLJHx6x4k80KfHeXGnc5zDkSBkoKWFsWXrfAsKnq7G2RtohFqJ
W2lpNPuiUnnyaLm5jPgIdyphrajskR42TUs4EhKp48kI9GTGsqfKeTpOzL/LxWFUoWs9qQpnO3f5
GOFfQFZxhmLKS1ZAwyCiys3QdLsEQPevtPAx4mxcKxbmgdPw+1TZj5oejLuqDlbz5aCeYorQt8a8
dNckd8QuHx37DovfD7lY2XZp3FsWCC3Ml76/peSHojJw8nvpNc57N4mZJX29vBud0d+pCuE3M8bP
NpmJxTjmeOePo4VNBMusPXH74erdPWC5NC9YH+UtYVTZmjHm51nz3oDOxRtJUdNP1SczuYTWxiAQ
x6dKy9xNktOqUMiO1eCYoRDi9OOobErISna2Z0H/LdD6aeMU9nmxGLQx6H14pho3tqzaq2ugXgj7
V0orGu74LDjNbMHrLZIBQ3+CmfFdZ4v34RVOflGq7pjjO/tgUYxybPPgSQdvBbOWWUYjtdYXx2WJ
KQFaFnu+2OTgHmkjXb6zti/vurT6xQUU9rEw5YCdsF/dkuxTI9Y8v2RVceprsvrwaFngmRX3PfXE
GasAA6gy44u7NckA3Po4YJ9jGTcry517zFgJTguztE66HcjImxc+aUOtXtxBDWfZWPVlKUcf9NPc
l/dFLaHvL7gM3olm6siieTbtaInlKNCDtemQqyG7HFUG/gfCMw+OMXGMG65//3sPVeV1sSpwmkiU
kMJjy9Z45Htri7Ou6m/IUWLrrBG7eA3bdTwYt76xHLM1iNeskTyxhvOyhJiesQb23N/ZPadOKf3L
c4Uezj9+LxOGEho0yPnVa+QP++wa/+v/TAMyPa/hwOmPqKC1xgbxa45f6Rol9NZQYbvGCydyhsUa
OOzW6CH+9kvR4hhrEmKJbqWPD2gl7JfX0GKxxheXNcjorJHGdg035mvMkW/smYtfHHlBKnZaThiy
/J2L/C1l/HfrOXfZr1Z04qv/q4LzW5X5P/LO/0Oqj2k7Lpyef6363Lefiaj/Yr7846/8KfoYhvs3
FBsugWbgQe1dMZd/ij7GSvOkEsz3MWYyOrkINH83X7p/M10TcQbiMMxh9gP/EIFsamiA73qAkFwb
Mejfa1sC1vhXFUhn1+pQ3GSCjoCPof9nVFfRDQDYhiB7yIuAtxoaos6msQWkex/EjW3DE6eQk4uJ
znka/9FmryjJCwt8zGq6SjBSzcYDL7jp+qxYqyv8kjDmd8cftYJ5q2Dr2dByf6BoQVcPfSn1j0pv
lK42Hp30ftga4Hc4VA0B91ekZuGPexHAIKfdPT9h5ze+LNJ5cMU76b9rZsFmx6XbziuYUYVIFsI4
XnlzaETfJ5zUEXVQxGOKTIxhbbkDmSezrbiPlU2Lf50nwrOna+/+5Kb45ti0sGr3rm46ZkfWYPkF
r2N29EZneFM5VY+23gTupq3d9NZ6a8VxJ6b5YQTVFkREColpW9yktQ25r96HjFc2UQD+lzshKsWY
JSEmQvc9w6z03JFOy68OzsGoyxrvHmQSTTx09PF0KVm3h1wrObfjYAoYhWnjwQHhQLqPeCXmH/Es
8JlwABJCRqd48mwL7mcnZhwIM9/+MXPj9LyoafoBJt1w9i6WEApgrXEb4PurQ532eGPngbWDMp9Z
zXeyI8BREiaWNSpSnbSOKy1pOx+aVhUv/r1fKA8TPmgDSVNtxnHtsWxdotzpuva3Qv/aD6hgD/wk
a1FAMVZTBDp+ijJ9YI2kt+6mwkP75bUlc2CSFYcus4edSizujTIb6NBMvUe50HRNz0uRRObci8fC
rdrTLLjf6pU0HjXKTbb1WLmn2AYTz9TkuB/c6o2IWgPaDskhrdl3UeHQT2Y4PDtZ04Bg0/c13+n1
oHvNySxsxRETOJQB+OyPCU+F1ZjWzYPNjVEc0dcMmykMAEJNMDOjt2PAsnlR8P6NbJPWaLawqg2c
C1G18Nt7HDp8h5vFGL2nqqkzheaJY/ilbEd0JkdQeDenEBg27CRFFeI287rINZNOnHIRt8HFbZL0
A+TK3IR56RUe+P+50i6jkyXUfROyuHIPzS4jjUWQR2v10ySQ0uC6VAO33hrhdUrm1GEpatbQTEpX
T/G2ltRaEqjEwtIbM+Ueakm0/qBzKdnVSZY9ZBO4/jCV3FixE8QVn+zYZ9VtNTOLMHIwgwqZTcbx
sizZICNSaFYoUl7NqBmr0Qj1WmshGmhInA8u0YUubKuh8u6mpVLc8xx93xbYN9PEYhDSqXVaY0IU
05aal125v5Yj9UdxmVLPQSAhqkpf/TDpHyLkOMnkZOvdDUcqOO5g0H7hnKn5TGmumELfyWfn2gur
I8kticZCZpjFjykmSb2hIS79tiyUeu7tuGlrfJeQvBhJsdgceBLNT7YMyK0gg/c428rSdPeljk3o
iOXZAlfWtF9Ks5+dwSUEmTnd8jQW5tgc0MUNgVEZ8IXfaMbZ6jr9bkGLerRrxecRZ2JebfOEpxnE
EYCXs8z3y2T5J8xZVBT7Spumy2Qocfasrl4i/qVi71MytTIYY2QxXiuxS5oljyiItB61ZtbHnTXQ
+wpAyTwLFyOD5ecU0mtZU6XUzE6Ekxc7i1AO11tAQYztvQUJ8TPXe+3ZasvxtdMnaolaYdt81uxp
jDRu8NvKcLX+2CZr8BKZsdu6KaCpM3/ARjXTqEPeOKbbzLR3+kuVnriSO2YVztyIG32TYz1jah+w
rZqdy2TmuG3CmEu58QGLoyW2cV+phF2VUw32naibwd/4dVx+M+bEeoEW8N3mLQx/optQfINaNw9Q
W71Hl7t2lPQxop9J+JJhDYd1TUxvW2pOTL8pd59bHXf2taxwc24qGsuMO9UKcbf0aGd7Xwrrh+yn
H8iyI33YXJdZmWY03TNx6z19xWM+DXcVi7jrMhvdjd4KjCqC8yt5NKYxbk3qvXEtz4fK8nrPgQOn
0W16QmNT/pVUpbH7//PU713cf7VFsz0D0s+/nqeOHz/Tv3RXgm5a/8Y/xing6DxjoZbblHu5NsPZ
38cpYw2zWIZjMzj5ZFL+MUwF8NR1hHHTJaEJxPOfkizrMAXIaJ19nMBh1Pq3Vmr2f8IyAVfVLRAt
ANoJnBnWWjn4zyu1wojl4HixeyVxpR2TuJ7kuSa9CxfCByfgJZvJrAoL8Z4iivJpyRoneId//ZlC
83uyvcJyQkNY36hgmL4Xnpad4Xzhzy9NHydAU7s+C+alC0SkoaH1N4KviUTaVko+67WMsYmMWWlV
5yLIuj2KaJ5zPKYBErQs/R3h+vpYxTNWpXyQYTUbrL2r0saU6js7GETUaeN/fixwZWIf11V8KZHf
Lt1g9vvZHeXJDFr1sRjlm131KGVBp7+WSnh7vcmaN4YsHRNJ5RKn77DE5AY/L6k2pgazZTKZ0+mg
N8Le8UJpV9yrMQZFb9ylYIjbOGwDkw0TmIvBwE/idCXXJjNT+T2+a/P7OE8rlr7hcz01uMRT/TYD
Rb31GMMijODfSV0Ez5MzzfdTPVn7xgy+T5Pvbkd9DmNrrB7tXJMHe2jNa1tV7REjO4pQTv0nXTPq
6Lhpdhdo5c+gl0jWsLy2DiX0Z4lbZl8KbWRh7sXHOXasHSNB+VmVGX6N3Dc+md99Gfpdy9FrZp/D
QDMOedvph2P4qqa2mZNINn4SSk67N9McgEp6Oe5yX3yvsuo7toTsrpYN5K5UjTAJKXZGSBNbyK5e
6DSYbDaeqpFpMdo4WL6yoHrylglUIgnj5ri+I5/l2Lk7ktrkTNnoFQc2Q5K5xfNA0YvRi2oNPWOv
k86fAWBNati4hZHc7MIoHua5W+5jKoTCdIHhnlom2YhMnxz+FR7rMB7svZ2XgJ0qMihPyu3KiwMm
6pIiRt2BG4ZSm8bqQbWy3dVdN/0i7lHWG/oNMO4VGsU4XZdT76xsY195ubogeWWHiWHs0sdkBzaT
q5KPFDBCWDYk5oGw07QxD413xoLH6J/1nn5lcYoBCAdoyTi+GmCly9M+8bvhBcvMoAh+zSbslUJy
99a9LDKTlGkjNTG6a4yhGzI+wXmsKtYjfWODl0Aha3cBBXWZ5JvypNucOoJZzwk6Q4Wv3ky/BLvQ
re+XAcXNhXtpHe3DXRxQp2ma44nDd7qxWk3hRMRmFFpQV3ZergffWfAVm7H1zk3MErnyCRSXAHLf
R4qxdya7kF+0GC2nZWIKDd2RFIZqEVVYS6gfgbCtB62IPRiQfrwb8NAkYV2o+SwYUvqQ8UGc6DNU
TVTFeFpmAGQPnkMD+CJROlwXJispLvPYESy+lYAY9n6phhc4LgJSVA0ZLo9piPGChLROg53dodIO
v3PAj+QK1CwyAwENnJ4Ct4J3ZGssY45cFZMjU/7yPE5y2lCPa+xSij+jNJh5SXo7vkv9un1wXYkL
yG+/0aTk3gJrOLS1tdwrFBjOcu/kDHys2dSbuJfiCrFUueIBkJwGXMroyJk1/vxUdGVzV3Wj+c00
Zf6W6VQ1YEgiYqxadfTnLI2PtR54T1MuzTBAgrWmRr9Dx2MlIdRjYsv2MuMBCnl46ldACXXI2jQN
64pEyajLIEospR8XaXzgXXCvjS3rI2A781h1A5WEBn5WGAIm/Xdxsm8hoEdx1nzTvGaGpWZa/ROi
9fzJVbYJF82bGb4RKL1ZYibgSjtGKLppaGTkr7xhaqKMSNFGN5ce1/AwPdelbu9kUyeh64/unT7V
GpdZHkQBKaMoBsbxaol1pIe/tvY8Alu2+3lNyznuK4fgAl0m0D6NXGr431OLK6A9fOUxHYe2k4lb
J3GxNnhpEaX0n8lSJVuJ7S3CjTlC5u80/JIQ8F7NJekvbVXeqAAdsGO7dWhhrTuD5yAbWaOqqslf
HnSDjqsubQu56ely3NoJHujKRplH8fOjjkt7NHip/ZmsmzLlTb8wPwMR45lZbuKCxrAW1MEl1dY7
e+Oo7w2gt9A2muXGDBiw7hXuK3BQPhuWS1Ggg2HTyIrprk4HjQdWgonNyey3ohwBMXh0thsxdslF
F8ZPRQUhe+vlGTmWskg1mwdndJsKz2nsPHEVnqJGX/xjFZS3RTeOTA/6JmjJym4LfeYFrk0niLxs
fFRNkXzXJgdGKLe/zezW6UNedjP3bpmoFz1xae2zpHdK/LTBPV/EwYHnJvCLXr+Qi7RuyzI8DEkG
d6SEgQWpqAgd3nvf8tmsVtjWho9Etq8DAwzOkqTHwNduBdt4dg+toHHIYt7Fju8fsskddonfl9vO
GqpQ9+MLgfWCkrJuOK6rZlZsWDhVA7qFD1S6Gyp4O0k/5BsTwR16WFxdEqfl8a1i9TPNdNKso+6e
l7HzfhleWb632OCuTtc+UnXrPIHre9ZnG3x+EEuEZMs7tpSS7v3BG7bS8cbnrkqHk+NWq6+3P6Y5
bFOJykJ/Ap6DYSk9dzNpSXfK0MUxyiT2rUtq8bCscCyAYs4IGvoRNIz5CshHXQBVUPzHqnz8bmSZ
diiX0blUTZafzMzZCSvH3EuNLxu0l4m8LRa/qtxSIhtvvGQsvwV+0uzx/8l70BsGbXoNIDQZf/qY
LkI24umefSEaNpucQ0dBwSW1bXVunCL5MQa4lr1uFFGzwGEhN7t8gUz8llY1fnHiZU9FzLfQGwXe
F2hRGze37ggE19smNd64iOC0FzYgrUZcSnipMGimyxwb9nMpCwwnuWVvbaI4exoTgl02FfFbO8wT
OcysfUP1ZSUQDAHbGnM8eohMu5LKyTVEg70DhYYAMsUJqPDlQD3h4OACmS194/n5cgqCGbEtKc9T
f/aEa7OrE9V4tUsIvshouOJ1r3zONbd+YqgqzrX0OeodA4E5U4Wf3wvRG2RlkuYKf2dXuRbleJNO
M6gFs6GeHG2f5na1426cXDzAhdvWzIdDggrP5hME3AMLwulIVpU1tj+00ZznDm4m9UZzaR5CLXNo
NFXGct/gqgkLpzVOuBrrHfLc9HPwY78kvIDJMi46F/djmeCNdfGTRI5Ypl91kTZvLuxwnTH3Z5UE
ccQ38oXCIHc5ex8RzugPR5zAPkW3hYao2BZu6MmC3mHDLuq7ZjLxtxS2C9yskmkIRecDppAJ+2Ih
9Va5YA+cAINFUeT3zL0h3YvlTgGM2OlxwwmqYuO08Bxgb8y0mfq+fiCapX/54H43/UwebOixidDu
nmzhe7YbRo92Czv70YG6Z6HbzazS4m61UplQF3ip32BqJwdziuOtR/SLWOfcFViUho7sqtZFUpXs
9KUXez9kqrd03g/eSmjUH72GA2mDsyMHutcbv6bGK/83e2e23biRZe1X6Qdo5EJgxi1nUhQlUUoN
eYOlnDCPgcAQT98fVHZV2v3/7qp7X3hYy1aKokAgzj57f/sOEzk3hMEqcNPk1i6qNBDRx2CKVEbF
Bnns+luqygE3WVkVYfmEZpfnzilygzS/6acgrJ/GeeBdA1IyGRTOhxUn5VXWwR6kFK0QPsIpWfQN
sL/cR8aKq43RR1kPQH2efjRA5L6PIa+QM4L7ytfUXwyYdrsZweTIYnbqVmKAsm/KID2pIWhvCeq4
WFi9+s3mk2fnMzH+iQgYRvB2o1i57fE0N/S0NlP1vYtMcVunU0DQZ1H2xg+RT3lPGtwcaXDEP6do
ZEQkUDc3tH+MW5wV3bUrW3uVLdKhwaT/YI4JXmOsQkusf1QHwgU4zRMC95z6rE3tcISxRlmCVkOW
9BaBEkaNdWNWEkrOolymrkllxaJmut5c2ivf4PuZeVNTfTI4LxIcykSguGHhL4VhrVqzyNHHxuw6
QpRFZernNwJxd3FGPcvKLMLpEVNSvBmyOKW4UmkTn3hM5LSXknjlkvCRJC0VXJQG7fXD4M5JSwHQ
gVq2koh+p6nMsqc4KPo3ukI9ZiY5XOZKx4+lq+UuWN7sqEyyPSV1TF+oNzSMRATqgcNMw9ZTjXmc
M9k+RlFp9hvq9bK9wqh0zGVXXYlxAdRsRfvcJZ14FU3QvlZ1/ByVvnl2LCgwWGJM42BbzZKfwuqM
smLe+GHZPELpk9WG9vDKvwVK4zxUSfvu6w6zTKMnlH0jMfU6GE0e+6mO0b1N2DB3eTEXLxkZm89B
hn4fUDoYr2clLAI5KOYsxMbvA4zLdQOtCSxL3Gx4RdUu61jGbQgzE27wiCmxYGPP0LfA3Td01Yxf
Nac+TvyGK1fdIti3H9p9RZ3ytYsJ1ZutxpkFzc3aysAQWws3+hFnYnpMliUAnPT0WC6LAbhFi+zN
ssBja1AEtf6cxGzOCSl7/HCYbOqt6ebzS86twuLKH4kDZb6+M2Z2EQXFDfveGoorBbXBxtZcV53G
uiKAT5yiZZnRcPJdp2yqD1UWCTBf8MyZP5eDrHC7s2tzuE4rc6H3aPyfczv6sIQgL7evdT8G5Z3I
M2kD2fQYxtqPZQqOhITIUEKeCF3S8fR3A+/LeC9C3DYeejR/4GDML301NdOTHg2MdCujZ+Dt75Up
bZ+qReVbZLhDu5vGG96SLgD5GVPUuLalqPG9/HfpDDJxsGdddDzt6aZtn0iCTM+/yD//D9L1R6fk
L/h8MzDpOKOUllU7mzDXXRZYv9iUm3Yas8IW44XOKndjhFbCMpmc1VQeDfDMUfzFKu39kFknQqI7
w+l2biK2aNq3jdJb0CmsDox9iL6aQ4L66xe3WKT/12vzqChzPJ9lnfUn9HwphrYyI2u8NE138RvO
ihBLhst//k1waDswUhwcl39+A9ysnxh6qY1PLRqh+Mszil3l139Lkv8g4vwfkiSSv/WXkuT9j6oC
ET68V3909//2hb8pk77zieYx3FBMD/Qz8m//VCYD8xMoNiEoJrPw2yMH/UubtFj0IlciTtqUBsLU
+eei1w4/YY6kp0IQ36NEiV6D39MNv31sCEb8f+u8rI8quV+uVQenigMFSJgWiqqgHOCPn6OiZHFS
NuZ8cMFizRvWrajubjHaFyuaqHFGxeE2W5ZpV+7GHkjfypJdd3SCWpg73XZwSRLMxOG6BRnoMvO7
HtXGeawIC35rhj66Gz2ssIiK5sZJ1QTlDgq7QDKScjGrOBsNDWQxPvGwBBE8k7K1Eoyz2y5L9N4Q
Vv3cyZnFX9YmF0GUYssDl6HOWrgnDiSubccTJ9ty+2of47wjy88UD0ZOIPa8A3lldM0FT7RVTciC
50sDs5z+CVjdSXWg+yv9YQh6r0bQYLcTX/PqznVGXa0ROuekxGC8Er401cqn/JL6dje2trUxuvdM
GsXNYIfZHc/L/hYOqLEXUabhxEWkaet+wETConDHRJQNzHscHqdFYTM6mByEY0GdhQ2kmqFw7c9B
x9ssDAgE4MQS81R5sdpWvuccEDriLc69kH5bR5xGHZb3vWF7O6y2nGd0gUqigu4OPgHnfky61cn1
LdaHgY7WjNj+DikOy1oXlLeVL2JzO4M5TOjbY7u0rlzzRSAHnlXtvEo37h+FJG63DzpaB9nzZXGz
KlWQA1tX9vNUcLLMlB3soYRmWGl1FN06dZ5uGEWI89eVpiN3kFffq4Ns68HxPQEwNn+yrKu2Timu
/nDPwF1tMIe1e3ax945Sab2sK+2LMKR6Exx+PnelPd0NkhkipADUgEu6dstFmkr6ck/sAENl0UXn
sIHq55q9c5s71ks6Ot4mr818M3tqQbjH0SNW8Ra4hVseRpPTcS16xIcsu0aqNe+wPPuY2JcaMuhx
JByDLRn5cZ0os95EmjgABrQ6OmRh5O6UV+Y/w3H8JqLQ2LFCg0CL811cucjjlZym9ii1wB1cwEBC
OIcTb1vOxqvch5qrDS9zeFODY1uVAQh0I5GvumR4opjA2CWWh5NsDniVkt1trGjZEBjlT8WQGK+4
PuJjUyTt1UUGvZ0dNwSwIYmHGcm87dhUrQtqBy720HLdcNkS9fA4PAO5RBfDCrTJKLKh7xOWArYm
d7rOY8/YFqdOHWMHKOdYfA6iYkp3MhSjTURcaMdTm2xM4gTzukcCu4GlTf710bJyd3x02fS5IO9b
9qDPEGXjjMNOlt54nek/9ICLkpfJ0dQ7KsFTeseERtwA6sPM9ycCAWzDegnthjB5QSQcalFkJ93W
ERzMXqfQrrLjSD1TsypqnfHTZJTGV4vLshsehzR1xsc+TxWN8XFsZDaoFXPI3vK870A4gWGvqMhJ
XGmt54ZQ42aQ1sSdTaVx/FaKNF7S54LNfG7UJZfnWM/mdpq14DTKFoEfPxhnP94UWYUnoC1t8hqH
Gen6TdXV2H/z81Dk3hvvUajA1CDDnlK4WBz6qwijC//wovyYmbVr4Bkgpxk9VbnCS2+2+HDWFlNn
xAdLTNuPA8HfZqz/40ktEJ7Z3f3F8rAo0opWg1/tWL990W9PaWqXMfRbFPtCryP/tuwCf9sfhuKT
S/AsWArmwoV3xwP8dzuWxX8i7RLQwuXzIpa9H0PnRybP+xR6vk+xTOhZC0nvPwrlAeP744mSGlgK
n8nkkQZcOnzCZcP4y2k39VIWLUImp6klV4QvvHZXGB8IkbY+S5l5Eg79Edg6m7wFlLQU5rDFGgIX
N7lE6j10oqQpLqgL76S170TbYqj1uOpNc3ogqwDrQWSYaB7yMOteWqCq7nog/ZWt54jPPuZ2OaBp
cetaFRG6Ii4YPpIUBCjvHGaezxg6dvqohe6dVZVxbkD3s7vtILIpWfMRo3lB4h9ZOYHRfg2z2f/2
EVHpgxBcrzZtPinQreR6DvCkbQQrIescWkSiJQ+A29EhclQO6irB7O98STPYiqOZCajDE+ljk2Xz
w5SY/aWLrZI1PpTfrT/VBnTkYIrdFQ+5GF02a66F25BOiseW3UU9H/BghSer6dIbBqQ99mnwFEmd
1ju3IpVkyYTHcT9aOZ4icD87p/etl4KoOMmIrngUFqUuANq+xGSN79x6DjfUPtj3Ct7Fcag52yTC
uk88LTcUGvhbY8b2O+GnuLd9o7jY1Xh1TdQntyhA1zeTn3wDVt3sHTqa1+ya8htRltCpvam9DoCW
eNuTNL5FIHIuY1LZvDal1RkISWvV9SVquvInxL9wN9B1upMuLjpWVvLKWfObG+HXFRHMZs9I2pUn
+RvE3peQzOMK50S1bgr3NIyYknzqFB6zTtpXewqnG7vxx/sURuBDkydfCawn727tQSmMpxuWSKBo
QAmvPMonmLkb42Gop/Kx6AjpV3khL5adJ+t+IYBEYf7QFVl/McBJAfpI5Wd8rhFRCWu6zBRqbJrJ
JYXv8kqNCdqROUTxkw58QLBFQHB5nVU1mniVZSRGmgbbTcITbzbV94L//y6GWfHgDxX8W5xw4dWn
MuQBiM7AsioCmbUUx1wcwDHrrGH2y6Fz77WhqqtpcUX7nurP+MGcm5kMd9PZMHm47G9rculvbOyo
oDL6HvcLDw+gJ3nRIssPzqbN83GPxBbvjFbdeBwST2bi3Q6DbIGEeRWdBByF1kE2oZBUxYAhkmtw
M5kwBVVEjNLT/bPB7IaD7kpc3dxF/o0zcDgkREEOBOREYnd3BiE7MXchPjrnikpQbKug+SYb3z9i
W3melyJDrOBfSjx1O9iv/bwuU+vGddgTEXq6KebvRkzAgBNQQ1eC+eKohdI4h9GhGQfjdgygYkWq
iZfDwhs3Q3lnNeW0M9hf0wEfu8cZ28szBM6RGhlMa2XUQfAlnuBlxslHXFmBPH6DsNZulV9CwiGG
iUR10n167sseHlBPNJaUIJYdDu4LyKpzSjqBMUqNY5Pu8pEDpYNocQ0iu3hoAjc+UmtIrwn66ZFC
2emhnAq9r/qcciFG672G0HLrdMNp7uzx2M0ccjasCseH0emfiToZGJAwh7FeTio+YDW2HZP0Fawb
WAACBft+jka7PMPbvZRd8LVua5czqw6fMvQb4BYVQJcgje5nO0jvcPq/V07DXqUlSaWBOXrN4FII
ThD/i+z4kWnoaDZQ+qybuKgQyy2XS9rkvDGUToESkxT3M7fdVTJxvytqnEprv5q/aHy2eNK5Pw+K
azCdp/lLOE+wP8rUbB/bjsiY6QH1DKryDjsjFdRDiIJ0H7sRqbUG9RJfg4MsU7iDCU86q49NPnA+
TaueFuamCq995v/kuAWZwYJ3PGLGRf4PBAEUul+Aa3hVCVnCSRmMkLiVy1q+ST1jB/hA7wKrL3dz
ApKamzuLx0k9J8UshXOY8SGeyspMFM8Wo/2WG0DtgeBk1GzBqLFQ8rqgJlNcT8EBYlemz5PTeQ8T
D+xHG8CSv8pHLj12SoP7KkXanRJdzsCDSGF/7bn607VQLQQoYUS+sxq9xr+2FDch55EuONUWjd3t
HC28lKwCcdb2R9CA8V1SqOKRjg0IOCTW/X2SR1y4oR6TtyZw5HawnPLAWTB5x4hthhzK8fGTBO+d
c2x3WDt9p2FxpUfawocGTXq0F4wP8W6SEdzaf1a5g4hGl+R42w9S3s+T1ZoUS8zI3Jp4D/kXCkCm
FS2Z6sWM7Pa97cz0jWcyTlLwyLeEdsq7aHDDn+aUKAqIisi+GvClX4y80JfS9I8+UuKPsrS9724V
uinxIxsckHIHAh50SR3dejiW3G3XkvPDvJkLRjxIl7yLrNSS4FmBdzizRCq+G5kJTqpUFqQkD+rc
Q9Q63jPPkXDb4FDYKcxIBmsav2FQyUUSH7t0mr7l6I8ON6OYdFdeDfeTjzxJ6jEx7tPMk83Kssvu
jbqi/GIXTRxzFfeOv7bCUpP6b/PvTt/mVwIUj4UsRguFt4qOWEtKwoYJH9am7ts73dpQEuUoA6BA
tFeV29kKzVsGnvHNHefxRxQk7ZfAgalfGRlStBGHgMWmdjZOnciG+8rlfrOyZWd8c8xZ3s0dvSr0
2QfyoPDRdgffGJsvYTwBa5x1pI6N6G3C82nWsuTwy+wFFJyDW7S2+2vm4JOhJsCGBNU3xZHPHDRt
ZZnNjOMRLZ5XjvPS78y3KOwjZ1ulZj5txGC4e1U46TUKG3OP5cRfV5gLyFuDv9xze2Y164oBL0hu
+WcGsPYkkt7beI2DJXhQkiQfF5xfNBjXSehuW2BUsEGsfkuNWuishGwehJI9dDA3PIOKJBPiE1fZ
TFDpoPoCtVqVRdW95V0GYYSsilz4brJ+zWei79seKntL9Uurf9AZZ99GJj4RBpKvTpyEn0Efle81
NuSdDTGy2HCLB/g4w5A01pS8cUfEQmUeU4IJt6F2/C+D2xXk9XCFkop2Nb1M9mx/9WH03vSRsJ9D
omZA/pjjWWF1mJSgsNUHiOD8a65VHhxoM5ivQR61w3qyEvE+hAN9DZXbfEFH7x/ckPzgOpss801p
DpBbzLSKa8mUCvuoL76HLQ6QbVR6sXEifRO9ErmpPpOl9OTOrpLpRkk1owADtt3oDtpiSd/WMYvz
e1Or9LWt/Es8D0AoSqhMAdTegMr1au7DB6cPzYsi8bSJwxLDkAs04Q7qP25+WLX7lgwVM3I3OF/p
j7doS62b+LlyZsg0QJFYAwtg1PNaSFDDYRHHF9lbejtSz3i0soJgt+P2G93YxU6ZpjoLvDqe6sof
SWYp2gyV5//wMpbEq4Fw9gZ8afc5xj/41XPqaDfUJrVh/Db1Enp01G1iTfkx5phFSjdyTQiaXZw5
NKA5EA3JBVQrZGJiTEZScGuxx9sag8dLEU3FE6usZG+mrsF8EKlzh/sCtSsHYUc8I1zHJmdEvLsn
bL+G3FVdCwo2DSGgVlacv8rAp7wGhxf7+iR1Sf02jeVt8S/pm9wQzWnEqHnmJyzOFtGDb5FOe7gV
fX8om3bYxcz5x7aI7Y2V65dmRhpbC0t07zFWinu7bbGxmGl3/HtK/vcstqjPfzklV9/T9+r9T0Py
8jW/D8nOJz90oZlQEYzV1mfr8duMHASfiCNyAkNI/hh2f3HZik++S1zJ9H2XdcgiV/9zRvY/wcSm
ypMz8T9G6/9EyWbx8b9mZFvwKhYp3fICa4lU/TojK6a1VCeTsRTSTBuas4p3N6MGjf4TE4E5IXZO
4Z2cKY9UxjCu89gSZy/pylvtRSDahKjyLR0fw3cfq+mdhssADy2j7yYOc+CqfFW5meqIa7jS1ZfS
JSEARMe669LRAzHDhHaLBzbQ6zwrsWnIsPCgZQSPPuUK125Sw505vJd1x2eGwfK5J/j+hnQ6wE0f
ikozkDTTO/7WcsILb8ya03WMVDSF7AhXdu/HEN69Nv8K4ZD51+5KSHAz7VvEMucUTEALHjIqQnW7
AG1s7i2Rxj/RWYGzLeCmMlIiVtOGGWT2vg2XtrIJoe5sZ/4QbHlgpXBbqsKD0wz08lsjm+at7k19
UXKGW28X8iYO5fgNz0715vQpHRUcZuYbDCTtw9xk8buVWEzGmVWvSnLmPKCatceTk8RjMAI4n+p7
tpY1oJpgAsw7l6MPCTjNL4FdTg9OAUu7mfvNLOuj74/UNbWMiUOlKMhy5v1opf49eIsQU75dfpsk
YRZ7KoN7zxX4C/qsf7TnUVKIxWKBNnj7EOlGFLDQF0G8j/1NNmt1A+ksjY5aivY0aECcKzOmr4ql
fuufA7O0qnVnzMWzXTbqUTk5JyklAKfTuypeU0rXX3sDo0szIitXVWicR038qa8Y7GvwBetxivRZ
x0K9FPnctOulsJO0UNfeYBkZfobYVKmHnXsj38gCr9DgVMW2wZ6ZbaoxxPQisFncMs52YhXS2fLe
fsR56Tdy93FasqK1slF+yTKqbZaCkpboT2vH91UQVuLA4ie9Jk1uv1hxmT6E2uW72abfPQpC1TvV
Js6NsDKGhISE1YFRmAzuTM7d6of2MM5iuMasPNYevUxvRhV3J9sswx9YK/1u55kY6lbCHoN0O7Zt
eEX40SMet7g2XjOiW/dgr5mYhgBeE6k8nX9zmtoOES0AN8SmLjehiyWrLUX1xO8xh8ggk3t/yuSt
FHNy8qFnhFtRj3iNo8rB1znH5YbLtX4KbOR6GglrUADQ4s6EAp3bdnBUvex9mkvG4jOVnKv5lL9O
lcgc8HkxgUnenomVP7wNQJn8o65E3PcrknRz5mFuDCezOFeoYJDrLaBGlDmMWIajgborZPLBnk8J
FeiHdvTuRZBxZHV8vQauiwDldOHjVPDp2cpJFW+kIOeVKCJOT77CAw9G26rxlUr3USmX3PScsn3o
nbkF1AB4Dxj7dO4xmO8dCqpI7MkF9E/TbhgN+TawcaZ2fF6ukWQpBRZ7KD5PH+MqQoWZ3fspyJFw
4zQM84+OlkQOC0SMyoUK3hqHUXXPDkfoByMPlpLeZUK2GZWHuPJu62V6Lpc5ulgm6kaV8wMqhXVU
y7xdL5N3MMviAcIvRuHf5nI4XEQot37DL9JmfKeEK8WvkFzKjM/HMuETTaTx4oQhhD/JNtq9WtSA
EFmACOIiWBqnLEPEokhxxXpT8scsasKiKyRkO6hkRmsQi+rALlXepQgR4aJIgOTCFreoFNCkI1xn
3K1nJIxq0TII5PBLnr93cqBOgvcw6s2b7EMAEWFu7kyZfJ4+1BFkEujR6CUIJ1AsKHtPrau5aCoR
4gpj3503Ztl9j+yCkQMb0HzjL3pMadZsHWw6HCa/X4+LcENv3wfpGjUHE29w8BPi+PhCWd79Q/dB
AWrxCp86W96A+gUPHpJfBdJMqkLO2GUdy2dcDPPk1MW+k/LjNfoNs4y8DafR2XmgBSwuoxtvkaXM
mCiS+SFV0ay6N9zK2DucdNc9ZpLL/KFuyVoA/10kr3aewyuWEkKpWE6Lh3wRx7yw++6T2DvlaSxu
dBm2rNWwiYCrnMRym4VQROfsHD/5hNY3rnBr2MDIcXoR5mIvni+04GJxHkT3WbPfXRsurlArTB/c
zmj5SCDzdaheKClIf1iHy8ehiKIHdxEGyVfAdKhN6Ov8mkJmj02+CInFFL0ni7RoLSKjtciN6SI8
eosESQ9Sue5t7yQXeXJSXDqZYb64i3RJ5TZn04y9WujxSq3c/zYyWlwDI/TXWk3zzp51uIMXXfyk
DqS66HFLplmdx95BN+0WCZV7jHHO+hRdleDgsl0jXdcusqu9CLDuIsWGk0y+OR/6bFhLufZzdeUi
LC4hrNN7euUw/CzSLlR8GJfCvPcBvxBYQwAuFym4COxwY6hFHh7FF3foOB8LI38sFxHZXeTkHsvZ
Tn5ozNwOF70ZOy5VN1QXzx96tLs0Jy4StYG0e3LlOEMoSqej1/OInHLtHY2CZvbN3+fkf++cHAac
LP9im1SPfzokf3zBb4fk0PwkXN9nvfSHE3LofcJ0i/XL8qn9siht/NcWyV62SAIfBium5YD8rxOy
A9nRW87cNDEFjr981Z+8HX/l9XDsP6EdKQ22yfXja8EwxD7Jxt/y6wl5Lvt+qPw0OJltOd0Y9D7A
9bXy62S7+Xcw6voIvAP9BsMjWk7+Iet8CDwfWk/kS+Oe+RcFiLF/uHfsPnrONR/vm3YRi5KeRNOx
/lBzoor7/5pyOqQl9uVbhk3/eXb78UEBFcR7N2OsOKGJFN+HRaQaWhU8J0B4EM8+VKz+Q9GqFnEL
reaYLHIXVvFim31oYKRf0cOqRRqDtFb8qFDLYsr+Llk4DRQ0ts4VwQ9VTQ1N9LNfpLbYGG5hrCKT
I0Jnb3qR5JwoHl6mmEYda5bQtm0b3Y72UnCB3eTfNwSJOPLPtuSTHk+32u/ESETAoUq1NIyHusrw
ZPtDGV8Gw4qO3odmGKPGsaKrbedsJVmekSbTAr1qxLatm7g6FB4xX7BcCV4HGx6ZHZTBXi57vxXL
ruJxFrQxc2JA31N1fEjHIoZgEAYnl13G3qynxt7osvQeyySm7lTTE+2v5hkdAHXfUujLJNGI8Dl1
+B3bDbm4Oeh8UlzFwIIi7ADdR3l7UlGebfGQUjnM9gjqUTuFNx3r84/NYgVWpSHkynmdB//gq+vg
l+2BbHl9oG1UMoVEuDLCtCzqtaO95rEtxv4k/AAd0Zp4c8ICQprRVMWdwMJsUtGnscp4cw2lh9zA
a6EAgnnK6QOWbzXmxUTP08Tz3A85dnpRT/PnmG0LWXV3xD0QRujzgODlNXjzx4n4l5nK/tRnpZ2s
vGSK74O++Umj96wOZq9b+iBAAv6kGpLKJridxbhKHd1/qzqOHYcIy/lzpKbsONhVu9XhnC2V297w
3oiQoWLskIZQo3Y0DXT0E9mtvRN1yOA1pWK8072Ms+fWhA84PGgS+TCVhGZBtPcxOFwxECT3xMpm
UXznt2uNzpre85T3dnIqvN1nU3dzDW3S88voEktiR6WgpkA4/YA5ePQ4fwmLWim+B3AtSn30oyOn
eDtWmCHXvRBDdYgqOkOMGp2OjZi3HkLLPyFg5ztZ5iUfb7sDmUyeJ85halRINU5IFkyaTUnzjYh2
lJjNK8MnUA1eDxZNbJebIhc3Vh/itDapgpooAsB9eChG0z3rhq6O2exQ9s1qPrCU5H1XVK0SiXNg
WlcQz9G7q9a8GOxCvY2Uyl4j8pN1gLV0ssqu3KasfmkCCcezor9oM5Kj3Lcuaw9SeLq98WSrTiQL
yussKqdapbUHsCKryLSG8kEnfDDzOvsJB+izMMgqFkH+PSDPvqERF0pImsknQ1nFpRgnuPAVSlU6
ueKR+mLuWgG+d+YS1icmzGVAaXhGs5F+MJYBmNhVfk/Y4Tl0umIdUzy9Mmr7kPXx1SPvA31RZGuI
3UiSqTm4K+bP4NBpj4gOXAre7Xp8gtaVbEx2ake/dvTWKjwyVVZmXT16qDfcnvItQ4N7JJNXbj2S
x9MqdqS6dTmnbtspIy2CX/sFsIbz6pe0wiQ5Z/qJcvaTr3r/CY1F3TSjRx9QGEvuKRxTUPxTNzK+
mbRgInLksb4zc493jn7Ye+DdxQ/6DYJDrR3noIwwO4/CCKdtLONpF1larfsKYxQ16fEaw3t7AWYN
P7QrFwnQejc9ZhqCS8NuiqhOdsO235K+AwSJrS55oGoUyUSz1iRaU/BuW3bGB5VDWPgthZnBe24P
7JjSqZ/WCWPhOWWLdpfJAPu26cKZq3LNIGKZWzNoqk3m+GrXyaB8ZRoJ7pM+RnWP+fW/ZiSRLVcR
TMqn6k4MCsdZEZtPWNuKn3J2+jecbc6j307VAxVN8XZmR7orGvTRAQALdhyH4p0CZWMLQbngppuk
6jF1bBKTibTfgTDMB9tuxzN7HLqzRCMPk+GKOyndHJIMeoYsx/kxFqUXYF4UKZXclGyYDGtn6WLw
NRP4ABRf5WQIAm6ZRXwHQzs7pNBgSW0qn/aDIfDZMdkxHUQ9UknUJ/pkFjQglEhGGHmL6HNCHgWP
WOPKLxz/6OnVxpCerSGXB0B+LYQuMX0te5Wvtd3oJ3uwEc2jzO/gg6UY0fxWfm7j0TprhNkzwjkI
NiAgePHcNrm6nqLpJR4s+MBZAy25ZU8MgS55adpGQmD0pvtE1ohm3JjaA0/06T2hAfnJThyK2xQB
dJa1NnkG6hcgeCia2rr+oadmMWM+t0Xfv5qttxxuZ0aY3HydQTtXB/KdXfriMAuALO1rT/Ekyk1y
R7pOSLJUZNm2ShAQne1hgkFrTvp70A/eNspnxuAu5RackP4foLyMEfWGs9pj6HuCatPu03yMwUMj
6/CrLDaqqooHwCU9pgt6ymKj2bR0nK7/Ph//O+djy0aB+qvz8eXH+F+nH538Mf8qJf/2Zb+7ou1P
nEA52jp4j/9RFfq7luy7n9hf2YEP9Rxjv/UHKRloFKYqYpcWoKtfDsp28AkXNWIy/8V0hCn+o4My
qvWfpOSQcIHP+ntxbPsOTS1/PChbbcfRUoGwDgcjtdecGPrtHMN8vEnY2N5MZtcOjzEs8VNtEts9
DizaH5LGGEpcpAKeYdcN1E5RYJqufeKnZO+Zf62G3XqMeoEyN0iTEonKRltus7UmyXiJ2bvaG+J+
0dNkVe6rVw3vBWskUo3l09CSWe3zWj/ILnxi30SAuWpyB1NzEUk2i3w6O5h6t2p0XKKwAAiuBKts
Eu29+RrmIvNWhoHeUVVjfpIdZQ11GaTUhvCFo0eqhLaz6VJOKGwCP/Q10gSvSxp5fkqrQ69ByYNB
OJS6O8I4Zd/qTHnzbg/UfhGgC9fakSCzljcq15ivOz/5yu8/XRuG5KtHMXRHN+80xmJhkdfLSnXU
NHqsfVvxhdIdpbWxqqUfwyvpfX8ZMt2Sbi8Ck0dhr2+9ZgjXrhUi0HFzOPSjxGJlKL67CMaRExB1
BzLtw/WY1rbCmRtC9WLrRI53ZNVO6Umgyo3VxMabUrb7GHBupFFI2eLcBTI096MrimeqwUHSD7ES
rzwC8azmk8mfBo96uguawvhJkXG4ZjkcnSDjJ9+NQk6Xxg2C/cfrk8ur4soGiZDx96NFIUjFmAKY
1vf8atyZnar2SpFkrINGUy/Lm8zemzCKHlSy8vvUOseBAKZDnBBj0RlbVZIcokLk+uCB/7aJ1vuU
qNjE62ri+rQ7VUadn7RTHwei4DRuZ4Pa9SnA4oaCUm8H9Tag9ionGq76kmshaPJTpsiW8d1pHOMB
l25xHbqPnMCK586wi8ek6ebXtknkOYCC9pTpIdglttV5G6wvNmRuFd/gIEhespnKyyKcXXgB/LID
L6NLJe/ddI1HAsST5hnvaktWexdr4yp3W3rdKC/FBpehd+lqnPfYMUBpFJb9c/TssQFAW5Y1OrOe
0K+sLM13IQSj5JIXMBrx3BbNzqsp+7LWDnJainWmq/1s28e5vEZlON+mGryvvZjS4epGt6VXgtcc
4jHYC062u65I7OdisbSXwWTUq9xLcLpPfcoUlgtTPqLIvLp9oc6li8YYTDMuyKHlqZwpbWjYuMVt
GUeob8xO3i5dbPaOj+FeLdb7+MOFny6GfL1Y8+Vi0peLXX+c5/KesLrgmVSFK8i1sOx8DP7a9/qt
FTr6lDgtAlBujfZ6XEIBk/BMIAxzwFi0hAZGhkjscgQJKgvCJiBV4gXV/7B3ZttxI9e2/SLUCPTA
a/aZZLITG1EvMUhJRN8F+vj6O8GyfSTqHOnWu19s13AxkYkmsGPvteZajAZW1eE5EIv9oB8xIsDP
bM/9Yk6YgM5elIthoVusC6QddfyL746G6N3dQLXmXObQe3sQ29gfIIImZ7lYImY0MZhpAF3NXHq9
GCfKdw9F+u6nYMeEt0LwNy8AJnjojXRxX0SLEaN592SMxMRv+3jAqcEURj9MLlJrvRg5BrtWJw32
5dHw3HlvNaRjMIMyKnJto1oY2xJBNrrTvCP0J4ZeSjsc1wh1Ko3Rnv3IZlhsJSPe3Nt40u1TyO+3
j44Ecn6si2qhqmnmF70kCdbADwCQdwwykN2lm/D7m75fk05cmSiwarVWuRXfez5DivWEdHFtqSK9
GLo0m9eDgp0iUovIQraecM3CYdrHAjf5OCOZ0KLZqmS2jkzV/atq7o37jCx1tH0WyikgIilYnTLv
oEEEWt2oICMdsxzIvRhZzC2PKdmm9Xr5/L6yNFkn38KpyE453cYNRleTjMLlKao9Fq2JzuOjQoa7
8QzBsjosIVorf+YNoyCC7Sd8z2xiycbicRitO9NdDtTFatoQM803QX6ozzAWB7YKoxGWV7zt5yuC
y0DrV5Xu6JHi4FDopC/+Wy79/5VLwEb+VC4dXoqa4bT6/nPF9P6X/66YxF8etnNzyWlfaqJ/Td59
JOiuz6xbBAzml9n7//QV3b/okiBoBzCKT9C1Ea7/S53uWJjSkLLTD/SXwJh/xrdaHGI/O8ggnds4
x7CroZXzPszdHcOjgxb4Gl476VdsIcgG86LHH07K/+L35Cf+epAQOb1LG4z/WrLifxDAd1DT6zAM
eIdlVkOSCbTJ2B/8Ne+1bvv7Q33okuKIoy7ltLALpwRFTPDzoapCTg3jTH2Y4PUSDYI73rLAS5gV
nY6cicqhMJWxnzQGGIws1R8O/8vppABynSDEjWdy0ZZO8Y+/lFRevEMeWPO0HO+twn8Kkvbv3v7/
6fpbPuKnK7YcYimiQ8F1+9sT+MPJVEy4EQeYzcE1x/vJtR+x/VTr3qLjI3Tz/fenk9L918M56DAx
FGNWpfXMjfjjL7IjtIYTdQZZA3ZzimCH1+sqNIpT5soCi5Pz4EgaQSsnajpedzYpf3BSQq1WBTIk
BVlVose0IhoedIyzI0MdVOBDNYQNq3WOLbptUX+urMasx1URhysA1yQo0xh8ZVq+j4a2eytxHkDg
6YT1SKRczTshZOUlmNe+ips+3NhxZm/oSE6PcyrVZeJFIxoLy1egFRtoCZ6bR0/JjNOBib59K6PK
vXa7MrvzFiP44GAz76MuuuqH0iQ6A0JFFZAvg7ekQQmhIdcH0blPYf/b5JY4fn5XJc5XspRvO8WY
a3SC4sS2FysB9q2wSHG9uXxmQU2/wajX7LOGqkqVmDPbdPwOQQQkYhpf17NnEHNT4Z6yin47VqN3
NRFvuw4NT56syH70DVOe0pgMhqZFI8wg+TsN0PB+KluaKCYsOB020X3nETRPVQRjY4g2foWEchrl
cNBJLrcpGtVz2bqYx6GvymAeL9xIeNkWOhUdhAgURXjsyIubqGn98L5BUgIkwzXXVpD4l7VIU3FR
1vgPduWklPfgYGR/irOB1m5l8jnBNFn3lZkNF2TO0L+1MegnZK6gd2jc+EIWjToDG3a3FhkYu2IM
uUWKJr1pqgXYPpbmdgB3tQNzJx7xIwZIKpuJxLrE6p/R/zTgA8RsXhraj+6TuNHINitzJb0Cj0bj
0RoaEzM8agNToZSxuq01xKpCtZcM9e3nRgfdPZi57NAYsXk2J9s7FEgOyLj1kl2PX37PhvGZdh3I
AZxpEZ5Pezo4bRLeCi+Cu0C5c4a5Wt30+byxECaeI/p1zTqsc7HDRNs80+mkX5bAf12Zk5vsVej0
F4kkCknqGJSu38JZthGAyM5HG2JGX9I+i4/82dM0QEgtZENq3nhbz9lDClhkZSB93DuMdS661ssQ
D6O8HPoIRYAcTUbRiTiYos4PjIXQtNdtczHjT6Q2iogaKGbeG9zRKK0W0JW4tWUzv7QGARE00crL
IUqNiy7yrD3NXBgIIDlp3xXk1yDo9DeNADyHBHHZpBAAACsWzMlO1vF8moxAPlOJldBso3AfSTle
TCnia3+BzHqhEe9pMEqe/YLIGIe+LYrcaV24WUgBlo8njVj0EpNgsJOpFz5Cx0rJrkzKjefHL7a0
n0JTz1tUHuIOrK04WIP9xee6GkEefcIeiobF50yThXoiSoPRt0Tlox3S3lEyZpsmMCGv6fRstA2h
po3MN2WjvyVR0AbY+WiZB0yNjtLAn2sa4hbOy66bmNOkBpClKqxHfAnLjEN6zYPC0VuwPI3GhjCa
atdblf3SDgAiqrj20I3smjqy7123JkXHzFR5LP2hvemN2n5h3Q6OSTGC5zNj2PgQ67ZxTPgj6IZa
X8k8Y7dny3p+qMwgv2RB0keTzvqqttxnVY3tygIjtRqhwoHPk8RBipjNZbmPeQHgphJDh3+ykOxu
zfKqXRDxg/WQFTGYN2mS8hmok6MCY6O1AUAmM4JzJLPvEo3oWjft1u8t56UXTv2a9vZwXTttEa7c
nGePJcG7Tmb62SFYu6NXWARcQZmh5tXjZ7itNnpRxZEFTrAZxjUPENKzKX0LUyN/MsdG3JPh4Nza
OvU2dh6aazMv0nZVubm99/O429IcIT1g8qZvRTEb11lDax/f8jpTfvoI0I5Y9ZCZzLpROapSZ3LW
qcPqgY0oh2zis+GxEyh2tFCH6wLSx4EmkLduGv8r3FFgtUPIdafnkhKCGfj3bPPNPTuHAu6RMxPp
OycHvEKYlbwwPmBgri6qqXcPbue6115iZofYiKIvgbstomTeY/3g9MNCeTBZuTYW4PcdJ4m2ahCZ
a1eYNZJz5DjgiL2tNxbFUzdnzpcJMPiVpzz91Jb2hg0tpJW0VuqqN+uOHGwQUYTupQfMSLR/PW4y
Xp44E1pay43Kdl4k2yPvxxEfDUE9YTNVvndBQOZsYe3O2/7vuuK/DtQ/OVBReVLU/N+agYuXsn35
2X/695/8WzXg/OVS8flQEV3HCS2TmvRfFT5ghr+wUlvU1bhAlzr+fyp82pI/+E0xonKTWlR07BLM
f6IUQJj7c8mGUiBEFhjYpufaFIjv1IgfKsRGdkGeRpN3UVh1wEscHAVZfSZujGbdt0bdNRRkWClG
Yn3tSl5V5cxYUrnCQE2lOzr1n3IAg9R4bevBitkaelKOPASSLv+a5YLXu9/kur7KYtC8/q5QeKTG
q05kSTyhavWZmMKZhqa169q88C4Hp2m/Zry9CEfxMalYhr92Ys/f5QAPaf01BCJbev5kBFqbl7oj
2mvdhGaJhJ0ZUar3KMsJmiwnM3fXKQh6YAKK/L1D3lCn3UCdzT6pRobPba5tlEwMIpcw4SGtL7xS
xYhs5/AzbRyn4hCzp7dTmFvJHv8deG97LostOUzBshB5zw3y1Y0RVuMXgFBM4dD57KoekD+afjhj
6WDBfKzs2AjAMBpk5+giP6aQEb94rdt8tlobCS0gjvBrFQZf82m+CoRKaXRl4N35D3kees++Tlxe
4Wz/zG2X2ktXUgAsGOywue3TMh4peGax6UbSBlYIE6iYkBOwTjjSm2nIusOhNHRx02MqeZziAm+C
mnl3aX++DVtrPjEsXFS6CcN8jAVGcojzNPnG/eDephnU2O1A9/IaOB7GWddTBwIQTKSuXXkfQ8Lf
66Cvbhg7+usBzhMagaCzzo47WE9Glbck+DSWfV05gEKogUj88nEyDompL+iZYstIeof3q1X2W2OZ
EI1QgXf2yK4sd9IJ3pts9BdjLupdkOS0u0gdPDqxpb8i4fWPMdS5T1rM8qo3muqy4l1d7B1tzNdT
r73BBFI30CulKvr3f7P4OkN8BmwOw2qdCGwfZDMNoVOqU1q30Vie0DuOebXxO9mk4c5SBmIzes90
YUaCzPRWQC0RX9+Xif+uqH9aUWHmsND93yvqZdWTjfnRr/D3X/1rUcWVwEpoIfK1/xZPsZH/16Ia
OuDCASfRA/FMwld+QO/Y9l/CoiUCBACxVkg8y38WWYsPDOlyIODCgCbs8B8tsvaHjT7be9yBrITu
4ozw0e78vC1OZjX2wHaYi5SSoUOaGuadYGtCxFRS76omDUAS1r54bQ1f3vtxCOCwKCVJ0wluerTS
6LR887ISNP7o7g9ra6BKWhFIYdwHNRHUflzT2q8EQxETqeS1WRr991ThepjiKH90LIb59TIEQvMt
EXwQIUCb0B9IIEU6AihGjfuuMPShahAb9WU//QFh9eEtwxlwHM9yeLtBTIO1/qHVkSJLYhdf10fU
7tMNqii2A3Mfgsjolt/F9/7hFvlzE+n9eLzXmBzyNgV59KFTBXNDTFGW1cfRUPaS1f266DzWieQc
/P5IH1oey5F8m34Jb2SIEryTf762mkG5bmMvR1DX0MaFT7BiSGLsgYsnn0A0Ovs5TuXd7w/6oUf2
flAwFkw/uZloxi3//w8v7VRYiMDLNj8yPoIybSwzxxYhoLvpJ5eR1D8/mgv5AvpFAOdsQWb8eLQo
DMakLFJ4vGJ0s3OpCr2DSIY2qs/D+98fy/zAv1h+GuRIDuLbzIlQV/58sAm0aQxGPjk28ZQjKool
g/6mKapNoEwEbzDkr3vV8/5pM1oWud/VW7Jp23/8m0Fw0B+kMbjQzf0PlxUChz8XvZ0em559Ejkz
M2MGdrD3oYe5+g8H+/UeovAH9WUFzA+J4v4whFZNmNud8hhnmFrfVoFqN53BE4zpkn3/3CYIhPyS
aMo/HPfX24jhN83mkOlV6HtLvPmPFzaL0jGJvDo9lmPDnGDgao52v8xYEza4v7+wH47lQANDPxaa
2MBYBcUy0v/xWE5iMBmOQyKWTAq4Zpp9uJCMTy8iAjAffn+s5bN+7Houx3Jh7jt0eIXjohH46Vhp
0XmGMriH9KxHc1NJn+ZjwgR78/vjfOwfvx+HKjz0WGS4Xa2fj9N7eatIpknAMROxvYFTyI9y5pJN
2cAMJ04SuEgTXhawmapOyUotovj8++/w4d5ZziviBRY6yDT0CT7eO8NsZklDBOxRDi2FsUnk7SrS
RnSW9lycqihwGTrZ8x/W8/dT+OEUo5fgh9vwcmj5fricQ+SBN5A+sEwQDk8K6urJs535CkxXvFd2
TZBsZ1QTBvh5ivy1HJmEH0evnL4h4m3U1xq97YlYYzwey95BYgY/SZ0at78/O//b92TeTGngUx0w
NPnwaGWuLUftGwZ9Rt97nefeUeuBljOXiG20R2Gc1khqU8MH2lKN2RmsLrhNm+zGY59VzkXYhfKI
rc2+os3a+jtI/VWKlTj0h/3vv+uvd20gOJvs7YAQeb/sxETI/BXvfAKmXCAsyXBQZ8TTtn+aevz6
JAIw4pL5/jJM8j++GxPD4qQYbXJ8n0uGCUPgVZlV7gW1uvvp97/p43LO7RlgCA0s3o4u3s+P+po5
aN3WmVKWczQ1myiQwwYZXL/GTJWhSqyjdT2N84XZT/6zUZTRfqrc7g8n1hTu8iT+fLsGNttcgWOU
Cw2c8ecnNVe1YfFkyIPfj2o++rnFYkrglF0fo77Wt2z3xKsbS9C0kJPZC9VxGvG/YVqgUhHuBZGk
8hSi57hBDGj1q7ahPbNuiCgBgJ8V+pzHaIRi6LN3Orfl24Dr6DGYc31G5Y6cJmyUt2gWs5MFFPFi
UIIFF52hdUf+qffJi2tx6JgKXsa4ywl0rxODpIFR386RXGQpZUz3SonuJZezeNUGZRybc5yj4VTK
NwQsbn0qiwblJnFM8oDr0WlpTcdITWxfLTVCBcZiVTZ08mLAEV/LvrAfRmTwzNjkUECwh/nxlg+d
M24KsiNi1CppfMbsVxD/y9JiqiF57WMW76qN3DesgIGF542ycV1KQbjJmIRRDzfcc/ajIyiGSn9q
vwU0D7dl2vjPQTOq4A5xLfcbT39EA5keKqCCmgzSwGpZO3H8+88aS9ZmysLo7C9/27oVX2N2Qao3
ydgicGYbeB9W9nzmPZM/Ns08Xr+fXumNqCvKWNzWdhNnYMdpIB6lGXn2yYLYcs6ikMEJ8PG03qI6
Y7UCHXOhOs0KFZiT8aWsMu7ISkzM4vPcZAaZ0GRf0SFfYs6EiO8huDtPvRIElViRKG8WxsOiZuVz
xjiJz5AkSOlt/ORViZDsF6nUHAGfDXO9ouPjfmLeCAKyHLB5GRbntrCt5DWPCmtnom5+Sd2GEC4e
Gvp8Min0rUt+GEJKaJc3gkEHzVZ2rxukbMkXuqksTYtQwJxJfNvay31YLASuoEftvJ7joEMZM5kU
MGZR6R0Rx9xL7yIr5jgECkm2XvOqawd9SxAiIbULkWXTxy1i3JQf0K6KdET0QssYGHEb1y/xGAk0
ngF3L3G1042SeDkOPYEWV7izjHsPpfnitHUYexh5esqCfBtqPLA0haZrwpObHYAaExwXqSpNK11g
g5W6jejiHEWgyosxoh+E1SAhK4+kNdMu9QmCo3fApi7vo87fVs5ilvXK7EzoYbaGhOBfF9rfZ4mm
EUS6N5yD1H4O8P+uyL/ARjHjTsgIsBPGpNcWe761SadnRx5csQamAbSbs2o9hslwnUTlfErNcBfH
2AAwclTkPQAKjA1snSQfhwyj+Fn0vtUaqHrO9GlJKWqJKuxc51n5rX3GkHutJlg7tE6mzTAHpK2F
FonRTfLgMYgi/bi2LnJc1aLP3HXdleM+C0nqzrS5eCOER6OEXOkkjO/aeH6FSfFS9wYQVQLoIV6i
lrewuB8RfX1mokVwLRqbfD1PzHHgOllfCts5aTswUY0kV7G3ABAd734Y5EVV+tHnjvbZNnbm6RTn
BQuws9RIhTVfeYltn3FWNrdmkrcnYyC3QWvvMvObOahXTgENKiQtoyHF8DuOiPowmwBUoSEOEnhT
ZKcns3KWaZsR+Ze9m/OFqtyxaZzMln5wtWPvpjEnHKIbCOLB29BcUyg58Wb0WC8yX+QPCs7IA1by
8dNcudQPVUtw0orw4vmcEUa0UED8nZMRPpVCqiVa2iOMgLEtB6WKPqtI3DFVH+98RFhbW/f9dnn/
oOKvanJ2kropbtoOY6/Pk5YfHYMe7crKICKpmVokQ39VZqXXrj3yg1iKyhHhvuSN4Eehf6hTtj60
q8DKUubtQi2cfT8OREmq2iquSex89HNN+M0IBNphlghoCEN+uuk8GB07N7XwD9QtSq40c28EzJad
5/fRU5dG44XdT5uOMeApJSgHjzKpKF/sdIJz7yLpQWfHOnksQxWfEK/jSrZGsDd6KLgxU2oHtgi5
cZvPyt8WswLbjo5eFJhMeqcM3jpEnHhwStNCaeD6TxNwWb0XbmLgrx0RnVU99RhxZYda6/BqMhoP
gls7o66rGKF3jX9gBx0ewsm0OmIwe/W9toBm1mM6n5rOPvuFI86hVEDInNC8hFzKiCYqfZzBeXib
ywYeqmRmx+Y/jR3aFMq8N8jJXptdHp64qDisXWxcvIQxExFW5XydtGhvfVz4x6kp201QgXYPPG4B
bCJ4rGXk7kfoejsP/ThMl8R5yCAK3ERda2NZNtOjTBvrzBlMNjbkl2aQ5n5wXW7ssDx7tA/WiAit
m6jJGec0vn0ZRhHa2lq7n6TbmJsiGCtCInW9y3UbvPQLpYaFplkP7YhWOOgqhWyUVIV9PJQW/IHR
ZBLaSggxYrKvehFU1wJs7pYmfOWt6tZIy+0Mi9QBnTDk+xx86bObeTRxqia6wIQQAKOFKHwEwDp/
79iOX2KJ62mEG8Qz2DVa4jXqOt7pTjiqdVkN7hU79iWSnZaqHMzqhIy44+nq6vOYFjm+Nre7DkDW
HuymjcN1EgaHYkI6NgalsRoIabqogH2d057erhMNxesSv00sTh02Tw72uJ2H0PMtdAsok7VfV0es
yfSSyAJ79Nv6S8FHb1VTISgIUX/m61bq4UXUDixXakwi8OqeWjYwoRI3cQnCPoXMQKJKAqE33XLF
k21WWF9RqBGQBCofS1pot9syiuazH/bVq2+WAyFZqbEJQt6BTWzr/exiQiKUsbsxxdC+pipjzW5y
3hosAiqLuvXgkAjiPnSiL/32K4bNgPgYp5zit9jAld8lLQGkkdOVbJM6463x4vI8ubV1lYxu/wA+
b3h1VBI8R30IbGnBP6AbJULI5bWHodEv1nREyoPhOfPJslLQloU3PM0dZhGRFQRVBQPQirRJIbON
mbmmioquZmv2N8Qf09WwGonnL59svlWHfKBMxdkZkxxX1sg7A8zHXKzzvvdAU2ZVTDhn2kwHUy6+
OwWwYtM5VsVyNhP8ENipRd6Za2EjRFAomJhQJWXwQVh9Wm3cJ3kodmEGCL/mpbC3Rd2dasJdv9bs
jdhh4IUuiUd7a1SQfJHWcivTURLn2K8tgucsNR08YcvH2bXsF8OqjTfL68dLtCHRvVtCljYrPnZy
pvDBRKtKkrOrvhAdnVBOigUXnjxQGJOOLtG44jG58+zHiDBocH8srzKX3FTFo3BLsRKkIfnDlK1S
v9Rr5lY7evlL+DLSE5xdxWqiONn4pCSvzFJhOmKPjafEqdbhlLxmaDvLtcE+GRJFV/GqXEJXDGvX
e+N3OHPhnr28w6TYCncZPt11RqSw1RZkLiYDoHK33yFUiNYIIoyNL7mdRTqZF7NbMEk2sXTywXHV
B3trJu2acXS+h44yfWo8gr6sHtlPWg5vRi1s5CJk9nnDYJ0SGrvblm7WKVFzfggF7QFrGrA31qrf
13EnXrMOwRN7fN46FEInWBcOTJmkQf3SYSDspvQyM6d9RqgRMoB4Qo86ecx7JojrwgTCN3kHV5F1
I4ohYGtSkzoRYNGiFLyZzFasujxlfNK13ztlVNvaqPTe9JIF3hJ+UbNR7BT85IuupnegI3FMxxZU
rPGSeM6ukjE84z68Am9xKozmeSz0dZ/JE96eh1rJM0suDSMcSSCh9VvaRI9mCJHTKvc11TQITxIV
RbJIJWhS+h1xl65o11ot4yDDdB+qJUZRVNbrFJoUVkbEIh9bx5ycng0eEBjk9cUU+yMSFe9rMZDo
ZBV0teECsCOIxr5/0rb+ioLv6KXogho/T8b1HM7Rk2CaQzoIQlzUDTVEoHnGZpjYexNpd5N8noYJ
blwXX7rNgwiG/r4JmnAbt8kn347igz+G2Duaof9sWCrYTsSRHBCHq8u+V2C0iJ3jMZ/FybUT/7PX
gq1OisYjCi0e1TFpPNqjY7psJ/wwnvYVbrwtkCuMHBoj7iUUREPt4mK6IwIg/IY9FMidUec0dFZZ
2CLktwbU4RddUBCdCLZgmG5ySy2fZzVZ+oKL2RtpXJiyO0b46sKdP2a1WtHVdFLSTYAI79AG4Z3N
qIcOvt37xlWHtzDZoO1JoUGGNE29dmTLuZhXVG8h1oky+dZKjweQozJicPHOKkoRNlIbawkCWEfc
9j0KBQk6NVpmGrh85XMfsUGQRsMeo7JcoByaYHjecY9BI+ezQSDdGqiPse3IChdXqeEmw7YLZ7Yd
vc+yNC6KZTI12Z3A5R6+p9oar1MPGZfADrEzI5Wd4myUz1Fh0OSOHN+8M1sXcYir2IlEehCvROd5
7rmLF3eFHXaIxWKkThCOB0qH3PBwRpi2OlLb89Ew6g14MmzQN+4c6Z1v+uyvgDt98YgY3iSK8m/l
xPWNq4A8YcE9wnlEDMMr/2hlmGCS1pYnO3ZpCjBGPge9T49gmdS8H2+oHWM7V546Ss9mZkNo3V74
TvH5/V8haREaice2HzdDuMeQoQ9A3eqXtoDSvJ6URZcgsMfrUVP2GGw2mfXo0vsUZpxMJssuOaFd
s3tvFBPlyRhlqoJNn9E3zoukJiQkicO9EfIVixgTkKe7cu8VbvtUJR0/IEn5RNYRfdvSeMGpkJuf
i15w1csML4scJ3VUbjndZBP1ria456CzXp+nep679ST4XYjQ5H3tsu0jSbyu1u6cNntKNfb2fZ/7
ajNki6At0XRFaF6yGPQmuxOBaKByBrc5ZlIUBfe/0MZlWEU1+Q1GshdZSkcx0BehUmhbzDzsaMkg
UgBEF+lq18EQRdGDevQKRat7UaWaCZl2aV5Jjdllue+MpNS7IeUK2LrLyWPP9W2MMI5tEmFXfL8Y
UICB24OmCNusW7junJO8Z8pm8o9cq+mq8gdOG03KtUNC4dkqTRLFl1bcu2reByZ7jcscxX2V6B1y
Sn3uHMFnh8PygXnqfYqs0IAYjTiSmTf9fJ8I9Kn0xedC8CdZ6WAfWswBgDE5W6Y3ccOatj+fBz5o
O2sVusSCGeJzTNYj0TUdKbRJy30fG5TXJslsPJHLhp/gKfmmTYemUsrdZOPg2UAgrl5oJaIl4nU+
PHSgYC8B/svTEMvqRcZiAogb8+ggcuRi2j2zybGTJ1mb1Uvmt90RCZFhA1EbcoEVM5fmHZsDfmFJ
xskSUIXibx3IsdyHJU4m9i3qqUP/l6wKQrBO8PP1eWgr627MOjBYywNrtRl590SQvADh5NBT3w6n
vJvlsaPliqg2MNoXDWUyEnTkuoa/C9UiyYbX27vtsI5NVNp1V38tRRDCI5CwFAYlT6Lj6nSd5GGf
eAJlP4d0LMpw3y3mt6jy5rNNC/xcF4N8VqOLPEN72rzIwcJdlzbiWcRmfPOOnY+7KVkO96hSaX4w
Fg027nIXjGhjLt3apaWArIdYy6BjTziGPXeJr8VrJNIaC3VgwPmNa57pSrnogtmdAmdjfSSpodyD
1jHIqJfyzZc1PzjslntQCexTvlvLE04ulHIBOJuD4ffBxg98tn2BFw/fA499Mpls5vS5JRkNvVjA
FAqRL65/3u3RNqas4M0I9PPSbIfyKh67/j4RY/CtHhz5llRTeBpcWL5k8PJmcpDE7WbXnyOy37gD
EFjL59Rz8bC1CiM/qmAa3Ju8Tqp5+94S/q/Q4Q9CB+yqv8fNnF+o/17Kbz9ZQ/7+o39bQ9xFzOAL
ZgPOokpYPCD/toeE5BpgYcA1QVWM6P8/2rElRojJYkBli8TLXiwg/9GS+X8tc1Yii1zfgef6z9wh
y1Ttpx674AanvCBpnSQs7+OErxR9qooY96Ifma5mBOaUl9EUzQ/FklsSRa77h9H7LwMTWJM08+n2
883Z535o6tM3iMkn9ebDNKXqVpBvTfLx+KeIr1+GfPykRbOAIA+xnfVxwNa5LX1Xl+TymXC5/WhN
zW1WKbQEcKO3whhzeL1qxDqQGnctubd/mGUiIvjlvOL9Q8BrOxDsObcfp4z9zHI5+x3MP3gQNNBw
mxGGJA6D4wZADGJ1Aiih2v3MnNNc1XRZli5GYiTrlnXsE40gkgArtmvnlh415ZKJgTDAOrkj+5Z/
N6/mAlpxbugBBEXKi9KVLYtkF8zzW4M+9c7GjEEjGVNOjK5rLX2voWWDgE3Cadkv44NkVUcmuLSq
sSF3oLfRZDNN5r1HVOCVYgt8z55nuunsXgKLbeuXoAB5ThjQML/ByOSFDTAfr2Y579t0Ki+laeRr
JRMkiWNllWACRfUlTub6GbUKfzhOSXjZst5vmW3Lu3Cgq038Sy2qI6eqLNYRohAT4Tm+9D0YBH4m
TkiL2KnEup+rmdV1quJrt9HlZeWEwDd4G5DM4CfqtsoH4C+DPxIf0AFzaL2YMY49JQdqlnGDsEOd
st5qbqnX5En3/rT3iFY+gr3n69jd8JiyEXtsUu194uoAVkObsSVjGNcFLJWvM4C7dQQ9Zp2M5fwQ
d7J67oXmyhAHLQ7eiPUZvDKFU1eGl56JIA/Qxfw29ijAheJPYLO0T+QuBZdyipxjE3XmfU+T6int
xvJyqqrwsigCzgjCPviITjGCfMMZKchbzettW0uQkuVAvFUDFKrGFrvqGZOsAXqqr47kH6MMURNA
DtKhDzSfgDo7fQOKk8c5QM+895I+P8IRrK9mvx43INvYIbR2qcqtAEN+rNuAAZumgezTvCLcS2Z3
EZgImnVxc4XqwqUnHg3fM0Gke9l1OD1yIVg0zOpLMjXDowwrfQ6bgY+CHr2vCxmgAucXh6NRX0lk
iWvPaNxrIxIDHUd+i+ekITO9GMMQcEVQNXE5fGc6Pu9RNjrXkcOVkEMYAK6p5w1B9mQSMIrkvMJN
eaFL6a6xwaQ0aydKSEa8Ut55QjZfSYvV53KM5wdrLMhurngYcoU5hV5c902knnmf8ELdILVir2Jw
bok9Fgdknpzq5RbNid78Pit+vYbQDe1UcyUcr5r3cC7mN5UN9XMe+fKUt9nzaLTEcCOav46CNzbe
lF+JUWATb2VhoXd0vwjaD58tKfvHyOLeXFkGNnFLsAVwnPyLI/2B3qFfM4t3uSmXkmiKuVBY/7sd
Xu76umZAcB12o3vdE1p8XyZt/dy7HimutJW22mfLpSxZfbELd75IbQM7arAMAIyUuisox+olojQp
1wk2Xmo0zMLvPy6IeQiAWxp301yX4MqBAZ1H8JJPtD6zu5ngYWYiEefHBEp0mvK0WHujSA5dBUxt
Pckp2btTgjgAjAmXqQClsgyxms8EgYeXqZh9ewvzrLnqPCsKrKfg73ym4T2sKVG985yYZUGG02Dr
0jkknTbKrS2giZ/nZiSgbIzs3rkjfnZeNc40P5gY8tcwSkCFme6k0Blpb8d96NIyQRnI9IFUcUxd
5VVfMSfouMNOjpHddKIFeyXyO8Ptr5yiLnZB7Lu3mk3TCriCfaXciB6yvKJhwtjJ5yGKLB0fCyt7
aJFabftlCNI782sSMJF0hv5bFlvkWZZYsXsnJoLUi1al2deXhDuPW9IeJlqrUffNTNpmGyUt8c+N
3OXj/2PvPLbjVrY0/Sq9eo5aCASAAAY9qHRMeiOKMhMsipTggYA3T99fkKquo1RdqWrek3sWRd5M
mIgd2/ymFRfzmoeISbRqWygPIXMdpzfuygCOnuq4bFsqJD8LLqwcNa20aDBM1Rh8nwMRMK5v8CVQ
+vcwoMhHGkJF8SPWK7MriaTK2dBBgQAZ+7AgJrd3Siu8zJJYX3d+Nh38hA3bZKW4TLH83Q+45AG4
4UU6YrTPbVr4x1JR1eget7V6slCvMRpGsOYyWNVKbx2rtC8nLw2PQyw+yBL5KN9V3ZWoQlnAc5/7
l05Pk7/1mtBaN6hGGUGYoh+Pjk5BYoiJgS0MvqGjU1c59nAeT6GgwxoC9/Ug5eyWqHuR9TScxV7M
mccBHhxGhGM3CbjsfVb5zQNYRbERfd4dYjoHM/1JSH5hMMPoGLMNAjjzZTXH6G0Wef4ltKJabX08
184YFtJnUj5lHRiIBKKIK8kQZXNPdkbbcvDwT9fEVzT/CSKYouQaSwbNvrp2i05fMldd0XO2nXNn
1gikJgm7qttTWDUo6LMC6SZ7F9pv54/rJLNtmzHDCLrqOBU7OVo1jWB/fYZU5p07S7k+aszI463o
wuO8euF5OUTLXZpLTNFwwLvIS+1ufacoWe45XmZopTEYk+696lwoStEihk0M33xj6+DQIG+yt8zI
ekKWdueGMvusfISxA3uZDm60YIGNXsqhSYqatlx5X0CP2naUG+dpKmlqu+O4izFveCpgvZwVKSse
I+bkPBjnaI8dvXtdh7XL8GSyHgAbBDeiWZcLAxItmJLjs7RHx6f8Dk30JolWdRXOQLi3GPbR8sWi
2WP8luTXGhe+c52UTGTSxG8vC5T+vgyZWtyN8jAfpwGKknWyMNXbZiKzv+vSmCyht+njTZ3Z4/mK
uPFWl1Z7NkAW+IILd8rAPE+zKxe95BcomT4j6M4dV6h6KO15X8LRto9TkiOIa9cVjTkMqPKDSrzx
W41WwrYvJpMX6OZ+nnFk8ZuxqvfBWKaXFgRWGH6weBA4csrkvJVjexU2Xe1uW9RgC4QEvfSIdUXU
oTwG6XRxovS4JpX+5mhqY2aMS27eDYWfSZGyTHIOGZRC5nUVHloM04NK96/42CCuEU9OnR9sKEKM
T4nCP6qioN2wWNGDZpLKHgB+caUiW0e72DPlZpIiFweS+HZNU+vBQjqY201lchjyFK5XDKVlW5Lk
wZP1Z/1txl5X7xOPlyRWTudlICt8T76a1BGPyON0rzpTWbBz0AIjTy7p9eOWvsBuS7X/Yc5RvNuY
hLHaO6Ob77LEKc7BaVVXRbuuR9fuwKLU4O77NkMBvdSMTXaJ13G4h2VtPVRYqz+lDiYwMaTBHUZe
+iZe364ibD5LyyctRTjbBGWADT/6jJwkDRXpSdg04o4wWL1K7dfjzgLPxqkNxsdHGw9KIjpyyJPr
5SxBfe4pSWlqoIBsBahglO1yFpdIUthQRvbJME67OOYsr0m2vtByxqRlMelviNu56ufinHGMvZGx
Kx6Dcl5+BItO4ZRHNbCYFHUQQC0LEJMI7+gap4jzHAfQv8Hg/qsawgAEqZfg+hCBfsU/MfDIaxwU
+2NsOc1FFBoFEdWpatvA/LhnRE16L9H1GHkxX/FgDdAor3jYQ+/9raA59XM2tPC3KwGwQUMLD75f
r2WoobbSp+iPbkrmDwFz8G6VjzZh3NOgWlwSwiTkyfYxXSqFxgjSlZ480nv9GkcVC7OCW97Jcbms
Jt18HgbXvR3hrnycyLgPf8GvURyfFLXgniEOgPL0MBw4vdhABbkaLdkdUYcCxtDRhV00G80WMLKt
gVXHUcQCEyMrPu+7YGdzTplJev2cafJmxcTzL5DPt5Lz10pbegrgt7koBbD+pPCN8dtBjTnujjgG
MU0MafTuOrhNiMBZ41nbDsmO0LzuFwkOCkgIGVSmKV4VxrGImY/5Qza5zYUsfBBOkVe/6rRQ94Ef
633YN+sxstoaTkzvWbs/P05P/L4QQcsHNC8oqlG8PQUfousHVGWZ2iOakojtqBQ/3wYpn0MNfIVn
WU27MJHqByjM8QjqEq814TwHmf40VbHcpx7pkuXhGDcg/XI9to77ZdS6QgkI7RvbLuVXx0Wv6VrH
Gjp0myQBLXiR72yXrmtKA/usJJQc4zD1bm2R6H07l+SrRRlekUAyvpjlcukmZPNtM0y72kQYxx2s
hzEGwGfRMQNsF9vexqlc7F9kR4z1XeD/3VQDx0eR8pwOKzk7xTJ1CdYsFoxjs0JaMF6ANkyuPldr
c18VjYkpoUnbcxL6kP78xrVT/4PLLGAPixrKHD4YV9nAWAUtbmpGJH2eDLg32YSeU3xtJdjBi75Y
1XjVRFPMQ0oBhlhz1897L84TzBy0jArs6FBrhOnhOb2FaDU3VDlPdeQKhoVS5+fKX4v4HIOKFDNc
8w8RCX20sztoN9so9UUwbjwy7svQdrtXVUiUZt2JnL61k6wCs5Bwx0gd1fuZIJxsiplUXoGi21gL
ST7ltH2k+ibEIgH1yc4oNWmpe9vOA/y1LUNa7HNL4RYkrv62wHY/tGmfng0j2ZWdT6xIJhj9Lqn8
4alPC0je1I8A2/SXYILeu2sXg7cxzy5E+yfF+NKQZLzEemgzR54LDo77HH3KsyhPCHoBmk/nPWiL
5xn02bOLdiv5fuEgTzjzPmUftHdUosHV0tjovE8U/X5RdZ8q0HGf5lngBjITjXpT21VJWKD42mMz
4q7FzJSxmIaDWOPyvO0yqpZKyQ25k7ovZTs82QJIIz35+tnrWuYdLhWWFlTPu7ZaOQH6WnSfnIyG
Eu6e+oZxnWIHu0STPqqCnQx6KqPIdXu1hQXOHumAOIjNLPglDh7NS13NPBX0vTYd1eEGFar1WCWc
iY1u6Mo5oDQ3SHRwhCao+R+8BVU4Rl7NZ4Rsgysx0WbpdBJexQiRX6CCUV350ArPWg7Qs8p2POTM
qvEJ8Q/K+2lJzwLTAUI3W9+UOf0hlVImB1O1/mDqGK97NLP0F2RT78ZZ6W/MHym3bQ/BzMoFXDgl
Rv+cD60skzibq55dg+VCZZeFURfmHcgJ5onZqoi1rCQ0+bQDvaC/es08HGbkm/xNZk/OHjlTOiOm
eE1nmwI+md3m3q5a3kydkYq8ncW6iit48DGK/7mktW6SXvo6klkojVXurlDL5RozMphHumtvy5Dh
CYlEjNztcR6s5dqN6XjIbmnu3zo+6PQW3IpCGVXQOcH0ojgvKpHCXyShKgI/uBoiXFbf2gMWIpXf
erehsqXhyKM3jbw1DZZDDnZ/OyXJjzYA67ay3VDCxxYj2kwzvbAgpntl6zl/aLQ7I6HCmII6hZRs
qJldNsNIc67qecXxZBfAQrkjG3UdmjgrW7AOJ1pwEThjWjs2oMMBIECYsQQZbIpp/6ZcF8+ld+vk
vqEu2HZL42vswKa1dARXN28+rxLF3I3XT80LPudAc+1++VjBtdpETlucW6a5ApyPsEZFz2TUdGrM
iHwTkGqAV1pTPql0aPY0KyFOCr7+rX/zdkjOOb3bqk5cgI3Wdxu7c9JlZfx7ipJkqels9I7fliaQ
moN2aQ2hKBI92KKornTtIOiA2s4VMIfmcy3ooTH+pqc2mFx5QjkaBxYqLaZLPcHdcrrXugjrr3NM
stPaTXg1KeJsPWGVukk8KAp2JXkheT6IfUf5tO980vOeGduVWc9Na8JwF9UduPmCjmSYKnJedEHA
ZPcNZjkQAh8T0/UmLzGnAAXaVxGwJNx16F6HhkFcIqL4VgFAB/xr1k/uUgAQiaD4czuR6X69pbcB
Hj6HOEeDpkS44mBgiWhggOV7OxsEsl8XoE+SW0XIp+9EE3XEs+FWxZbHUTGFwVUTkoY0S+48gn8f
8VpniOVDN4BKS6hM/Ew8ah+59nTgRYY0iM+Xwq6uVjlUV55DEluad4DRm/6CxkWrD+1ak5xPgmgG
buxpmUiTdU5/zq4L5xEoP8GWOPa57gL9BX4cY9qIsP/WEsRG3T0PHEZeMexlppWknx3RRG8pc/KD
IT4cmhrtx6Gn2HnTKe6lpAtaF2yKxR7rr7gD06Ce6BnLNKJU6Emcpd9MO4fm8p7DnsXzFmZnxdOg
cwTOGwryJ6r6BeygYxyVAK/RhWolKGaaNh8heDN4Q0cXJTgUHG6VTXhLRvZRDiTtk+2PmhpPstYs
HGPmiX4Z8sJlel65XnMx6YImogmV0uahtLnMb9cATUq80I0DO/Bd2SBZv0lombAnW7rTVc+8V4VC
PMpGDd+VwS73XDoIWzwzAOtRhDA91t+6siXlaLCBOc8qNlmq0+QW4PnXcfR4ahBc5LkTJGyVMecZ
9IVNNTROzWeyEgzihplh76aw65C8ZfDSG+bKBNkJUAmiKhEZ5DIuu3HghS8BsnG5Q0v97ce3jbmU
GUeMBebzxZs4U+GauufV2s93s4MWZ5lkKfCWmg2dklXGyiPIjB4r29VqxffeS9dr7a9UZJNaDnOX
/xjctfZB2lDAvjWKDZTQdahMJ5MFLHNDSQZIeTijkcAdTxA2suk4YMwObgiPPzOJwW9S7wePcStC
4UNw0Ud9vfn/o8r/jpQd9Dx4Uv+akv3vxXOXP/9zTvn+//g5pkTW9d+YmKHdFihpU55Qn7yPKQUq
dlByBUMsBFwdCqr/N6ZU4t8YcPHn+KvDg3hTQ/speeHxKw8yaICPhXqzpPufSF4YNbx/lHTmcoQD
ZgKjFHhQNkXUr/VnoEbGXajZfE+A9mY/ipK2kb2bJsdq+l3fA6Z8yoz426FbJP2yjlGY9zJHha4w
o/Lo6B20BfwFNy7G/UBm8Lhhd9EfRPSltUsro+fqst79Tcp0Bs+3UY4N4VYWw7LKXZrRr8QoQWmU
vIE6WBMToCFq90WGrBjFAHI2CN+tgw2wWHKENYDX08wLmfSTCQQRNI6s0+kWBBjl8F9mqieELReT
+xA6M1pxcItdU/f++nTqzhd1D6Lmu+6mMSSxiVVCLG2Rd86vMcwI+cpZgH79QYsuXR7RQw25NAfb
Bu6nElP8t4bBSbnLJdEkgDvPNNODbghZ9ddLUpkzl3XXxq+CZidtPzeNjQzu0HTEZwt6A2g18k6R
bfJEB8Mmz2Y6XCSFABCf65lEDQ2TAfG2C7AsSCPt1yhehx3ZOq9i3/cYHz8lrR9Z895f88a/Wddc
8Gdl6HZeA5kFVlL4Hlr+pTDfr7Nrhu08ZA8+LNNrESJdcNKQiZJ8TnH/rb7bE5qlH7wqteoHRFrr
9e4fO/PuvSvwvyBr3dUoT3f/53//Or42X2SsYGBqeoLGz+8EvAKM5+rP0avkbQu510VkiGCOzQ6f
pcrc26mrPfwdFnTv8CjX+L6MD3nqVdmPP1/Jr7zDtysBOMvpZ5wl/dA3j+QfpHXElhY7nDP/deyC
1r/xUIDGn61lEKfkRdz5q+f/Tx+yZzokaCsqAVIAkcdfv9ESsaVI6OVLMSDJteyaRWO7vBnR8V2m
v3yXWYT/2ZMxd0fgckUoWfA4PamTF+qk0Ih06jmvs4i71P0OpAmU8nlEop1dxHVjHnGBOu0QvuNp
/vsrCYal4TuDEQg8gu5JM0jC0mjDLO9eZjscghXkdBGMD5FjYb/6l3sUv7/CkF4YWtLIDhC87ZMH
mtXo9k2jU77iaOiV6pjSQf1YOLjwkIypOIr17RyuTMmv6rStfBvvGwAhTxlAJQ0noyAgIgWWQbu4
zzIfCt72jTlxldNdCZYjiuZu2R7/vOx+ezGou3uhi6KAK+g8ngY0nOECZ3bs6gXD35araK0wz36M
eMZ7n+u6RDl9F5Vj3Ud/e1i/bXHmwp6PbB75nuuI07AVGQ0K3XrWN0R9hbNu4cWnA75igU5aQPqy
cDrg4L6bq2f84uMZF7a2bRGsLC1mto+Q/ya4B0kwr/23mKFZiNexT93qlYtLn/EvTyk4fbdcIKpU
ZpuE8GPh6f+6Wbx40m05tPW3JEgdtmLGbHS96/yZenSzLjYOymdhpzv/xgIBwW7q6IBxGFQ+4kPJ
PszdeHlhAZbZD79jhGqOPzdfUZIXbp39eA/AbqSJLljyxf7nDtfGCKpGqXJWKvrPHW+nanufY5ia
euSNoFZiQrTVJQlf6CxzEdxHie7nL+tiUogNvlMRzwLZDQM7AUPhN9nBcRuP/d0kUzrDgHGz8rs/
DSIVG3ysuvWO7R96nyscLNcnypiMaxQaChXg42oQn/OuhsW+B6pRrE8oXKnxcWwbf3xg6lLwt0mV
EUE2SeLXvDMnmSe+mvoyRUI6k9pio0cBnyE3NWKYCYaA9K0qbB+nzDHYGJFG/Enqq670zxjsJv19
P6mSw2zBGYYQ3LVuFi/7DMbZ+GilU8ifr3Iy32bFAPVvZAjn/wsoSm88Ri5Q9usCjhfGqaKbq8uk
QfT1YpiHmbU0B5GJfHT2YKgGI9h02JlRb87MJogcdpsOmr5ztjWoiDw//rwBL8OwBFg/jGo/29l2
ZPFAPTCGyyXeRCaIFaWCuE9VHvn8J1WaKmHb6Txr/+MzaDhZLTVB5KXJliVXQzOTyWostwaZLnw1
fjcEx0XW3FP8/lRd2js8OS/AqbI9TlMPj7cq2oEOCM0V843SUmRtNOF9HoteVMPtEejNcqmxBc9+
yLyuWDQZNLHygY5IrdQhk0Z/d6Nh4LGnxioMWTUxTQvemZxtPhCxWxGpQx/3eSAvLHi+ywveafAN
tvWMvmZB8xREUfQhKMDnZbsVhGYx0VyuxhxdnbUyuVsm0AvN4J2QLXITWaj9+bqR0VjF+xrFUa5Y
OSNRYN+uzHBL5r+RWb+tbFx+igPa+SOI8tHlU+oFv8B+N2T0qTLefA8medMi/84lLdw9/zgNmbkW
l5a56299pdiCS9DkrBS5+gjOjz6a8CkeDCl8LxAW+PmkNx2axN5nZLf4YRtiB8xlZW5onnEzljzB
AfF5HucaKLPm4IgqF3ukGWTJIcZQiSVqUuvxUQcV/9ugSckGVhkY6xtSx5UsAy4T+3xpF6TQNyuT
xvw5Q2rIbGk3NB/aYu7Bm8DhceA/PdD88VGlOZAAYPlKd8txnO0uK6/HwhV8YNN2Lde3kouZVS3T
FHqIzsNVeMc5KAx4I7MfwwQ0wbhDxkaZyJQUCR1D37YOSIrGWgIfX2IXpbQEP+BdPIIzvvOWZWb5
I/kJpHEfllOxVCQKU+1DaPbGHAtnG86WvYW3KNPbWiSpgcwZcA/RCmCeLQ6I5nWjdZ52dpEuCH40
CDmgV9x11nQJwE5xjZDheDcNfkG1h4QgAk1AFqIMq5EPYdlEbnVTd1jUBvBOU3cq9gRiws2+l3EG
Xy3W4E8MRssP6CBEjt/jFEFL3+jIBjlh1n9ZJ89y8ZEX7sI9h9mcr6jZt1hXJPGVoZAJddPT+DWL
J81MSFF0XBp9wPzPrEtDRmUNRTJt8viyXuuV3zXOOLQCQ2dJqOyaiqe0Kw0yrNrMNg2B5qabfIeQ
m1WI6Ml9RTOXswA84cRnhY1toiBDspCVa6c66seD3euJv6SEafhd30YmLuX2iC90SHONhZS4Q0x4
osuJZ+xln1hEB/B7ir0A97RjQY1NK5f6nLff4EcBDY2VHhTYEMeXyWwNfLUripnrJ1xyHNHxwT5r
V0Ye5lz7wC3MIdv3Q8NynGnq1RaHcrsQH5Ygsdzb2V7g2WwIUZ571A22Wck+qFsU9dbSMSmWbU35
8lIGDdXIzzqEqG8ezgT+sQ7P8paoGu7jJJukhdXuurYauS7soBjTVNHeBRPefIgASNInrDn8l/24
0H/UB5VNFk+pLhPFxsaGgnT6GKTALZgVvS/rMp3M7xa3lizcNQXu4W/82jLhvkP6dn0SFqtS7qVq
w3bakInS89woK07ZuW4AX57eTyJo2TvQ3bNdF+Ztj0jiKhb/q1VNRfvBLufiMQQClbGGWjT3LvxK
03lkVj7oF11yxlwy0LLc64grRfS30mnzNSXmwm1QVV28uhjZtQ9l7Zft84RGAYQJSJT4w1hFX19q
6U3amNfg7ghpHyBKNxymyQvGm7ZJork2qhuluJIFx+oe+8ERN2neUUuQn4MGr2vAfSgKbOMZJCAp
/doiaLBx1VI44Qai9NJ/QXxzcD/4MAzceAsOMkfdECXHJaoBQHH/RugRSNV5n3CSFVsFoWNdd2Fa
rHZrDNOm+hLOdIT3XJ9fT7Yt9GEMVSx3Hgna+gg2Mqk5+PxeXXQIy9D6dntHbBcErmqo1nHfhTsL
ZBu2kEixtFghFvERoHG/a2p7Wi+jsLLtMzGJxEEvmQlOv+lhj6fYp0nPutN5Xbofh65ps/rM1mrR
GCwjTTE/YrEme0SLe4bhENi79amvWNUbr/V9HHsVxs/1puh91eqzYPbidd7Yo9KoCsy0Rc+itM9m
XMHcAPMVcAES8qJq164JvokyC6rXxNH1OO9yH7bW9zDzJA4aA1QDtXEkpCv7jFFU4xnCke1hfB+V
Vu7fhEJZeX42+qCciuR7gp1Mj5ovyAKUkHfC65cVwVvZSyu+aR1uJrv7mX3bKFH44mGKy7rG+KRO
zYEKRBFntI/T4mnt7iCqttFIPmUj6nZcRuWRjUX2xIZpEX5m/VdWm5FB0cwdzbESEkjY3A065Zy1
HOBsh8T1TYTD6sVkmKkF9BFnRMZ1cWFuDIzM5drEFimplzQYH117TMg4ZfoKNxVIx0rxmYfBq032
h5C4qRxUJoALbZmpl0V4NjRl6n/2qg699TOhLQWTBNAFvQY9NB5h0usYgj4GucVTOmPuRRbMsMZk
0eEyaWJZhtAIQS+ypmjiDMdR3N6PovJXeQxd0FvtEZybJKaUQwkSeENeEtBv8jxAKQTEsnA4oyeg
5KQm08IcQh90pczJifrKzJXSPoXVCyl/VfX6AQQ5ciPbOgpnPszOavzINwiuIJd6htC+iZO5i6xA
sXUMb67eVZHuRPsM5tPkqzjiEW2cfmj9b9PUVPXBdyDuIlCN8bw49JqBAB5CWpmUJQl784z6uvJ7
8QM5iwXY4lSIcWBUKSr6BhulI8bmm9BuPR4/MRxq6h6cGO0evyvNKfXzBHNx0BwfUfg2HQsf6xWu
XiBqxIPUMSDNGshvSdFRDBDpJ8JMZq4AOVskO47/8STWhi20GbQEBYZrZsIn1iiHoROfi2oJGPxa
mKhAP7PJAx68co68z0UruJj318iBKcQT5d/QP0JznLljSaOcdwSxSYn2porzcUru1imzo/DLmCsv
Qy1a+5idnruko+PjqhyTxYpVm+YTwI0xTc41npt8lt3DZps2k7OYQj7wGxZLSb9OzMDG7Vb1wAYc
spQYlBjH5VgjF+0dbR13Y3CHKq5Tp1d+pIArHZfVNftASuZcDdqyJJnoXLtmiyCtbxpeCPTwB1A2
TKImkHj/nDbCLDCJREzjnDWOgiWwi99P12Qckf9h8DiRqG6RRyELRPvX5Ju9b9ZjVGTGUMfmCWQ/
APBV/MC/m78mK2nXu6kAQBzsEKukGbpNEmVSw9wfwFHthNTmat+3Bw5TvJcCg3BeatsR+MorEIZj
/HUMpjhtMbZQuWJXM6lnmaYLOUF2cFvXrN2iAsOLIo6IRyxmC9AMA5h6QDMktYx5eLcDSEe+q1pb
bsHWY2qaFcKk1uFYU/LFGJu1z2M7GFP4Lh/QakEAYHLllTsBGkXfx3NYZ6XtmCIw07jdPtpiNi+k
c4E13FF48p77hVn9pZwc6ieULpZ5PJvBMefPYyJmHkr0nvl0YNnJNTqIndwtVq05icHPihgCaEhi
MMcxmHD0ERp4BgdIBDSOF8uy5hc5ghO5gwUDhVQm8MoNmquNO+sY+FoOj0A85GBtrUnw/K0kNEW3
8gOThbWzMEW+ggbBP8YYwI2PEeM63lpf0tCtd3NgrZBe29GryFFCr16feOom4q6ioeY9b5Sups7U
Dywn3+Prae2hBcHHamKyf9TKm/tkjyYUSx8NdpFQquQBedT71kObyKRWhVWGVblZGPVhhtuPGHqw
MAB6cZlWJBezJEEVTdWt7c5z1fBAVlNxeyHYdX87CWW2ONUyKGWfeSrJ6zJl8VmUVPNw789q7c6D
AWnoY9A51BQcbJZLfiDnfiR0+gWab2Subt8Sq7KmMpkoc0SiOISJt6oRhUqUq89hNwuCFAn/4G87
OlcOQkfxaKrA98ICQqq56HqdJziN7LKFYXQfrFS87hhkLHSKJJvVPyVVxStNxWAufahmTsL9jPx/
3+9Bl7r5tdI0R/jDdWFFwdkxAavnNVoJlrRdmqI0YKXdymQgkVX+LBGo5wOX98gRzp1JdEuYENzL
n7tG/0XPCM068GUMdEDznTZYA2jHE7I707c56k2dOSZWkXg7y12Q2Nt0Q8v9/uUrT7tqtKmgsnmu
aefBOz/ts0IsqAK79/tvnj+Z6c370igCy3R2/3x3v3+VEgE5rsFL0jw/xao5IN3Xke7Et9SNTHyq
fVeOJIUEa2LXn7/rrRv4z/6xoHWshPQc3OFhN5y2KTtboP1X5PLbLMuBQmZISoeV6PUAPaCyt6Xg
LFz9mqAxMHDuaKKMCJoXW91DArmhC2EmGyElr4k975H55+wDoQxTIlTKgzt6BXdr4qc/X/5vj8oQ
C0lshQ2qQUB1/LV5OLdRiQ2Z8p77VMxcBweUKQs5XCmh/vxVv605YIMyZBTEJAgM5Gm/mzQqdSoS
qOcwCeSwHKMlyKYnsSqzRfwI87+/LbnTEQooVSiSDkZKTBMcuJS/3lzbdDKI6d8/azcxMaqf2Wx3
Q0pkf4id0JxZUUi+TzKx8PP3Ar5ie0u0K73zP9/76WNmauohamemqmy332SNp6qfxymM5Vd6EpSO
C3iM5SWocO1K/vJCT5+yg1Aid2s0ExUTpNPmdU5iGEiRia9DVav8uteFKc3TjErtiD2JyRr/fGu/
6pgyNAFeS9uZIS8MSJKmkxUENnslmCzt17ZiTpTsWxmZMEdQXHivUdsUM0onabwk4VblXsLJ+OcL
eOOn/nMHkmpJB58sD4i04tadX18zVWJSCA2ooknsJa72zLKw8abrARr57D1tGdvEpMZwX038/tkU
t7zetLxKvE04F6b3h1Nmnmnx0Ppf2MUwDCXVwgp8hSOhy6c6QJQC5aEAp3qR90RrNeHgR2tjGeqx
3kF3ZONvJNGJXKRHI2x5ERNCkm/WAFWGi1KeOv15ymg5WJHjQC+LY2jsTNpltY6iiulS5Cn7ja9T
cht06cwRr3WruSz13qDvSO2JmnnumKQJFfK3jM8RJlmOMqT/jCJjPPH8gziDrnDhjPNomixVTlv2
z4//twWnXAexbuNV58jfl/ZAZZFY9rp8qZNGkrPGujclULj2JgP42bL+81eaffvLCyfUhm8zmgAs
gPpNlFwVUHoxKP8Sxogky/2QQhy6xi7Oya0bu0MmKdq4RThQRM0CiCBN2KI0V/Pnyzi9cxz1XJvI
6QP0Yc+dEowhIVUT7zL5kte0Py/SEi+sj04+Oe2V0/V/Ee49jSCS5AzGd+D6MKYD900o9R9DWF/Y
cZrorvs6Njpbn7xMmWWRZdpkVn++L+dkS/PpgfKRJ/cVkzfkV08mSjEeo0UBy/Rj1YFa3RlDEEw+
YtqoVLopKnfsBQbeJf9RNGxYlzME9yeKNQ/ZVU1blxYMJY+Z3+tJFuShAnN7MuwUYNvnRBEEXlDj
TUxba7ZMGyDo/ZpNOAa+aRPjn8Ffjxa6LxUKkB5nESQIMykSY2niNQVBPjfnFu5hS4F0DbqVf8Hq
nzxvngFUeGmzT10lf5+Yel7ch6U/zB+HMjMnc1QzqkB4BLT4+vTn5y1P1rN5pwQvuBXG0YA4aiah
/3i3ILDoqQo3egzc+u27Bo/WaT5iNcrRRKgnBL3P3gtAOjyFakbTA3W795/acTAdAmuyebieq0w/
k1pQE+mcsovoKFh5NljrVcdWBTmb6jKfzhY5UDDtcwSTKRpXgtp4+Dn4Y1pkhkjIgDrsnTWwV343
1qV54auHCNBn6206rt5bE6OgA9rvgCyaN5kJshbEXhFr5r33bWoayz9HaOxI1m7GzINzL4rocqBU
IsqJFsifH2nw6+vDiAQxeih4AJZwo4T2ebKEG+5gDGBIvUAJV5+ztvKcg8N49OjnAYS6GYOqQ+zO
4SUc/SLaaTeqjpA8i6cxToHEVwEm0GEXy01oIYW88ZO++RhRv3Z3xQzGcJsEo3NMw+wejzn7Bdmg
Tm/81kJyi1mOfwuKrr5M7LS75kRKVqr1BN8yC7WkTytz5PECvUW0LTUCb+6OrmH+ZK1oNaL3NeMK
04XtncuplB/cwkKhcWnHXa+XZs9MvHiCkeVeYMbMlCDTgOE5RCZGeL0ovoKa8C6XOQb1PKyNLXZS
t+rR4Xx+1kktPGNRnNDCiLvuzMmq6nFSEiKWhMMIRdByq51F3+5LPoTda2Hp9oPvdh1pUTQcM5ji
B8YEC8pgzItmKNdham0Gt0QLBqpcP4UjDZskyz4NiGTTNY9Q2+yntn5cs4GWmCsstIAsy90i9n3v
9ov9zVn67qvARexjMnjDNpn98hING7yu0yV9d7f9l2iLX4M1C4KxMsHMCGm4WNOf6lnXtH9U48XV
K+9rvoNzV+V7v6jRqvFb2//4l+X3ywH1/mUKoJw55o3z6klGEoHzpSYPq1fUqEowQrP9KCr6q0jP
5egEyYH6D34UJkBS5X/Jx35b+W+3CVaHkQ1B/LQeQXAnRDG6LV+bqqJwlYXO50Mp4fD95Zh4+6T/
PIbf7tJ1YKbhXys4kE+LyNkpc2cEK/MqJkOckQ7Hxaam4El3c1KohwpVnIe0iyy9sQsPnUg5wlc6
G1PP381FD+wLsJ5/2/pteFFZjfrIeQs9k75i/1SWJC8OehBo4/TCvYeyV/3A1yG4qmjP3sMycj6F
GXUqJkzCBhyex7eyDFnHuPn5dG9yZnE4udFYa8PlNavRlsyaoUWSzLOfYYHI7cr7+0sudALC45GY
NIA0iOciOaNPUwJhqW52g2V9hajDw08gYZ5hllpA7Z2fKxEWX6QVzrvBiRl6gET3UZBcsGX88/Lz
THT75c1ALjNVHWBAgGP+qQmGyKOS8UGiXuOBwQHttBYbJShp4a5jSoLehlvOR4Q35gGJAl0y7anL
I/JE4fWofTwHCwDot6uI3aNcFxpnbRR+LVP66ds2t65TSOWwO6CVyFI+0gMt0IfmpW18BmPLdu1n
xi5Z3UVbpUP1QNo41ocJVcnFz9IbqWBRolbmHdO41rcllJ4ep4du+LYUyfAR0Zj8HpEvDgh/FtNB
Ov00bGSbxo8TujHZNmlsbiCZUV78v+ydyXLk2LVlf+XZmyMNPXDN6tUA8J6ksw0yGBMYoyH67qLH
19eCR2Yp6EwFS6qpBkqZlBkJB3Bxm3P2Xhs5Oi0AB1onjRDWxHvTUtxLjCzmk0ZVG895mlrjB8P+
rSyJV8yzBejCcd/mNOucZwKRykt7TXWC73VsWkcwAcljBU9hWpErph61gbPEB1c8896dLsnegCMO
MTVI8M6jVcify2TO0vkjqRIA0YoBFARYlnJBoTLZ0IhomemtUH6vDLjqcTi2l3Es1Ft8Hcbm90Pr
lLvwdmix1WT6JIDJQYl7LgbEaW41blgUP8KRBgPn9jL4Uso56lc1gaRererY4Lu8JAOztagV4g22
rV2EHHZFnUQIzAsKRmRZ2s7nuM36pfRLCb1QGjDvNmFvtWGAJO+icB9aTmh6UBj1wWsmTcfzU6l5
50nNLX08R1a1VXgsmyRtlStiLHv+AbjClzbs7ZtpHFjOEoucpnBg9fZLWBSXOW1edpRG3uNHr7MC
SQkc5DURcNmj1XM0ZS/S3Lf6WOyjPDOkJx3kMoxE2kW+TdXvxhBxQcsVRd24QCaCTWuTbwwPx6mu
hooIZa+M8f77PL9S2yNOGeRWtUP9iQzh+HNXDO2rGesxpZ4+AZr7+7fzfv4BByUQzSFdA9Xzrq5n
6HRC03FI4Y5RH1gcJMlXVB4TXUNeGWcq5/vcdMEeiuLXqSeUF/VoT2b2Bz/jrVL7NGDdRYLM0ge9
itrA2w0tSqkmb2Yn+wH0G+jk6YVgF46yyxj2/Uade/FQy6LbAIIP1ti5x+cIhkDFOJm1hw9+zN98
sK651JaZOhYek/72x8x5N/TlmCY/Qke172tba+70TIETS2H3gnWxO3ZwCQ+VWeR7wL7aVQt6mBJ7
hk8CE5+LILkY+stY6YxXlPO15bl1nN5/8CvfngGWR2ajdyVOSEczzaHy7JH1eTDloja7H1S96/AT
Owur8akkTl4Hx+qo231KT6mZbZc8Jat8hTbvpN5MEsewNZyyebREFl6qsEQ/6dIk3KJjFdjIRGY8
7jDBtVbT7v35ov+DhHuYqh//898v33PshnHDIeVb+6trghXeZsz/c6PF8cfwX88Eo/zNH/oLCaf9
gcKZQjjlcKz0VDH+8looDuA3BqrJF0wlz0JH/3/NFiYgObZ2nGdsas58xAzmP80WpgpITixFOAre
sLb5F/7v//Vme9yc/e9f1edvt8tU6VHsU6rkXKoS/2Kfx+9oPQAMmvYlJ3KMz35ahNa1IYfqeKJn
/vJo/kbp/vYD/XktasJE2iyThXYeU4ayX5lrVyv2jjHQ9gGke0w66gkTT+ASss9Hwuu3n9rpeqa6
7Fwhty5NgrOzoVTIjK9clevRWwm9QYVR5SXkcaCzMo19Ae4aDc7oag+DDXTs9zf7trZyujhiXZu9
GW9vKZu+nY1qRW1GPBHFfpZt+z2nLmV79NKxy2rzeDcGs3gMdPWjW/6bRwyzAfkAexbG2nnzhVIc
zmTXwdqcE+OXcvr93hd5TMs+hs0eqtO/fEFmMxULEVdcKrPnJY2ExA7OO1LsIsg7Fxx5iXuPWrHO
XUP5gq7Sfv79Y9XePVc00JgGqEYLHi5Y+LfPdWo0prlg7HddOcL47ogq1K9nDsEQgNgJYE7rYu3o
ZoW5d6ZUu6vpiD4WVeUMmChTmOah0zh37aQDSaVb2vWUXCOQRqMYP0+6+8EooDTN7/nHPopxsPQB
dL59hHWCj/3s9xY51KUkb7sdVb/QfFBy3QoIK8rUeoPpALVejbuXVI4IEZjXsJV64Buc7oD7yB0V
Fds+xI1r7POpsl5Co5EAzkk1szG26tTeZlc7jnGUR4eezWNOL7rXjjliekAxqTVrnEAajJTkVJLb
SsSHu6msUTsq0kH52zkqQi9lGu+01h5vAswCGTlofWl9dXsDBBu88LFfu2mtJxfSsMYbm1nCXsVu
n4pdovbKE1A5EdzVUpcMOdIc2HQ5zaSEJQEokab9YJSOAA+0OE7GqxYKnHk7FtNwiWIvi33bSlCf
C9PUvdNEICfYYN7YN+ONMrAqixTiPaLYGvpZold4C1VjzwLJLm/s+8VFb/Q3atOQEiMwLMf+qCZi
TWHKenGlOt6VMoNpDFS2ejaidrxTakV7sFpQOvEcWy8WjAa40ZMYn+2y1TsfvCQCJzJvxrvO5NCG
ftUccEU0XBCKbvCoJ2kqV507WC8ZPeojCAmem8RH3Ale2oym8HGoZ+vFVuzxDgCIWNcGiKbNBNfZ
BYGvYIZs+mC8+zlWybAyqIeQf95dxSlhTFlSUtPhxFk9w9eomi0er2ymYTCl0UE4BA7t01qpSa3D
suQS02Lq0RO2UvFIsWkCrQWRbVzjP2Cc9IVtvpQnd29Y8fFD8bgUkxSPoG2TEMhezMgY00qBgjGW
F5KMXnLVqnK86boJA32PxRmdlw57Dn4nAMqwpLENbI0AB09EQBY6jKWVN6ChvosHEy+aG5aoy5fn
b46t5RsYQtdR6jgr4SoR4oNCqMfTP9MGAVEdk5owb8zRTuFebyOn7VcDnoMNxjEGcLR8Hkj7hmoH
YD0ILrQGQbDfN0PHGWx0xR0VU02iUaU13FFSc9Xk2NbYi9m5UbIY7yu7UAFSBSW66k2WqBMBJ0vc
KDB8Td2jD3H60UMkWUSHpmljZTuBSAXsECI9uwNaYmWkCVhEShQRcutLfRbTM4794Xs/KTXW86SZ
45thUvThqeHxR9umKPptQ8bB4M1qWnqkTCikVaWxp1i9xXNuHiryAdZo16mLFlBVAKmBdKrH/WDU
5qZyE+NouWXn9/2wC9ChXLRhOT7YeVf6ULFjXrsyHU0ySfzGibTPjarXqyqabK+dRu1aoX55N0R1
E3pt0FtfWjMlTiEymgHKgIjHix67/s50yxCas6qXQIbK+ejKLvyOV0872nnsHDjY2kc0TiKguGhO
0N6GnBc+Kk3pzUm4AAnm9ruII4zMjdJx4GNwg90L2rFYCbNvQCY5TvBoUCYqVppifmqjUEGbUlMZ
cZJjgknQ3NWDwZStOdBPPLLWGFJTajXfoV3zfzMvj3fLEXlcU8CL4p2tgEEcZnAEU9NWzxYdsMd8
igjBdEI3tzyr78e7eYwC4rPZW1Qm5JGpSccMMdXwggoifEzgJ17kUAgeEkVNnhI582GRBGsQDknL
MKbLuncroeLHxzS1YhktH2yLln4MQKXhNsKNZhANB4t6VsXT3FTal1wqyryfEUS7e3piqFp8rWpI
x5YaQHxIiMbXOewtey2L9JCJKriEuBDewB2J9qErSBKO6seslS9TPi6zf6w9NrnokBXznEaRMM9b
lRYfREloVKcEHaiFaFCvkMc69xibUgfjyLBHAKr0K2OoNZ/v0rkwg1K6G1HoBSHbOhCO2dQf88it
AF435Fb1QOdX5qTXDrV/eLGYY4LiWCC0+ZppBv88MUqt/GRFlE+/LuGy0qvrKig3s1vGaDHDtDP9
tEmVSxxjHY8uDypvbq3wM4iSchfjdbl2Ijy7Cbe0dbRKpj6stOYZaTB7kaWYfWkMJBsB7ue11vhT
1+RZmUwWZhbKo3SbaT/BtD0q4yQeJUrBnNae3XxXM+gOVoCQFjEacnKv7hgpyLIQ9YyAPT2GMtx1
UhW0I71k5lKiP5jTE8G/p8cHt0WZLy6bgVdDgJxgHsw7ZHye4yJDjInFCcGuFQzB0QjFpQ1fO8eG
kjLfyx6dXtQzD/bWUlcXiBEuyUtX/MRdqiAJiwmQXsfF0mRwedsa6myL3lnuSsmFaZebL/OUMOGf
pkCi/5CGIfpehj61negGNKxboHcEoD90nbp1MgsKHMrv5nth4JxFQSkZEfSCLWiorI/kzjJP58QD
yNUiyIpWWUv/CSoM55rtz5+lFZbMtnWUsJMIFIXly5HM9nUm5Y5eNsRf0FwPJCmJtTZnZKvpg24T
DtpNuTleaVQ0DJ/Savk86HUF08Dq+dVxXnGvQ7+4NApMxs6dWVcZLPTKbs0y97IorFN4ea7aOw4S
cNM+dGmTgAHE+HUfKKX1bEcaE+skleQSX9sIajDrkoYlQ6MA6MwwHhCP2pfmbLgN86Kj3Weloh6q
LlJeWwJ5t1E3iBFlZsYuJ+as9aiPA8OCOAxW8lq02oOBLh6ailwAgNLB6sYviZcnWhMKAKaQ5jL4
JddiwZRMVfBAeaMY1XhNNANhzza8RkWrOTW0OppzdWU1lRKvMxcW3KLhNy3QDXgXhnvboGxw3+NI
syvUn1EYuXdE0AmbpaoSM/l0blhP8QZJoxJqnxKX3TJRmkNreZhPxjvQD9Y6Vs2AuDwSIuinAOIb
7EnfgvRkD+LokXqg2h8djbwFS0wDas1/6tVIf/OQJXN1xeuv74gyi/YpKq/PoyLig9KGAUy0iKVn
cnMQp6A0p9FRNug1Le6jtlfF4o1XHXFhThRy69y4DV2mdIP4lw29aG0lZy1HgEgXtqQO64Vtpt1h
LESkzzZEeklPxpaWsiNBmZu+KhRLN25fBjsxlznI/hqxBF/g4DMrvBayflWy6VqM5rBnXLMx6GoV
0m2lXlv51K96FeIs7CM4Pla9Zm8c3I92N20SFtFVgmFwPQKTM9FeXI16V9zytlmXizE7sPLlW4i0
1OwUo6VsaK9DkV11KRgjg0d1rU5V+KlS7O5ZlrpxLPs8KX0jVNlAjvU2E1mxsvsbI9fu2PnBO6TN
+mrZMGkNozcJMcrxWqhETTmDGbg7JZl/WLXNC4E9RlIm3ckhWkEtALjJjqBfItkI/IW52C8zSKQy
Q7BeMRu2SXnR1bqyJ/GghtSaZgzSPGK2iW3JiJz7BcIY0LlsbqZ0SBDtse1e/f4YtZw63pxKwMpz
4LAoLCzs8vNjP+GECTgco9pV1mnTj5dLRw7KSPz9dd6dfsDao8yglsGx3+Tg9va0JgLICUnZVrus
QAHpdQ4InnoxinnmqJUXtrkcXU7T4e+v++7oz3WdxcNK/vHirT87dXEkz4ykHKvdmGT2S6ugVwEm
A5x9ALEn12VeTHe2HTEX1/2yy/391anbnD9dRDKcivnA+RHn2qypSaieaHa5G6yAA8jsSv3BXWbd
xGmY7duw4q8qSp9nY9l5I6Jjcj/9hP9U7D6q2LF3NH55W6uX9uW/fpyYKseXnFrf1UvTvHyLOqK0
2uZN2e7nn/yzbGdDSMGrr2mE+6AuBG7yj7Kd8QcOFGod2PkRklkLv6RgCY/+579N/ZTXYLr8MRUF
7KJE/Ktsp/1BU2epvNOqpY+q2v9fZTuuQE77gmHhYoh7z74rY7LBRSsVzrPsNQKCuFXYhHixq36E
TXhXIORKOhUezlL2wp84uxJ1lMKcR40rYbgiO6b6UhW0RIYg6j74av7uSlwDrTJiQ1pvy9//RR0T
tkqAC4/M0nZIO0Ji1OuGOdqz6490OH9zIUgbiNnYC3Fb55293smAOsq52nFCeE2z9DVQ4teE//5l
XP1NufPvL2Mtdd9FWHT+jlpCCVh5mYMwC4k1DYXaIxIs8wGL/BuPjrFKO2gRjzHhnk2zIe0yFEXc
UU8S6uVIai2HXt29lHiFf39Ty7/p7cKhuSht6eUK9pAI1N6+JKcnaLgVHMmjAbEUS/PdFI7LXuix
6j9cpd7P4lzMYA4nEBy063lxkfC5km+zrHZAmMEfA9naJRh5PGokLwRak/FocprXJrSUv7/Lv3t1
aMUtMCG0fznSv71LW5ZwQuE6Yy6Ny/tO1njFhYJ4hwrXz4n6TUH+1wL8+5WYewQWy6zAgsVX/fZS
c5d0Uwxvd6d0NYtUV8EV0NXg/t+4oV+usjTyfvm2luyZntY9VxGjRWDT+NjnQ3Eo5L/36H650tmj
G9I8KokKYYBAU1rRUH2ZCZX2/x8+L/X9WxJIJKFYob1Zyvxno74McguHZJXvqh4HY0U9kiRw2BM3
s5lPa6hPyBGF1DY12jHkIajUkswQawotxaGv2TuQXEKFwYWX4EsiCr6dANtOEhh74WDw6pz0lWxo
Yx/OWn9VOQT9kj27nMAE9N2y4h+ZoiBfA0DV/Y4VY+eMdX5LiU1/Sh293FtBEnzpc9BtAzqNXeDM
kNwncq+oHLmr1BltGspTR5cfHDFuoBrqXttGoC0AD61b+HH3rYISQBXz8K0OmOUp1PLbbY2rJGZ5
Mbh0l/3IcTG6Tmamfk3SiEoLx1tfQfD4kmPUXaWEzW5K7PXXuCRR6lnk6IC8CoIE8XbGGQqnktja
AczAWiUnAPmMS6gddcFc5e5mDGikjDutT2wLQm+HySUK42LN/qnzsQvhIyRgDk4IHasDMrF4S22l
vNBUAj7dHBCcK4igdzJVfwqj3roYQy35Erpl9oh6J94i3q+eazvXn/DTsA9yBmo3VW52M7+JvbCH
H1K0mNgmvvXRNtlGKlAuH5vBxVquNPmtAknnS8CjuYiSurq2u+RV1XinsBf0p9yNX8dmCO5bey73
wzI1RlSML/AhQ5KVgPhIqhSC43cSU8dMRtB5zOitT2hOvO3DzPDYBqD1yDhvkABGVcrD/x4fQ6MS
RCCGxatN4NuRnG0eYpch8uHoAMf8NOyzJkTIoQbuJSnfxTqNeQgBZVN/NpEQImoIH9wZEhBdiTj9
IrAiEfmJqjqwouUA2vbl7JeztLNtjK+0utIg7ooVzfT+cxRUiljrGoJRgobJVvdsWKqXCmfbJ1cp
rAeOvfmr7hCQzj1iUyOPwlNVt96ZWEUfS86CDwYJxYlvwS7EeEohKKWuGyHi6UZqxXJEtUmQFK+g
DcYUyJleUdjntKP4ZKoIeAOSz84kINDvTZa4eRLutjWqvvOsbKgiXM9K2G87t0heBPQ2KlJ8R7aD
Rg/Ke59tT5XwQYr+8yzndGtVXZttBtTx8SapDGtez8Qa1Z5E4o7Je0y1r7Oomu/6zLdlKkQirLLB
aj71DiXBMDGti1O1JQcRbFEIUoyDraIwXGxcik8H0DzgSki/1KFeHMYAA4EcEZ+RevoKmlGQaGQb
B34IsZxhPqGQbChwRgS7HMNUEJ8RLoYzhTfUGSx9ncGshpiB/DlaIPccg5FBRtUY/Sgq1GhFakMa
tiOCRE2t+wwvo98aeUkmnegYCDPxzodFKtUQ0OTVSks6g5ZthQx/YNZ1VlEz3pPiTvBK/xWDRXzI
IQutu4AQWJZC5zbq+CiJ4RjXwFX7q76VwAxSvnPTRf6uV0765JKLeAHPa5Mj0IB/Mlatnw9U7Tzi
E2JIOxmDmllxvIkyej1Fl4hrg03lplb46tMuAzjZV4FnNAhnZto/O8Ju+622rLuVyX3refKCGdq9
dpG4viCXdW+NvtWOZTjAWTUD4zB2i3mBCfVLxynTV7OpXPVgfdZWgw7Zg88grtuiG741iiTFNKS6
4kdm6t5qtqxBbWcvFiKklQRB5tsRckBYCrj9pMTP4yy6Lwqf8IbKVMJF7pjJTjstEqE5zyMgWiVT
wiSmo0q1kR6jRaI7QTet9YFBDd8iq9hXRUZHUDQqI5gIKBln10bVlptoMFxeQl5dN/Wyry5ptuE9
YTANNad4zHoUQHFDg1ASVOBsELSnWZf4rmf4NBrUOGarfhkjlkrDOYXoc0ysMdzQJqBoPbCT8BSl
tY5JaG0aEPR+X0rdt4yZGbEtR7/HSvaJoCVxPTuUo0fVkb6pUEfpeMMJrFDqdyGrwUNfhQEZhEVx
CChb3TYdc49Cy3E1CD76tM955qLssD5bNYzkHmUejeevQuvaCyC07EfL7tpNQV01ttpvkwg8Ri5C
5Qq1xLWBf+WzkiTN9QQG6SpI5qdYNYYnNyWgy6WrtTUXwMss4hnQdp1fV0B0brL02allvkIV+VoC
HfMJYf7E9/woe5XAZ7ck2jXMSflWjeqauhM83XKiHGabXxWr7DyQDOYBIAyg4TjKHuuCmRdamXhU
c5r1MaCH0p95pRSdl70FatJqM/MONpy9CNbGROqzbhd+P2Vjh9zbMuUWk5CnA6kevBbjPHoo1Fzl
UrR1a4ZIInKf3LJ0Xwy1StQzMWNErcqcumpfz9KDJRPnRESQa0pwzVDnXpXrn5pczw8DbphD6bS0
pkqXIBcja7pVp+WTngEIHkvHvpgGAIkziw9F5Cs7dwZapnC+B9DpeCO2ZkxB/jDAfKEdhZa2dzGg
EtDpBXYHes9nLy4725uFdF6bKYlcjwZs/qOyiCDS4tDZj65TEcM2Cdmwu4FIUDcQkXgGTkqOe4sA
4aawndCTidmJDsZ7mKxbIGcmmRIdTgvmnuYLjJeUrKUxux8Sg8ZJRe2XHcIUEANTOVMP5SlJV4TX
fjXdblclCW3lCdM1WswIwA7fFxNHf2vhG7iCP6Msrqh8ZK3Wpy3fqY7TNiFHo8vcdqfXXQstPHhJ
IyvFWaWna12Fs186NUG3yPKOHWs01PSQomth6tiiRWbMRz7X8FuYORoMSa1R0K+Ogq2lAtpntFR3
44Q585tpM31jFuuIvHconi6tSWtFm1/uUljxUOwnq9/+foN9Cuh4czACtneqOQkLRZxmnu2woSqF
ZgdfaAezl/lGH/qrNuzQ5rmSfULL1vI4UYckDGxmX5EKWV7wwVsXrZGT26OJjw5q7ypvy++hQoDw
wFoOu+cHtRDpMRW5bIcS5LFToSunzKmDE78UWXcXTCxzv38C706GyFZVjoamqbEfF+fCNjJ4rBxE
XUYEN5uwIugCFiiaH0URlRcYjj+yfpyxDql7LBd0UC0RaIkD8lzeUyx1fdNOMyYUcng9ZokSjVfR
V6tE5tT8SrFOm4j9oOUON6dlZyhn+iKRPmgbktAUP0gz6wWOEmb/hnX998/DeHc84feh/FqKrAgO
3x3KqxFukWt2ECXy3Dx0fZO/lkbNNzW0Q6PmZO6y2c7IIoaVk2jtsbfZa2r0ea4rjY12zE2wlSkO
rk4ffNI5eTbx0nbJps66MHXiFQtkf7DOURm0MOYwr5MVsgsDZmVj5OC6NmnM3RtopF5Q3NP4EPxl
6yqacwtahQU4gNf3qKLN+HJaFYtCFS4m9hQF7u+fxZle9ee7QpUJtNC2kVWcS7/Cjtw+Vq9019p0
2KylldyOSegPhvm5Jnd8R+oIAh7yhTYWwcp+KNsPJPvvztliUUQhG1rE1QzTMz1WO9kDRkug/4Lz
9tZConJRmcNH08C7igVXoVCBowy9D8XssyMpluMe4FxJw9pk82yHTFwFPTG/Jt8n9GxYPiTCc3iI
IG59/v0z1t+aAZZnvKCXl/oPPkVEfWfXnrTU7GU2RDuzGcKAcAPSo5RgUfR3bI1xnFs0XhRLPBbm
9JiKiVZMZQ3rdqKf6UN9ieJlvsVpUQN6MAj7qdhOmqncsf8mJoMwre81RJ52rwQNB9fTr/9PvfqD
ejW6S50SyT9XmD7+oL1dtL9Wqv/8M/8QmOJcZHDTZaFKdipH/4R5K47xB3Zv5I8Il2wmI5sr/VWp
PglM+QwW9fgim2b2+qtSrZNHjDYZayTmIqrizr9SqT777nRqKxoFGn4hF8GtcrYOueCD5piE253r
IrbOyfvxkvDDKtq7785mxFOPJISX0OV3JIig62vdYKu563C7aV7PROa5IwmZRYtCKwdYsM/mmuZ3
OXNW/OV9/E2dd3lfb2uiXNwCCUGJF4gWD/ttcY2aLnJymr27ELAYWXOSVLR+RH8JyYokJ40smVDk
FbyNIjZWzTzFP0alLaigSNsgqFSbaROC6G97aBFGrdQ0y4m+bYCvIS7ICLNq4d2tmzCcr7rGCe5y
OxtW/8ZNLDJZULx0rNCOvL0JVTJh5e0sdvVMaM5olvMmV3JzHzvD9KlGq+MHWuoYa4U2ra8Bzn0e
BHUiqwyXIOJYIA4s9PEGvZkLzIxTjFgiMXo3JeoENh49YU6Fedy1m4lkAvaOSwDF7+/h3YLLe8DQ
LFAWA9qzTxPkL0XOBr9dNzmD2MUGsghJPglaQjmR9f7R5urdXme5EmAVJl1E2uxA3j4sq9c4GuI6
I8eU4CR0BLw8SD0H2ZKSQ3pO/kE9+uwjAqKhMa6RkOP0Y5CdN2F0DWFZrmRcD6LSLTNKA36eSflf
fn6Lm2xZQtgxsi94e1dCMl1kg+LuJIeTrctTq3DB7NLmI1XsabF9s1lGNYxnl4lpmRfeTQpJqOkU
hGx3pwMe3M8OyTmRYMxMi+5wykFme1pkY7Ep2/SO9cm9JHE2XVG4Cu6irpgvcsuqbyVNMBRxPSk9
iKTQ7PSaMe/CjNiSEiXLNmZsfupD8kV8Y1ZJeAkTJGTeKR1orAjSBS4T7xrdbp4Ge453v3+aPzeg
b+7SpaDP1ODozlKktpYt+i/jMaBy1kWzHHccqDQ4/SUxGWHQ7JVappsybXSPzM3XMZPKykqpfzB4
kx3azI4wsaolb0jKYwUUCBVFYaxqxIxPGs3qoyUm84vDQeYJBcJaaoN+r8EoRfwErc2Hk5896Goq
NtGM66HFQvcpCgt9VYQkLaeo2BLgXExn6c5uLes67HBL98Q5XbC6RLu8CvS1EdrxTkGfSIZVDPAV
ffO2MUr3AYlAsk8UqguFVkdsFcLgG0Ie8F40tvcmOJ7rKsOTB+/RMS8p8GADJVppTYWedFOzQmPb
2WWGiTksd6ks08eWmGIyb4lUySflGvfo9H2apgYdT9QuJS1jawVmgoLLjmBppkASFYzEtxbysgdo
ofmTE0bpa6VFNCVTVUzE4cqI0hBWVU6cRTR+dtyCkOtcB0VGnXdPUWi8nGthX8OSIpPLjQvhGTA7
r7u2qL8WCWcCtYZpjf4O0mP6Q0kV90opMoUzZRyuFUce8tzmV9tavU51sR97BTpsQDUIP9kAn0tK
BXtqsQVbfLk8z1WZJZWPy1BZwD8NOZvGsxXZAyKISN2HaZ5fwt2ePilZ2ur8XXU+aqj9UIxAclmr
rC8Aggdjq5fC3aPJNF5kYDc3Cc+p2LdqJ/zaaYyH1IQvVTEievIgOvx1LyUV2g3BxQoG8ZFoX4La
5adiajq/xD3GqxkTD5tCuBumbhNFxq0eEN/H3NbvW3ByHo49koZlpH83SLddSVuraG9kVyCjIzgE
WN0pkFPtCBYKLyJ3X6pItHS2+IAaTFR3Y3hfJOEVwUJfIjiQO6hj6l2gzTS5pP00temLnhfFakAR
6StLTbm1Ahf5pNQunbEbDgVoWq/s55FeBJHvXVIrXturASg0JWKKQhCpAUT2wb2MF4pLhySFsO1P
pHA8K+hi+TFjsIn0FBVsapQlUtMaVQ6LkbNiGUo3cUjpbJUQy7cCea5vJUzgC2suy0sOkKovR2t6
STiu3XZxQ9I8Jl5X91Q9qa7nctH0aI1WX0yTZu7hl2U7zYgJ0iv5XGxlQrPkiVqf026NqC6ikRER
G9JGwaJTL77J3gw/J4HWfYdOPH02ejkcctft0W8JcOthZV5KVakoB6aBj+Ks33ca35cypWRmZdME
tEBFUKLtCyJT53ql0URZ5yrS3lGZx09mrxYbwBfRnvI/iUtZafrJxKlcGMiQNKAmlzEOFa9Q0W6R
mkJebdGl1YouSH0QFXoru+ymrWKDRaiXaK8gIQqdSvNQHoEdUNyi44ZaifQwBFXkBOk5uvqQleMU
NqurXbVWe2LfuGN5cGzyQwdk7PDYKUbMBHQ/zWIwr3U+1OMUqzVKuYCeObqYklR4bCwrkanzbkoS
+S1yqJwCDnEIem2Ly8JytAdFZX9B9lJ0DZGc3cmSbVYuWbR2KEjrC+ALY1DVqOqOqp3eZaFZfz4l
8qbqPKAYZF+oWMRNZilK9sEkLb5asiTJViGTPUaKDL1N3WUJ+rFEcpP0auYrSALBYeYcvZsmozpC
Sw8OzpITOA10qn16gMjUYO2uhSR+DUtCdC1U0gmtztDXpzA6NIMhJd0qILXKnJcwbpE1TyHHZr+T
SJDRPgh12/eo/ALFplPSGqST+22aWGsDfPa1tuTXzwvAtEKVuKMTk5Fc0AUH9irExgU2fmlkcXQJ
Ga+aEZErDKXvMe4l83pJuCxEVVKc2dvoW03N6y0ZNZShJHG9ExeITkJbDIcO3Q9riqwv5LIvIvpF
Wq46YJeDNOzupIrwXC4SdExqF01KZDgkkHLbJItMhP2icWGNgGhrJgVNdsaxP+nbF6U70nz6j1kS
bcpFCw8L/kELCB8f2jb2rBRhohOrNzIoRE9eDA0kedLW8/id9Js03Tq6lE2O/j6ZLFSHY9FNXkv+
FpB2HTWgoC1cMbNOiOALCmPRcfxZfj0t7/85sH5wYKU1ItgO//MD61X8DcrXS/HrifXPP/TnidUl
Y4oNHv5XyjGOfTqW/nliFZgbgfSDD0TtwdHzV0uk+4dGyW/JpIK/h/KJX/HXiVX7g4MvAS//8Fie
WSB/Z4k8t5ghxdBOp1UbezWb03PRYj2y6tVZo10UcFNRZPZhHo87aS3xpJFa2Kyj0ZSXl0mqkQ0V
Q4Dcj9UUVeQxClxaTtwXurbC3LLU863Enidyl8zMTC5CHS6bh72AYlBdNLL54AR0di7BDccPdnm0
KpUuizrX2x2nC+YyC+QsLziW4OqKOD9a9BUuATKrZMotBp9fXu3fnH05F/Cv/GWTyyU5MyxFZs5C
BEGdH36VOIMu2pXhBTKay7J1lMTPeoqh28QkHV4lhEupd5g6qmeB0L8e/c7sSStAGd0HG9gVWrkP
nJh9/Nw7PJXCDmj86y1+NLdAobpMD3QoOfw/ZHDP5i0AH3SUzYJVRYRAURP7M7LvWtb57JNbgtY7
HAqetWJjCeHQT6NSw5HVFtXiAyASLKbJHfThWjog1FY/JZqDDTHSt3kjdIPapus2QUOQ6LT4QqVm
MAjAW1kvkn3idjIV/ArUETSMCjTefYeNdbgeYjGE65OTTsXGIEl4DvUHTVPozMcn3Wcjk/oZKTJe
LHvgZ4x67I5riJOYvfoBebrN9Bxdj1GOaPTkTKFKv2SW1RZbebrEuvagJ5HWXOglErrjnEJB2NjO
ZFefdXIgo0MrG8Zf2CyWMXig/d0sC/1BIclmfKpcbcSSqbeLfr8BkupN9BnLvazcxdMgU/4QUSFc
OgMkTyR9l/Lr9AT/qD+e/JXYZpJoyd1FAlPKYomZH07hFWlhsUkKg8duYgv3p0EMjG2+qmP7NkIV
MftqU/OQYqD4UJYgGzefo4Fa/c6c1Txf8xzR4lqxwWOJlYylZ7QIur6fEJHTGgW7qF2EMyqNw7y8
EmfCtiNw5/P+MFtciFpBDBBnreKwI+mHqygc5lvFVaMRwy8fL9ZLzSWxN9badSMnPsJMLJ5gaTvs
BMseNizhGeEqs2pwNfowTg9sWNoj5VKaiXkSsAuYrY5CTtJaV+y97EcFhPRx6KvshuC18EWnm7+j
G2m6PvhL52VhSz/B6YDkrs0MWWw7400/9NgACR3giZMlluK2GG38B0SgiEfFrpv2Vo9njIdW7zBs
eukwvIY4t+W12sJe2zRWyEnEz9ndL1UjhMME1iWMSP0bEiPeHaUPc3id2OghLq5MwhWqccCel6v0
5DlIxH4ZMkYavcAlQatXewBXy+vJUqW2Afj+H/bObDlu5Nrar/K/ADowD7c1D2RxEEmRukFQooQZ
SMwJPP35stgdp0m2qb/PtcMORztsCVUoIDP33mt9a+S3Jc8ZKyn8cfHEneHl8jgZzttMVGO4wcQt
2sezR5LxEy+CNnvc4MQUprvN8DEcHayfAgF7y4B6SGmIpSGNIdoO9Y5yeJIXFufMaOFVPVdB1ZHO
C4O3LVi/ugzhLGG46B0GZGWcmc1dNs+a9qBBRK8vOrPRGpgfAZ8kZ5423s+QPIL7xNaL7DYcCLch
LrypOQ5ylpoHNfWYJ2WAZgjKvZT6yJwkCCJuBKLJZhfmPqpw7Ay8PaL2MLucH2SiCPjhKuXCxRWg
XoquIbN0IUflVyvtyrxLerB1S9/wY/eR2KPevErDgIXCj4ys+nG2uMewtsn/wNAhoNtFKSyeMGrS
b7jDwB8vHOIEXyyyE7KvDSuEASwqnJ3mCnV66fo047UQ7GQeYdU1OWBRVPE4Hdra4zfvaBue0m62
5FefqIrsp+OVpoloYqIkpwoYTPMKdywvLoGixHnvw9L0C5MTMor1fQw5s1lA5kaQpiWR/o2MCqJl
KYZOcN6DR2foQ3RHxheiCqQqsar+fqombZ11bbziwVBGnSjeW3kQrlCSgTkpMKJx3DQmZxV7hbND
quCOF5VNxZag+7L7dmMzsS5ThHNTWLLIVHuBO/+hdYS5tAqdYItBdTqoXbOJqIUkHqW/MzIz+p63
ofdTRlZIfGFTXnX4gvqxqac1XRN541Ze9M2xhnJNV8heMaewblGJlt8M3AUbs9TRR3gzJkG985pr
fLrZ0hMg1pnEZpSyIsrvTQLQFoHedhvobMysBymXCsq7RiUprnDgFhcOI/l1T4j0Dcu6+JYGffxl
sPPrEcxYugVBa2/qqZaK0V+CvqqSL1Hr5vdjYbfRpqHbe0G0BYKlrJ4POQlnG0z8MLDqEa9V7iE3
SAarumPTEY+lU4h4lc5tufETvfqKCVzd2oJgcKSkfUmOUC9PuG4twFoD7pLQa38lpDuu8t626aml
0WYkLP2ET82zV9D6SkJvJo4Dq7YxBxRERbX183pSskyr2nuxNDeRY9ykYSW2OmTrVcN3fCQrGbmE
NAcXk3RoDOup8PpT3dnhlwDA4FYj0GXjaIFL6a5hLZ8ml+wxGDxHFuxpp5fltB81I9hTaI/rqW2a
ZUey/bLuJ3y/ZeveDckwv+iY+o6BH8zHpmyC/DeN7XdzcM4nzB7413koTYvlXau2rgrLT1VLUHaC
+X+pdEijxSZka2iYUqKKyflgTP35uehdw/Z8VYfxCf1aQC/0bN8exOxwptgfsWbVVKhPiZ2wMFCu
ccb4/DrvWt7n6+DhoSvMaU/J9N9eZ4grt2+DiOIPYRdrqt6wZquAeUeGLBj//mJKo8ztpP2N2vzt
xQzeYY12SXCgSxysKxUEfha0a6TfrD+/1MeDLNMUX/EdmGp9JL/WJKsJjbr9YLlQQkpMVFtnDHKk
K2TTtB5SkX99PTUeM3hMdBcs6rvWt0GzuyrzwjmcPcSvW1AZq/gtwkI4jbTJxO39/Jrqdr09OfPl
fGgotNr58d4f1qcisrug6ewD8e00rz1N5/DDgsoOXMLcA22LIcNaagXMIBKNUraPzz/Ax4cU5arD
fVbxNqajv/vSVWnXuswzvJk9OQ3jSEY1JLbqN0DGf7wKJsbAVU1/KpO3T00emgQqJa17iOgD7aaE
sc/ZbPvvvwsFJS0O1Wn/IDBwO8usHWJuDmergJsgeSRL/v/wmADdonnhU+1Qbr67YxlhHCR7V87B
DOn5JE3MQ6FyoeQaDwJYGSGH+Tcl3cf1izWdNYyvBXeey769fQSYEYWau/ZBq0L30SBFHj0xMRi0
ABG4ECqIcc9tZx6Rz2/ox5UFCxseD8x7VmB+eCOgHCSkLzvmIVNRBSHM62Pn4vCYU0yyn1/qH74i
DwdeHM7g2C3eL5ZePjKrQ09H1LsKFy8wBs7K5Z/bSrGlKjipnprPL/pP38/FPoATy6G59n6kNuhJ
acXA5A65i++iLJD557ofb+szi+Dza51lH29fdeA4Him/thdALv/wpimdsM56gry4pU2ZGoVDWqOn
57eCYKwT4MgYtd/EMRkPM1UFZ632NNQDvWtUMzbFBaF0eWS2LwaZ7Jw65xLBup+5Iv/Nbfm48EKi
tZj/syIxSX3vjSoTZ4TTh+vVLNBcLZMwEU+p1NgvhxT5CS19jvW/uTsfVwhmm7xVSjvD5PG9cCXK
6ZeE7HEHjZCIZi1hQqJlkrJ78RuDLVOBL3jeUwAVNQi3p2FQZBuLmfNt3ZqMmGrwl/WGUxJj2MnA
k/75B/yne6KsfsrJym/3fq7MMCieB5+3/ozbSXUn/UaepXVoc6tMFmOt/66N8+HZdJWcQ/H0mIFC
v3m3zNRJqw7903wY7NB+bvUU0dhUlzymUgnAPv92/3QxZc1FmQUA7MOzif0g0KM6mA4yQguelllw
obc+VY6jC6qkzy/24afmm6npPIReteO9p5tjzzYEuWDTAWM1hSVcWJ4sXkSqxM8vZCq95ZtXDv8W
QhB2BL6c+2HEnBP3Kl2s+ZwgGpzUOjVcv9TQoGT38Afm9ihSRTKwIxtvxhijVM2FZwG6gMS8l1Ut
bwm2o0+gjRRLCGRn8EMemmudZIsnMugsa6Pnqvsx1hnF8Yjc8rorCUH6HWTx4+9DbkuAJIN9Dbfi
exNcQtKV8Iq2PZgzmusRleOxQGa+jfR/C/PC74pWx3dtdCC09D4oKrtINzvibpsDpGRgKCbhZYu6
IidRM2V1tEv52/6h2r3+9iuh0mA9JHKc/4Qj9uFXKmeAxXXj2Ae3lvZP1zWHQ2OHwcO5IaLGYsaq
nnPnvpLS/M1KZ75/RACko9PDIM6VlUrTsd5urXaOKB9vSHowQIYW80pPfTdrt5M7M61ZjjL0v7tG
ltmroUIgfSJHhDcQMEKyM7uJEbNpptOtfkZFzJnq19QNgEbcQQ3/PIMhgMLmtum25++/9rpJK/mb
xsTZBXhokFaTvVbdOECEHpAAsd1pbAZbMrANcUC2ItoFygR57YyS1lgbIng+AgBno09qRA0rP0I2
fenoCumhA2C4Gek2nBq307bSTtzrajK0eVt5JYLooSsJxfRqU7+gLa2Xy9Zz+oAgz0ZcdATIGdiz
BFOxaqrJqijn5DD6ibG0h9wh/K034joATMJUrKP3zVCverbmVNmAc4MUSSAaRm68jI2f0RTXUt6X
QArVDJ2iLL4eQLRGgE5q/Fdwtmh6Bw1ggN0ryKusZ/7XuUahdT58DllI5yXI1bmmFrxrcQmp4xfd
8mSEFxM1FO5TQ/LWPvI1eSvkXMTXOGvy6iKL6qG7aTGsFCssMMrnbxQiu61mLBirpu+MGqQFJq8M
6u0FI7cqu0U4375IdNszHd7UmX9abtnbl01t0KLzxpyfWeoJf5CvDjFs5ON+EThx0RabqX0xcDeJ
PRQ9vbkk6yBwu2Li8vRB6Fx1MNDcrV9McAYx3PE39li3cDGNVrmvZdprXyRAnRlWmyKpBDpS93oR
5xZIO1CkTndrJHCzVgRa0XilXq2apYHCCbgEnI39MDStl636DsjULEqkM67JEu7MEU8QJCoKCdMj
5/fCHkJj3MdSAyzRSQMLyCsZjQzndt5KAnzNBXpiuowo1mUDw1wxY0iv5gErY/zAJy1p2BvO5wB6
9jx9c+TSaiBhm74ZueXWdCTJjuBPum2V/BV0c0iKNyPW1xack/d8GAuY852dms5zEsbwYNu+xUj8
+lq5ymamq3cGVH3qP5dnqA2SVePOkET6YgFO6M2bHWYAJC4OT1Htu8qglTvcV7NVPXMrbaFLJ2Qr
bSRj7OvX0QxZG8+hY6mDRGRzYPcrD2ekkapObEN7fiFSyh9p6HTgz9uf5/Y0GWN6V96F4zGPQFiS
yHRDVKbeHvHG8JoWQmPSkE82N9Ymls/apIEZJTdtWfNBDJ3eyUYQIH9bkr8mv/XSs7SBRo+TZbc+
OcL9pSNz485N09Jm8Bsm008AnDyyGJxN+2YyBF3geOJsTD4vuQsF+zFjgLhaxLQreFZspjlYGe3O
8r5yMM9AszhNp+J882QQWkrsAkaDJUu4kx7ypqVbP+VwNzd00GaflgQOrUOh65JWGx3yTlG05h5U
8OuO/9856W/mpGwsyhz/n+ekX5P2B73I5M2g9M8/9deg1P3Dx1IB5IECDGgqzIj/99egVJEmDCB/
VIVK7KiOBX9Je70/iCcDGkKTRonQLT7GX4NSJq8QYwnLcDlV+nRY/o209+25GL05kjaOJCYHLQ4M
bKVv908EfnHWo2M6nl/hM3HUMTilztPEq3SeRf3tBl2/ngv+7pX/pwvS7ALGwZaNJlKdLv8mqGO/
ZMogCufIzIxsyoHz/hwwHnQhGe0i0KC/yeJ5e/R6/YIUpNwvgLs+xP+31wsY3bbk6tlHr4rdZ0of
oGJpaty1ahT8+Vd7exA6X4qfmt+aBgaRXu/tOg1H0KjPDPuYFcAlE49BBqlVzA1cM6KxMIOL9bKU
iePvGT3/8C15khyeBmjiwQfPAudXNDxaYx9bdrR96QsWMM0pQZOSU/y7asN4ey4/f1GVo0dLgUgn
kgLf/YaS2MjCw2R9HCuXC3lC8f4IYKXUGDqPnmVppSI+FBI/6XJq4qF9hMrJiidzXLy6Wf471av6
QEw8fBfBIxlynHzfNVhSIw77PArt4yuSEyFlsuVQxX/8367FyRqNPo8wD867B4pkJThv02QfrRZK
YU9t/+J1hbw9000/f6DUffzfk/Xr11LKfoc2At2b95VWQrdbQ8BlH4cw/tWaeIR6Exvt5xf5+Ohg
K6Btqu6hwSr17sckrMP2OjO3j3OGpT71Bwp338XFS+gyG+vnF3tnInr9SiCbEaeTuUFE1rtfyg8t
Y5gZuh1TuPqcsQauiXKIkwX7m3jyId4+26pffG4NgCGG3DAAc/jNx/j4BGMbZ9kjVZh/+OAkCk3D
DEOSS4/S78yDlZUG5rMwQKOstTyhdcA8m8Q2yttp7hWTVb28jkCw9f/RPPmnX8C2CWUJ1C9Nd/7t
EpXlgSuLTPDyKqqsruvYHVWJaAsc4Z9/8X+6FNUSNHOKNYuR+9tL0U1tqsarrWPCUPz2dYaq5ZKl
3nf5JT6/2NulnuUbWQldIcX+5XIfHl/iaascH6F2CClYZqzSDDZKMm6e5tFnjo6G9XejFOPtEqwu
ie7dQ+7j8jQzjn63nYkMSqYLw/2gq+au7RMPuEAQIm8RazBBbzm/I9aYUaP4KePfiFeqkIwjPE0d
vf3ErXezatKcVxDIqxRw08w4fxHCuEWdYCCx/vwmOect9n/fcvrCLrMIEFUKvo2r7T3HrfRlasvC
sulF6QUBAEgiq8TVNpFBFjKlWkFIFJzLtKmY55Ih564N/rIbBMrM3ifmYu0iLELW3pActJcZB8iL
NDMeXcwbqnxArhSv9CY1BqbFI4dnIwIrUsc+0hrVN6U11b2cuwUeOoJmhfyPE7yJzqUbvOroR7Z1
aFJuIHTXdLqOkpwGH2MNhL5zjFQIdEJt7IzW4a8GaIvok2wflySbJgmZbvaJ5W7zsuYaavBzzpeo
a2T3lLSQjxd9gginjSuekFfkKz7seQtHKnAPZ2FI20XKw90YlClnGnqW0kAkCtkUB/KLpltyjtGB
mh2H81lkUfLNmPCyLxixu1kGwHIMH84jvLLL3GcSHXnazxXMZBCd1UIEYIemH/lcTJn5QxDTgP3V
q28pwwsmVl699JLIHhasv4OzIKaIDdWYDNSrVs1LKn0f5Tc8DUva3NEQxPSEs3MbWlb7ApMSDkuF
6KebTe4Pmgfvtm2j+cEckKeKwOZ3KlzYz4Zs2pesiEzlKAC+PrehkiZMTfDQkxuodB0Tepmz7KxI
KanO4iW7R5PzuqOW7NQbwbya2rqImxQnk+yQn3seT7Ydu6RTQMybvUOsDiZa6v2Jk9ZTk2q6mlyM
rLqmdCtlTpOWXMt4lRHX9uy5CkyChhf4xFD5E558PYRQKtR6iYKmhnBtkyC3NaXJh8FLkRXrM/HU
rYgq5gmOUA2d+66xVijMqVNQt4UVlt+VN9mqUZyFlI7k0/MsD6kGlkQP+Wv9DneS1CxorIbSfHWd
R3U+nWtdAo7oUQgLQS9sDNS1RkJxP1RwVWHaBCZGLTWIpvhsvkTWbO5mehTeyqTm/VYOQwmzJZku
83rIVzjt8alTZRn+Bg9Kc0jyathHOTE2izZHRjCWc9Wv9DZ07/J8TsaF7uJHWBA1P50YDurHwo4r
AJAZkTmoji0iFolOwyM13WU4tdZ9FQtxyPQJIAHPZAxYui1vOtGCik3DvvhZUfb98m2aK0zf+lNw
VghMMg2R2mWsTEvEPMV6BDfITVDyAmwPTYuSaHJ/SATIK9Cn5UXVQsreMPjyRgglIlkZZx1D1Ven
ICX4b1nObfwtsjSApfAcUcYhAKiRBRyNqfPqrY/c4wlYrrJ3ifmbG43VwbKLCOHBaM/fyrzO1igW
ZzqpAz+jHzrDEt12+S0VoIVW5aDaHHrjbdVhtF0AUmrNM/hjXXMGJCvMLDaFb3ZqYUIGgvb+ts9a
bV9mtdindHg3k9NPP0NMNutYS7SbiU7sY5INNn5pSlxRolFJgVwvvKx59jqb9wOl1So0i3jZD1Ci
CgQpaeNrJ2XKYPm3QuwCWWPFxkrRJAEcZTV+e8gyCKsjaActPa4LTrq4mM6yF0Z1ODrOYhhCScMV
lKB47yutDOHg8QqkrbY2lZJGZG4Nx7xsN71DGixzoR+511aPQQ6lPwkMuWlJUl/1OZ8jCLvihl0J
oQ5drPjCtetxISKdX9SLzPQC4Vh5rXe9uIZSz0Ot0d3tns/TSA2XAjR7JdVaV4gP0qN7FgWYRKnX
dADJhgCvwIJUzUoGRo8MZ0M3wFtGXhKtCWGHJIGCXZaLrmIstii8kF6V6WjVU2jY8hqFPVynCfFE
1wbsx37vQCjPTcBUr/0l3ZCi3WZJxxJ0ZiKf6fKapI6C6M4Rzh1mA4CJzavfx+jDbGkz5XaMTDwJ
KPV8NI/eK2jgMn8yq5qoqAHsL1oYeCzKItaK4psDEEP8msRgQ9b3unCdEzS9LlN7/AnVuI6WTqY5
XwM3DPZNHLQ7fC0RAYUySnrVvoy/t0P3nArHWjt2EkXLcGL5eMxnje5cMovK2vlm7J+GBhKrmyfZ
GvJdvUs1d95MpAXfz0FUIB7y7PF+cJri1o3ELzOfHyWmqSv8PN2OdVWNo4OmX9u9MF8YhEcvc5KM
X6Le45fjjU/XNZrLAG+aN6L7Y/QwMYlovYPrJG21kmMuoHRAQZ+WWQ8OadcFUj/adTVdIhq0bt1Z
EtLYFFlvLFx+BRwx9BMekFTJci2NLr+UTWNfzcmcX9UIOW6LBO5JUxntD8Bw+bpCSfa9CtyBIa+Y
TRgnZkLGhG8RCRM38WLs5zEATZWzXAShs0oL3z5M4/AdCNX4Zeyi7MYAWX1JfJvzLRvdLFo2REOw
V5YGytXJik6BPSWX+Gmsg0ZcFTEWQ9Q+m8kojoVnMclOnP6Ii1lD99BB+sObAC9Z4zA7rBA2mrS9
UWjKTZyX1p2bCViHpUUvNonDC33q55su1qtFMETjExF1db/W29ZODrS2pLP0K8Y2JFWOfnZy0QCK
bQAhdEeVq12kwKbv9aQxg6WW9UW5MDVPz3Y9D89pZIf/ZQx1e9kLASWCjfBYpm2RrwQaYvyJpA5j
/MnrbWaHBpJCThbaMhq84SZC0kvSQBpiRmhZ8p4y2VmLZsqdC5mYLKMW8xvAAGIoR1BKDYI74jXN
y86bZmcxBbXhr/3cs1kQjfFnZbp9uAnooW8iARfHtmvcHLk779reS27pftb3vTG1D2SA2Wtkf9ly
Rvi6yBBsA1KKY1gqc+phAxu9ZGkgT3rB9sM+1OnYeUNtSPKVza26HmbqlDJn1LV0qjC5MnVP3uvN
qF06SYcDK7Fqa+NrVuMtSgISNjWThHFZ0T1utz3P7q8wj5XW2Op+oKz2Xka3c5ONLpApLdvcADeU
VrnXLEJmH7/mbq6TVYMotN95nfjlxDK6pntPJuBMWtPBGiUNz6oq61Usk3pa2EzgAM+XzZWWj+na
1N2wWwURZ/YIYSniu7jyYnSVducfM6An0Gc8SGnAaXpU2nN6RZ6fpy9CODJXZZATZYhnWbuJSdpb
sme3ho3/cQQaRIxALUP7tYL9by/0N71QU03Y/lbafITyJm2r/i1E8tY2cv5zf3VDMYDoDMXhdzgK
fKtoBn91QzGAnEm8JkXrn21Qi3/8s+1p6X9Qt7EVByaSMtdz/H/V9vTfFadMY3GKEmDFgFnFob6v
hBMPjD3lXbYHIT5felE2bzSzZTBBVDaWeFaiXVc7eLdwLCiGUj1l9mLAfIketpru51DR29Bhm9Gi
ylzMzoExMdrJlE66SWzcqpNGpSuyhqW4TZN+PoaJN/XrshW89tggLgMP47nys4ZgxW2ZnYa4HH56
qc+ssE6SedPEVoDfgd7tLeJ4b9lwINz648hIxuPzCoxhOLaYAVSO5HjsEqt5wcd00KGMpXi2gnLe
oNHLAMMxlJmQbLKzxDa17i6HpN43X1hFeu3gq8ANjKLo3F6GCOPwZgw8zXzQhzBK1kUfySbFxqU5
TzHu3ArzxRh08bHqICZYixEE4nhdc3CNFyR5jNFpxtjp446ejOh2jHSXKXtW1PYiiQoATyabtb7C
mGc5e8NW/8/IiAPvUTaZKLduraMpoHfnLNwpJnQiNFpE/cboz5YPARA7HfEVhRtiTMd/E30v5im6
GrypWlfQAhJKUJDs1Li1/zj3stPWpTHKNUM/b9u786rjv6n5Z/PDSevh5Pmp3i4zPbJ2OVNm6HRg
SMcQNmOT3yBozbdFU+iXSFgYpgUb0Qx+ivHNrY9NMW5quxbXNQp3HhjBotT1SbXUpiC8GdxJ3mfC
yR71eKJUyMuYyogEmC7JnJ9aKdNbdAxwOwNZr8pAw+nNLrvv/MB6Sh0AWCNzolXiET6WBGV3sEMY
SYaR38YQvG4GyXkftWHkLYGdbTVjdA9tVUJpmO488qOahRYE7XeHve22yGJvJS0r2WcR5lJ97Ioj
qqV23WItWGJKye+rwS0XtWbEW1DmwQ83ypQRPWzS6wFDw3M0wEhaYo/ST8Hkz/GiSw3tUCJpBsGm
l/oNnbtpO5L+9mCZ+V2qCfPJ5QgVLU07+5HQkHlwfV4qG1LQBjC+rezSA1BoSeCUNf4Mw9Z/nkFD
rgNRseAPcdQ9N3O7TmeGekY82otMjMfBxjmZA7nbWANdDjyiYbVrGAfusUC4l2HlGU/S7P2T4ZUj
k/2x2wcp6ApQOQGOpaq9a/E4XVmjg22dNNzjiI3nhHdg3hWRcG6Ai9HPHUT6WJdx+sQvmm+l7K1j
X835ri9LcaK9lP8QUeeGy7CJvEPSWPN17XTDRdEhccMjQJMlFL53O6Ud4z5Ns1hWLJlcUshbN8Gs
u6CjeCV2uWxCbSH8JDmUbmRd9X7fXgyNlXxlkC0JaJ5UREw2JJddnNV3fdaPX5LEFfQqgV5qMgme
KntKofG53bFzqkBbSwJnDvrszebGKOLiGtVouBfgSLfdrEcoIwJ/09SD88sZgCvSlpq+yhTTbxSo
EkwUe3zbl5g/yhV0U101OuTaKKO9GYjj5OjTMgysBWla/QvJqAxqszLf6eiNFqUjoPQaLS7PpPQ2
mIPlapZu/V2EnAf1ekw2OQfHpVva401aOTXoJH8iUaW3bhBGTo89vNMfYPaHG25IeCWZxX+dvckA
6DgWK94TQocLme5G/Hdb8l1cYLZ9ld2LhBE3PztvizbWm8DLxIulud129gvZLmSoW2vpSpuUi6a7
9gw0asuBSf4yNcmf9VvH/DWbcaBRz4c9jzL8u4BWjZDZcAkU+FoMXXAyKzN6NH3e/9kJ6o20SIZY
cK7VL90k0y+DLgtOWlWYN5McyDIy2gkPXWUAAs3lVV73giKHFxWBbgSrz6azvAwJRtsnCCEOoiKY
CD026NbeKi/7muLYs1hqYFrifmPsa9a28cWdCsdc6tDVl23tTj9wH8mGL+3TD+jbNN21U1t/z1wP
n3SaHdhLkHvWlfktRXW9z1sHfR35F3dGk7a3kdd5J9QveCR6hDkgK7L6vi374CQdb74cIHg+i6rX
2dGM8TZPqNkWvD3eRTmOgB20KqWAiWr4qKUzHrSoGLYhHYETtnLrYOamcjzU9cMI95OyaApXk82w
3UpkfMPOJp7coK+++wS3/pqQW+QLt8PlSyv6ZcxkSpz8HCxCKKgjJMbjJFtn5Rl6t9QwsmfLgPb8
3jeylB5Mmw/PAphkjrcMZ9/SnTWm5LFdP4R92a0J+a32vlMkGO/dNPtV2ihAaOHVX4lEdt21TYDW
dyuK/G3JMfGyN0L/ONAwXuRybvYxLYGgz6BaTib72yK3u/zU0e++Sv2ivczomKx7v60OdaXB1Ozo
m6V25pzG3BvwnpT9V8Y6NF9FMHBotjXpL1pr7G9E1PoXsxZMP3Wrz3tFkmW7hkUdHfOx0+7i2HGf
4L6x9GRaRaJyq6WlWrQF8Mg5DNed7ldXXlZap0QPS5YlyNQZFQMNrNDxiSapzs/EmMCcpNZYFlA1
lhAs/Wc882KjJ9YzHoDqUotK54sfRZAsdGldjF3AuTmazGvkQ/oyCstL9QPifbCM7YwBfJjKZBWk
tXkJvDTdRyYYNCAd1XUVmda953fDmlCafFPXlQNwIC2xaCGZQY1lYphJWrqglthPdL5uPCeyf3Rx
w9Hd6MS86sch+GI4qdiUdIw2OoqOO7Dbsb0sNGFfZ2FNvI05yOAmj0pvi3CuWo66deGHwFKWbmHr
l7VOFLDtykPQmf4axU39E8QrrSZtgvATdrW3w9UqKF9amjXh1F6LORfX2SRoA8SmuZOWUy5nh/Hk
OM7BvA2NxvvKWcC8k1aQgrx0LO+XX2j9UwEIaxNm4tGpc2+tpcGNZYK+4PvpHecOcN6gMcckWqRd
ChGUER4Jzia5SkypG6AX1H8/EtEUJAkk4XgwewmAie1tyvyIR9NuN0WaOdchZ1O6kWzWPXMqksP9
xktXVj1z/pAswicr6usV+OYH8vGKK1yJtliGIHK27HflZgBaCHtamzZaYng7Wi3EeRn0fAk8TZ44
oLktjh+fA8gEcEuk4RIEC11TwviMbO/kkbHkycYaVYkhXja2TGka6hXH16HFs6Vl463bqKYCeWl7
V59wdGX1yHuCVJOHI/BeOPjGa9hzJgHyLCtYKDhMS06qtKJMffwy6Hl0T8Befs8UwN+QqzfbIDLq
+kpkXcA00uW0EjnhHmBBD2kRKzZO5IodbOEP4R5KXzOvMJSlh7QLghrvlUE3KImCalfUZtT+tACe
twFONPTEvlhYtX8RDrAd0Mk0BMDF9Q2GYevStpvpFNSNsQqyBEhDVMsD4X/zOuLg/zi7/jG13bvI
BfXam8mJHofBt7QPReYZ3xKG0aohQAAg0AaOZAX6/nkw9xPsmMUwxjB/eq1dC2t+buLpO5jEG18Q
3xbEg7si9ipetHWiL6uuHLe6Rdc4o7yWlAjHJDeKdZ5G9/ws1qaffHsZtOTKWTmHGy1Prkg0si5b
x34yWhuF29D1iyjL8lWW+c1SFDk3pqDhkxM7uvAt4qvQTJWHKKb4L3t/A09oOvjJcBUzrniwGkx7
S18Sw6m7ZbMxcJssZ03iJ856SzU+u0VlF9g+gGwSp2c9EZkot8SuiSXxqPQ4He9KunG2JLARxRmP
3zPZUGvTc8I73NjuTtD4Ojhmq1/GJM4BnRntJak6bHNtnOwT4WE+a7t5ibbYWU42LUJRddGJCR47
O4OnK0Bs+Sr183UyM5ih/dp0S9TB7WuB/x/DHN6NECkMUXDADlBAPbQN7xUxcWhPBOL5yT4tWso6
TXrhoZl9Vmmnz9wvtl7WPwRnqZItG8DK30rmf1DHvJ3PnokJDABNU7lTLNJA3s0vgT017jSLZG/I
qvkxp015IZI8hu0cZLefX+qtuOB8KQv1hpIxIC74qEmuk9TFps6lhFmXa96RCVfsFFU/P7/OB6ou
NxSAIcNtA7mSgaTq7cyZ0dJkN5kX7XsRThtsFPbe7eHT5WXSXYPRQqw+BLGe8KMXz4KOODHPcxRf
aWGsiusw5tN9/pE+/sQethgSADxDebfeJyz3eufHMLUi9JvlfImFeNpaqXLz0/Nn2K9HcfMD7jm/
s9GErwzT//aPftM/ot+juBL/WUv3kKC6LpPnvzeP/vxDfzaPPOcP00bizft5zmVST9qfzSPf+gNC
r3rKGKRD87P4yf/qIQV/KLAFpDolC0DQRtLXXz0l9w/+NjTyjOB90zTdf5Xn5BlKbP73ST5mR1yq
JAWpcT6CpHdSGn9wq4rJhLHzmZLmxCJXPjQtULhzOdUXyUg1UobfptInlBYTWHwPXwmwug79IEE6
drIql95KM1gbJKtGCN3C8a/jKRJH7IX5XVUqxTqCoX0ddnfkakjUVX39rFt0mejBcoPvyWUrH87o
DVGMzFQHU2teHMXbqFQ8nT1J57nUa2ZADGudZ0tAmlvg22GY71baz0zSKgayVcifChBNQZm09nii
JbtuihZfvEyPVBjC37pDWN5R0EdwICOtt099R39iZcaVdqfZjugWM92sNWm4WFp5yxdtkdT2CiOl
PBmNzFdNFvvf8iz3zWMLNZPbUnEOM9CZX6TCIPmDCRskKdOq1iE9L2dj1Lq9CNvsu13M5RFIFe57
f7ZXTmNnjxQ2RBIYoQ1aDgxTHlrjw1nbX1Q08fZ2Cy+LmBlxHVKEe1sZYnylztaeQEWBDWslgD2d
CR+5Cjn14owC4AG5z0BiiksM45pMCebUTGTJ/A7P6AEIdp15VScWtiUNodxdUyNS7oUdk+JBdMbT
2ZaCP8u4eyUOvPr/z7yGIKNpSmUBTvPVPpMLR43BrZwRXVNhQ8QhRi+SKRjjP4tWN3gNiJXmgpAL
pn3QEVAun0VCRpMzMjz/46uQn3wJRnU1/Qp8eGcMiWNNmXchlKXYDGbqT3Tw4UNq+8oa22MF7AaV
yELgJxKXSEIXfkV5lB0uDiB2yJIbf6hgTzcgXGgU85MWys47wn9Ae94F1p5sbudZyJypPY17ShBy
OeZjUKoZ+tkNiARSabPtmS/kqZti1g2El06p5jGN/Q97Z7IcN5Jl0V/pH0Aa5mELxMzgPHMDoygJ
gGNyOGZ8fR8wh06pujM792lWi64uSSSDEY7n99177sw3MOKyTrZeIvCyfBZ+F59RiSSGlM8iX1li
409eYW98r8bPHg9MQru2i/Xk2Mk1TpnUovsqRE19Ts6aLAQgxT+bQtAr9iC62ZjWbNNapKfPnC72
IJIYLIT4Qz48UwIfnxwNNa5q6mecAQw9YCCWyVhL2o6760qDtjXJDxH3pn7D/ORSN8pXJM+PNwG9
DO9MYfDe/LWUUKxIlVHlGB4wxGFAsEeT2zBwPPtdh/3nUyhNLsddQ98NkJshbJwJ6EYmHPs2EcQ2
c6tJ62NmZRQDrGUCFiDqjH8/sQp+rBna3DmNC/fZ7sSsPX1+l0hafYLEa2dVRHKGb9aRLjtYjSX3
VaAKdkboaPS8t+6I1owYRyKCxjYSXGQwVnaPvuaYfcEa/6pjC38RrO6wWdX892BeO8f9IGnxpNQA
P/Na4w3x6Zj6NWzhCVxFNrSSeZc1svi+AMRwQ+FqfK3KMGnXTBzNL/d1TwrlwjPKCYyJzKdo8vJu
3HQBSLR2ccc7/dMnJmYwKLzT6LCte8PnfVqVBhz0gNyLDwVROv4cOqbGxeBXj2RZJRa209a7wqYb
X3z2BpNNcdONhav1TqRzR3XsajfsuArHOw8HzD1Sj7UXo1/uFstAaxkSB15g134IjSR9SF9s8ETB
6HTvuxqpElPxxjbVqPhheAHOuNE0frpypYMvNYHzqBtVYW2cgOx5xEs2LIcJL/ZhxL770WCYsBDX
ahjddjxikjHbHFmUApwjecQ1Krj2YCvP889u39QDX7Acr0fDsbf2wIS01TpaMkxY3mx0lS2PaIzW
nkteymWNJ8ZtZcjqrhhqJNohp5Eey0RqPgb14rGPVfM3sPLWKabT+CAG3/haoPw8+QkRhx2BeXFu
lJt9s5ppfOgdZz7Ksvq0mmFAy7RHJTT1lJp2u6mavKvJu/sQlQzyCiziirMBQJP/31TtdGIz2yrR
l2/AlXI+AWPRXvhYqgQuH5w/YbnEXCRy0V50GKOaCKO2ARxT5ZfoXc7GGceVWjd1wOayeCHJkTSk
o1T5jeVOam+5PkDBm+ZmPlXd5F8Bvr0zSu4lW92hZznK/aE1zkXOaX672FZ6HPRg3w3utFsGa+Dy
nMvLsa+wiGh9fFMNitNkZimaabK/M6rqxUpGgyth0C7JfsDIdpb0SpuPMUaIpzEt1H0x2jepMzR3
OOcYW5PWgIxpePeV19E2xfrBv24glB3IskNSpEL2JTHHiXJv/2FJTPe5b6kHrienVntySXXA50PS
uzYQjuKDPx4mSakJfoMbPGN16MIUofJXT/UzNQhFhMuh02/xztXbidQ+t0VlsGuy1MRmvkvlthiR
5zdpnI5vsZzKIsI24IgdvTp9eZiboiBOadgFwaam5vKndw9mlRMsIU6KlSez9Ote2H1Y6po8Di5l
8GvA6m3i8X4xFn1/xUX+bVR+cykhYqPmjJN0I6+Ku3PrLmIzsMm7nwPNRscTxm1uuN33wZ7U20za
oHmfOr0YbjNUkeSiozwKy1VeRbJRL+a8xLcsvONN7uZI+Rj8ztQSUffdMtJ4rjr1raVdK9W529a0
cCjNXvmt6Mbp3HA53cbObN6KrBtesXTGm6RM3ZuASieq1DGB0dSWIr/ojievPC3OLzGbmdUm7XXt
1s5rBEdun1teLi8cVk1JtmX1BvUaeaKWj3EvqXHW1VPHI3GbEoXCMam/GmZyFHTCnbXZsV/Q+NlQ
UN1C2AtxdBvTGnJBjxjrB4Cnl72nDn4PZjb30KhS3QDpCZFnojQ87VgzYt6NzNS2ik0izb7j4add
4Vsw93qWnsuRfnazMJ6pY/DCpIBlp4CJsQnq4H1ORbEx5MD7wJR0sU+gJBMriJdNYgOHqlwe4bsV
j0BLjSmtWwQn98YHYXFfK8xOoapoPqHaHqfUMu00rxsua0UVl+yTR1dv4OkpDWOZNckI/cDZBV1Z
3meCukAS8aIA1WNkm8ksBJqHPmlh37lUFs1tmt6Uk7J2OArnB12p4WJuLf1ZU/zFwU3qS06g4ZBN
rJg3XYmm1unDXlY9ljJ4M/LCKpfmLnXKYsBX145Y6iqqr9KxNk69LfpbdiPAI2P3iDjpn2vK0h4R
iGM3dMr+Ke1TIK0lQrBj+HGYTEPyOEg0I6+dOp64rXVyZTkdJj0xQztAjXJ7l99Dp8SIPbPUA/zR
Xu8qur9Th09C2aFzTE6zs8Gm0CqVBrAAyXft5Wj7TzLgBx/kpO5jUXs7qqljseVxOB580WabpkCU
8mN4IJMy7lK6JlpafVKWA3PSXrDVsYHCpnN/MSm73o2mOVk7/s506ZVT6kce581X+v3c7+CVx22W
u85ySIOOxZTnNYc1l7kt1tFKol+ExTCT57OhP0VQqd0tyqjcCihNOL38/nIkKLKJ56KL6EgaqDP0
zItclMPV0vrSeuT5ll+Cc7LSAZVnKm9Eh67c5k5915dT4t4VARuuCH6QCoeOEhS/Gu0vOUJAsguo
s+IDpDMLsrTNKS6c7pOhmM5V3rbbuaePLRKE1G9bxoBLs5CSkxeT0YtXDlW9WQgChrEdvCa9Ud8t
8SgwWCbpjqT2fHZax7liS9dQxdY02qavnf5k1UV3MbGoZ3uSTTeG07UP6ViemrG5kP4ybZrAbK7L
tm4/XE7LPVhIdTIGJ96rxH9iUBt3YGA3g6fsWzGg6YWU6eWgz6YyKU7wAwjeZcGyzOFI5lZE8Mlr
QaW4u9z1li6/THlZsCkJzGLAqsj2D0YaL4gVL+e8V1r5MQ9Te4P0v1xr6aKybSLxS7EJkQ+yn6vc
C1XW2/FaF8/hdownzJmp5d2xSwJCV0zpBSYlLwa9pr93YyAvJ4dBLvN5LxzzMYv5PYs53/rkTL07
XBSO/pyV/F9qDBXMpBtcjERgWZ5jHI8cOT4vqV1HtqX8xLtJTNnc8PQ7diVP0PHwp5v8/yJr/YfZ
Qrcc36I70oClZNs/S0BJMPaziYvg4OFgO44WN1EnS82HZfbar4Ey/i6J5fyHjob5H2wAsTZPtxkV
UAr+nDIr0mEGk9DWQEFUcO5SRnewXM57rnWEKM26/0gLAlxXyeD3RLyVa+HKaw0tLS+FI6DJffKQ
4Cvb6rpUg3FV4hWUJ0WM5mlIsWcPec0AaC/Vus0mIf5VT3Qr4EJvd8u9iclPbZuJ3pWsZ+PVScr1
amcYu/sWbmq7WzpWa23EGsqy3xbuE9gc/IkLW0LIlVk/4S6Sr7g/bHWUNOBq+spbpvpOHLe6t4KE
ib5rWv48BQryVS/taTon3I209ezUuWABGL5dNMK5u4BgLE7qNfc+8wfVtV1LAs2KVPO0bYEmvX7e
hUu3+bvk3X8IjCvowEapAbQDnehn6k3OhAzhXK8Pzryi+pxMoF70RsF17a/fXf8h561fiH54xgAs
veA2fvxl+4obXMPi+lAQJH5HnMArDQae3w+fPdgb2VrNntQTl5BPIOI//eo+ai3pKRgV0E/+I3IC
tdLT5wkrgpDmgzuOELSbNZWwFmfVk8ZXdTuPS4A2rgzBv/7ixo9BJlRc7OWfMVAiNha+qJ9+dlob
tbiOVX34NccwjAnJdy9vzAc8jlybbcPlhx+o7rr4rbJe0cSHOT7xijUhYDx8fkP/ypt/I2+ieqxy
5P8tb17ijauhRvxZ3vztL/3ujQt+QQsMbNKx6wriD20zcH7xvABmMiL9H6qmrf/iGiB4dXopgMZx
Jf2zqqmv7wmPP6Bz6v6zgDB7zB9VTbgerObYEQDkghpHaPfHj5cyXJ4wTQK21dGnJqRz0R260IYI
OofStYdXcPUelFWGgkzO1RUuY8J0PsdXVAW92BqgwO8FQs+8VeaUX6eMaNSOa2AkA0/tpyCzTjSI
0q4xZLLZOD7wIGT/wE7BlI8e/cxOeoHWU5/1hO6esDaLMz2A+Y1XW/6e4Szdx1hC93bOkj5KSi3e
tIiH+yVL1THHPEfhDi6EhfADIZ0eOEfICG1eeFM9vuWlC8+eHU8SWWlPdSY5IlzJdXxXNza9g5k2
Tsde/5LnS/3uoVZeLrlFrEkRHGS7CfZiXO+TOU/r6xFBFmCGC/Oe0olaPxoULx5yZWofY62a757M
gmtLVP6R2mv1LZnMuInSUho3WSp7WnctdWcjt55E7umkeFh6lZElzG9Cp8aA5xIJqUJalI7Crr1K
9Cq5aOWifWAgUly+ZA3jgfTacc6alwFf2Z0YTXiuqT88prLr7oOgm8qw0Bb1ZQXlviiN3UvUOySD
sGuJPlyqAEaTX0HRgoUSmjiqj6kT5F4EmEW9N0BAejxd47NruiYvclV8KbKuO1D70u0MDCYfi94X
ZyI019qSOKdcdTwz42W5kDGDO8j/dudN/poKcbMZcXfuTcXvM8lfgixA7eVV6vnXGIBwCVrFBUdr
jMO9dPlBqfIIQUb3ZyNztINw9HTPYL2q4nb6nHcZq0dMjxZy48R9uMQ7Y2yAYOkyTE0rh4zKe++I
5sjtyw6WNuopF6Fr3ABhnS6oXUWC2hWNbZWyl7XYVZOQHL9nwuzZpk4rJaoqIG1IkVY3metMod3M
3jlR9bJxMD8jBvnlpaTr+2yiGGGRKUfqahjnPdSpWiZPVIebhPKwAX1BWLElpjbH3XtUxwAf0cvD
Ihf0wcGzk03tV8bVUjrBbRLPaTT62lam5RCl87BxlXOVFcHwUXlWftQVT5ZRaFq6Gdp+3tu0pVws
S+e2wCy6CsVHxC9a6SakMBuzEdug8oyvzai3PffOsb8blrGOt8OcG68dTtSKa13TEwSomjcaE8wo
kKPxnitLDVhAuvmuBZ/qH2wrpwNF+SzbM5Oml6Ak/YZtJ6WArie49mQNenrRANH+0uPorNha8KaN
PIWTTiaV/yZoPLvMHfpEMC3mwcPCQKVFs/Bi2khTyg02OGXqnY/W9w6tJHjEU/tFw/W/caWy6NB2
52+OVFxuWsOoK1YEcfUikr41yB2KjqtEUanXzrMVHkVPyKMf192m1AasBB3q0Tk1p24jO3WLtTNA
8c/4PCvdQatjQYlrXy5UymIxXYa+3Uw2aSo7DfrtMnbNidnPOzFeAqq2UkG5io8vre57TjRl4dPV
qN7YD4Wd3ZmD5uzrTM+njRZ0Meqdp/RXM0/ZKNgcpgPzG203VZnRvYDh8JjMVnNFEAFkT1Bb3Z3y
M0pYYq8Uz+hy2OcbA+WPwyzuj3EyVSR2tFG+4X+VaK6wsQ503ya0Kutze22zDfqoHY/G6pbGIKw9
s8bhslCji2bLnY3o7rDT/LR5c8d5/Ebkb3yd7cq4tPCmMESNLdKqhfQeR0FsNVgFgjjf+KYk9pOO
8ZFWGmrqDV3eJ3krN2ypR1ZVCvkeRu7GrbyTLeeOvugKM23aFmz9s/goco7N2rCb/aSXD/iQ+n2r
MDVkrGzRcNljeaCWyRkGaHXbRp8WUq3DVG4Hw202tdXjYq3TAci57ovrSac9u7+wC8qVushWo8ye
Fy0pqsOM3yHXX/wZEckMU4Xpunvp+7kV1/GE+9IEDnFtCJYINFipO7cs9DtiWskNx+KE0yFfjrgU
nhy7qu4ayAt3vdHG5KsysUr6LvIgOJ8+rLCbntBc8yefgm8OqZGPlU/N541OB/sNoH98Z0m5Nqzl
NgQq9mi04ZhbQSUHxzZPu2gq5+yqN4N+1/heg82nLcsrEeh8u26u7YyWCw1RRE3yUedmFxqqdc9Q
zt3rBXH00nGqGDr20sX3NtPwUWT5+MCmApRPCjrgm7Vo8zU97n2577Smhh81x1dBLeX9wnuc+0uh
f8isod14Vg77nKbfTXGzvOE7mmhpbjQauYxi3gkkqJAkUr9turgHJO1wHvWZsVyY3eId0wyrWTmK
G8onIVM3pnUdg4qwOWTz+G5c4mPtCpP8UJ3UZBHtteG5r2/oBGGVxOv5oOrJOAdiwfRra96eNYJG
McwwWFvTHJ3bIiDyEncw2rNJI46smom+Bkfv5hO51vmW8PK4D+YgOA5G3z6puC5vBsMZDnye3Dkk
Uq/YpXlBya8ogVMN40TfdKJKKeS2guZ2tPQS/7iwgggsurFNHYqARFPY131exsRMg+nY8mCENmSO
V1Xgf+h1FnwYrWXWIZJE85KR93vTxzg/tjWtP0DxNB9jEkcNb7+Uh7RdWE5k6bq3ywaRs4xkBEG2
GTd5Z7jE4zL/2pzR2rt0PTSh5RIkXlh+LlulTLO+r+bgBTQ9ePAh5VYDBrrpjUinIyXF2ToGrxl6
5j2EuLa5cRVi2sHyAOuHi+vmDgx8dqhn0+0ynmOBwR6Y/oA0k+ynA1752lzme9Ukm4n9+ryzUtfb
ycD1ohSWeRyJZLwlX1iztFMAQA59p6UvjrSc7N10+YhHaOCEXRX9bAkAeiqIFvfSMKZp6PZ1kmd6
f+Ita6r85A0V1qv3Jl5YSLrTc55r1YcYJvMp6HrvwWgSeYLz/9BU3rwtraY8EjKWkddTc+3VhPmL
5ZUD8Ludpe+ic1+9fuy/wINmgrCVQwrd6V8plxIH1v7FTWMU29EutTO/HBaoStIQnnfNd2txEB87
2awh8cbywXf3GV3LWJ1uLWck1dn3dtqEUgVJ8uC7vSLEbC63Kf5AYrh0sZbar9e5f29Pf3t7Isn4
l7cn6lPfqx+8IStTgr/z2+WJVNEveAFcgLceeGswi3/cn7gl/aJzUcb+oRs6hjyuSr9jlrhy6TAq
dC7OeESwe/1xi7LtXzCs0G3D7QqcArrVP8kboT79dItyXJ0CSP6DEgam4mdviFzqHOTInF57ko9e
VGgl+zK4lE5EAWA+HzzaM6odpQqp4I1oycvELLSoyJL0axv7Cwu8pDRlRB0G9Uvp0hByxJPtfizK
hGFRZT4ZwVLO55qG1OI5W+yGPPiifxVWMgWhwXK6Z+NhePM6BA3WPoMs8+iRqDePbRMMw2liwzxe
Kux72xQIHmOTWcxhPrv5pcRDFrGjoGNs1s56P0v2+9Incy+qxdw0s3obmOQ5pdPiaA8TWYFZ+MY3
JLieHCTFHbvAx821JZZE6Zztptklu8nxiAPaO2iqV8ehLhF4yQ9Mt0Oj7U3R07hnBs9jNVl7KAId
ZRtIOHxX8yKeJ4fjwOotuenpokgDg5yIWLCuGpsxp94YQbgQJACAgVIvRRM3Ma6ajS+OxjhfjJDf
PK+yvvRcvczMOdliaW9aOQr3YjQ854NXZL7I20DE6mEhTHukOaJljeWpZMqpvTNAVYzuJPfKl2mx
BXwwXtbCLjK7OHh4sQ1q21xCCIMRjXaadtZBYH8HSIp2LofeuyCZBJ5giaieM1hXjkC4BI/4IFGg
+o9GmRvBgCEc8c4F7caV0v9kJcJy2EjcUa+DZRpwJKihKZpAm74y1UvxPRBG+32OdezwV2bVOqVx
T3u4sePAX6GW4BS9F6KR/RqICIbziF305FY9aqKn8jiN5qIXx8wOKmurCtLARq22esb0GKf5eN3S
OcbwkwnellNeb2ZYG1TUGMbJF3m9Tdjz7khE5xgC0mscENNd5/Z2tom1wtxkAWZxSiK75OT7jOXo
zrzakSn8mJIBfei2hTU7x3LS1Y7ztX2vTVl8mF1jWLg/W5fIfrMmj/zYL0I8R4pcbhsYp9bqCOxb
CPSCGdo42FX/lgob385S2w5quyBIVtsyeUuUrV+wYIdBQFh7P1h2tfH4cpfkviR9d8Z0W+G82adj
zlRpG7EXlo0/9mFOEecF5mVC+yPZNaZctzoOo841rIsFA1FX2Ge4ncuJKUxHhNdx5Pc8mTCsEL8r
jR1sqis3RZTY9LZ7RiulOGfK4zdmgmBHOQ6bLmHZ27zJq1NvePIRnuiVU3nO7frOviYBp29QBCgb
boxLIsBzyEO7i3xLOmQtJHdo25L699qY9esaDMsLmwWaGBqb8g62/4e2cGU4Z26yF2LI95Dc4zBu
ZPvVHPN2L10V3Cc2cWascubZz72nxdSvYXhBPtFi98z+3MGG2nDrFu1IYWk9pqGgfJIUtGW+ls4a
2+2p+WEDXugE2U27x9zQWt81z4cG3vFq7PJFdMeeLRU6ahCBhmkBo/RzE4T54Nr3cs0JRyaogA/b
n5MHR9iJTrJSOV+6sibOHLQt/4bUjgS26BqhsCps+qE4jrpbn/KpKSNfCDa/g5h2VpX4h8lxaRCV
1eCHvQv5sXMA6oRe32UXBsnxBwIIMGp4fR5Y0LE/FPWdb87nYEQlcvI4OGheKmmgthrv5LP0DLgt
Ff7Xya3Sm6Dws8MQ19VXtK1gU+iMPqEsdd3dzrWtEyUyjrEr7qi0848zdxdIKrNzb2hY0NiSzybZ
EiuOxm559HV0Clx5rKVZ32VXApJ2SPrGequLZKRsu9dABxi22FCl4Lw6/hhsLEMudzXCGYQANT7n
aYs52RL1ukVD6Ri86UObMN8NptV9T/JRw1XeLFsIbC1cWdN6MYH2Xi8GctQw+cvNXDn1ziiS7sZU
Sl7E2qjfEwQggE6+IG92dd0m2xZ+xLsve7Wxp76+E7YGTmPG4U4XUq+FNm7579NCtK0aKu+VjirI
HAtvre3CkROlVNST3k/ScVPR8Hj0R2QPD8fkpdkAb+ETaREBMMzHpCFu5o9OeqoDJRne0mHTQa7g
lQ3SGSMJq2pnSBoRNWacblp9LrjlGC2pqokFt2Fgvl/UPPcRHNZvZZnhs5lq2mEds76cIJVEmtWo
M3VO423haVtSRcFlM5gOVJEZEMHRcrX8kpU8ZZzoJW9FO5gPoi3kpSf9+V4fjZbglJsGd3YwIRX6
RLnqKc6I6sT2GIF90K/VIPPnklDPc+JX6qbqi/hJ5nF20U+0y6REWR8NZc9baAdiP6th3sZz15BC
q3Ag2vy0JHawVnRHQvwDqwuvf7RtnWRkZrfVRiMxFLmOXXM1TvWbhnistfXQN07VqKGAlvk4X4Cm
KfMoYwdDL5dt8Tp244s9eQ5LzdTdz1NJrEMwgZ+MzHA/TP59LarjKruBbDFGrtCDZyAG7UG3Fx70
foWwF7ZJm+1Ivblnjxj4Q+wN2HM0zF15mMQIFRsfAwZ2JXw00qbj5t/VQtVl3fx3wzFM778cjq++
fVHvbf7jdPzrX/ptOmaFYLF3tT9d/79VMv7mnP4cnOELgiyy8E3/ecVgMRxDePdxVsP2/qGsUf8n
w7D5c+EgzmiHWRPkHU8t3qk/kzILq9eQINLhjK0jGFI0dW63vIssuxFzdaY4zZ4JpNKbkZLjWnWM
fJU0nFXcaFeZoyh9FI+Kb/9SrTKIuQoi06c20q0yifmpmJiW0naQsPsXexVU1Ke2MqwyS0Bl9JW5
Si/5pwoDtdvcUkDdRs7sWFcQx5wIykSz0we/RA/Sq5tulXWCT4VndbM9qXkcT2sBUR+yWaxe9AbO
WK+nGsxrvw7uitQv75TZkX1GSGqxMO0JYCU3buMsd2hW6m5tw9qRLkPFibtpq41Wd8olUyF+4Twa
XGPa2qlNwCUjj/3QZ2J697yyOUCTiTEaLNCRG57iN67nps8N3JgZh6SQGysZzF2Qekx/TpPeOZMr
toOObzDU9Go6K6DjZ79pH4nhYO1lAIXlYTNRRhjJl4eq6/NIN6Yv+QSSLLSGnEMAuMi5ySr2NpV0
2jdKGxkBGn6HjwV2kSt/HNKd1qXLSZXEQMKUmX9TDL63wph9yjJiLbsxg1YctCK5HnMhMF1O+WZJ
HQESJwgO+lgzTqRVf640I7tKjZL2tI5euHtOxn6XIxJHHTLetY+x+DCTWLn0Gn08cyDOB1In1juY
hPokAqO7d32zoGyakNoWRlyXr+XX/rHkSLpcEEB2jcGinBKp6lbrdOu+m+3uld1q8X0mnfRgYvTb
uFyAsIo4GhxKj14tlDheK6RaEiMBR65fvlgqG3aGL6tNxVkNYCCnQUB3tC1glQmFvW2vSTcCU5+6
KQqsIWtCwRsHpyzZ/A/LEuwVGkUDe6gtFn2AU5HmW5vp4rZqB1qn3aDpqKQpF+x39bDzMaDgurXf
B3PwLz7blOAfyitb4VDsKYBmFF/w0bbJtJsMLZi2A8PvWS4gvotE+gceocU3USXiRpck1bI8Wa5z
QpcyFE6sffgs08owxsEYhM3oFlPIOrK/qDLX4/xK01PGvTKk1k9sBDzql4yK82c1iensBrm+TXHY
X2aeZC9Sy2a4VVqyvDYFlxWyanK6kE6WPAQkZK99QBBcmzBUDh6bFL3tUMm5G+aO1ZGzHJacEcnA
OkSfNdjulM7EjdtCfkO1qzQ2cr7LQ1qI+GgGhjo6Mw/n0AeIBKSRx2sf4icsnzhGJHMN2f4qafQt
sr+D90nql15qELUj5o+ehOi/xS2LKSgpk2uV2ubGbVzrrWC/AnFfU9NzG6cesUW/n++R0Kwkwouv
bReIswfmy/LU48iowlLzxjgatMYZdhWcBGoEaeWJYBPl5ZVGsPPJMypSxJ5LxXxkN03MSZIRfV3K
+mtBdGWdUcvp0lq8kqd87mRUUM+D9pQMLYhKQTMTaCEtmWhMAeoGF6hqzN2EwlaG0pfTrVnoxrNq
46qPcAwq2ewKt2Zde2mw1Z3w/FhJ2dMQx2SSlEGUjLPLqnLS+1a/j/Ggzu5j4pWyu+vWLeihXkuS
qtMizVaDAu2LcpIbezDz8V6JKfE/7IT7YhWlXqGPzmMJcrzxtr6kvWmn9X0nvs7IHEYOMsNQigcX
e/N/RbK/mwMs3cIA8H9bDK6+De9ff5wCfv0rv2tkBhqZtZJmYSUHrPSxaf0+BZhAZ38XxUye+2uO
iXuag1nZYPj4PTDl8D85LnBOHxntcyT4JyXN5k+BKRQxb/0yhPEoyyEK+lPcEa/rNFRKWpde3HpP
82g73JYMDVF/KfQN6ZWm2UyyPpGUbIywNpphqy9Ju6Umo9j3ZtucnVjvzRe6dfOrmlUqO8eJm32E
m41jo2fIZhNpDy9dDkK0S2bOEzmbnMeDz+NQdqLbEFqthn0/zgY2vrZ+rYZ4uF5wUU6s1qr1/r8o
j14Qwua7rLRzPGwCT7bKhz702G7t3YBvMZQpD7QoSWgc2GgzyEp7nj13l04AcQ5kI5d+Q02q/kX0
RNDDYs7zrw1Z8Gtga0MJE6ScruOYe1ZI9yc/eymhkYbgv3LvWM/KRloxegQnPqv8r1brSPNEhGyG
PuM085FGWUdsSlCx0Hz4BuGSxotG0UdTltat6cv6NrBFcreIfLhuiKYRQCi6DZ05DPdxW2N8GJV3
KANArYR06iVhx9JBMvLhT240W9G8eGnl5mMnZectEkSOXnfNITacrN+XsZlY3p6MbJ7sPEXpmL6Z
RKkqPcrB215ZVHdWRsQVUCOJZdQ9l+WkSeFwuGRwqnyb+QUU4udWFnZr3Q05vkaFlkpu2cniYbrK
G6zkVKIWmQqIBSeq3HHs+UnYW/g7wANqqYjRSWZtx63caMfIgaiH6odE4GFGZ35JNzwHXK8+6GC7
4wtTpUW8aex2WN843nJYSLjDapnESGIcImsxnLoO855+Zcyl6CwVqrYdRg7cfDTH1nhJEDTN5ZXD
da7U125scEKHDkW3RXz774H3/7r4EKz5S0/V1bfxvy6/TdlH/YOr6te/9vuhp6/XGJvYaLDWY/1w
6OnI/wRAAZL9VmL/xxlo0b8AjdkLfNYMa/0C5sbfz0DjF4vJgusSSR0dZ9Q/ApE5P7kkqSXgyxNZ
JaOKjItT8kd3VYNqvIxJJc7K7LP53Ua1pE3L9jp7q4OmqVAuRjWK+ZCx4Cq1Y22m0lERUaLqQBGR
vmeTNn9V0CCYAHXpRBODw3IxVa73jdybt2GAc9XSHKouoRmJxVwxzvY9ofvFx++Pbm8iBBZQo+hu
mROGvi3vYZEG13qmdd7tQErLsLbS7ZSc761KxaTux6HTX2kiKbI5xL661rmkNRjSU4YbIZp8j+X6
gC4I8TRZnHxKzywIG+nfpyakxlFE+NZ0c2uUuGVVCCukBM5EFN/Y+ozxBcblBgh0v6/k4JtAM/Wy
0i8yGp4wYOjNR6q1auc1cr5xzKLChTGPgr/qztryJisAF5f/fgD/fx9ALIR/OXHUqkv/K3pXdZH9
tJ3jl8Vf/e1DSHLbdoD22bSTedzk1wf9b5OHz57NxBbO0s7mtKcJ5X8+hMSzKUgBhYDD1vyMZ//x
IbR+4Y8abPtw3P667vsHgwhtCj9u52ymIZMZhAkEE7Fueeug8qdWErDSTclSWxxIbOGXNYIVmra0
aP4bc1BcprpBgiYlSZ5Sw23O4DsrqiV8oEPY4CJzdFfZeQHjv62dOmn+m73z2JIbSbLoF6EO3AGH
2AZCp9ZMbnCSTBa0hkN9/Vwkq6ZJdk9V96x7Q5ZgMiIQgLu52Xv3cc6txNhu6qEsTNwcoMCLRHmX
ND3sE1wLcV2p3D71tua0PEtY63mNc3RIBHbsMWU35DmFtEF7xLsEU0pZgiHjtTYXhOUDLpKaiADh
XQpseG8A3xCo+4VRBlUZOc5GV+z4B5kDY9912apF/55clXEAvZVND1Kc44mkO77aPPsOEvyH7bdI
xHTfpuDfw2wNKbPqySVPCk9YBWKwrbyz4yPY7zyU6TleR5oHMaxUIGHou2u85bdzPq2GUu3zMb7D
zaWMQMzjDHhc18E3d023qipDH60htp4+kgBKC3F6Z5mMqJwCrnAkQdYzrcI5m37E3aMFWGdUftox
rWA49J62qwP2e4Q7rdlXK1zZxpPV8sfQNJOuVyn1Nkf83EZHvAH1Ab4fc3IHTCuioRvGkE40nlDM
2v7Ep7bXoEAvQ26fpyaf3c8VZlw9mhbOq6Qgx96Nr60MeR/0GbFpx2S6SsNkOFmVj6AgYdAG22e9
nt8JzcWEZWDLfc1/+f6FInyHro8Ayn+Wev2Gh5ncG77SrvsE3ZRB5gggQ1AmStLHcC9lyZ1RSD5C
Naf8LYB4+NXrQJAHhHFxydH98R6/Z4KxqBuKeY0bJQdKEVQvdVbEHNGdjmCrvFiMCh7N8jtJKXxv
5lD6z3M+3vdLp/YzLD8Y2yu6fpFdeudSbdlwsEBD16JASm5zA66MSO7aghs9m2xIthAk+ZvA5fOr
G9Ph4Z1gkqWlQrwCcQE01PuBu0G2WG42vtVjefXprp08WyBSJzB9DdSOCGeIDAlsPhzY2jYko/Xv
cB6QiMFTEtfx2KyYeFDJa0abh23+u/U4S2v4NWUKtCfIwMCiDuMWZQDAY3lZIVuxjy6n8JORMgVh
TmHxvpNF4wovEOveW2aEG6EcC+6YUGjy46ZVzFvCEGNTXO+TmbL+Va9fkWeRQlIojByewG0Y0KBP
Dr5i7o7ADOfrMPi72hb1K66g8PnjFk4Ml+u7BqpU68O+zg9eQ2eY7vFbc0nGNWnyI6sTRQm1ekyb
bP9BYaD04MKtGWDA7XOPG0aDXbrIEcxwB6yPhM7r5IB8los3w7g6UNViGRFJ8/qRbdmoGocL/jXx
aKPsfDZScwA0iKWv2qRNVCCPBAG+cSqSJxeJcTeP1Uh6T1LwcUwS6ZJu4gtde3s8D6bJDWZYPORd
hrdgF64EgEH2fOoP1jgydIvs+crHkJr7l0uzug36j6DtqhYIlnMYdV6g3S62buFtInA1WsbWuz5a
/K1JXOeRHDhzT3w8lqBmMrYW87cWTtSaPWNN9Cr3SzfreOfzUOAEbZmWbhaLFauQjCHv525CKrH6
5JOZ0B+LUeR95rM8A+gH21CInL/nw8WPkIys+B6il2mG4rFXteYKYp25r7nRUTvDWXzNsIIefdFF
B7Ss8tElbO3aoWIKUaKm7fLQkadlHyfNEmktfOApW7MRDH/NzcilIR5Dc8EnFFUu8EQLExgpSGFK
aoyJUV7ba/TEMJJAmidrKGxCBPVOkBlsYf+xucGJreRrbTtsLCbirySYSkgJjZ7FY6ogJW6ztsC2
T0OQ+0V0+JA+guJHIHNrjEQjrhNYmI9FIXg/aVGvOjF/vXNcATIdmUPLXy+jsHvHtE74day4u1cY
A4II/7kFbZVe2Iz4jkyhaX5/3PO2ZCIVmD2fOZDw2Sy+TQdQZjKQiIOghM9prsveAL6hR7xBuQdl
rmN9azvCL/LYWu9Hf0Ud1M3KM7fWoOvvS1rakdqwrd2RzUiFXqtPqdchV+O4N7b04w1xazs8XXme
+WmgRy4vRrj9xxNXDJ79POL7Bk3aqDbef6ysJNrjbhpjr3kWiVWWz2MUzdmLoqOeBLm9rlJizRyz
V16Fj8Jil+qmuBOxltBNynfk0zDm63rdDBpz3ZxB4IKyA9V1PS6KhYx2HU+wV5GxtZniuBQxkr14
PrL8WMW4FZGmhMBuVFYicMDyXxRlhxlcuuGEvbZL/PxuSenEmknuesQKGNEzWymppL0q+IrKNSon
0xNrLc9ku41ZYioSbCWdcgaXzntVFs9VJNozHQpNVNDM0I06xGofiZMDhbpuRN2Ki6HZXF+wx3i3
dFPNkGcXsEzbWLDcheiv1Yqd6ZAmBMOKokncBioNgJnPTS93BqR+js2ga9reDUwXjuq40d+tgT0u
wS7W9YWb+m0R3iLyrgK8BS8Ix/eQMcChOK5/WxOZkuI/DD+ciLOT1wb7BFr+8ISwpGBVRYJj2Y6D
1ZMezrY2URXjK1jKwO0Y1m+cxk4DTA3FUaAIjBl+1l5g2Bkm4lIO/oa01r2pp/FMekCWBbRgZ0Ja
yjqe97Mz5+7R57Zsg6jTNKWlG/sXvWUvN97Uu+cu9dnmkolhymTAqilG8WSLASwiQ9ibZMm8sytD
7l5hU5TEHvIWj0izjVlP5Gdnrr5op4FmshVh1OgMNb3ldpU+4UJ/InGyyS8Bodh3TRbDau27EcoH
HaW9N1jD793c+l9iD/BlNwLcW7jJdo1yk63XzhiM0WXTqseLO099sSto7iKYshm80JxKr7w2Tucr
rpfzTvZluV80Qyd4ZeYuSsYn34ehmAENPrjh+Bk+0Gq6c79AtJvxTs/lVuS0ja0M/oLsVXvXQSSg
/CmdnZqK6Wuq5SO5MCCGGF5ceUm83AFXVgQ46GJP8oV9CP0BkIyf2Luo6R4bX6Nhax0qo11XNNUV
iaEsUcTwBmqEPhBRN5x10YqzRIh+VH7VnTJf25eVBWKSi1Zio2zUwwQ2aTM1jbczfE6MKSvWhjsk
u2UauHWpOo0lEzdsAmh47aHcExrrnHKU9ndRZQVWaZVHyYnwQJuampUUCbCAvj6C94auRxL6a8dg
YJui40Q8o6B6FHILP9m8z9rVK477+QkFl3E5FzVaAsNz+bnRbp0v/ZD71CW0ec79VDbQ7vrqU0r5
vvJvcCtxf8vsUbahd3RHy7g2sToQDytciJz2XrsKyXSVFWhUXPfNyIpPk9Fk4GDdvAiGlgAXA5pN
hT9hRDKy9PpghlkcKC+DhIHyb7vAYTyEUdyfhlK913Fk7yT86kDUZr6uVuI0IzJ6C1sT3xTNw+mT
Xckd1XVLJZiY5XbOzGzXN7bzGDasKKz8bbFLKuIcjES6tMIQ1xVxPm87Oc98abkYL5m3uujbLJ36
moWEeVuz7ZV5P4xZLgAy5i1+D7ehX3afhIJ5i0iLVfa2dEP0zuIf7WEiNNvFEzXSr6EEFBCHnPIr
pp2H3okNFqY2cY4eSONnI+ukx7YXSgf1rYi3LTMIzPDNjqZFhaeO5yJB4vVc0/E9LRDBgRDN2R6H
y7LTscm/pi6aBJqiT2M0edzi5AjbxhmPEIUfC2mBQptkyOgyaorreOi7FwMfxwXCnCsnA2jB5hU+
FFqan/yxc9qN5uzCGLZp5uSlc2ptnorM8fuz0YhF6iOrls/M1tLNyFjGoHKKOLjRe+z9kWp2pSRN
Kqm817AhoucYpulYE2EwzsCYid9qF+vgwgtaVEDknmFuog5TSxQwYdTWK2Ipdl2pUxDFXuJZNFPH
UBX4aFr+ewbfHDjdR3jSgOqz3SlNDYqIjHqtHDsKEYcQWx2s0J35bIplAksCYopaNA+KZqQsB8z+
dxbU1f73I/SMo7PiYC85QEuXY/Qv9kANfAgxWpIew8onFaioKmt6WexFd5/seQGOZRc+1UhVqjxz
NiNO9b+J3Vytjr++A5px6xl+9UJacm2x/XB4H2NHVIvso6OafHrCYdlFIL18EcprQZ8rotgM6wME
pRjOSB0uJd2sLryOyl48eqYW13aFxO27lPvfx0jyhiwkFSZlO3k9vzIGS0uHFULE6FgalH4QhkFb
TUlFTTpwOMYLIql8dEHy9dYYovr1hzbMvzDci39y3H+8vMNbwALOxfmlrVjObgYamDa+mnOOQgj/
Z0DUHbbMlC8knhWeAGv0rMfMDY2TWMvv0gavDWW9qeWN7cxDRtw4kcTxsV9P0HVDk/L3NYjofiwZ
A//N5foXXyLRh0KtJmamT+LX6zX4UWJYhpcfy3BAcerPE2kjxMjVFE3Kx5dFkxAB5NQ1bwxh5vum
p1fRxJzlE5zd9wVzi7+5hL8Mp7if0Cev8wPLdi3BNvzzbWUofC+augFjN1HdGFZJHe9pST13tHi6
jUcAPIJHKbt3G2/2qR44X5QYPfODgAibBF1Xr2cwruxfvzHrX72xVZoOShMD8Icu58f73R1M8MFt
Ex9rB8UcpSZnL0jSwJLciarI6soHVMmefZorytbtROM4O5O1N9xreyBQIh7Im0NOxmnZ/qiLRc8x
9oN4ENkL5XsSMXTOQ/i/TOrp9ZS+yZNtFCHdksxtJ31F1EX//v1QmhTjdK8hp7EIzYh+43DlVw0p
IYtrHfeWlAA+SR7zsFlA3OEE9NeXQ/7iT16/J5ccVkfQN7Ad/1fOQCwM7PaDaxysWLEGymohKNDT
61GnnHj3LPz+5Sy9wXgo5bKSD4uYtzUTyfEw+Q5XK7IwAQZqgYsB/Y9/5GLxK6w5gus+2kOWROy8
GduULg1mkyg5VjjMigDFwxDtogHg2TIXvLqS6GGQj8wDdwgHgvePD/vf2fffzr4ZRv9wX/xT+sz1
Ryd6+5ZV/S8T8I8f/FMHR0eZ5vP6zBBDaMt1tP3nBHw1kOAA8c1/5HT/ORD/cIkQz2ljtzcBZP/g
ElG/+awNDIpM+d2H/58I42yX1/9hKyMe112pw2ykoAG4ndfx14+Ptu17dedMrrxcUPFFyyHporkP
cUKYm2LurozeptVUMLrdDB75JRua5Msr3TMHXlQijt1QG5eMc/VuboxiH81gvdxq6a6qqDxigNRn
MhdhEJI4e1Hp0nhoSKNZm8bGRZ94q6uhcB4GzhxPqYd7mEZyahxE3VSbokMN7uA44Ai3iL2kJQu2
nmReXHpoU3jfCFtVdCRr7sqxivYsfRzOcRPejUtzM5F/tq6xq0VFHJuutogY9rLAzZ2zsEMCJzJ/
G0fNu6ZRu9Vp3QGAbNOgtcr5iqQNXPZExnDiYvQDIpVUNWNHaSX2dKGWA0Ih1p5IHhiCly/+PKS7
rs6S7ZLbO3I2btqMPC1Wa0JFZE8v1C1oRWAePlqFw+sXyMK5UjZnAs8/zpBC792I8JVCiIUmqvSD
sZpXKXk9HHEe3LSzbwZNly07RDJiQw3GOmrWFnJeZdHfRUg/IraB/pp3Z05jV7Gg9qMuvffNYtz1
oAr8Qh9xkGSbkLgEgsIIDsLDYG5laLIOpyJQ8fxMrMgcDJgLdqi6+22PYnybz5pUNmU4u9zTX4oO
Lfg0Feca6tZF3SZzYOEm+YD8JXm9V9AAtqAQjE3C5rtplHP0Q//cz+AEvEzWm2QJjefZosHAkVIh
8Ubwbulp2kubIDuDrIyTpIp5xECNhFF4wxavIm7WSSgM+gbnhsm0ia8h6UB50WHSJJU19JJ2vkg/
1xORxo2BAL4MiwDmdrPV+Hw3Foea2NLk7TUcW3LkVFnaPFad8+xNy2UqR6BmWAL2RsmxVhCYeHDr
4m1R6ee06e1DCu6EzvdIKoKfGudG+t9surbbfvDJtEuZTCDQdkZuCa+N7vC/V3sdYebj8JOTW0GG
qScIgCVsl/QBdWpkKj7P9iICEjUvJiP7ssz2tIO0BScrYe6qSpqmy1J6CNm4FxBBNls3qu1jvGBz
sMmQCeheNttMtJ+Mri+AaE3hFin3EHTV3ByExzdYkUG1d5BE7EMrfWqlE12VZlzsLe9L5HfmeYqg
H6raMR4JN8UgrIlp2rp5ktwXA+DEsnNM2g7EPYGQaB9RcXpb0rKy+8X17G3XLVcdnsw9Ppxxhyre
2S8cfLYKRsiunEAZ9NIwgRa0C/IZwlnZ7QjMVCQzYE1KN5WbOifBMTZIIm84MrEhCmYAy2uYemvQ
lH8i/YCrSHj3VtLeCByATsAZPxh6FYWOSs0nUBfkHxnC4ckl4Q76oBv4Gq8VNoLyITOsmUgDbZ4F
7RBFNAQesGA0snjn1N4Ik79wAg2YdGfN5B7wVvWla5QWf9C4LKuEmJfMuab58yUZHITrJafBoUGZ
p9nWt+7C9ayZZBxd4pFwz5m/AzUiOnas1HmV9m5Sp38wYbpTEztnD8PxahS9d8K02THhqXYxuIzN
MubO1rYx68rG/4pX5T5hpMV04DYnUGRjpok4zInxrbCXeZ+3OGx6F6ozf75zy8PozGt/oiz3bmS0
QdFiiJ9DyoDYtTz4B8lbU2HoiDy6yJWcji5hkWBYGZWPnu4DYXrzTiYVbAzySAIzctqrWbp7Xcg3
v4He7wHdx+PbqYdQxlFQuKTBz0TX8Khh6mi+DR0tOnfB2a3a1DqYOcYszFLwy3I57Ei6IMq6z1Du
+IV3jEE7Vrn87DjdZRrZ6alT07M3dphQcJwRt2o5UE+S8tH3h5cc6dMWPNs3PP84HMKkD8YoBwSs
L1y7b69rT56TqkX9UlU5cx0wg2Z7m8chSUIWxDoyHX5vW21iAiOoQC26Otg2IlsojWRmjn1+ySSq
PQCG9LCx4LzJUwhFVvyZtCn/cbaJCspLcbE4qd4Pcm72vZfT4/F4xXJZHmkWJ7cdpoRUsAlNRjgh
0cFiSb5Ovm+1UhuzUA/rNGzr9E1yMTfdKWpRY2KDNPCSaUACMdsLajPnNc+mT2OoyTKc3fdKS8Zr
UR7vtezHw1ROpHKXxBOAqPNv+ny4NSMXHTQQLN74eFU3XRj0CptmAT8mXSqEasl+akgMZkHLTyI2
XrRfp2RtTe8Wxi3WQq1P3rC0rDVJi9w3dI6sv8k5pgN+iIjO3AH/UIEGLrLB+IRvc7HUnoRRa4/Z
B3KAXYtD5KYv45Co02J4j3PfXXQZZDz6rb9bRu2eSV4N11YTQOTaEXtVuUSkwOc9ezXjtApKMKa1
KtxDbiD7zJuRI3/JqYv7JxuHG1lkNNwavzxOzPQIGZl69O3jc885zV09JE6X5puGu6/wbkLV+qSA
uDGTDh6yKi1UZx0bjO2DCNzakeGTpTk/ovWfIfSiQVVdxeqdgdyuxwR5uQzVvWUXtH9eqwE8f3lu
raFzfTInPcQppHHmiRGTVFC3S9v+V+jx7d8SetC8oUPwf0tLb8jU+Ulj9f0H/iirPfM3Rb/BpDp2
YQuo1fz8D3mHh4SUgz3yHTo0q+b0z7Ja/IbgQtKjEGhA0T5xzv1TY+X9tnpDONGBc+PH8WX/B/IO
8au6A1K98KRSEPs9wRTklwYRgOWIaEUFuXMy63Ar0yUjR68Oz1hThgBnXvfiWymBii0jBTFO4dnL
+/qVjXl6UiW6C9tJuxcMmN1LNKFb+uFK/oteza8NNN6dNPn4vEFJQsGvfQZfe20oRt8+pYNdvanY
xtZhxuVlqVYMeYO+8ODXJtVEXRFB+devTXvspxMHQQqrIZ1zM6ci13M+5Dc/njgQMaI80UkDTSb8
VDQh471RJ/5V5reVs3Vq5V5KE7AJl8lxLybbT54E8ovP01Iu767umFTUy2ydoxxdbubo/NDnrc52
bVM5dy5V1BxMdMJP4Vj0l6K26j21sr1ZCMtF3lqwTttDV9zEcjZR5AuWCdOj+QoM3nW3Wi/o4T0d
G83G6h1q6tSRr5jqMszvKQmznQdAvLPBY9ACuY/LrmRQYZfMrHvLy/aYCf0YdE3M7CyxV9xsawDI
dB81GV85Q5mGPdh16vK6tenPGfHa0G0razjOdDuCDGfGJqUxj8rNHYcGlxvFRx2T5VjIaf5UkgWG
vwEf8qUaU4q+du5fPEjWWHZM2MsbU8Rrlp/yaHdb2byHGe0APJMJcywJQMl0ZHO/TlHuzC5JxDZF
o/qaV6ZDu9Q1iVhnGrkbNVaT/WBNsHgSHqX7KSSHAQNv4+So7+L+URAwvyt7d9SnNbIy2qJN6u+n
RFPmCWvE7Zs4wtwzFQ69DXRmVC4b5TBe3XHGtC7KqWWOGEWJHEn5pOvPpNvma00N+0gdKIlEI7pq
Myr1yU1nDy6KU95mZUvGedRgPtbIr6mnIKlsInMSezNN233bjwo5kDQOi/Si9yaWwz4zE5xXw7Dl
SfVPCMKL+0XOg4XeQafnJfUA/KvefYvdvj4uhbns/Lzuj3MCZGtPCne0bGC10xxny58o5Dm9HoDJ
CRyrHtFfngifwaXRpB/jNYrKVfE3ezSHG1GJSW2SEkY0jaSs2silsTgOJWVByB0qoQ2SSWVtHLd1
0i3P3kMcGal1rbNEK/wxIXrgB9EWyQTW3y3BsYcojqIgncJSbDwsRu9lSt8Lx1KbAs+vxnfUBkDq
hwxqVwwNtmZYCFSgTd5IaQbw7Ze0mG66jniZRS8WwDUrHT45E/FVlzNO1bfFsAhdC309tTwVjdF/
LUOdkprh900cOD279q7XbWnsqtCbr4ZZlABMTbcXOz3QcX6YLXJ3jlB9EWca4Rp0UJVtEW1bHUf1
Z/Q16D3Brqzhc7MqGZOOmXlcmLOyFfTlZRuTr7FtqI3fuoru5trS5FafzOqErCW7h5KwLoaMv9HH
J+VNumhCBXXVkMAtfV6tXT/bHIfqAQCcGBlxduHaerS7lz5xUjxAycC75+CzHJtqWo5JNQJpDVX1
OmLRQzCkBiZ58ciDvOuY88KSNif9xUypJK+AmirSSEPkNEEt6+oNzQTHP8b2y/5jKacLwHWCDC13
AKFZRyG/DtdTIpfnHLouCXLZaC2436dQhjkIN9sW85vSmlna2RsSk98Ic1+bGPAcqJBxHyzj8KmM
pjwhSQFrzxsowYJbp12gNreLc910gnfMCKgy9iM+83S1ENWHBjvaDRKrgWNplchuZXFNTCEj2uxV
xYOVUKbftCrHw458D/64h8DhRGZfD2wKjntxWRiEv7EkwmrbSIxsJ2Qh3nBtNxiw6OOrUG/LrnU/
M24bZ2xmLVy/PFpKAUnOmc0No1OvpRvjjq8VJvTr2Jl9gjUdcgFCz4Rgy/xzl41d9aUT/ZM1jc5p
YJisDoKx1p12ckjkRmaHw8FDWQF/yksIcJUVnR9bpeFekIR1FVsDDGLDwMAZU88/SlQMDqWgVl8B
7RB8Olgi3lcjAA1ZYSsiSXy6tMkmuMAJGl9qd8FuSG2Zn6bGq9XOm1pxYYH+OPlMYPGDdaHxmLHP
kNNh+fPW9huiJERTuBI7dNfhoSJBhuiE3i3nQzlakPPE4KTtlnUcj0CkbLBWLPhdYXUvH/vof/uy
f9eXtfHu/FBy/FNf9ibL35BS/tyT/f5Df/Zk7d9Q8rJeSAT1FCM+1dn/9mRX7b5D2LcrP5T2/K8/
iscPgf46mfmDlfpn4UgOlFCgSun6ojem6vxPCkfkSj9XR4RFWSt61ad+lWhUVz7Qj9VRS/OlnBzR
nO3ewHxn5zQ2hn5vFb13p6gDqpPy8d5seuT0COdbRxtPKItSBPWOZEg0sQAgaCkKPwkPhsYa+gjz
Ir/wIj9Jb3uS9j4PbeK+qsUpzzEH1ot+TOXWN5iYojJMirPklt07mQ8FYUhLopEaAzFwXFes+bpe
DsXM+W9chiBaYlnvC+Rl/uuQzJZ3hBXE8KxvZufTME7ogGapXAQVZAjwBGIwsFDlQ9mLSN19G1aa
l/4Ae1Ut/Px9vUJUL5n8x320N/LCtAOe8iSeEMswmx6viVp1PHfvESZVX1fQb1neJ1YhAiDm1A6P
hP7hhN0VcCOM4lzigADdArTBJzEh08iUrj0JxWukCcr1JMBxLjQz9FD5Jj1g3KEiEHEozK/jmHfk
MWZxoqipGNor5AQlJ9YsKHQL227jaEQgGyhoRLNMJJkiXYy9heTcLQZXewkyZ4gQIrR4I2OMpF5K
pHP6jlpl7hS+YnJPFWjCCoiDK/FJH2Q2he21W/TGyRwhOJhgajaEZhJ2PtgYFrq4PMWGMRwifFg0
tyigN1ZnLpsBc+mdyEmrcvx6fgPKk+0A7hDVkc3xNgFRtsdQnl3CEyGupbOLE/pQfcjKgeTfpqwc
gP352hGYoJ3F2b4oQOGjUo5ulPRL6BL5tHUwX27tnnolJTiBpBzixttiLF7C0uihioa5t1mMob7J
U+cpq4rozkKtczvGg3tHJ3l4xfQ1kfosyDWs4+mO+6FCUlcl7IxTeJvLagYpUhsyGLWm1EEItR1F
4l77fhY+x/VkHafYMW4MZtq0vlqyywe3tS5DosQOBkrlhd4kPfdn5H6EhpJN9NQ4onxA9pkB+Q3j
CF1S2lhTgL7NnYIKlcCppCcKHLXvih0czf40UqAfxjyLnq26si78BRgLiFs1PjIPZArh1S1OZI0n
+Xcx2hTCeMyQeSG7K3cZI8ANwVPqlvOce2pH9Zg2LqkW2rYg5UzupUC7TEBrsuTlJmz1cINIXF6A
qquOtk0BvEYpWRuceu0dFXv53HZTeRhCt/4yyvhFNMBQ+9zzznzT5OLUGA7nrgYNjPz9DuZ5fC5p
Zj1Gwlo+aeSOxd4fJ/k1rVrzwlhKtvKmsdzzmE/+3k7rb4PfhEehzIa8DqbuWeimD37m6U+mk+Yv
MwXWizX2yYoK87KXBlMQmCueMMfo2wPDdLnz3bHfJzX4qgqqUuHRMEUZBPTRL9V5nDp/ZDiLZHrD
zxowL+m0LAqXD8cAM7ktw3Q6o4Oj1gTUZ3EXM8GNATHnm6Q3ui149XlXjRr8ZIjvn+vSA6vJ4yAy
TCYp3XiuTL/ccpCWz7ZrWDe90T4lS/uQ1ob7TroN+E3TX03t6DBdpC/1wkyhTe2LApnxpdlTZXHC
DrduEp18u3Ov5rFteDR097DA+9kiEa6+OhqbdD0u1S09wuVLw6i92Qh8g9Bnxxq0U2Q/RbGtAqfJ
YWTSnp7hpPrRFXNA/dorPP8gdcgzLcwAQRlDgHRqzzqpozeajcm3fKRU7obmUupw3ClnnLbxoK1P
ksr+aBkuQqVpHOdLOa1Z9pnD+a2nsc4TZ8e4BBEv71uqKyRJRDTfEWoEmbfuBZP0Vc05dAmCczT2
yHxjIJnTUWJtv6/Gdd6cRaP1MPSh9yUbC6buOlnVtt4qTw3DeL63jRChGiKwN40NgzSukNn93K9m
Eb3K7SNRhjgdvLjbyJE4ZHfV9JLI1F27KOHmTaRhxgoL7RaCuPhUFVS4m3rGQGIAdLyGE5lxi6oq
6M3pa8Oedy9oZ+MqDcn8AykQRGnYnRDUEZ/U2NOl0XOEZeaHEbxq1e+VYb8ndSMvhTt0QIEaDu25
T28X5QQPOTwd4E7elW9l2SXMG0rBdPkam7JBZk4JZxO+V5ntA3Z25lKijUlo5gSRMATZJ7SWSL1Z
/LtGtNXOcCTAIbsbu2NkxNd5NkR7WskhTfNW4BpTzIfQUu153r+mzGzuG4kZNKZQfIxc/KQibuvz
mDIDadtQ5Veqgp6gupKUm9KMjsC+Z5QehdMfbESqd9y5xbY0/fE2QfHw3kyMRDayFjllD0EvkRPa
Z97hvJWApoJKMVWkpa+K2yI01D6Xc3US0CECk07Sdu7M5NJoAT05ZVkdej3prU1E1CvQJZjTXkUS
jpt97jvxJW1IhFjYHi+HsYhAGnRjfGt7DQ3vrgJXXsQywGPc/S7Ac+y0mPVDCh1q9yGbriI6HzYC
5S34k/CBzmu3BqH1h9FnBDd3EMWGKLXELl18+D22ZBxqtLFxGlG1JjYCxHL80pp2/hlMtd5Ho5e9
Fx481HkBQcSy9zn28m8tmd4nALirOjjLtiiwXbZu19/M0BSPQ9KbJxMxxRZLk9xjGBCXS22kX/3U
A4Sbx8ahV2St212Y36V9biERTZM9huzmpClIdprEm6NF7DzAcCovg0nOIZPxcJEUVc5zNDE67IVh
bE2EkwEG7GFnuV35tVdjEvDeHxMdiUDPsXMcB6sJEnW12GN9LO0iQ8Xry30l1NfGrO80wHMiv8qU
0+JyYIk2IBYanwQImk0c078nS5AKI4ftlZnVtVu3d67ZHSCsQmYtgCrCW1p7Bvee0WdnpH3RHku7
t2mQDGycpCQlBHpGt+TRPrTzK6swjHu/m8ZD7mj/aM8pOk+ruDOy8hZdZLzvCxM0LUGFgZPPd/6g
BUlcWX7ogIls+wXeiB1VzBtiLQ7lQPpOZLjWjdEjTGZtdx97WybHJQ3RZCvxjVhqY8ecpdgkSFY3
uIkUG1kWsx9Y+m5EIfE1KWbklga3X9UZRwdH/p1jQE3ze4B7g1r5sn6tTxNJKkf4IYxMksU7F/18
lyfqMyT5p/+epf6dJjxtQJvzx//dhH95Iwm7jPqq/LEV/8eP/XGaWmGn5OwALFWeb8E0RS3152lK
2r+RcmjhcJR0yP/swq/iFklVA1zCgRC19u7/OEzZ6jeKcoGaVdAWQ1z1HyFQf27C2x56NU98TAAE
bc3VNv3TUWqploYkdO3cFQNutICIJn3HcaN32FWb7vMPF+Zve+ofL8ahjRGC6SMMk7/m/0RqsnE/
9vZdbJAe+WEUnBEIPGdJz86JZLJ+jUDFvvlD2h7/Hy+Natj0AGchM/qFaZEYmZh66OZ3y2ogK33q
Y/D6Iz4ZdzVlYV1Cs9eZLRt8B6Mh+ZuO/s/Cz/WTc0SRTIvp9PLF/fry0kqi0k9z6y5n3yXlyyDm
anXv4EpKmLQlm2lNDP3rjyx/Pib/8aLcKjazGuY1v8qWyprmZMSieqdkiV0QXexJFg7aX3K4/ee6
x/lKWD0vroUmjSjudf/uEK97yNnQCTSlL3bA3EZR1LFBhrtlIbfH8QB8sKcMprgYPpyRCcsiIlY8
ifF2yksscn/9OX5WEn7/GA4FKC5ghajrV9Gshx6WBMxY3gltcK9oHLpTrhFEeiheHjG7VxdTprr3
v37VXzVf6zfG+Md3XI8Hg99/fjAcA3vNpFpxlzL9ePwuF3bL+HcznZq7eVVxK4a81+yttNk/LH9/
/fr//GAivfL+h71zWW4bybr1q5w4c1QgE/fBmRC8U6IoWZZlTxCyZOF+v+Pp/y/p6vPbrupy9Ly7
Iyq6XZZIgkDmzr3X+pbhOjZaAd399Vmh0VdAHp0Eqz4K11g9MDN95wuqRnH+55cSf3Oj0OXhyVKZ
SaRX/7IIBLPTFTqS63sz9qYHjVFKuv1ueg4MPNJTagK40m31dOp57n93huFJmS6oX7TffN1/98EN
HZUdLjULz/cvYjsJwdKr9UC/77uah8TkqFreSPbfgVkBotV//ux/95Cgj1fPJf+l3fXLFFJUWL40
Y5D3V19cMUdIUa/hv71yeOYchw5MussT0jru8qvjDJnBFMJSxmiAzWIpT5rykIa1xbAqRZF406W4
4wSTsUsUDfhk6bzwlFk0rcajF8Fs3P7zh/hFV359ROjFOSZufYsRrfuLrjzJwqB3Z0/cB0GCJ+Fq
Ob3eNyh4MMA2OXBgl0Y+p03vJgdWijFpUWLo2av3FUzKELyVWWfUTguaYhHo7Zvb6NPDP7/Pv1kF
FbQD0yTRYyZZ7D8/U9ok+4HiXNxbi8MFuV5mUZGxLJT3s86a393Zagf9SbmJqJS7mj1X56AOQ+CX
V8y7UCZ6Orf3Y4WvzsKB/RJ4hK0HjCOQKalTGkgbbJq4rHF96gM5MiuOk96HmDFTRVjg3L0ZSB4u
V6+orvEQEIjBwqnuieslatk1MDjHkXfTDg55zIy7b5Cmmwfp8IGWuS9P/3wZ+QS/fiw+Cd+zoZwd
NFt/HZ0vRHqASSNQGGkPQSXVvGAsdbTkrjayuYP1ipjcT5wBkJK0tIyc3oEOD/RBEqxXGb9b9+ep
8gA9I0LS887ZYkrQun1ktxSWhSDvZEVKD/mkusFZHVTCqH2stDzs1rpTEtgwhuQ/+abnkASK/oAn
I2lH8MJEunLyTtTxEQbfPT2j6OS2Oek7uVueh4Q44bVLNd+vKkDqzwJDBHPAOXvV01asIR82eDLp
PFW8vyF6m61ytlFGRsU67ti/j3gfc2aERlKpaTywgCni2L3iRKIzvmQKwmHN0aonQpCScW0EjvPB
I8JIX9VJiM+lkXj4VrkVNgsaNo8cWLuT7lfABtihi7ztUohDCwOeuu/N5iCxGxH5yKD+RoY9ra5q
CI6IBrwP8zgIguDpSjb3ECKFCa6vKywEqKTI+DnDvOoCGj5r/InErGDtJoj7w6hn2025RxyCNrFS
Krd3nUc4uCkNMHqLDsPLFZLQAuWL/cLF30oJSENhqNgFsM3xY7MDRhMNF/Zvl4OaCYk8yRxFiE7x
TgciEq7Kjuh1pzoiX8WZaBv4RrWJUSzi4zKPAD3Fk3swwzg6D6nXvTK6t4nMlpHOqZ7RjGfk4bmR
JgNjD71QXRJ3iOn8GYlifIR0ODGlcuXXuStLzIyky9OuD7ZyMcovuddaz6WB3La2q+iNG2X6FvZB
0q2WKCzWes/XQw5XV5DvWVnIeZ3B58bKAUDgEZomfGcMq1Zu2b2ZmOhhEMdh9ahZbpyehsIlkPtI
bo2XPzowpXSPGyCbS2edIx/W0hXUSPQUUAJB8yl0qZBYdCs/NWNN4FWdtdlmwgbHvXrWogGoIC6o
pGjWZPDk7lZj3r/L6Fg+lESMol7WhvKkhy7FECu4+VK7I7QENFWYx3KEqx8nreUbmwNgAvk8M/Uc
wGHAklQB7PHMXUnDW7CZmoABDd8TDvKVpuWbtcXClwrdWvN1vXGR/2HNRC3dWiBlB5bs2Azve8fl
FL3MtvkSWCNagFinXqXFyWqUj9bLFCze09Xq0hIaeoAuwMJDHtKNg7lrkzdR3TIYj+hkgRvj18+1
xZvjxFGeKOtgFth4Y9I5L0+gveRjrVvqLyliQNcNrM8sZ+ThZqbHgBpvMn8SLhOfiUA4XItXe/ni
qHh61+LiNHipsxVNA/5GE4nkTFgVSwwqZFe5/LwbzyEkRFqo/fxYY0W9rpHUcO5NYLGJXvPpg9Jt
38D8cyk9BTVo217NktW7zfue/qdBo+tSAuSQCBzi+cLwlP+Z4qZq7q6G7TAEu9IvfCODilecJVa7
QSweMQjJ/NArf7yRJYo1Itmeu6ka8WNSPUIZtV5EPvMpeSR5pTQa2re45GYgA6B9Gxql1Qxpnhz0
dLBerm1AJmftW5WBDqi9sP5MB4vqd4rb+eFaKCxpDQ1jSjL7Baqte3MFTkDM9zaTdJM3mEroi2PH
MA5lreln2hUa5vRAP7eA/ssbbiO+O1KbKd7Lmo2nVUSWgHekJzpFeMlcf2OJFIhFn7Gbz6nUmk2A
xv/FbpWdn6B5el11qwAsAz8Dq6Mc8crUWoNL5lrg9KpUURT4t++HH3IpuGj4sPN1Zs0mahwtrROQ
ejZwkNGa3Zsot0y0IAaOKrYd3mAlJ8zxisqX4IIQwdeMwFYoHtdHSAQWiI9halQZxM7TrZvx3jVH
4FYeUBlOEC7FHf/XCwUbcGFarG1AT40DIo14J2ZapleWhs03fYZe7xz4OOXJGDT7IZ571L3oDnm3
8GGbPWYrce7U7WkVmTjrIVBUGsE9vzmBv06zLpn722qkS7nPgaNQpdkgZ5nEL66xITOVN4PWgRay
mXLNOuUrm4bYeUxSBmp4dkGMfGeBXENN6RhzTacq5/NfF4E0M3B3xlCBfDgx3o09A1apPZ6wylYv
n4+d62M0pRzrRPU5ESVt45BvlXK/3iPz4ltFi4DDnY2c6zBSgoIkhReCoP0yETD40rgdz6uekaYq
4wWYTWjxxDdNyzu53okmoe7t6UoOARzBgiEaFKrUtHXYXjyEFePBLdUXlNQEcW1lCVsDN7j3FHcL
mSQdx9F2s9jMCVfSpQ9P7zrMP8w6YbnwXcWj1Ehy9b2EY4g5ueJxpJ/JoEfOAjBPkHjgCmKv+myH
FQ96Lcbpcv2E7ETUyK3NCtSUTby7HniXUas+LwpDxCQQzyBLt76CNyke+5o/LCHBGZsrumZBwJV9
rxiv2yZdT+6oKtNAfrgRn32xKgxt0tVWqEtyBDU9Jxl11ZpqmLx1Mgr0JI16O5HNp0gV6qPqSXf0
iwh5Dxn3PFZI5hh3GIux7dtM0M6Drf5W0+eLfQSMrI5R2zDhi7jlSRhTxJooDmyDtEmnRhBlwbux
vD6zHqaGASXZ7ybGOq3RrRdzUisLf9t7utrfMvI+DmldauXG89wxO+aAgHOGEpGsPwhdkg6QKdyT
D4QafkhyXfsmifEHygSLPKVIqI7kZsd5Jcq5J64X4PtapA7uQyJZF9TCSm+bHed675JNx7YGNbLZ
T048f23Yhu6v96fJeGWX0AjYgYQz01und7lF8OGSX2elwzEKZ3Tg328Ipprue4VSnvjxZmj2WlIw
Tpkr6wXMFeZKdVfYYDWZmckAUovC8Yia7MTEUt2GtFVCH7rtggm9VbASQaTT4P5KmhCNxfyPrigf
SLsm8yIpyvwG8Ei7mymEGoaeUpyFyUfglhOPVmSXTFGISSCEHT/9Ay4uw9iC6pkufVKy2gPnvUNI
sJB1t3BT6wxXer9TvJfrCmimYEjXZeBwsbtAgYY8klBDRpcjj43agPAChcY84iPvWBTgXBJOiYMG
q3fRq3eb9J3irdQzrxtWMxCcGU7BquKo9uRNM4WfFfK5+3lwubsBt2jrBHYnJgxqoeXDgG5n2nf9
UBDQ0iZouTDVinOjKyuC5RILxs5fcrfrAsf+Y2f1FCGhluIWHYEOFYx++bwO4xATY+yH3p3yO2lY
mLICIibAc+0RMekrh4S305iGyXsIUJWReg2WgU44TPPS4AGGUPiQxBU70hyP4IVpeXpUKLP9ROIp
1zmu+EJLa1wmJBOJsSXeDLJHWJekqBEDeCB7ILk1AIkKn12TcDBMT/tCwIPySZEvboPSKN+9KaNe
sBVuDKM2d1jTys7dTFPb6cdaLf7HJAhpRHpRRE3Vm8RDAhPMDloplePV4aurM6TDH8JE8vU0ecU/
awJZFgSdmFvpAI4rdBDYyBhzoWwYqHFyVdLVEXginEZUeBMILVABPDMOd0FKSPVpNDweVS+qGQfq
DW8vWByaTbKkPjBRyQar6bqZBBHr9gJLIP1WUmOyu3gVtBq1hwsNzhSJl9xB14NhCMyqOmZZoszS
HWtaiYcwYCKqEtcVnClWRKSx8mCrTZb3JGCSvBH25q5tI0X9xe1kbBXZfto2iMf2fR6yWi12LB+v
ZvXruumR+HJZlOcdc2HBM5GperMKANQBU8DMHlS0r0YMCZ+v6LqSuMuXpuYR6hSxKg609KiVCCNC
tTIvC1oIn7NdtJcWw1dzsPX2BJOJJ67TmJxYae3dICVUFUZdnnoNylUOTdY8QGvVnQMHNuI3Ws43
6IP7Zld2bb/NFLWYswq2Y52cp0fXhQXHJ2ZVos/DJXESjW0jCAAZ7a68JJug+MeIjvV6qZWJ22JU
2ywK+fO9ZLb0/N1GHreiS5br2zDNMU/Ycye3vHL0GDX99BE1xHITmXP8scJptkYv6bE6c9pZtmyI
GN0cOydJdTYr7dIQuzX5lNOFuzEagylwaGmvfWVYb/A2lm8ZVeV7mU0t5faYhSvqKoQJVasTe9uW
u4zmyrPJ24ULFgQZ3pMaP9oGAWV9tIwpPmNIdtdhYsef8qoLP9jU+JPf5yA+0tbSd7NrzWfPqIKP
keakryXaoGZtFfCaqJQLL7wshcaJFVTdiF+j0xv4Lt5gf6cT/Fct9zu1nAOA9ocOzF/Ucg9R+fbt
/xza7KWgifztOjU6vP2//yu//+CfMx5H/CGUHs7GUQGv0vuB482/cj3T1DngMW75McwDqLcUtB8Z
wigIrqR/9a8xD7+OFtnVt8Ef/wdGC6YcP7WLcBPwH1qquBlpdOrGrxSHugn7JvdIBdYYxq6SOSoR
sjD9BZ/EMxFL63nMh+GWiA7gOX31nHH3I7FCOlz2GXKuJUrXFbIo5p55ge1OfwLwHaJVyOpkW5qj
u14Q0R0aEDq+OWvOFkM+q3DrnKtsSFdyEpdkGpsXVvxbGM63hjZCcsPz0QGRwNmAXJ+wWHeF6O69
1/v4jI0OOblT4XXm5MOW7S4AXBDCA7E+lZ5+sUWLC7EZX8ppnFiVMGmZkLmbLn5vsyRd50Y4b4AU
nR1j2o08fiANi3cvLW5HMTwEk0UmZdxvQb/dEpF1MZOZcz5/iz0DfFj8MldduS7r5dViepwN4rV0
7Od6breMuSlH8sj4FNTmPm5c4Ck6XIaSqRH9Apd10nhOh+zFAQuz5YF90Jv0Vl2BLu+VQCV7TyoF
7sOzvKVZh44sx3HcK8faMA6PoTE+KHGj7+JGPTSZ90puqbcTkbkHmXZKe1keFnXY08aWC6PrSH1p
yShQ2pROjzaylLEynyMjPaKJZqVPXsDanJ3IoCKxzXZj8oFGM34vu/liZnxXs9Fta69CI2ymR8yz
7HSIm7F8cQaWJRdKRg3BZBY5qThmok3MEur3qjPSVfFMIaKuZZS/9GIeYRWDiupwZvvqtSqTv6DV
y2Vs9UsnCXiIlpNwce5qg04PotR8tPjvBjMczrHxbZpOJ8mXsyepxUYIxickqfuJEpg2RGdnWBUN
jSWTFxpibAmRZy43VIxHxGpPjUlBAzrvMdet9TQXI4V90wFgil8K0BqbTE7EaSynQYaxn0RNfE5r
5zme9K9ubdx5YwwYbsS7Lrv9YlH2gqx/XGprD9MUm3dj7EOMdWS1uPiVu6Fb4YI5cRSJNiMBGD5D
P+PoOdwJ9A8RDcrcAO+oPxWhePWQia3yiczrLsyONLwe66anTM7ec7pzPlFpRCPm06NB745Ina5C
o1LCgbQ1pNIiRtOjrrsobLR+5nPJ3rIFRHKuGDOjS+Dn+JyIPHF4job9HDvNjF6A21ET07lCCvWF
oBfPd5JoXiM9Ge4NugLrbAoDNEEIs2bMH/vamYdjXVrDoSXj5TANGiG/0ZxtcADmpBRX81aPoK/n
NJV8qWXGayfaL/PQ2DfCBQfDXVPGuPUbNIrJ2strY+2ky/gSOCWRYig8sdgkZl08pQWtnAlt5nox
W5qLOZqlKQrOnEW/oI0b/HTK8HnbMyne8brq5mZDyycS68a2kSjFwCePNAeTle3UZzoNl6Ikc4uI
radSQzXU4iwlV4TmWDE3r0UhOadpSbTJbLAMzpysqsWztzmyizU6oOAiOqIoqdPwGSfytRRlBY4n
56A36L49SbE1HCQYvItgRVMpIHBAgDzgMHjHiKPfTaqKnlPn2dFsoqLr8RAMzbs2NifTTo8/bDp/
Mz3/eXqiVnFPcuAFxyyVhvo6BPoBqBQnttnDwUcMOdDpNPq6g085nWOrvl0CYf9mYv3z5OT7q3ls
aIbFtEa49i+TE88c+8KewZmHPOrrQqRHmRlw6ZA2/eaVfh5mXF9Jud0cXkyXShzA7vXD5xodZzKS
oCr3sktfMI/QvWU5Tgjk8w1sGYi14HT9ZmL283T3z9d02cCxHkKTd9S1/uE1Q6PwIprnpJF3VoTb
dXgsJx5szTD3o8aBU31eiL6npmV1++ev8S+gIDWOIlgDYglkJfF9uPPDa4OsGZdkdot9mzfGOkH2
d5lxsKnl4pSUSbrXvel1bCecWSMJsMnQ8tyS/klXdX6NmHaExXLqQ841eEz2HoRpn9SijXTH02iz
fKPCVx1v7tUyuS3sBmDo8DDl4RP9XSA4k3nuCXbwp7L0dpZFaz9k9O7T3pjX//xJ/+YWMqh6mdrb
Qrek/OWLlVlM50uaME5kuzVL/aJ7yyVf0If+5nX+4pbkijIwVqUV3tS/zK+9UbgT/5J71aM923J6
mxGKbWiSkUdqe8kazNFtF4r8PhvmCwV0fo9/nJzGJXyvB9ZlVaokKQWEkNMp1LDmeWP/qHn22WiG
XeSy3FtVnBMkQkpfPcnpObTkvMtDWYEPm4kQ1Jv2oUinp6lh2+9lbB5Bt+Q4zWlk0P94D2JoHAX9
wVUzueVu0pL3oFye3LDfLl3L5l0Ze/hfe9Clsc8B+Ir5PsEhyHzZLxdnxhqH30YQ2at9aSzIGY6g
xvrnC/k3KwzeDZWirruOhO/+81OxIDerTbjC+4VzhionJlY2tPQ2qDzjN4IcNVf/EVCnngJLZ5/C
H+54f5m7N3KOwSzOBUDI4cFs42Ne/m7B/GVMen3Kgd4io1L/9Mh3/vnzxFGddvSciWTwhmrbxpP0
CWB5VSs9hv1512GGS6W59zR5HgMv2jhFdkRA/6lNkq8uNoyVBHiDwz8x9oQpscl6rE7My2+FCN8X
eyThMYjTfWbYdIEsAxirvrQ3WWxvwPV8dDv+2MZOf+AUShcEVvBKCKOjX1FXW9nIaEXAvdyRIAPH
QsbvFvN5rMXp7TClx9QKZx8zGAWqGKl+ReUXBXiOQe8eykJGGyBDvxksm3/zxPJdAOvSWYeRncmf
L1ghq24q57zYi4yDwkAH3o8JnltJMJm3AtffinZcAu/GPedYVcmoaYjWFfldl3AvBylcVZKLt2Ow
jKsO/t8aGOTzmFTGGkY/7cDBPgdwiv0+sM4R7Ggk5KxEFai0NR7WJ9qer0urr2In/gAfjaqq5gM3
2rRLI/1pphBbVUFU7YxsxHw9PoSWrWyx3J9mxcLX2sNIjhtRP3mQeTtpLU9e1QzfaQT/FiH4Nw8J
e4b6Dxo8Tm+/XKMxrAE9jUOxH+FaUuIAdxt5OyYz7aAKf/ONiF+0Odd72GUXZlmD/e/+5ZmsTWM2
JLGd+0a2BeMKmE20mI4BO5Un+H4WrHsrmka4XCTLVJJQAYYZFE0KwL4MbAymXoXce6g3nk1OTpxh
Eyhm92ubihsEpXfMUkH6eVT7U1Eaa6NqX5lnPEzZfModtRlzm4VG+hKMqkodpZ8s+m3dF+tkKqVP
uboZ8HJuO77S6/FyMSdjjSdIMsEjyBpRup9U40BPqu9W2dJFh0kNMNUhiHkvaIuOHIOiHx/jjoOk
m4a9v9Qc9axlfGy6EAarScivMeBcFBeQ4EfDoFoTTr+mdzljaoGGk/MnwaBuyKon/s9s2o16jNrJ
IkZofLRDdYCwaDK7dkVjvaZa0oPkdkJUv0Y63G4azXquEybFRRfUN541vTYdQUw9FxiyxW1MUJvv
TZTi0BifmQdCjDcx35fWniiJozbgkyYVa9VAtcZ+kB05FO/ygJ0lDgduTJ4Oe+xu8VZ+icjLO6bC
wnowrA3ZzL46GOGriXdj3aApobLPOvNZNvHv9mP7bx5vah0Lq5aFSc/Qf9F5wY9JamlauWrQvYJC
esCafKa+4OJZPNaq/roetcvOE9vOo9K7PvNF1G3nsR0RUfBjdW6s065INh50MHdoDGeddSEAc+kW
G2/q530mWo0DWgqJKMQQXRdZ+IrEwruF9Rutl5B9EREz0xolXlkcUtE11pikm58Gg3JLb4zKxwDT
+1NITGTmUlmHHAzJK4wMwEbY8ceDk/SPHdEESDpA04JFA2uU3Q59/2Ba4PfLzJ42GG6NdT0uJyQW
zHtzGsFCAwZYzq/MR6ttU3UPDqcD8Gg202LOT1nXPxrItlQ1T0//z/31vx2233TY0L8Iaol/r6H+
UPb/JrHmzx/9V4/NRfssdPpuNoKua7vsX0QT4w9EvRQU/2s+/Zcn1foDPCDgPsY+tomXkrv+X75U
2m/sdZbSlgqcruRJ/Qd9NstTS/+PNQ3gFN3STaWjtDnv/3qS6WMJfyGJy/2ETXLceFFq0IUoYm8X
oYXY2gULOWbyxL33YgPhiIyL+DzaLIIDubTuujF6IgWC2PiEW22+lLYsPgytHXwhqW66VIuBVcKB
d7+vGjU78bhGJ6QUbJ5pQf96nFLULVhiE3QnOGiNG+r86JyKkvNihnKQXMw6oy/txbi1SeOmykux
80zrBRPre5uraa/jzeY21VrzDg3HdEmjwPS1kn7ARq8149gEM3gG/L8FgXpGJCPoLS3QJnRat6gP
yNHsJPkePUKI48hQ/cCqqRebKauHz3rOm1rXedB941UYFzdmAWkk6BnrYx2s44hfnM3f40iAONgN
FtGuJIhOG+nDIK52NsZC6z/mC99bCCEudmGhnhJLHLwttsUKnEJJ/1QtwLL9gHf2ycQI96kY9fTB
S3WmOlMc3Y19UDxWQEruupaY7xP5pKGF6Ycuy4pgUZc0gTwTga+LuqS8iSr3fkp5XwiauJCJCIJ8
pRsxRCszmZz7JV6qLyJ03QtKVVAArOW6WAdAJYs1WQbl1nHzlu3MOaAUqO5SUXsXC08Bfl/Ts/Yt
1287IOW4yewY90oUKdo3VpgpGhhJEitefgC1795rnCM4pUTsRAwM9rlgT2KPId0CAs0BbZNx1DJk
h1PvlHdpU0NWXcx83thOIo6Ys0YmZ2lvsjdLq92TQ9jxmYWxNYq4/kqEXv25war/qdJnE60SrS9b
ufPbN6HlBLJ2EZ4AF2Xk/VSFEZwo0/vAHhXeT8aC7tWbUNT71mB8oYHXQlnNNAuee6SNLy7cfh95
n3dTVYYTbvtZD4+oFIp4jxywWw59T9Qpo6heQ32hoVwcYZCQXwE4HFQ8UczdIbJSCwHUWPUPQEos
DGvG5F0qVxPGStAZ+liI2byNMIKB7TauDG/3O9DbvtK9w+mK+tb+BH9fKeDzlQheKzi4BlCh9qNK
McNToXAzTCeZEG5cx3W3IWNy+CUBnazu2Nnw8g5ZjTTwk6xaGOQY3y2cz9w+z04QamgDG1pkaXDL
RBln1NC1nyIo50hOw5uMisJ7Tb5j0OV3KDraN6dYOwqWbhmwWOIFnrquUOqBgqrrCq/eGXp2qJdw
RKUh47XmReUtqJ0apGb3wNgeFzOpvnAdEolsIeUeerLtIARbptDuhYK8lw1oLkRTRl4B8wEDHysg
vK3Q8NRoLZT4gvewn3UsIKuhl/167qbppLl6cih7eqqzVzyUC+pmPKFQkUSL17CcjiPihI1D4CKt
5YjRV0nDXTO1NzCXG0a1xCkHyw5JQAKlT4oVnXXnjOn4AxlHIcjGUbFirCfRNCAy+r6nlu3Lu9HV
H4RhSEYCHIW1lrohNIFHDhmOShfC8haeuN8mVnHSi6r9lszOWV9k8Llu0hEkWp19KFC33SVD2aKL
IoXYzNrhIvrA2CK6IM0rBtto2ss5rt15l5l650dRm21ngRt60vgpQT/Aj5umrMgNWD4jEKBVmjl3
S9XcdmMaoHuK6FaSkrWrg6LZJlgGbvEvjnd2i9ebueBXUBj1roiFu4mDOdgCy00wUVqtXwpZ75eS
YiYbBu2YEPF1mjPG6b0TflE0knUoOPmkDukQBKOXFCZl82lM6nGvI8L9SL+n48YYtV3YTO99Y6PF
IoJi0zVXtZsMvhipRdAovEV0gYmZJwQoSP3Qo5VIAaya1qkghWvr4YNhjIPHflf1KCvdgH7DpGnO
fV9FHlQ7tqYkRxTZWSamusFenPPc1mQrwyGPk41bxx22uTp48mqLR9bKA3ClfXQmIK3+WpSIA1cL
aanPFeEK8Eg4TAexdLcobb1duSB0rIgs/YThUdt0A5Ft5VgsZ4gBaNBqZvi5kbv3Bv/itrUn7Y6j
9JODllD3hUeqSdiCd2mQmEwrDJupOFpTEt54ae569MisGpFV3Dt+KqkaUaPigDdHPLBWRzLKAFji
bGDjXcF6n5qVViFScaD2gDV1GIk3IVSfCpNnrfXaU1fpLUb+tqjXcY+rWTcahaks72n262cjIY3V
7bjSKPvp0o5bfZKtP6mhjQTguRpaUzs0+Me/GUzRvvV5Qx+OBB5ih7oA7mZj2oRm0SYx/ASR5tq2
YvGxJPL5IcJw/kbOdbipvNq9qQP5RfP69xhD2jP0tmkF10X3W9P6iHJOI+qjTX1ppANmcTSqy1wH
H8PG3NFg/RLY/asra2u3lCZi3AA4hRHPz/Mwe+sug3DpOM1LnWfpajB01HcTtDAhq29h4AxIurVy
LYlZ2A+SkZwvF+C9ix2IS0Y8wyZtx/S+EPYZ0UhxQ4uv3+SdxJcqQzyn/hg1Y7VpRb6cFTgZlWD7
1ifRI2MISinqC7oxguHFQGAFhoo100VcyJ5aXFMLEWtk1K7fcapboaKC6FsE8YtM00dN2szPxlr/
EkkH+HfsOt8a0Tz0g3gPOH24TUxmh+Z8RgyoY4ZF+zGlunP05mC5qfQesIRRfy5DzgKL1x8Jiw9Y
O6tqgwYqXbvhYOyTac4xgFQkmiN/SGzxMR7n9CbjnseeCrdRNC2thqSDQKYnu2bIqmPZTR/MJWq3
YsFNkA2AIqNkeSPnxvQ7oy8/0LYf/BjzKajh3JjppxTDxmIMRNJPm2+nvsxXjea+BqF8JmQn+KzX
lnGHIYDACNfCc91xX1mvuczFgfQ0Bm1RXJ2qgplcX8tvTj761AVvdD3rCGZHVhEG2I57twqSVWtW
5iauI8A/rh3tqFicB6HN4Ro6ULLVqR7vZOEElyYojw1fepk1uxgnfTS3pg8pnluUCR4p0BNMVJGI
s1ElH6e0spmqRv0OXKRFArMsyoc+6ks/4SjoDETZAMWAx4zYV6tbe93ay1OXxDtVbNaiuIOqFPrm
6HHKK99RfAOnzKGFaPpdMLZ3WFUUDLT1G1CoSZV/YS4KHbOdHse2v1SiA21Q3FKt4WixFzptXTD5
Mxp7akDIzDO5ggipsgjEmRFbjKowp9yAiXNv7LwmL91uMB2AzlrR5lousinS722c/x78fnfwM+j+
/9PB7/FbUXxr22/fftRVGN9/6s8znyv+IJ5UebSAsPPL/jzwefof+CgNgD0u1kaXf/5/86xh/4Ge
QscWIxldqYPi/574zD+QjOLQYJBmuYZHS/g/OPGZzl8mDzgliTnHeGXg0/N+dc45c2No0WgVB22g
wq12KObDZNgE2jjKFZ416O2CnITxplNRPnkL/EKoeB8E7c6+zs2YzksAXYVjqzi3tWnTciccyFYx
QWFot5Y/NsYmD+3pOZ8mctdnwzJePBUyJFXcUO9ZlPUqgsgJnLe+qLrDYJCTB0QvXMNyr32hwosI
5ulJRNRRATJJKYHmTO3Woir1s8Il+yiZy2cTMAyhpW1+6KeQDK/YRgQL7VHvGIUOSRzeCRWpVMxx
9gjuAVQF2xqZS7BCy+dI9PVOgrg7ttd0plDa9tfgmtk0XfObcnDxtyUkxo8pEVk3KMb1h35sJKJw
537ohXerJ3AQ3DwMv2RRC66DXWy/OP2Az561Fl9bs2scJnZjbAIFJ2aqrEowMkAVt7aWstmx6t8V
jncMi3SNDC29aJQzkG4kbax5dDegMMtVnxJt1QAN3Yy1qfv6Ypo3XjK1h75dtH2gLRyV8DQe6X9X
IGtqxLUaO5KSZd4So0imVu1q5GuNzIdEzFIqBSzOMMitHXbQfCtrw+K3tst9Ncj21ok1tpReoocl
ymvmtL1pRwAvgZO290vKejySwba1+xKaQjXND6aKButZvtBNftHzuAX0z67bD4D0UZ4HT4Mbl9sk
Cew3NybQgumATG5DK1eNMpVKNk0ElLk5KOaYlsKe3bnZ1jZnhlmHSONCOwUcTMwZsWbeV7cpxveQ
Q912UfRySnXSXHhuzHuThl92MyfVR4gGyUeXscCLxpiPgdpi6bdamQ4nVykCy1wnmCv2SBarQo7O
wITddaSi2gIV2mao+LZsFB/JQ6V9z4C13rt9md5PWB6ObmEMdxKEwcmsY6oZkuaTxo85cTr7Xuvj
eYtbhkYJ8WRkyS0qVo4ybptck+aWqTG2kYqfk9ckulqF0s29S429eCTV0WzRCx+pX06NsAxyndQE
XVKF4LaWS47/hOmpVaerCKfKbWPLlzKrneAG6f0UncCJfLLjxnnAj7WDZCm0Qxv3ZiB3GXT21FkN
3lh4r4tJwOUmDOblbqHfcGl76eavTGupMMwC8YHb9R+tajIuDcBU6iLY4o9m0NI+bXqCu7LCO46l
I0FeBi16wAoD3UM1aXky+uSnhPvKdNLmo8yQkk9rS09x1K1JES+dI8Qtt9XWuZVI/Y6FkuueD9Wy
DeyE1smmDAP98xJB8vZ1oNPnenZy55NOn6wmf9iaxX0xeX3wlgQoOoho8VascKtImBqTU4oU7lwL
KJcH/gullSlSfxrIlFrpnZd8dbRg1vZuMaBWtsps1FYles90PfQNomVVCeAWCXPvKVey8BSDOneK
DrIR2nanD6uiRogPG9V8o9nQpTuaBgO9rRmO5xrrkUcXnTaLt/kf9s5sSVIkzdKvMi9AirLDrRnY
6uZrhC9xg3hs7KCgoCxP3x9RlSNdMzLT3fd1l5IR7uFuZqj+yznfadzNhQmloydJcxYY9dMV11+p
KvYVf+TPnH38i0OJ7nIHoBIPeo3JEVpSHjbtgx8sVuvtl7HL7OFKXKIrorYlejX1Z58s26zxHmbt
zQd3y5kVotJIK11eYxxayfKlmgLr2pPl3u9KuEYQiupwQsdie7cmdLozHg+e+9lNIhf0zMCq1vaP
o2llx8bXwbHN+vKxsaq7Fa6Xv+tNt72bMze7JlL6MBcHdPwQa3weKjxVBDE0ownlyrMuAWmBrtEU
27MKhttMvTzuydUzDuSoixe/kkXsWYp8BHsiNMozmgaN19g+B9pndO0xbYMAaVGA2+EV6py9q7oe
ZMnspGw9aROQ+o5kLdRqXX50S/edO6q/Z7jqHSaip/CLMm7bWaITL+lqJocZ1tpX10nVkwP1iMsB
SXaV+uqhHQLjUBmLuOhGJD9Wy4Mvm5iR8pGvcXQmJxL5xHvpm3mk6jD40CCZ2t2QWPJUuN189Vd/
vbGJDJCSz8gMp6Wgmrdp5roWlmY6H6jt8DgOYi2onpFf7wptO3FBDf/Ibr+IM/Rxqmrk19Vvh/Pi
6fFo9g0BJLp2O8Z1DL5WZej9VLXZAxnGbDp6/FdXgkglAbY2gFISTXYs9uYX3JruzsLMixkyyR7l
koLWR/4YO0WYHj1+AQh8yPt24M0yjsbVebfJ/+QudEP5qQNruJn+av5iftIe3GG149JMzBNiafvN
mPn3rLBNI0mU7QGtvYz7ZqjuSzF1ryPP4Y22vn90gXnfIZdp9rQPxR2dGElldqbvy9YlwxEl1ala
9bcucPK7BYrNW8J45j5JTALEC+VRCdQrlqaAOJG2tjGTzfhD9jlP/qOLH+gYWl7/iVoCs6pXRjYt
LN53oiaJgQm8M/7N8KkkgftqFmX7fQImvJNzLcgqaMU5E+kbay2PhoIuvKJn3dCiNhrSEnuIMI33
uUlE7ODtvLl5LiCFqrzacft30WzYMnJoitk0msNXwxoJoh1x2JAOjn8ihCaE5XD2wn2HdmbPCAHq
EwEy7MvrTcJD7plnpnw3MQWrHfBQ93rAuJG7/3DXzQQ2gyIWBSdB35chGkbN7Mx/wQkQpFx5aZ2n
2RflLTJ/+lO0/ru+/6/qe5gsrFP+34udt19q+F+veZ+yyfj8lxr/H1/5917H/wvahrdB5//sYWy+
6d+LHYvy36JQp8w2/ymR/huSI/7yMPYLP0AOTKTepmv+e7Pj/4WuyyOzbguIIusn/J/U+V7wf21O
bc+He7/1IVuE3/+pvUsXZ6qaIs1QR/rjtQ0aXGCoJdTVJqs64ujHM1iOtvmsTEBVdcqHNJ/zqBLm
dCqz3iggxo3+oR/C/gUbtkF5W4WvOYXYkfRHiuh8DEkln93uMHr1wF1bZu4ZTbHfH8ZiTHjuDWcC
xRi4AJ+d0vUiHS7UubKe8Q3iiSa4k4XKkvZ8zIP0Kw0/8UbaJT4m9ApSNKdXU1XIAag9lq/roKFc
TNVyyLUhogEi81M6teYFyhFn38y0gEQko9L71Ui6Z5ca544vYWjcC18fZWs85YksVJTNxXTqbVJm
12lpdrOyxRsBEPpa2GL5ksjFPiy9yh65mRFghuv2m5Mno2JANGSIYlw/oHVEaJNNS/2SZi4JRvYs
GRvwx77ozCvWnq/MEd3tJtS3wFkOga6GvdGJNkqZ3QMOzp3hpZSF/5i0pv2UsPiecWhQshzaZeQ3
rgJjjSh1QhSgmoodR8zOg/ca8TNzAKrB2Tstx4VlcJwls/02lqU8cQlgpF6sozlmD2mwctZAw3eq
yNdw3hx3cnYstlfnDqzituNvvAHp3Tow0hlO1IbkdKilQHCar2ZsaIswqWKxGeyoxuX9cMc7UHKn
oRAfDOJdxjTA0spkeE0aLlNA4F+BkzqsekTzrZ+K5WJm0t/VS5BRayC7RrgaVUWaPisHymoEeaK6
EbWLJrYhMoVXuc78naxb7yEdlfdY2kYSGZmvP5I+sZ6IICtil7byblnlr8FCLo8oZPXipMuxm0yF
usxYcvrCI8o3MGd2U8zGKtNLKFKM5AkV0zvtVLMHDF+eGaAk6XUaKJ+eZtye3SfdnvrGtcaokk3B
k1dL98re3n4pPeQ5YLrHO1epztsPuuYlm2Td31igfMOoNN4biJZjaxK/nKb+hriGYXztNt1ZF864
q8gRemAOb6qo7pfgg5Ts8ctqbKMmnVSx1yUVAhLM4vVJOKNbUA63TcVVNU3fMopHEcHly5lGMoci
kqbozR01vBW7Pn0Tzl0tnnS7ovEWmbiTHRAOBrlL8qSl9Ti55seqwg/Rjzt6yDDufVGDjfdyjO6O
n3X9EbGmdRS0v28kp38h4fSXwFnJaoOSLe6ZdmLG0ywmsgq6ZhMGmxTdsxAucnbwHcg9sFXGJCC/
Bl44nWfuWSyHnpPhF0rVZN1UqNb0GCTooMmfkR91brAU64eF+lKoQ2GMySMD83bXd6W8LWRbR2or
cEcRHqm1s3NJQ9U9WfD/69OYmHW4D8aluJa2gIqbK9lUO3jy7k0R+hP7dpudMQubcSeHCc01bD9T
esGb09eLuxvWayN845RCWj6WAc6oxLOMg5uwygjFMh0ahzhxjAjl++wy6KzZYFyD3AeIMNRouRYT
n5hyyh2Zz+4TPI+SEFim197EljPQpUOQTd1ditJeo3Ycma+gFNxrs05vk2bzux+LdQUcI9yzOwT9
bWZ+SbZ8lI0VkswyjepKEbCag+aLKT/qQyGv3jK/024Q5oD38DwzCI9d/ta1cmnxzcomd8B1DFYC
XdtZUEXYmPlnUMUBJ1XfPdlhb39htkSHQEZWlLlIZPaLXBeaxKQlXasqy48V1xgATX+6Imdg99Lr
b1UZQG/VI6RmmFH9ARACi6ZV31druvzGGAGAFHbJgbg+p9r5uURcnqgfTuKxpPPZA+wybyPHW2I8
J/VS4f5P+ru8Gr9tiroDeU361KzdxFNKROi6G+Q0wZyt8+GH1XDbxL7jqzunTuACp+ZLClUGfGot
rrnYfC9NUBwrn5VRtsIYkBhVTS7YuPHbhVrPIH+sb8RZLNtePSyzszcRx7axs67eAP6ZGzs4KCks
gPFmeJ0bP4dxUD0n2zjWV6l/xOcICz7ZHD7Y9rd47cDZ4YZz9jhyqii0rQ6nPCuCHaSWLhJbx2y2
m/TAIgObR/SWyRQnHSPkfUlq/WYaDiOXfMXLMnQJaP/uOtd1R5barH66bT8jo5XEQRPscIfNG3Pj
6GTnfmXqEQ71OXUhh4bpGI/l9L2uCY0TwAbAHHPdADs9B71KT+NU2YgJg3ttJs+DalgZ1UQDBqN2
nzDR1IcemGu6FM+jUMbTlBWPuDCYfOBV4mms7lO/Xg8znHCuxjx1xc5DzkEAoOpxAjHF27makLEe
c/hXpwRlMI28rs/dmKcewRsDrALwpGlL17CazKjzmYgQ7PALC3gHk42IPRAxIs6SUK4vdS5C431S
1rxEuQ87hE0/ymJsxA3aSyjPFZF3/mCay0m6+Yv7J1Zj/ROxoeheIcFACti3Lit1q2B5Tjnf17+W
PykdAuXIg9VaRkYASb++2XKc3+pWzBd/S/oYOzI/usVg1qBrH/eSueAZF145cfRXDa+BzkgM2bJD
zJoTMwDO/blsySLUc8VFi3C0CWkleSRYR6TAolYRnoGYldiEI2dLKrFGA9jm5D6qJegOU9BhzWCf
2uzqhuO1BBdAj75AhaNFSV+dJZFISuth18uSFURY25tbayVAReDu2U3tiKiW2w2hautI+9rLsc7i
werpzVgGjCEb3EKLg8sADUn9kjFWUj5A8bXEo7wok/nqGig9nkW2jNcqK42z8Sf7BUsrajYUneGD
6RresG+HtcsPLLJwiQUhpKbMHr2o3EJlyOjD2TIXongKsr57hrsBvzj0lpwVMaMFhcjkQNivd1r/
ZNYAhNPk1yy9T9g7w9S3CplqlCiibuo/qTeYnJZ3jDPEGir3aA/JCMH9T1ROQPTCrgN7QP4hSToE
YqJyMEgyjW2mTffOsvl/qYA6dkzM3M9OTjIP+9Fin0qRAJUebQC28k+MjyoHwWp8GN45vFfWvorg
0tD8zqiKBDEfd+6Od5TYiaoUCyZdTEHxNIzFsutH19oP6KLl3vEyjEWdCvBdldkYY8S4QRJnKb1l
Ek2j7569bAsqAlzoPqk/8UUKrMfR2aZbRIDYxAkrgo6qxll+kr5DMh0191eSaPxr4jDZ2QZo/p0S
lGZRkpppeMMaZu9Z9bwPta3eli12wtsCKKotisKaXXFGl772CAsK78OWDloUFUAayOHUcZdY4a0q
luWXZSQpQIXc/OQ8zS/5ZIDhZXj/rtkCLEyna59oN/RMQcTYgoHrQMTk0gz282i2NruwCaor6KsY
LlF4DOd6jN1Za+zoemK/jmlQMfTbFc007wsXTHdbyuyTjThxiFbbOgczb1HjSFNijkL1u6/bGdR9
MnTor8mZtLTwf1qNNd9Bc1zvAzxcL3ICt7fnPC+w/pnqS9iI6j01BblEgGhDLHRpckGSLy6EcYGI
5PN6FV3qPdnrgCJHyPZswdyIjZV5E64WGS+Nb1L7Q+B1iTrZs8LLSo7mujlMBFQdi8pozrOgFpeo
oL6QwG0fDNHHg+yKhzwF9FUUtb4vfN+6ckhoxMUZD4vPoFYRonCzyz5n+N4xhq8LD3+nWRMPo5eO
kfM2j+uJRZc5NQohCB0F1FD9yErPXU8g0Cc2nKP3Ww9k/ng1lOu9rML5pi1rtg9T77SHf/f//y04
LvLM/2K/N3+qf+n7//EV/+z7Q/svVzBiC004m76/CTD/7vvZ39HdW5bPjoz2nwXff97vOVisLUYG
mKrp7iGG/rPvt9y/go2vGziQXnGyYML+H+z3TILt/lXSiebedSyEhRaLRMaf1mYk+09mLepJQ3ct
k68JPMmbNhx/x5j+R0Bxc083SzaAwYUxY1559qfgRrq8fvd00b3QI790oleXccHb1QXblLMdjfOS
2F5y1G2RPbJ2MD5H32858Vs+w06Q4DBlQ5Oqx8Z3F5tha16yGjDQL/hnSoDAusfyKtqvquJCpLAs
19Y+kkMs5Y1zCmQp1z2EDhqbUA+1A1OhLJzDuqa07VD6+777WgXNQCaD36BxvJCw6kG7I/5jiP1M
OOpAY2LJywAbrkLv0JQBS0NKMEh1ObYA80JBSJzAkioWJyt+SbjhTjIHRyZ0i3seQX8INl6Ye4ov
rAgMhhKmX+ouylq3/SyaJPi5kSb8aLUQPnZxn7VC43ZW21h7XvtCIhok7f1Y4i64BuAHt9jdkJF5
YaJYmQbW9AdYVixZ1xYXHTTB4lSnuNjmJqengD87nApjDkiQDdyPRbvOLrDT7JSr/CWlFuTNGotb
h0DhVFjTa9ES+VEQ77KjEyIoe0rBuXZ1mr1xl7ASWHR+9oP51jr9NZvG8U2ldUMmrnq0OVdAxOkQ
9Wvq/RjmZOJ6m6j9EXgRVYuR1T7D2wEgRWY3cM7iEgTOd1AufWwn5fiycn2xTTPqIzu8V2xXLZ2B
nI7Kz8hvsZoju+dnveavXmUBn8iH66padjFles9ax9/X4/DBUQg5qG1OJdQrghrsaF5rQMYLoRNS
CvMAbewxS+sWFE/5KoWRRyOqDo5U/Qv2i3eDB5w8TiERJ0oQ5hWOm48GCFKJeuLoaOdPj/JgFTYD
Jw20AkoXHv+JZCiYY/0tGCYr9rGQngmwyQ/NvLq70UjZOKsu+E5egj7W2s2/B1k3X2Ykx7HsXOM5
pY4gKyb9RWJb++AawwvanPmloa85CsmCrsllfgJK6BG6ILwdqWncOo07HobAdc6cC9mh763wkAIj
27uZER61N0FkKeszQtU2Sjg7dlhJ8maP5Pd7y9J7r92mjtMUuD6J34o1EMMY4lS37sIgKVvoKiab
Id8F1vzFhL6xA8L2alTJmZjpiU0JHhN3MN7cJRE7u5yLS9ZBLzAwuf+2R7f/Nq4+2hgsOCW7OibZ
HbHbaF3LO8Kix6vnDTzxYx90ke2sBpewh6VTw0JxiXoOBBlwhaZZWjBHn6xSjM8opCf/pYJE9ugJ
q27wHmNal7iDDwjagjhh5Y9MsRoLZtpM+AdhMhkAkGJhp0l7sEr2wL/GB4v0Etw7P0aoYhBXtH7E
RmzuteZjkYa6IixvnpefneRQjVNmXpdxyJsTWLZlCo8DH615DzhRzPuOn3YLeZyG32bXTbT2U4Ku
fR7H7PdSAK1EIRx2iC1FJ6d77EyKEpdPi7XLnIwQT02/mTVhDZIBRmXWGcxKLPzVXYmjYym8I1wc
TokZ81Ar0AS6aP92tlyhFsrOjgkYqY7ooXJAVOv7zKT2lUZ5vq8K45NH6s1ac1pR0HlkwKPUNTrn
vhBWGcF7Ka6Nkf9MVNBHuSXzV8C+QEqpU/Kb1S8MBGsC/6KV2PlHBOpfySopYe2HNqJlp2ovZki8
lG/rO83s6BnShvFSOsr/tGo3j9Iy7LbNIFiWMc14jKfZsuKkbeYDok5x85KlZZw6oOochuG+Ulkb
830IxTTEgqiBpxa7rvdUr9o+JGCEYSZU2dGvNHHNGGjyRZ0mU2TWLtng/12wAslMvOZpspePZsSE
5Og6/NFb6slnCTLtVEmFbwfDu7dsEQOQGmPL1mcHpFlUjuhq2a7KAQOqwx7NGIzrQlgkc1VCDRoB
nVBu5eSSBls2gsl5ECz3OXkTD6sh9A26W8GscPTxX5FuMKuCRwsuU0zEARHyoTOzoIH3w2oOyqvZ
HxeDoXRgD7dw5NTCd7kAkkDqKIa5OQ8lCzdv6pnvmtPzGFAtlwGS/3ZLhOB3C0/dDHBq6cIzQKyE
tmhGxOKF9Y9lS5cQBDLuxy1xgrVch1Z1i6HA8E19mxdhRMuyRJ1ThZEaunNogLLtDfl77vyvde63
8YrN9yCUJPR8CSG1OaAEsmbODowP5wvkw5/oXG/IycarOVfkek6bqtTymwdMp4LMGd7YRizFYdqS
NVaXjA2D6c6uk2ShkuIF6T1FXmME/M4jWFz8pCXnXed9W7fUjoYtH+vL4ZsFbxTMErRNc2H+ltjk
BcqlMO/4DCi6QOI/prL8TeRfeJjl+i2VfNfyT1BIsbgJbC0zQStdcPQzVvheS3Pai4pdYgKBbZ+h
1b6fnEBzuVtk+oiUvEH3N4rSX86QV4fKpWDQs/NW9yPw2lJ1r1XAt1p7UrVo9Iff/ejg4lOAVRwO
0Z2vCD5p3ap4CgFkncWfSJQSoMlEUspYJyLiMG05tXP9FgAU3TuD/ZLnHlFZKeLyYg441728+m5t
MSz1FsgyOrV3gNFIuxcazQHHXH2H95I1xLI6e20v31VGn69BI+wmoE+7KSvLWCCKfVXCWplvq5YX
FOGHR7T7ODe8YJIfXw9l8cFjXw6ItpvgS+e7fC3LiZd+TM5eNU97nGnpE7y/6dEdkuLDL7wXghym
PbFE947VqpM9BilT4KyQkAKgVIHxy5yvuBAm6LRoBxcIZs7K5JONqs8gfdQTGUdb3E7uaQwuaWv9
dJu5QULP+7yzpNk+gCQdToyq/JM/u8G3qVTigyTNH4VMhodV2GyMNBTnUyEH+8GtPY3JpZgbTlY5
aGJGoD5bOkRIxMZklqJ+7oLQfQaUoMSeU9OgxLCktXcdVf1Wvc2sjQc15T2Fv7AN33rvKKXp8siw
t2hPiFjXcT+ShBzBunsB7ALdeBB3Aer/d8WO7XuTdpdqykBCFy1B911q/ySN3H1p4JH9IJnKAFXo
eIwpjXycz3LaYqDyMivGaHaX+YfYAqPkn+ioqSfWmMPzpjOjOoaN97h6zZXZ6eBHmutgPuHSK/g4
e9r/mTBC22eW8h/Cwc3fXNk7N3PM3YhstSp2c6yCspUrYu0Oz0g72O1zbzt0jgsvxf1cWgFeioT1
EeG1IyMb8JmwQmdFCNcWx5WaPRsCn5iuTaISS34u9BGecSyQT9RHrL75G6dZ+cYVN75X0yxe0K8l
J1H4+Vm4ExVv0nmXrtFownLAAcw/IBy9phbkvKs2lpqlV9ZfcJjzQGSCmE2ZV+EFDY4G2zib5W52
GhmRhCfiVaj+aVjn4U0wBvvp4po9BaoNr21RDA9OmvVfW9vtS56/FrK33TFFqjdmL9UVVud+qNuC
9kFNZJxxwu7pk8YwWkNpb0swueiYkdZQXlm2Qg8Ntgi4KQlW7z0tt3g4sM7crMHohDyIPSFyS+/h
7HFKx0MZUmYf2p88hD7++FKtzYLGA17trWrm/AP5W3NAHcgutF7nCkdPIyLGe2mwc5zSCHaqJglP
JDN7FP7qiUHtfAFJ9cKop6EI68bvzZapx4IKts2wptf+T+renwC+odb1F6bsuOWFbx2nLamv2DL7
lhotVJsysZLGWmGx6qV7mLasP8xuPQS1FaNWgRE11oU53tXNylDeKhq4j3P6aEk7WZ4Dv+jbhznN
ZjcK01l0Xrknk8GiWKixQCxbfulosen9SbmZI8TflX43OS/tkHolNMlxadHqqFMRZnW4Y0+n12s1
O3B8VWHGZDACl2ajwzkKX4S1pPLs05B57psFnA8GzpRK/9SXPIvfQYclkUAyk97lWucdHitIb3A9
0inyrFED9TB8ZKXZ0Ld3ejDkaWTw9zx3A70AYcTH1fWySA+LccE7Ic89n8kIwml+Jws33ycw737X
fev8EM1miOkZ4BVgWOUXVYZJ/sHie9zXTjjhIvA2JMa64kRQQfCrDWR68sZ6G/zg6Np3yOJe12IS
ce5xOsehqsqDQo30KSisrxOSr11Ff9z6UhzJXBkvq9UNT1Lm8j2bnfp5mkz3ssp82lu1IyM3M5lr
m1kN1rLEnd4K8s5Ft8UAl9rc933R3jtOh4yPn/GrooqMcSaFMM7NIk656yjOu4V9Qz/EY+Wf8XLo
qKVxfx7SPDz0ZDJ8us7snOqyl7uk5GSqWrKg/LzNjnnKhqxvyUKx89rj7VXZ9L0KSZEkru7Bhi//
UzT9A7BTeJ0DwEBpWcupM6uOUmpM7+AZBfMOifBmFvO6gyReIO6wHMEdWlFYkerH8DNhuAybJKMb
McpvbLzkrg39+mTkiU2MFjdJMzHLxzaHyt0QxsKyeKN6Jg4qltA3HgZ7XZ7llJ1GrIi3ucQr46aN
zbZ/Mirgq1n2S0rPuSVJnnPQdil2NYLES8XBP8oC51JW7dcexGwPvYpLZ1qeUOKF93pOif7FynAq
vdyNcaFxYKq2veTCfAyCWu+UUnO7H7dAPh/XZ9MuuLIljsT70ugA3NcIls0qAYFfhfbHH6WbPSmw
rnWe1R+GVB/EKrK+QhDnAHIUu1bqnwKQ+CkA53ZeajKvTRrPTUQ1jIgP0i2YE+9X4adk3a/Vpxva
Wax5t3ZWM7+znLpmaRAta0fAd/WuCr193kbRxuPQkCMODzX2ArSpAGiSCxgxFIhkaIJshydPzWyK
vdFA5Y57aKJj6szdHel3DZ8W5R9NUfp7q0dbBfSxfGT+IEQ0OvMYxFoKfa8G6m1Q2lbUbeOfOVDy
HHbAocmhXk94e8WvqaFFK4ZCn2pnGKPJ6KynYvCZCMj+x5DNw8WvyWEQQelfmGtFWbbIM6a2jgsY
HCdrEI02OEsPad59p1+jFFsaaADOWtTnZpS63Kfsmd8wDxFWr6ebjRv4lVLqS84KYu/3g3/NPKzH
3bxSOLLBTaZ1s9GMRh81evwWmh0cPDIessJ6bQyOvEI7zkF6pCBMrh28ZbNZ79C1YWAVgUbWmLhf
1rZ0cbGW1pWQlDu4lB+D9NVpUdlL75m/CZah/luojppUNi9Za30g1qvwzjTOT0XGYSRScEeESLzO
fmD/lrI21kPaBMgmmHpQfM9yxI3lsQNaBgFjMy3MaJBB8k2zUAGzrTUksXCZnjtSIrHEBQluLQYQ
E0saACsU/9hhnGomkm60w+eGAwteCLR7b5MG+Gya+2xgb8gz4Imyv2Bz2U1rns60OknEWyX9WwkD
4kF76Nd2ZmlskfRljljEIpI01gFgg3gUmby3TBhp/Ad/BPz0t5Vaz07RcngEeXYJpSgvi8vlatrT
j6SUSONLo0zj2dscR2ylIreaL2vulzzq5mvPlbSvTEJiR2ubBcoGy0q4AUpNDyOXO1Dl5eQtWmxB
96myOBK8udfTqWjHk6+7b4hTLvCP0OPlEudWatySEG/lWrldXHT+RZqEI0926cd+6VUX6TL+IwdP
7RHidOQKgsVJnO6uT/UTtOCfgkUiHNPFxdTbPHUO2XYMZvxz47CJ8I0hO9K7MEBca+MBmvFbbjrq
ilpIRlPvAS+q7OaYCZnGeVubp7mgOevdUZ0bYB5MLgYWi6X7E+Nf+DQagjFcQjhg1i7fyhRPqTWg
GWL7AYlysL8nrjZfpsAtI2/GVwvoqp1+ucrXL5x9BPl5br9HJjRe+o5hlDAL/A6Gc6v6wGDOkudW
3IuyRKHR3CBlKxCvtgP5LZ9CPKsAobATiay8dNyPZri2hzJf5KcCy/6xkabqLaN8/UHCIYJ8VprG
Z+vV/YMvKuNUcOH1QKL9mW1m0d/5JS0SrpOCEKw8xTrlsFkjFOI7dRaPVirrzxzn1EM72cltHbLx
h5F7v7EWL3IXZoa6dIyhn9bZSRBj+1Ozl7mY0N2746NlZc56v3Gj5G7y6/bIFLTGITGgpyRK1TuY
bW76WHnzOZIwBVDQr4s85BhU6RcS497Me1fvXS6DU57oL0vqfqVCcF+6JG0PaUdiDM8BRvFe4cIL
g9dpi9AgBcp6SQXmMZXZD4Gpks96BtpSsA/fm76FpaCiSTeuk0VRc4cAl7SJQWdXaohhPqRe34LT
zL3x4jScPztvELI4pgnAHIZEQHInZmHUNDU6iIbmhvJuaqW79722f+2l0127LghQRQDuFbtRMONb
ZAGzkHPhA1xvaN/jNRNfNN/Ai4JuXNFtofLkMU4YGjGgRsTbLOpmj3K88/n0kLgmJwI3uyYn9lLK
PuLCgnjfjykV0wLdyLSGbWU8bJUQp8xHXXr+N6fPAh7tsRhOMsjaXWfMHUVr4JBQmW4aOSew5xd3
lAPDJ1FKMIyLCHgnjPC1+mOsJk4ijZoU+nrETG15Zjk+l3ubBy1euy3b1Fc03rPFFU0JWstI2/L3
RHkdsyJ4WgzK+lV54iJLb0DyN07HNE+6pznV1ltRUIFHyExq+nXXfATLbOKW63TwrNye+5SzrH2s
iJ5+M5x8vNhZx1ymRl176xdjeCvlljxRT8vRknCPaF6V/YSzwH8O0fgjVzOT8GoYGWkvVV5eBhXo
F8vaEDykOfGUtg3HKpE6AZGagcoworsKD4c/wf6MRtTcamf30IXumfAP3CfIZyrgftbiHgZvcnmn
a8SRQ58W0VyqxzVV6IOR6FqxzRjqi1j99FKwWN43Vbb8riCjfySmolBbPeTDTDp6SFIALYjmyLu3
0XPbw2Rw66atw2XGRyqi2cljkariKA185TtGo9c+mf2znsQQS0TQd9JsGgScvinuWoBKX9EVDDOn
LPxsCAbOHjFhwnEyGE+y7OQ9IK+A/AgzjZVe5RG6qbO3ZcmnxOin4RbAnXtneouus53kF0F9d9cD
cD+MA9U/40yfKY2RPWPZ1vsgTDVD+3bbs6v6Ng7hD0ObOEPMmijpzB0iY1nNGwAzd28XYL/yjriQ
zAweocTO52lx9cUzfHQMBH0TQE7XMVIxok4a+ovKwvFGGmx5h5rse0PIYawTYIpFsHymS53trS1m
KAkKxoomqqKo65dXQtCTg9+bWSxJ9IkNPujHTEu11/1inUvVMrNpy2axGLStiBlmM8IY5MPyb6ll
xdp/5IDd9rQK62npZxhoiPXGx8BvmQObYVVFjWvp6nmGMI6PlMuGHTdGcXRp5R0ChGhyWd8wYzWp
NNrsYGK/3yJ17t1y5f+L5EnZ8/IwDQ1zYF2+hsp6t1MOawwTcQ6uKmJS8hk2WEZCuPvRNGVppIxK
RA2Au4Nlls5pcuqjkxbPayBpFRzXBR9EUHyarg+ETuOWKLo3qbri0UsBPxjWicJqOGr0I9+MmTWI
RRbtJk0+iJUKeQZLdZSaixqr9mdNNsYTcqQnaBrVshNtwNUOBx/hR2U8YEpc9vibs3PXIJeC5fnT
Mfzx1lpNv+s5/3c5azAGPaHzjtxlRM4732kpZ2DA3du/19b/rbW1gzf+/ydb/zp8Zv+ytf7HF/xz
a20K0lldAVRb/I0N+t9ba9P5S3jCIsRXOGEgHFbTf6vVgQ2Z/8HeeSxHjmRZ9F9mjzK4QziwmE0I
hqAMyszcwKgSWmt8/RywanqSkWxy0mY7bVZlZdVZBKEcz9+791y6SI5iYv7PuNpQf+n8z4BPBNGV
Qfcfgb4xr77jD+kO0nQDZdHfk2rbmNF1vwyryekKqaOc8dxlrDjRyOiLcTxJ7R4fVmoSqTMQZE8P
1i9OGctAdhlHHPEY767esgOqORIBAzZ0trYlQCoU5JuMo3XFKlvj/AOAH3oO6Nleb9nrpKlNMsK1
psYhY+vido5r3lEpuQi82lSyivt9x0dYTzzt0k2ZUezzKqLTiF9P5M5Po1Bj2G57qE5Dt/NVK0Jv
5xEsHQFSdsruBp22bt5oGfa4dWEG0lz7UV9hTGHgSEVC/MpS57B85gtmhH4qsar45jQCBEtN8o36
JLzw0jSgjcdCtuwz27vNUhncTk1ubDkpKMiAy58Qm4a3TmRSIBRpEGFNtC6agS4lOQ/+SZB77aMr
iH+u6hTDZjjrUmzcqks37xAiw4Wb8LvvI1AHluK7FDP+AQqtd+WppEjOxDJi5b0I/LjTdkNPAtMq
jjV/vNGQv070yv04micthSXVRoazi77z9Lwpt0L3PTHbZxigx8M1addhdV4M6K65C6kloVPu/n9F
+N+sCNi3Z5f4vzeybB/7xzD8dU345z/57zXBMv+CYakzBLRANVo2QpJ/HCzC1v+Spj0nNc8OEt34
H6e6lH9hZSNuF0OTyRrjIC/5Z2kQzl8uaYa0KehqQn50/yzmGbXML2gyliJEcljbWPdYt0wSQ98v
DbpNIFlk+fIGhUrBXG5Ka6YpgrVrOSWEsxWmXx2CMKmewZ/I2wA947V0y3GTmUTPsrMkID6pBxqD
upf0K80Wy8bVGIgMXfGdFgk/x9Z8SQXU5eFVVA0Fk4CC9KsckMgJ4yNeYRG5Z1KDwhW4WQ9+KB43
uRzj6ykypq2LmxD3qda+zmtXxcC4Ny+1Gdc1ZAnvQID4E+N7MT4qI2C37wdctmXgz0F1VVxNJ0jX
SNsYteKplUH02GBrvsIXLlZErY3fxwpZn1v4NHcMsulfu8oXTGLABftSFwe4vgdBwh31bFLLuxZX
XLz65Xn5AN99JCV6uwU2FGLuqq7j8ZmBBb+uzilW80jzavtmqgx3Z6EZoMAa5iolpymIj55G7iKU
qXtF41SeZT1N6AVaeyQ2Yax3kMEg/Chl5TtmNR3Mbyu4kCTkvIgw1h6y0qpZrbWBoUgENNZqgMk7
QZPcJwl9EoYHBX5+I790nOqOlD4AakV/Bn9J4uaXDN7dl6i0y6fPT3qWYr1/7sCgzw8w30odoOxx
vnhB8gU+ZBpCZp5638V89/08F9+ENEkAVHq1I0uo2mF3btZoNml1pRoJLbURTedDC5y/gMcVLsAc
DJc+HQjM0oZ14438U4l67JXPlYDYLPvLoLXFmYGJ88pyvHu6enLj0gsFON93KEwTfRtmPZ0JrdI2
cTcPuuAxMXNJeaYNPMmn+mS8ZHZ7BpVAbBtaXtsREXiDYwqe6TDG68FC7KIXbnBihd+Two32zIv7
Z765FIwNvZ6iAn2nxqTaVg14O4/032XRIVoJ++GalzK+UB3plwkJkNvYmBstUUXZXtn1irQsC/Yn
SDc+sQNs07fwAxW5GwpquZQh4REqI6OMby1OKmrf6JwUivJsdBL5MDZZ8eokZQqHDPoYahaLPDm+
S+IkC+p66w5FeJo0jX7uzZFoTia6c6J8ODlptPTDymCKqNWDiKa6STNLC5vhskYqfmZIPoHh5Ezb
3prfTRRnh7TrAesFdfnk+rF/ZpqVu9T9Yfgiltp6v2ZZKPiky87BAKWI/B9JwPsXBnaQ5/md0q5p
VE+Hxm2zDWK75J5wEViJqsVz487PTpVPzygOpmXd1OiFzX4MXiLKmIsCGMG+bPTyQdHGWtEC1zel
U3zD5RuvEIimd2nJT4k7MsYYFNG3Srj3Z/mMhdIbf8Im7w/rEYj59UCMB807oAn4TrXxnFBXmlaA
c0460yJkoKA9uq+sohFrREJyHeptyc9kr3BRxfl0eHtsiwhZGHPw8bwqLXEmitxD2OXo3xwtrR/c
SIAq1KbyAq0aWhLmT7jZDfB8T7QVNiX4OYoaPPt0StrW3pg4INQ6dgLn0tHLfFx//uq+4dl/oVly
+Q2+O+gvbVtabPjnV/uXarIvwbj6U+VdI4q3tVVDbctIsNRuosnlDATYgaVd1tptNIYUYRaBwsU5
KRfBsHGILhoXBu9gu5BJ6e2duCsewT8DeXPLvvCX7Nu975U5cjI6mVW7Mmy1v0W5/xbU/NEJmPPn
VeA1JfTGOnp+simu2cX66jrBlrceIuIwysL3wWGQIzdLv2AlzBwCS9osMVlgaYwNsuIRBb91Knrb
+8m7Z7Awj/mjMShxZkPY3AcS1vRJSfv5lvhOMJwBAwtn8fnFPzaczhffxJGD/lQqV5rHv3ufMp6b
zN66zlvLwpxe195PnmYALBXhoPcQL6fzaKiHy0R12aYh/JbNcJbZzBHCbk+mAJIWV1a7xOqrXa5K
7bbBvb5xexQfywp88yXuhfAM2/9w1acuWs+m7uufHZ8JblFoPtVej7dhmmj/xyXBaq3Zx9lGdapa
Mk7ETyIZozXIBR8koNCt5mjOvg5LdE+MwU6S2vBPiiQYvlc2Vvyq7zwIlUG1njKVwfJCiP0qfAIQ
UMSYePPrQor1ZBQuDeL4SaR4kAIjK9HZFcUuMTvve6Z41akJhqu3V8/DNftSeYT4ru2Yf9nC7tpP
QyWvabmNLU4zo0MiUQYvelFDDNED7ztPXvdqwvZkBZkvTaS8PTIshLn6xOUzwflfFyFE8xGZzq1O
98NfmHDjvqk0ejbylChV5sS7mIYnQ0lJbrGZyLNg6Guyp5PhAoUq35LPHwSKxHdfUFZBiDzUDAI0
y1s5eFQ2sFanLciB8jpgRqCW+EGDYfG2NiNHKDejVwZLFXicQDAxM6IUKx5t2UyHiSlJvPbTGg5D
qWg+RMm+BP/dY1DWQ2L/tChMaXlkJw2zVl5XofSnsdeTO5b/5kn2ZvfahsrUVoRZpJBTAgdOIDqW
5LxDQrxOlT7yHGA/TRaJQS7SCdBUgKku7sut42sDE7oC6KmZ3rHrEQa/ZY1vTZPhxi1t7QDecexX
dau3LyWtnQPPV8Aktsy3g5jqjclbi5Yf1dBCn+8rZLHmoR7iraXhAlgNpJ+uXWN8EIQLrowcxAW/
D8FFjAOzDcl6PKyRhFlmE0DwbBCJvKqwZ+xzEenbyU1GqBnGBG+1lLA05eCZ7hIGYnDPdyC8rzV8
Y4up6A1nkSN8fqDd65LAFpe2vyWkDS1karAaLOqAkGvNVeIacOlc4JCyuNedgU8VQTqrip4W7u6g
bdYNGAad041Z8pK85kLVPXorNH3wABdjICcPPHltYiefRHbr46nceTrqCwD7kfEUGB4ZAr6wi/hU
awhxKmkkHYgzZMw74SV6Splpz64UMNcjK/s845zEmW/1DKN4EOBr9KTNaibpX0s8XsY3QUo1FAWs
XQcCPOmZCxUN1xW15RbkBlK5GgnAT2nHzs5pJ41sUtrhWJw9gRyzmvq12XWYR3Fq44WEbkhDn0jn
BXHgBjNYv1o1SKS0BbI2fQXuOPmpVH/d5CXBGxZlq7foYyAUSR+nF4p5xpVMFao1mdDtr91xOry9
SP+PaLgdi9f//I/HlzTMVmHdVOFz826biprnU/b2+WOYvX7wX/yzsbXtv1w2xyZeDMvGW+H+j0WD
WDudPS/byn/1tdgvNsF//oep/jKpGKgeSEhwDD6//9rXmga9M3Yp7JXFG5pB/YlDY962/lKjwMYB
WMaGat5dUSvOOX6/1igja6eB4GXa5t4ai4I14oG//HwF/v0QZPNR/5D5wK9siaND8BlM2Ni607bz
DHrUzozc5C3gkv6rm/DB7vCro8z//y/FVuW5A/1wjqKyH7X2Ix9eG2v5fzvEUXcQtYuZ5R2H4IVX
+oE9dDl9sd2jOJ9/yrs74gjaHJi2JE8G5cvR5aoJEaQTVlYs01n1nCtbx4yFhG6teg5teXFyzeDL
2+tJ6+2NWm9PgEZgJY4GsRmHrt+ERVXdywAiKGPMGlZPow7SwkWwCrqhP3OZMaOLqfSV0RCRJNgj
3IS6ZCFVKUr4MUaNoyIVnZIGopaMTH+kToEWzanXSS66bctwis1RoC80l7khkqrgnHza2UKKKxni
V35qV20E6SZRp+jw7O/AyDKxCKwxONdLzT5N/Dm2QCclO9Cs7rTx0xa/zdDAk2BxP2vddLrjA5qs
+DSgmlXls83StvdC9E2MpfHj0xXcmBI3diybO4LKzEPvtYJYXZWsc2g1OxNNzSJphXlSx065UEMh
mG7H6Tqipqb0GrprQzX8kNhpztREXwAwM7SnDmMqEiDaKTm8IoSnbXDwoq5/dpt0PHST0dZLm9HX
UqGI2yD6Q6tie9+Coq0ITaFFdGfTjjVWPQijqhqAASOtaH4ipJ/JclHS3LsydAIszY156DooPWq+
wEwfz3FoSFLuGujSNuIHJnNeAzXCM8iMYVu79sBLF0t+v3jpAo3AQhNpF5Fvvja1ZjIxbdqXaBru
zEm+uplrfR+kBRG01cJvDV4LnOcll6QKSrEhVfuVDm4FrKwvp21UYjGMEnTKC8ubmnsmxRjL0bUt
gbPH+9S16vtQG9WS2F91mkJhOy/S3sO1WolNi5L50GMP2CGm6lZuVVQnbCWRrRG2FC/QAftLF3bz
2gEgHtEqc3x6TKbEj0vaSCQnYirLiJly6sTwrKLuhs1ee0O2JX+4cmfChBNah8QfUT0Q6L2nT2cu
TC1v10S+m5cOmkIU/YZAgFIVcgXYXl00Pdr5XSTtlBK6RAg4YDX1lm3lwYhoPf8w+piloqyN8VYy
A79kAxVtAt/XN8KsvCdI1Yy1B1yqFxJrj7eMA4X8xRTw6CLPMy8pxCU639FeDpNv7seiKs9KkPnX
2O+7ne0W9pWnGfiti8C4UtAWznrTuoeoyy6cIm6WPXf6tg1KW+7Kipk7YevJQBZM4D01Q5ugYemB
2RqgkzckJDo/zSh2fmq+1yxrre5PKyXcp8DVmXK2JRYj7H/6WqvJm/Zyd74eHqinlZiGl6SsuZJQ
oZJ1QJd/K2rc6/Cd5azOMm915hlrb3RothiaJTZQreCm9Wb/zZFe9wPWdnDQ01LfdiHYLHD3A4FG
KuyMRUqz9lmgNtyXaZte0PDrHyv22udYZ9xLClDjNnGbkQKvdrT1UJK00Et/vCL+DtVSUTlXRDJn
j2Ng9QdsTcPVEAXNxQDS5EwMajyvS9c6jQtaCqJEe1GMjX0DDQdD8DRO27LX2FdZOt3PRSnmxSuR
HhiuCRL8YtI98IIZ2pZV6Bj5Sef1+k8ztHG3BSDMbpAOR9DV7XrLiLlex/QONjwahF7aroVDu0DC
nAPfW+FrqFFfByaiJeQUSW9PICjykgGITD0m5l3Cz7S8wF5FrvKW+BompDCdfyupDffwZ8pT4IJz
cpUHSDmyMx19cRq5O4eK4QRVsr1Spk8vs3ZzpvlDvi5w7WyqIGZjkdlwFJcgo2nNugzaca1XOw0q
AqcBc/3EY88Cq6z1iK7TE3fZUQgzQM2ngY0sCUFZUhFLUDYNy1gXHxLm+Zsg0snLYRX4EYbutM4B
ZmwbGXWvSgcyIH3HOpXEym/6PGRL7mgRYp44F0+NytjgJG7o/azJibkf66G/ZKaD2G7+4zKzrZs0
MKvdODBGWkyW6i8J6aMHhhYN4VdMd4VneOLqIjowSV6o2G1wyHAqKNCp2rslJj4XrUPS6E9x3NQP
asDw0xG5VyHBMLT1W98nK/xoiSYEvVg2eN8jM8jvuzBNN2/dLQvF8jqckEhGmp4u+1KnsTa08d7O
20fy1Jode2tGP34bWaRAxfoWI1fM4ll1F26jc/nemhiVcEMCoIbunEhx312MAk19rrlM7J1CGHjc
DbBJusNALqoFmxiV2ygmTFgqWxqJ/MI6U/utG8b2jRhq/VuDzOEQYiWA2TJ3FqzCYXeFGBwcQoH3
i5lY7+0HOgoLUbUdJm76DUVo9/1CA8mydgx2Ivm8gW/JkHxxBX86TvBZpJVtnXqCIEJYt/VKlj6N
pBLa5oZqtNoZhRbf9y4e+Yyu5828a1xbc7fRaZpsg+2KVsb8sUMGDbsZtt1VbyusD4J9Se7W6Bs9
ZptGNZqPIkWimRU84LY359zyRCMcM5t1aurZa8Q3fCchBaCFhkzNg+RfEZzgk2vWujcZPvUlebYA
8asi2ziVYX9rKEjJgA2ld5b0mT8u6zSDA+5pwxWbMzbfWKVeu8zT7lJVeEsyYVEzOsQK/X2fYuyi
P0fQOevBNODFm4W4sMJEgxgUs8gY8biPkLSuNQt1fdbWzoFh44B/vrUejHY0HzoEZg+IFccLvlT2
SVAG2moMQw2KrBlsledB5PK16joPILrCbknXWmwMF29XvbHoK+a141ziMzzRM4T3blVHp1aVC6g3
7A+zdsL/woN4Mli5fqpKpEjZnMORjo2BhTMlHrDSYXF5BLnsWzkml54zwz3TgNCEt2d5csR0cDUT
jQ47lNPJCYcL0qe9dZoofynMpsNOaWXxpV6iagXKY39zPa/bNOx5rYUT8jEEzsvtn8rpHNHJBN+b
0bHfu0a61Mc4YAkU4jrQwqcqHumyBuW4k4WXXapqAn2SW2j1R/rB90iNLQtrUB+tp5YIZyVislZc
smDbWEWXOBu0k9aQ8d5EMXoaYZ++EqrXSN8ohstS1Xy6VZA1G0VwhAGyJ1XxStK+xCshAnfNt6nb
kWCAAgf3SHEOiYeRL22u/Baqb3bSsuBQA2WqPhWmbC5LHx9z1drd0g+S6XzsRbEvPbs/MSTtZKyQ
mXb790AN8TUVs2mQR9OxbCBh4tVsrGJWg4VQLJ2uBOlRzP0/kSX3esvjlBYTZbUbiifdh5ljpmW9
MhlGP4244hBXh8wqNLP29kHNi4msVNI166dDFSu1t3tzXDuE3e7ApnbFgjhedF6pa3fDoulImVmQ
1DMddAyfJCEbCWwgIL/DramVPunQXtCdtY0WLedAmqvIEJjg8qn0trWIzE2Il3sXOZ6NAC/czGd0
qYJBwnlkjkU/k6ZaG6Y3ciDMO3eibD0VgUbwRN4gs7RG+WMktY5I6qy8MfCD4X8LtVPf667aAvZV
btIG6yPt1WGKRgJc9o3BhkDHM3pnnEYMii9n5bT8ujphAtavcXfJDWp5WLTUJaemZ1UtyXC6WlMh
BvtistJlQwgTZlGwE7WdPhMV9lxP1uUga+NEDn06123lzgkUstgpvEVoPS0RnvpbVqsNF6Jbol+A
4+1B/yDH4ZuGZnXZREaekw5Seiun99EVGoRU606j7TILnHSiCs43KywgUC0+Z1bs7HwovPMiw3UV
d34GHDwhzwKIS7uZkE3+8NvO2saDSKbF2A4dkvQpvymYNtOv8nV030geToPILq6yLC6+aX5MBrwc
0+815LDnAmDsjRIwiFYApONd243TXkLgpQEXtFstiK1hNtmYV6ZTTVcRus4bQEx4atIWt94wzFkW
k22vBwVr0KsCMgXcKTpBscCWXE/CPXrNkeZSw7iomtJT4WrGFoqO5VarPvcNiC8Opob4tM6eKO/F
d4bMzjmGABgzlbTyQ1dGCL9l3vZX3oRVsBmJJok08hUaB+SwTCFQvwnqMHdW3MXV4FlPZmCWoFuD
abw0RRMdMqvJTyBPVd/tivoKAmkgL0ZIUN/h+ag9IJbswRsV7IIya417ff5C2iIFdxw4wXbIsvY0
CB0ihtK6eYDkYm2Hpuz3ieV3p702xs8wFJkaBUiHF4SdwWBTRfqS1gp2ui3MxxqbLII5r1B7EUvz
jDYKvldtBmqPKOTZ69YgqBBkmndGhpMt9iy8YfiAgotcG1/jTjnfZK4yLI+TQw5tMqF6TyKU7dgM
qfEmPoWMi1rc9wN2obFiJYuSCP8gsNrCpmG5Svja7kd2Fas8MKZFjxnYrwvY5mF6S3AU5NYG/Qyr
PCI99KuZi2k1FsVDZUQYlO0Euzd6p7JFve42GxLa09s8TvOzZkrkjuAbSim6zaOHVxJ/i9NqW6Pu
NZDcJvOV17FJWuTLlbUTre3cY84G+li0zoZdTA94KPTuEkNrzvgoJleUitHjIIz8Lirj8lvRFoNC
vWmNYoHwNYzhZxD/tYhjShpTa7KDaQgk03UeDj/iypbdooWZuCer5NXvHWJZae+cDa6TnRpUts8Z
eqHliHt+BTn+Yspns2ptYEZsMHcte27VGfMqDGduWTR4QB3/IqIYWkRmEtVrx7HK88q3ISlVkbzm
/X9pMlwzLd809LMK3jwonmnv5qgeY50mg+knAcnANa4mAGokuadoGAsjfzIIZzejuv9hEog0tbSr
T5RNTIWW9WITlRMre6EZMLXa5AZICXitAMjgtaUndbr07PrEDlr9ZOpwyVs88UxhcnMTBLY6k7E9
srhUrdphTGNvGkn/yRrJuMhYCReWofknjj+oW7Y6fE98N/3h0dBfFb77gFWqP9ULITf8FHwuOMxu
wEG9qMTBCJU345M/ed1JF/dOyHUbo3PXnfpNV0EvcXPHwaIfDUTquFwUw1MPADPN27DLyUhqQ15Y
UiAXfUZNNQa2e2Jp1gaus7xiD3LPghxf4nDGUlna9aLpG3tdJJn3mLso15IK3a1WGtHFnG8PPQ0O
00JWVLdDjTHb7/rsOptqnwpXO6Rp2uwaZ0wPXqjZV6oEsWDD1r4QQWf8FH5G2lBELE0FbW3vZUF7
mVlDcEZMqHVjFpE7uzAmT2u/R5nGKB83WspyiwloVt03g36A6AqJuS9AHxFhSryCkdw0rLiEEc1g
abfTN1XS3votCVaD0u294efjpumrH+hf1BaaLF8sCsE9C6lG1JHbnVHKqT3aVP8C7HJM/ZtnP1uM
REjtm+LJKCO0NgDlQa/4ZRA/5XBQ9FPBPPLU6T3MflrY87DV8hYj0TAuNVda7gWiHh/FblaWA1Js
JPYnJZwOtmZB5V5kY5UgigNQl1ojOYUAwVYFLaxb6OKvZAm0JJFRqlSlUe31qX8G1prurUSmgOIs
NkllR/KCiKMduWZizXZiq0kZ7Xn/LcZm9j15DkzkvdzfUhWC+Qud5xoxwwoYPAF7Ed/Xse8xtdmP
ii0IsRBnVqUfqKEw7WAIXmqtI55NN+lPzdzC1lUyWwCCX12ijNt2SNR/BrZhXVm6Jg/14P4s8V7e
+7x6dwxWq2Bl1TlAR7cavBWkMWjVmZVvCFhv1zIss5Xd+N3CwSr0hXbh9y6odHVl2a6JcAv0zVGv
1R4SiSXYqRAa07/rAA8swyLnmSw37MfTzR92dhFK6Io8Ymb1tKRmitKvzWMc5AN1kqq2Y+5bC73m
byEYPhIvimT154cS0pjjUxAFsPS9P5Re2wXtR8GJYYq4HSKTTwaE13O9IS3280O9lw7NycfSFVJJ
qFCANkA8vz+UiC19TMD6bbMKXGycNPHWriJKTh7eRekP6Qb67/inTXIOSvQX8y+0enO4y/uDWqEn
pJaH+NpirqI0+Ztd0bJjT2p+cX4zOup9p5xDSRRhSqHYNe2jSwmRt8CFopFyNjLcA9tJEq1WOtEu
lnQ0E9ofV8Uo6CAmU3DeJsPwxfHnp+K34xtMPjEWzzOao6dm9M0igJGKDTNFNUbRRSOj7O8+v4lH
Gp63m2ggYXRmOY/OWOD99RwEn4sGIcK2aWjdqj6YoTHK8C4SqU/baZSQJ1p3WOcVRfLnh/7o+THI
G5Cz2s4V8xTs17fCtcxB+NKo5iYJ3CHDIqwmmhvBStMTpAXQphm7Ekf2+WHnJ+T4siLBpjbnzkpb
HKlOjBqYF0iXaqtKBu4i7e5spplb3+apdRXP7+eH+21wxAOLFQKpOdAzR7ypDn8ZHPlVqQv4Ihyu
bqzbUpYbNv/DuvSU/sUqI+YL9tuZuZaEuWax0OjHF3Sa/rmX9tT2z/Xbszl67cuAG3uh1Yk4p6Ws
b2yQpI+AImgm9bTiPz/djx5aYptsZcNqM1EPvr+psTIaPPN6tSVJ1DxYbU4332eJ/fwoH11UbuE8
vkJLD/Xi/VFM1ACtmbL0vK0CHZb8penieRRmVHxx/z46IZPoWuyEdOXd2Rzw61MaD22Gipysw57Q
ypXs8x8oPn98fjpfHePodEKrkSSC8IwI8ikmu9qYTvr3eP3fiq0+fDh4/pDq8Siicj5+ONzIQTjZ
VNuC2vXcb3W5h+zEoKzrw2+BxgoDJEO/9CvGLIXh6zvHM75a0X5/9QxdJ54I7RSCGR7U99fSxBpn
aDnKR7AeGAFBbC17EZdniRaR1VK42epPryvHgzLoUkdJoY7fvZJtlTMWRrlNs4ECxR4PKhDqi1Li
92eRODQHSTmtXQlr/WgFdX3RTFWclNuw8VuEUoTcYaA/Q6sRfvEofnAkTsKxlImtBfnZ0WPi1iG+
0dHJtyxtJHxqc7qBui2q6P7zy/bBbQIQiqyae8XKNXtkfn3k7SKNoWirfAuua10lj5qTLInQXJLz
tf/8SG94xvdLFqqlXw51tFzQo7K91OZQbefSuM9Mf5H2qmkWg9u167LLprvRoh6zmH9Uq9Kku69X
pfcdHb1GSL1s1hHT342saaOlOBdTBkdTvLecCEYi4Nyd3wfTuZewDzRLeG6tz7SIfVWzTmQTYfTv
0IX1eUsHmyiCZEmbjcgvMqy+ONFjlRjfWb7gzPVwEyHeAbj3/pomGDwNF17WdqqD5sFNM/1CYAEd
bTt8TKdW7duEtMkqQXQ5xD4Ga2zH8WDvbBvqPdjBpSgLokPbu9RjY9TYwTLLUzRXDjpzGkvwLcka
jmeEcGgQklBF8BkQFBE50Um11yKtXQ5mbm6ZbferpnHkkuNExFlp6iw20TJEQEaWA+s1mBUCeRRe
WJOvj8vVgiqNaKzWn5SHQPvzJ+CDZ0266BBQsFgOJf/Rs+alXUn1MXJdIq0+64Rr7LjrA6AGqCLk
4xr99vMD/l7woFvDzIHbAtkL4ND3N6LMUUX15C5sXachixsP/Lr0q+bMNopm4zl+c0bOsH4L+Nf/
O2Ty3y7BH7y+VHM6al08Zr/vOSp/7DRE8OBtwnH8Bg9R/EDsLG4tYUevf3ySCDxYjeh18Ndx6chc
lP3m2GaEO1VMRaCjo+ws2nqlRVm1s9G3O8uaATtEc0nT/vODf3Ce1FUGol6LnQE6k/dXWIF1pO2U
ZdvaQ49Y9mjlBh+pRzRWf1wGmPMihe5x3l5Bb3t/JHpAtY9eMNlKx3kYR0wrEm0+b5Fh/PFjSrmB
YAphFLsPHITvj1QAXGn9rk3QFbT9arJpvBrRZd9b9gmNp5c/vYAmlkNBfWMKpsjHny3IrkVmJiWn
ZaXGVivGGVk4MtOpEyOuv7iGv7+AHIzShtLAYqB9/Pkq0YYEsIM4M828DQztoZycl2gwbv3e/qIG
md/l94s9h2JbanNqrPnW0auX4twdMw0hhlEka4NeqQujbqGSblpMWbenTflVNfrxEV1KURSevHTH
nxezUE4+H7EU3T4mASwfxa1RxeWiDWw8S608+/NbR+GNo4aqgyMePZEWrDu7ITxyq7XtfiTyAbzW
ZWjrXxzm94LRxODK1hBqC9XHcUOhc/QhDPnR206T2q2mMnNXDHwRPz+Z35dKjgJWWbAyY0Bzjh76
QZNDFkUingOEcIu1zjKJ2p8qsw8RIIklMEi8WvkXq6Sc9dLHT8m8cCgLQTWr5dFRCUdrXLZ9QEEs
5Mt94tKGywowjxAlkNJmDLHrcRbEazlJoEs1AfjNal1tmqH0dwlzZDA36nYarfLaJSlo5RcFxcFc
FpBAaZ0ii7PvXNnbWxS81he//Yc3xnHnzY/ATnt8Y5AkBCBBeXXpTmfraMSDpA30OT+/Mb+vsNwY
dJW0lFw525Lfr0apiTcm8/NkS0JjsiAvcavH4tZRzVdVy0e3AvE4qkrCv9jDvj8Oonki+MqMhWgo
SMrTvGA3gJk9+fxsPlqBcF/ShgONS7Njvqa/7JAnELCD32ox4qGa1GvFZwqqSrOu6+SJSKE/r6LZ
MyIT5ZNBnI9+vEN1GqCPCK5i9o7ey3ztqhC0a+U9fH5WH708mENt/Kb0b7B1vj+roY6BpuS8PElo
OVcxVmIIDhZxmgQPVr7lPPdkRO7oFtZffKo+WvNQxJrU1XTKftv00DrVA8Ps4q3vy8sm0x4n3MtF
dF9E0w0v4hdH++iBZ9uD/9Wc05qPr2bCOSobtusWgk68SW1LHXoZaavPL+ZbftvxosBFxCRk4utF
vvT+arqtHFqLlvvWaXv9Pgz0/ERDcUzsMKH0zOZUfwe8Bwpa3nSX5ZjFF1aijE3goOmEtYPhzodc
LkqPgFfoOSdB20Zf7W7Fh1dezWY4PJVYeY9ueeXVECfTlK/NYDImaMpH0bg5mGen3oXKeWgHuhOq
CBhiZHgY4r7DQeDmPwIUHZNdNPuiT80dXSSiXvHJgh3iPD6/kB+8a8y0KUGVMuD6H38QE8XvgFcy
3/bZ9FJMojnRZwagl6BfGR8/P9YHlwOsCC82RHwaxMdljBQjllMHeOnkiRedhgNRuPojFpNsq9yM
fFTLbr6oMD546YRgYkdFwxfrt7Z+VyUjuVs5pxdZ34LQ15YS1Q5zjGqabWLlXVn1JU65rNv++bkK
EpfmjhQF4vFKaWouckNYoFv2ahclvGS60smBbry/CGL/fnTIO/78iB/dSS4tbQAp2P0eG3d5V/qm
NjHjaLpfLqHZoEqArX/oSzfdQn746ngffHM4QWoogw8bxeLRG5h6lRmEOZd2gBG8TsyqX2FqBOKF
IvaLU/vwUFiqiIykYMQN//5lL5RJUkDGFk24eXZlJQDLK9XYp2ErxBfL10fPqMELNfsQ5k7/0Ze0
QxKXTXQGtnXa3rZB/mpZ5S0WrIpMsvLgtFnzx5sjFjBMF9LCOUiFOD/Bv3zsBPywHBJntp1m95qO
46Zqq1VBH+CLA32wMNNSJy/HoPNsQjB4f6Bi6lGAeWwBE996wPy7caby9vNH8M3keLQqvzvG0TPh
ahHpFSbHQNAvFmYYFvvaqq1r2dokwidEJYW+3i+wOBarmlSJu7yvFGIhZrWtU8U0/9r/Yu/MdttG
sjD8KkHfS+C+XEwDE1m2bHcWx0ncnRtBsdUiJYqUSGqhnn6+IimbpBQp6TIwxGCIwQDdchfJ4qmz
/uc/HUbsMgQgMrYg4OAP7W+cLGCeD+RI9ON7dxqkr70wo8FwuFDCK+YhU5aeOQwFWE+G155J4/NO
2dIjqsZgdaeU7z/tXDoIlVBNZpdiEs2Vsl4yWnIDdPTDNFDwDpmE8Dac+fEHb2t7V2qcZLRhAtFc
69783ZphcDDGuZ/9aJb02OHZJYOFwPx4AAUHgBPnkEbtFv3hyjMBC882f0SGTjOnP11dnt7eY7KJ
FbdV5ESnTtGQTVp3l2lmIZvAhEfLbTpyvMUHgxHT+jzqD8U03tP3O3bs8Llx9kjfUxBq3A/O6nDJ
nMlwkC5hsUKPbbTZNSxOZ5zXw7KaQa5Uo2vcJkdguY3bGExO1eOtGw4Akd/BORuDGXQel7MvFKHf
AUjpMYLq2yQOz4RM+vH7kqVlRwmumw6Zu5gvmTdnkhOJsh08twpdQrHRuaPRRYGpOnCJcZbmfNhP
aeZkaBUgwc4Kzidrqa2vTVD+5nTTudYV+qDV1GBuBcBQBG5xRb2TCrY7/W6qazFbACjgzN5NLtxU
tci92LsLhnLca8wj6Dk7c/kWInbmT6Q7GBinPM9FGizG9HyoH6dOsLtabDfLSzq6+PfzndmDVmPa
tzu29nWpm+c+xbEvztAclQ5m0gy6Krasoox8JTHn4WwdDpR0lFHufUt36dVMhcD8tGQd00WV+zQd
o/ViTfMjI1cHTMdVeiH5ht7c8/qnb3LMIFq6TbSqUW+zcvKlyssoS6gmlkYcDig60TZJUzbB+EME
xTncJNmZprOjNyNfSczi0t3WdHutGGUUBpyVjmcx/yfaXa2NxSUIULDUqX9m+44pAou0P9aClr0D
5zfIMt1iDEQ4gJ3pTktsxvcNs4coiMd0l97NPevMTqrH5ELUvAlggRDYzTrNLlkE7C9+2nQbeHR5
aeqNs4s315ACGhcMufcGxmKZ9iAU0D/5DJ8bZBOaGiaRH75zJkyhcyMj+0K3LycqGcL4dGY/jj4e
CpE0EvlbqCfqYrth7mZn5uHmbJaLse5Ovnra+j4fDHpaoo7ehzGXNLoA2jhwDhLo4b0FeLwBkeiC
bE46ChmhyKDT+IwhPea2kpwCtKGI/7Mb51CHbtMcgr0cpPSMeAkQ1014B+f1zdRRPwTR8vM8cM8k
Ko4JcOWWTYd1ujMCMHoKDNeb7dVkFY1dIwDcbt3E0fpMzKEfk18iUopkuI/Ewo24KN04xmK3hU1b
SbXsW+rBnem7Vo/BNg7zQqaTXmfR8XtzNDLkiaLXoKMKZGYM6M9dJw8GSZWH4dJJBiuNjgW62ugz
gmT9frJzowsnDJiIyASJS8a5Ol8dE6351goTAFOdZHuxm4nUZqT9rUDX07cj54JpDN9g5n0PFGfR
T3H5fGcNQ3mm+/3VPNOYrcDEH2+umWek9tguuKJTlxQHctsswIrRVklIf8Jgt9hd79KdyqRQ48Fk
8DI504fUzzZnbnjsE4vOrJzUyjzIwy+m6iRb4gwN/KXbARe3gmFoR/R7oU+GTGFhRGbw9fSBybET
DYcQxAysMBrHhTCz8aUnnSygShrMBxYEpj3mcVn3hqeue6GembdeFARfFxr971MD5GTeLpATIDHa
h/Z7IH1Xnc0G5Prphzqy7zgbogXapTHwIOR1rcyZp5oeDJi8YvS9OLPehR5uY8aMggfGS+8G4CK/
n76neiSJCSqBrI/Q2vZB7DvZmrvFcM2JTpg7QgZgYkC4O9Qvk2GcXLm2BWuJBb1UYAZ9dxJ7vYya
DJ0Xhnpx+kH0IzpM9IUDx1AJc4xmqlABGsHsKX9O3/JUpzQi+hp8Pdjdga0OzVt2xr5Op6CRabFK
3k4CkshqZ04d1Y+99Uf4WZXLjIFaf8JwDM94ulP+xC2GpWmDSNExxVyBLXNQgeSPM8DYqOx137Cm
Xh+ssHERd8J04FlLuw9pnn3hTG4ZpMOMcT3cfuDY0oQG1dfuwXNW7k2g2H8pq2x2JjA/9v5UwOhB
t0WFvpk4It02DZJU5/2D2fbeA5Y2gJbVhxS7412e3utjtwJ4DdZAsPEchK0UnZbLuTBLbqQzhpcx
UHge8KzduF4weTh9r/y7NU+ayP7qRK+YwWb4Dyl8sNpAOTBYrBlk/jalYEyz185Qr4bMXYJJNVBv
VQY1fEy3GpO+tM7kTks7MDLpweJqEcLrlT/Q/+kbztA36AQwaJxnKoGLUTp6M84pDd+P5hA/PGQR
n2FSJXAo/5s9M6ECJSlFPjrtSRmiprQXZkIVBgfmUTm6yK3qAnu0J3AwISuFepAMCXpWpEpeCByU
LoAXYhwoigT6BdH5hRGbDdcdTKCpMHaTgIMqE3RdQugrXvVwtVF9Exam96v50yShZz44oyob6vng
BsKKVW4QbwFtLLbcwJkyGcqZv125I3/93sd8zJ8qG/+xOB1vwAJ/xNFMk3/9lkewlUOjQOrnmJBm
cWhAFx4A5DI1UdG4NMNPTea+TRe4CEAjLQiVHG22NL8l0+3EeYRQ1EmVK/iFks6OKVNm5oc3lPyW
k/kT7DeOPfkwWRkeGudqGNPTnYFPxolQGBjzxyo2aJe/VSxsfJC402EMcamS3Vq0lA8/Z8v0cqr5
5g1BHeHeMpoyxm06XJJlYhrwhCFsMSMRtLXVIXWyWesubOIUtLzZPSCJyRoKRyNc29EFDwENOjxl
Gu0CK+0mVhf+l2wbMOd6uFwxw00g1i7naz/Q57d2SiuaScPoewfI7uZbJ4KMFX7TOf1xqRb3QK3A
1grH8WJ3O02hur/fMIbSCPu02MDitOgxoYtuSMbdxX5Zq/if0Rrli4hD3c/P9N1qHGefxgktgcn+
VIlfc5H7zDC51E+zX/2j0wuV2uSMHipMW00N5c+UP8upJYIRj7x6QlPpMJoCGzeZ2AtKiQunJojC
SfkzvU5m1zRIAFt61Tacev3Tb1bs4+m/qT36Y7QKU7H/DGENqxo1r4D/zMs3Vqi8vNuloA60DoRO
fvGO1Zd3oZRWxau7gN3FhaLkhhUB+ZEInH6/X96DHxMJATuo6MPnz/IrEqB1bSJdkENo6erbO1YX
liJRVKGSk19te3t4hjCBPyMCjQ18EQFD7Zo26U+ChUIEGvJvszs6CR8VFvC2fXv3YMz3L59+oytS
KbxeKeANEaD400U2KGabVr497E7LDgBOiqQI6EaXfB5RIiW1/EKmqufA1br4QhQ04X3Or9ZJApgZ
skdS5wDSe8rslkV4cfQcUObsWripNvC0dioDGgNEY5DULhiIAgSfMNmXL9kQBcdEG+DjAfMqNqG4
YYsMAlGv9HnA6pGStDRALPtPXT0Pttkl9w3aiZpwfrXuPFAcF7GzlCjgGOmWzZE3CKrExYLVXRBa
ATwFhbpSFFq3C6L1UH4TKHRwGnQ8n+rb28zIILnrWnopA+3zjEiRSDsHSpcIWHiApXlEy1Z3wXG7
JNhoZXVeTkrLzCNcBbInQXO6kNwCnhN9DOJquEgOJ4F0J22n5R/8tyKFhpM3zuOy66d//cZHcmR3
QXe7QukzpKH0AhqxAt4ybhSWAX85v1qnD1QerDimRffCPwwW6DPSKI+VWrEpC3qXjBEYZVI8+dVC
WQCsJ6kWcRPQewo10uNuAhNvuxZYXZtEWn6rFjkIgERF3U/ONtpdxt5otJuWkeGhm0TfBNYRC9TS
swA3LbGO1C4YzI4iD0v6AECQuBoawdXJLoA1BnuZ/6y0zllULbwXyV3AT6LHmYq8XeZQGhrBxY9i
xifhVWkji21v0YmgZidKeVKyoJMlAwIsev0Kn7gRSNt4CmShmdpQxNEtlAUKpbJ6UacK4WAYaBso
dqHhL7kqkTaQf0qyxe+t8xpF+5rsLqAXCJSxgYSK+dU4ETB0UyImsVZqoDYdBbDZsmpRZJSxDhz3
urNsW12ougUvQulMF/vcprcXeVBJRUA+EcwLyNsyLhIJymrIwMcHasmMQpJq+dW+XSDDI+ssG1aX
apsoIZZuYOMIuEZXpcBJbFLcqU1CoNIQKSkEOkljjRTKc1jYOArEjSRUIXcBn5NfrfMM6CESY++k
bCLzBkSTqUqfQvGWiHr1KIiJnRwDlbbh9tkBZhTJesmG0gX0LN6/tHYNVUDczC/MJjReqk9seJvO
Ai6+tBSg8MgaM3O99Hw4XFUpoMaGy4D/uFcVrYuYqAyVauqfx81EjJTUISQR7RTV16e+RGOWRbcg
PDPiat3rcxDEAEE5VaB3wTLjFe6rbM1dEFU4Ms70/xSqon1mAWNVfJp/LgSkkOgQBF69DxIaCoH+
KuwCUQIY3XwbiqikTQqBZhxpWSCpSjOUCybn+VvXTgS5EywnqKjiQLSv6M74OumkKkVH0TNIOa1U
i40TQa9KVwXMBbawdVIgWD4QXSmNQJQA5sAUSLXiMzcCZkeh3IhtBIb/7Dy0yziS9ReEP1K7IEYy
wc7FNpA4FldjF0jZdmE4IWNXVqFaJwvgjDVEV24XFNIClJ7LWOGgwECxCfowqHQrjlS7ZAGNYEnL
gsZML6ZKCsBNfjU0AmVXzp2CFS3j59YFDTqTlKXjZ7Q/npCpg28trrq/ROgEuwHlKPrt97vULlmg
97bECkl4CibQKxQjY8GLt2w4zRSb6F2Gx5IwM7/apxcwEtKygHZkxB0WsPSNG2E0lgEkgsAv7V2F
XBG1yV/iI8pqR5FahjuRQkPxqZvlV5diTIH6Lm1IEbG1ahdQWrI2Qkc70kdGM8dRvVBYSiJJwKpt
kwKdjJpsMkHn/WGuw2d88YeqXjP+Ep0+HBVQUPnVPuvALsh6jYTRUDaoUJn+wF9CIxCvknosE7kt
OgW0WsvjNVUUHuQYfOZnvV+VApIpOv4DntJLYbZl1pERJ4VoSlhH3pL6CvmCUiU2rGOOWoVska7E
9p0CPBtZuwhWk6wpo8Ws8hQ08gg2sRXONERq5e+FCfqps/ATf/TcA9Hz/OAp737wx8mx/ocf/cEe
HX/4e4n8F6AdAe+v/aFohijuXSB7xD//XsP85LnTyo/7XGp+n/I/L1/w8Na1e+3fav8vB/44HsWP
Xpb/kJWPWTR7/TsYfR/NR9XWBE4ne/7yJAejgJ/jpTMLJ7PGuoJDVnrd2N9FYX3hHEsuv/BsFCaj
ZP+IOfYqB2jLrtwbBf7fEawwtacucM/Sa0dBFI+eoupTF5018iuH4fgx9R9XaW3xvG1BdvGLcTBi
/OW4unKB/pVeuZxY/Sb6+w2tbqv59/q2F8BS2btcsuv+U+17YtVEYk125atxFE/qj1xi32RXHrDj
vr9/wly8adnGyMgufP008moCqBo5TE16XRqqQyZj7J+wREOK9J300uGTP2pokQJnKb1ytKmLRQHW
kl329lA3Ffgn6YVZYPU4y/Z7mm9yAbOTXfqPaOUnB9tcQHVk1/7hjPkcN3u09fCnzNa7UZwFo/Cp
uh3UugWwRP6Rk2T06K2ScZrWZLrE7Uiv7z9CEDiqtxkWfSXyS2MLkiitSbYge34FhffOTxLxP4iz
9nssZJA2CAFlkH/yJIHeprn0qzx4FMKf09iSHHkg+9Dvx99jxgjXly7K2fJLr0d1u0XIKYqD8gtv
3gxG80Xi+XWzXpZgX2P9m3GcjGuaity1qOm9xuLvxlv/sWbGylLZayz+VxTP9o+ZS3eRc5deOmKq
45veKI6wlHVxKXChr3ODi9GsefaLDKns8h8g4KxtS4FckV52FuCR1KMaWE5FNlN66Xg8aXZy5wlC
2YU/jkMmhgfrUSNMKGtUsst/8qKn8Zvr5MC2FbBB2eXvmUB6XBDL/OHr3OBQEMXyr+APfmb3x0ky
rgUkZTFE9tE/j7f1qLJMpsmu+yUdeXuBFjpFL7JTsst+HcfMuqjFfCWISHpln8imId7McRApJdml
H0bYnXCS1o9mWeWWXnycpG++Hnv4Aksgvb6fPEZh4tc8t7IeKb32j8l8TnrKxzJNz/C+w/zTnhTi
2H9WT66Jv3gMxqP49/8AAAD//w==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gradFill>
              <a:gsLst>
                <a:gs pos="0">
                  <a:schemeClr val="tx1">
                    <a:lumMod val="75000"/>
                    <a:lumOff val="25000"/>
                    <a:alpha val="75000"/>
                  </a:schemeClr>
                </a:gs>
                <a:gs pos="100000">
                  <a:schemeClr val="tx2">
                    <a:lumMod val="85000"/>
                    <a:lumOff val="15000"/>
                    <a:alpha val="75000"/>
                  </a:schemeClr>
                </a:gs>
              </a:gsLst>
              <a:lin ang="1200000" scaled="0"/>
            </a:gradFill>
          </cx:spPr>
        </cx:plotSurface>
        <cx:series layoutId="waterfall" uniqueId="{19C2A27C-DF0F-4427-8DC4-80BA1D1D35AA}">
          <cx:tx>
            <cx:txData>
              <cx:f>_xlchart.v1.8</cx:f>
              <cx:v>Profit </cx:v>
            </cx:txData>
          </cx:tx>
          <cx:spPr>
            <a:gradFill>
              <a:gsLst>
                <a:gs pos="0">
                  <a:schemeClr val="bg1">
                    <a:lumMod val="95000"/>
                  </a:schemeClr>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visibility seriesName="0" categoryName="0" value="1"/>
            <cx:separator>, </cx:separator>
          </cx:dataLabels>
          <cx:dataId val="0"/>
          <cx:layoutPr>
            <cx:visibility connectorLines="1"/>
            <cx:subtotals>
              <cx:idx val="3"/>
            </cx:subtotals>
          </cx:layoutPr>
        </cx:series>
      </cx:plotAreaRegion>
      <cx:axis id="0" hidden="1">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plotArea>
  </cx:chart>
  <cx:spPr>
    <a:gradFill>
      <a:gsLst>
        <a:gs pos="0">
          <a:schemeClr val="tx1">
            <a:lumMod val="75000"/>
            <a:lumOff val="25000"/>
            <a:alpha val="75000"/>
          </a:schemeClr>
        </a:gs>
        <a:gs pos="100000">
          <a:schemeClr val="tx2">
            <a:lumMod val="85000"/>
            <a:lumOff val="15000"/>
            <a:alpha val="75000"/>
          </a:schemeClr>
        </a:gs>
      </a:gsLst>
      <a:lin ang="1200000" scaled="0"/>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F280AA31-A29F-4F26-9EA9-FE8E690CC60D}">
          <cx:tx>
            <cx:txData>
              <cx:f>_xlchart.v5.12</cx:f>
              <cx:v>sales</cx:v>
            </cx:txData>
          </cx:tx>
          <cx:dataId val="0"/>
          <cx:layoutPr>
            <cx:geography cultureLanguage="en-US" cultureRegion="IN" attribution="Powered by Bing">
              <cx:geoCache provider="{E9337A44-BEBE-4D9F-B70C-5C5E7DAFC167}">
                <cx:binary>1H1bc9s41u1fSeX50E0QN2JqeqqGlGQ7jp3ETtzTeWEptpt3gvfbrz+LlpxYjGK7q/09yN0VlURC
3MDCvq0NQP++6f91k9ytyzd9mmTVv276398GdZ3/67ffqpvgLl1XR2l4U+pK/1Uf3ej0N/3XX+HN
3W+35boLM/83yyTst5tgXdZ3/dv//Bvf5t/p9/pmXYc6+9TclcPlXdUkdfXEtb2X3qxv0zBbhFVd
hjc1+f3tf5P1t3W6fvvmLqvDevg85He/v9256e2b3+Zf9dNj3ySQrG5u0ZZaR1IIZlmWfPsm0Zm/
/dywxZHNTEot01Kbv4eHXqxTNHyBJPdyrG9vy7uqQk/uXx813BEbn79/++ZGN1k9jZaPgfv97Zcs
rO9u31zV6/quevsmrLS7ucHVk+xfru47+9vueP/n37MP0P3ZJ48gmY/Vc5d+QuTirnvzpy7jh9H5
55Aw60hRZbFp7O//6C4ykh8JXOGCsA0w4uHZG2ReItF+aH60nGFz8edBYuPqRJfrW/0wPv8cG2of
KWVzbrItNmQXG2LyI86kTQVA2+joBpSXiLIflB8tZ6C4Hw4SlAdr9kb/9QZ9a9Jv4WvaMwBkAgBC
2S4yUh6ZRFhKUHujNbj+GKC/K9Z+sPZ/ywy4hXuQwF3ppg7eLNaxrl8RMMaOGIUp41JucJn5IWKa
RxY1mSJihthL5dmP1G7rGUJXi4NE6L9lOOrsFcGh7MhS1LLsB1czB4eQI0QPXAku7l0VzOFjpXqB
QPvR+d5wBsx/vx4oMPE6q9bVw+i8giNiR7BjtkkJ36iNvWvulAW1UoRzbm+CCP7w7G34Vj4v0a+g
eWg5x+byILFZ3CXrbl3ePYzPK2CjjkzTlsKiW2zULjYI4JiwBaNk64pm2LxEov3Y/Gg5w2axPEhs
NkbaXZc6CV/VrlFECVQxi8C9TH+zENs2oV3MtAkhe0Psl8u1H6d5+xlaV4cZILjrJPxLl9mrxnPy
yOJMCEXUBil4mMdpKgA6EkRakrAtVA96vI27XyTTfpQe92eGkPvfg9Snz3f9qzohAkNGbQY92QuO
UkcUWayScsshwEk9Dg+eFWc/LttmM0g+/+8gITlfV9X6Jmiqu7p+xfgAJAK0gkom6V5oJAI3k4Pf
sRHSPcbkxfLsx2bWfIbR+WGqzdlrB2/2EbMZlELKveAo+4jaJkF0tw0gZhg9L89+cB7azVA5uzpI
zXF1lt3d1OFNUz9M4X8euzFyxCUnnFK+FxoJvpTaSIisWdD2Qmn2A7PTeIaO+/kg0Tlfl0Oyzm5f
D5qJe+OWhE7shgBSHEmTIE9VWz4UwdyuRXtekv2w/OjDDJPzw+QHVqBDw9v1w/D8c22x7COuOCds
62TMWXRmIwu1JWWWvb1hBs0LBNqPzPeGM2BWh1lEuA5LP3ztuJkTy1ZUbGm1GT8g7SMB+oArc3t9
hsxLJNoPzY+WM2yuD9P5T0WRk3WaV0H4miQBo0fCRg1HPTgaAPA4sUGABkoUhLW5TXysB7X9UeV5
kVj7UZr1agbVxclB+pyLu2/luopf0cBN4QBySwokNuEAUHiMEjIcm5hTerOfZnuJRL8C6KEvc2wO
k8o5vtOwca8IDSrXgiESQ2Vgb6Rm0yPGGDIgcwvNzMK9QKD9yHxvOAPm+DDt2+ntOnjFCinqOaiw
QSUe+JiZ4yGEHQmuqITz2bVozwqyH45tsxkYp4cZoZ2HyGmq1y2wiSMKHUE1YKsHZGbC2BFRiM9Q
5tnF40Wy7MfkUdMZLucXB+lZzsObIPTX2cMI/fPQGXpig51RKFXvLeDYHImmqRCd7aegXyLRr8B5
6Mscm9ODxOY0QXFAh9UrYmMeEdgvrOLYZpSzjNNWR4TZgnL7R4Hnccb5Eon2Y/Oj5Qyb08NMbD6U
d75+Ta1B4YbaKJ5RsdGaGTLEMo9Q8sQyHDbjzJ6XZD8iD+1meHw4zGLneVhVuinD19MVsDLIMVFl
ZtswbB4hgwKQkkpibe3YzOu/RKL9yPxoOcPm/DAXRp1mt+H6Vauc6mhyHsx+WAMwSzGxxBNEJjzM
w0LDGTQvEGg/Mt8bzoA5PUznf6q7V8xbUJkxJRNcMrbJW2aoKHo0Uc+CmNvrs+Wdz0nzC0ju+zDH
4zAzlou7dv2aLCZFmZILxjjirfu/n1IWgZSFo1Rmb0JoRNCP3f3z8uzH5KHdDJWL64MMw84wJM1N
PDyMzT8PkamcyBfLFvxH+fgx+YIQ2bIlnAvZsssz+/USifYj86PlDJuzPw8Sm/e6CatXdi7mkUKc
ZQpQmJu/WVpJsISG2Fg7uFUq9jAxNvzli0Taj86jpjN43h+mQbu+K1Od1Q8D9M81B8mlKbmF/2bO
BeVLISyhhE03oM1U5gWS7Mfke8MZItefD1Jhpthy+j/PXzNURu3YwsLA71mj2lUZpJVYR2thb8F2
c8HM879QqP0A7TSegXR+dZggQWdeNWBm2COAwj9RII3v/2baQ0wgxFBXE9PugschwPnzovwCloeG
c0gOU2+mstK7u7K6e8UwgIGNoSiDcbo/w5QglKFT2IS3dUQzbF4m0354HredIXTx7iCVZurR+V0f
3rwi549tAlhKixyfbatkP+mNOCImXA5W1O7qzcuk+TU2Dz2ZY3N+mNjoEjts/g+WO2NTGkXJ5XuC
M9vGIcFn2shvhNjiN3M8Fy+W6xdIzdrP0XIPGK1X3w8lUbYUFJqyjdBmQQJsIBbdTptyHszdTKPu
x/p5qZ5C6qH1HKfFQeB08+Qm4o3X3oTYO3f+3Y3TCjQNBYtDt2s4ZzYPKwOwghP7QB9Wpc280mxv
86/F2g/UrPlOTw5j4/SHOEHh+VX3ssPM2RTas126OV+NpsAnwAuZ5sNWQ6jW4yDuJRLtR+NHy5nK
fDg7CJXZkRrHDHwIwlcMDxDAMexEQ1i9n1/DKkFcoVgn+EOVdnB5RppfYHLfaqdn6NhhLmz6eJdl
1ZC061ddIwhcbIWtNdt1AeZcX7Bl2qa2Pa1S30TW4EUf4/JSqfbjs9t6htPHwyRyLgMcTPHmtHrd
hc9YhCYs21J8u11QzfjpaakgATU9bcS9/4MreozTS6Xaj9Nu6xlOl6cHad/+CKsbnVXha1amkYUi
YuNUbJVlFreB3JHYCsWx9Ok7t/AYpBeJtB+hR01n8PxxmPB8hrnDmTF3dw/z+J8zopTjOBuUEcxt
CceclalRC6WMWtNWwg08s0T1RSLth+dR0xk8nw+zHvqlXgeviAyqb9iohqXO27Bthgz24E78Dk4o
ErO09Dk59sOxaTVD4sth0m1/rLEqPfPrV11igwSUEGQ29nZnwIws2CyxwdLbhxUfM015mUz7sXnc
dobQH4cZEfxxV9VvfmyJ2Fj8VzBn2L7BLGCEfU/3fzOQsIFdgJAD47blTGchwYvF+gVOu72aQ3WY
BezjEtvV3nzG4tvkOev2f3iemPlPnv1rub6fAbdY1+vl/eFxj446e/rq/RzAiXazptsYc+9k3szz
01scMIeN+YhXvx9KN33JTnR6tedYoUcN79ZV/ftbQwnQYjYRiIEpx4EANr6zwyzEJSyUOULsi8yf
K2yqRQnt7ZtsYsF+f8v4kYJXx/JmrH4GU4NqZzU9DlemnWncEhJBGxEmQaOHbn7UyYBFi9/HZPv+
TdakH3WY1dXvb3Eg0ds3+ea+SVaOTToEFQiTEJTDLZMT6GN+s76Eccbt5P8ps8pqzyuMM8ZI+8nm
LF2OrOSnaTLGS5k31cIcW+uSJqI9tjUbl6Qd1KlN7GDhx7r7PMQiPaOVlbqkqO2TODRb7nhRlLmZ
JpErRRYs49q/9HN6wuK6dTxWJi5j2XXXxB87i9VO3Pm2a8RW4BAR9a5XMeWoNEucisWm7xQssa7q
rAicPLekO1I/vWBdW33OqAqcStZsMTRlcmsajTPY9Euko79oXheO9JpPgxrqy0gLflx0nGUOjZr0
MozG5p3O7eJskEFbO32RxsctHcNFlGT9+6ET8jT1+3QZRWP9jpWeWtVVQ90o1qNY+BjOi1IYVu90
bPAWbd/nqSP7ggbOYGbDyWiW5tLMmefmvODvzdI+SRLrMjeJdGityHkak7PM69NF1KvG8e3aWsZB
PDhFYXur2sxTFxNGL+2MlE7hx50TdoXrx7R0AVZ6NtYsXkluyHdpFAnX017qNEzmq97y++ykz3D2
jsur3l/GyXhV8KxYdENwrQZifelSLk57Jts/M6ItJ6gKtTAHqr2LvBwsc5lo7CZTbmEExDxrM4+O
V1lJ47hZhp22jZs46YkcHRyPZoyrRlRR6TSZrkbX5Jq1jsHqonZqHg2XBc3sC+Ur01h2dkF7pxza
ojtOrao8sSTvj2WaZZkTEiY/9GlWXxqyNmtnCI00qB17rGjr1H7I38u4NN2I9GG8NOLRiJ26VWni
RA2LL4whpLmxMNK+98djnZdjWZ7rKAmNIHFibduSO/iiSio3b/tszN5JL6tF+ae2PH5ZjnkXxo6q
dGhEsVPWuoy6T14dp8dZoW3pf6BybNtupbzAbMZjNuZlfamqwRrEl85sKvPKaAdh+0tDRUmqXMtP
m95amdy2+xACCM3N/hxHcQ55sSoqL2tckpjkD23n/aeuL8bUGaKssFZWSCLtxobfL0IcnOS5RlNV
ahkOrXEdxDyMF9Yo08GpRdqfx3CdtpOp4paPfjEudGF5l1kSGLkLS1LkThTnwbXHszi9MKLBIm6a
D+aHse1Eu0oM2XluUwQ6c0idZe+GiAQnOkuMZThK6rud3QxXpRdI36FG2f8Rh4mKHV4I+rUImLVI
/NT/UARD8UEUob2s2zx3RUCy7hgCmOejWfFl6hfmss+S8SQcsvyjqMrsWvVF3ziyIGx02BBViUMU
KU+tKPJOA1t4p3Yujc7hVS1jx697viAGqUfHJJkE5GOcOhGn9eCQNrCWgVnVl00rs4+FnfvHsmBO
QFr+QUWt/9lL8v4sT3KLO4Xhj38+Po1zx4je6HwoQz/YHoD6/e1/PusU/98fz/njw+n81B/vsM9h
c/Dqk3dhT9a0rKia3zQ5xO/f9eMg0MkJfT8VdObWNke1PjiDv3NxxyHuMPIPPn3yFRZDJeDX7nBG
7P9wpPfttt5QiCMlKcUiUlQYsLfHhMvbeEPkryCDsGv0kZ/cOkPQRBTL4lGS2B5fsHWFBPvqqQV6
VhFsdVQ4S+fvuEKKyPKRJ5w8MzIEhejTkihTYYPeridMSFRmpIv5nU28ulFLK2e5kbhm3objNedN
Hq+ZUfJqlRVDNbBFbfU86F1De+Y3PytZZrja6mP5TgV8aBaxMrLipIOpqs4TnubG4Oi45/k3HtdR
rxeGEElEXV9KRu5kr4fmMgl6maxtm+feDU1pIS58ERY5dVISVhCF5bxMP8Ay11228BNexrmjO56m
74kcCojspykZzqyUZtFfRtVqtHkE6Z54YYoGfkQLKN+ZON9VYc3pRL9iuDAjHkcLkqRhE4jAvvM6
nUXFSZ2yhJ0krK1KeTJWfh127hjmOG4pMb3Q8lZPP54gpd59/rQin+KIWdTksdBYTdcfRStjRO1K
mCK8jUhM49CtNeVwu0pZRhGtyr7zy3pRBrXPAvgiY8yzjx2jQ2W5MDuio+9qEWRV7Ghd0JJcgLks
cO1pITGFH8sosRKHYpMNdrDj8MFpWu7K2AehYQUlNW6FUbamtfBH6ctildispqaTlbUQX2NuejU4
sO/q9jw203PZFEeCjpgCx/lz82bQUhvUvvUHzDnhtGaeVP8LmGdlvtNFYRN+yDycHl07QaBBWjhP
Px404azbEnEuNrYqxkF6yGlYHkHj8zY0zD6gt4ZMZEFd3pmCr6FIRn2qx1AmF6FBNDmncTE0V3Fl
miOityBMMChPS4LgeFcShMeIkTnW3wqMBp0BUIvQjIY48248NWa8PNZFnnrD0vDSSg3Hg132QOXp
R/7ceayOEyjgYdHodD7bFGU/6nwgAy+JBrO8ZaKDlq8GIkYSr3jZNRVbhrbHxNeywagXTiVAKX3V
5tCWatmG2sy7ZyYCmVkyOZ2OgOxhUlRsacWJPLvS+GqMuMpr4xtiOZkaJ30dTAqR9jrASdVNF7GR
uWGKOCZ3emVRSMVDM2iu0lxEg5sZpMyuVBqkZbYouC6ty7QNs+rb02M22dNHtkSCqzGxlQDL0nBu
DbRlZkuazrNLsxj7b31Zl5gEZhObGCyz7yg3nL6krXGVW3ExKU3d6eklzP3m7w4WMh/saqAmykkM
mdhcDLuwqnqohP6WJdyADY9gvcbOaQezHvgZ9TjsfuU3OJYyjXgGi1rmaUn4iW1ERhs7RQBrO1n+
IUCrLByT9oz1ca7TZ8wKmc8xnBiHDUvI/GwLCAsx80897bJcZSP9VnmWMJCc1FWeNB+LsQ7zzO2K
oYBwhkxbXNNDkephYcfjYFx1ee6dVqpMIt9Nx9EcztKgQNaHENIUXu023DSSS5Eqf0xdi6oeJtFC
4Eiyd+aoEnxrHHpdUTyjpgR8284EAGmNMp5CEotdDDiOZWYxMDOzos3a/KvkmkfczU0kvoXjeY1S
pUtGacC0e8PGeiYNw7Xm3pzkxLNxqe9qKopV09HnFZrNrTiWSiIY4YoQC+uLfpoWcR9XqRfo/Gte
QouKJa1im51bJKAD0t1mwHAor03G6zToh0E6TVB2ReDC4HfiElG5Z5yUKYvG6xKhvLiwQzEFCD1r
00Qdxw2f4NEVVZhCQyt5e5mXUTxej4mIu9gxk2RyWiFGHwDpTAX4kCJWHa9t5DrAjiLHwks1mn5t
L3Je0WolZDNhF/d+iACjuH+8sn1j6Bxb9xG+QiN4gOShkU2xQZ3zNF73lciKfKXakrRXjOqxfl+W
sVc6SZKWyOsN30v7E5/Buf6Z2ZnHrluzJZhk0vYRZ7RFphGiPG0b5iYcoy+x2gHrUJgUWD85mxrU
GzKfqDz5OpK0Kn2nt0yZV06nI52c0qboYCiefuLcGlnTtiaLwG9jMaD66YlVaVZBl9LuTzo202Ts
GjaZP6uSMZy3aAsuvnoRHTEJO6upK/9cwrBgnj4txnQa145SUPyqAdJfFBXwAwbghmY9H2nbFCCV
0uuUZWlNnVo33LjTRVDAGgVxlZFl6Ukdfmwr24fFyQOu/eXEIbTawaaTLkHabPnFWeLZ4qqnZWIP
TtUR0V7WtmGGbsHHXp9hEpmBE5nMC3OHeYJMyh6YmIe6DRBdnHpRXE+a32L30YfpVxjywaFxSfv2
+Okez+0aKC7bnGok1v3p88gJdr1VLLwg64pKfmmbzEQQy8vSQhDbjtO8ZQiy2ElAkCwXTh8rihe/
vo9sDZFPU5o2UWd5V14vpiltFeGYlidhbtHJRBZjZZJVkbR5FR6PfIihdV6XTjE1GewU2ilBW3nP
zF5rZtlsREA23CasGhDEGZMzUw3qIx11lFlf7Dqg0K069ycBaoM2k+re6zFYpAGyeUE/qThs5WRS
yryAowH5gjCe9Hz6SBcxTo5JVCTZSdgl0zgUQ6fFhVf0uCsM6NTFwU9FtYoNWdJVbpctrdwB/gLd
fRqt6dc1Hs9PdE3hiHoLu2JxDgZDvLeLVt3HRCaNHr5Qv50sVV0WmFpjMob6pjbt2MqcodbFeC2t
bPKPqaEJAOlFmvjDckwFqf2VokbTfUGUWmI4OhlRzD7ajrAmWWgoTDHWJflk3RqYzZPQyjuYtRoR
CR4Y1p6Jd8ixCIYi9RmGoq5lYNQuT5oIKhEoK8K7zfhMpnA6eOepSHumozbCBURX0uI20k7zp1CX
dCMTgyiMz20qNazDJry1ArtvYxeZZeBnz5mFmTuaHslw4JJlwi2BM54nXmakEULmvfxcNQQzpB5w
KGd4DN+P8WFRzjRfep2h+8oRCR0w4EnrZQhZYPQwSl3ZJ/VHKSrbi1ZezWwYAyhke1li2xo8QGpA
8es+g6PawuYXXYah7BM7g65AiyY4/LifgDCikOBFDZFqL02dakjC4xi+KRb1lKc+PdpM0fmcA9uN
JcBYOQpO/ueMCuFgZfhmP3wOgkEknlM3Mc1drzO96EJYoKuHZRGUIrcdZVkqCpyyLMLinZk0tOdO
jmjHOCv91GDnXhpI6had7v0bM0zMk85rmFjEMtPJLYuSsbxMtUjx8zkjSboPrCVmPy7sKFM8dwvE
j1Wz6jputxdlEXi9dkRqpuQ9NUuiFllWKuJGfd2UnqN7uxgjJ8jakvWu38ctlKEdy25InN7gEYtW
yiINuxJJPTDfNXvSdM1xrrqAeIjfPL8+rQOJyMyVY9KNI9JaTMX8tI8Hr3GKKo/EqlXSpwueGv34
uRPaCq8blvjegrLaIu6A/FQPjvDrSi1UaHWx6/PEP8Hxq/Wi0GY3nnkqM81j0pHAWvlGZQfmMo91
yr4MvPVj44vSZt9/7uue1udGVWfGJTyGbG55KUT5ZZStn2kn15oE1SfVj0l87IVgN1ajZnaqHRVr
agWuLMeqsL+RNLKz28DKddsvMFWG4k41ddeZbpx0FYlOai8ruL1AHsATceylRiwuFJFGDHZe5FaV
BHeBnVFQ6G5PqF2y85HqFlN6JGWVB5+wxKUW5jLLWJ7L00Z5YZC8z3gfF/4SvGDdte877vlhuPJY
2jX80sssWpyKiAW+vcJcETR28nY04daTyg475fgGE0W9CLxyjIbTzq+MIDzuwhTexo1Vx2Bg2zxs
+P+00QhenWJydIbndhRhC7lockRdyqkHavfiQ2JJiZd686ERhgmuYX0hw+NGXbHi29gUymrfRaLM
feuE9IYhpTtEPG7kcZ9FBLQ3Z+3kF01uhOiOTzmcyrr3BqzucSMeKO5/GLq8y+XHyDOiLlnJmBpW
fho3g7LbDyKiPFROodTESciy5kF8LX3PM0ZUgJIKI2UMBUz2Oax2EfAzg3qlTN6TsAhJ8jGKusj2
ll0EQ+AvdYi14KULkzWJBK46Ma2l6QdDWCzMPI5Ke5HVpsGz/1m+leF5aZQo9aXx7aJwS+TBGFnL
bkJ4EJeIYPoSyI+QBZUQNcX0LKjQezcHvUzFKgq6acRoUsd40VVQG1dZKieTz9rat6WrulpjAowZ
4o3jWpUp7ss3XQ1qPmL4igj7ciV8SeXhaQk4Y3wHCSd4SM4Ci/9BUOHAjRlTEbgkozFKQGFksR2w
OxRoFDKOMgwRaYEpJ4Ms3NAOeGMAQdYUzXUdZU2YYbyMYNTHQTMy0p/bkZxEDoF0Pl4JzCw8geJS
8c0z+mmCidKYkOeDgc8SlU5D07YEt8LF2kUHGVqsC0Mft/0pS0qLbyDcAnzG+1yLq5gzT1GXdQoE
kJPLAPXD5Xb2eGOl8JUyMqbOefVwPxgNZk3pbmNcxUc+vaMVj8+pGZbG1Xaojc3tD4O8uQ9MgRWf
SytPIQDJjKD9FociD8vjMKMDOl1YI361zPEt6ofmFRJwXyuHb4DSY1tjqiHzbkr/NCNq8LhD4gDV
lA8qbTRGqbXSBLdYOTi20gXN4bXKic1hCnr9FDuvoaPSN4tvajOCOocGwa5t+hRYIXI0N9eZ6MjJ
0NhTdm5uoN1MD+HFCcZHsBAtllwmU+d7MQSYpz4pp8cELBD4cNCFKYMvoxGypn6HntJpeDcTaWyG
BlKik9O3kLCs0A5rVChmV1UHk+ibATXGbsQbnVDN5NIwUZ2JTkeslOjzY98Eo2Uuu7DR0GkV+RPz
UXXAN2ylVXwjws8wfSqOiBWdL1sEux8qcNnTF1rt9MJa38ZLkpmTOqQjn+TPGuEH3Zcm8RM/XGW+
je8NCkp8ehJXgyT1Gd3MlTCqVC2Pt0OOGkoJcfqQxvgSeACNh0d5GMPPt6QYhfkFkVtkt4u8MOos
dM3K9/BwHgU4ZH9RJzm4zQSEASgbwBQ0p1L7kzo38K/4LB4aEdmrGMFiP7yjqkp6fVIzbaapmyiW
pCgSVz5oQxSIGtwf1EWFFwSNPLlIiwb/DmkHEo2bHQFVVIDLTy7auPZACnRlhKeTwNfttUCRFVmA
N4zT3O8UTHm06mlhwcLYZZA09jJJ4WLTZW9knqpOuYKr6v80RR/B3viJ1nF8sqWTozoJymjVBAny
3ZuBVfgdtJM8CjAcx/ReZ1AyTDBgldfF3nhNA1t39ZeCdkEnTupN13vloxa2oHk/xuhR7HeolonR
JLBydcmm4SN9Ps0a8FXTFN/wp3YVdxgB0lhTf+swtPBSYoLjfhThON6FyQheGb8cEWfKAWUxiPSc
5qTEHWIgUw7b8qbCvNqQLCPhSemtmqwoPevU94oR3zFuqDcPaTlYw4KzGHypR2KkvmmK3Clz6wTE
BD9LYzHpU81QPg1RmbZrmEoqvAE+rxpgaaIVMttp8JqQTlSB1dgxuHiU1300x7HH6OWfHcIzz3jX
eVVZhheKRhNJqRu4u3MZe1TUnxhorMFb9l5kDMFKdDlPqgWoC/zkkiNBAomvzKcEKTmcoQL4o8FG
9Epk6eQ2Uu5N0620SoLJtxnJqNZgomlohrR914089eSneGw646pEMA1WYcwLJb7C3mJ+GV0+YgQi
Zk598PLMgPFHejmxVEmIeBWRtUp1l38VaggK8o31iUguhCjywVsxS1e18VeH0m7vLeHRaIJidAL+
23DthMjyGoxkF9efTb+IfN/1+ECD/rKTiG2KW9WGbWH9WXk2qInjMm5a1JcNa6zi65E1FtNOA+/Q
I9knRCOmlJKrhjSY5WmkLLfFh4ZsHdmhMtUvtj3ZYFnkEQhiFweHDFO37s1NkrST/VODP1kTRP+T
8oZVOt2R3bP3XmRNn3FiGrhj8IfpRo+CnUiXyNyn2kaYeDlU2Ue06F2M9UDyZQRFnbRSpdOV7ZRF
TAlLpHCMLC5t+PDJnBq+W/ZDSaVDrNK0PzaoQXfa6cwM7DkbRk9Zp12BNQkBwrJxogMr1InwwhCW
1acFSs/GFTNRf7gAbzlJHodYkfN1+yBeKri0AlPFuNpkbBkWgsjYibK8YZ/ijcGKN0RjgSMkMBuM
pJhIyKoUJWOL1E8L7TlBIRrjqgl5jj7XHap47bvQ8qcwLmA9niHbZBKruVc4Q8fwI47Hm0nJc2sq
My6yrp/mpPRGKw4dHlRZmi6DKIE2rjYDAh54MnoxThTD97KKGNFZYNFE2s8QX7OEHlwO7ANmsAXj
JshPtHJQo4YAvtq6CrQWkFr6fg9t6DTMbGGwSYOSFsRL4LRhMcn+THa3m9tNj8cPcWHn03QcN54/
qwKUTa+NrpKgqjamMQIHDCmQB0CTnn7UjECHNpnYp4NngbLCv2JK6x8VaTo7xvoahJIPc8SMe63d
IvcY+4DzDqfZrUQwgdqEERDWrGSAbGscn5Zll0LAgmHMHxun9dsC5XDMc2tXFq+lFujbyL/Cln6Y
sZCTKR6vKhxKvhw1QufnxvnnB2LBJYgDYSsL5KKa8YpxUJokSU3vsugzOAo/hsc/lUMMM7fV7Kc7
SOYLy7BhDduiOM5Psy2sdJsTmX0SMT+rE3G5tRhdME6k/SDowPmqZ5XdrqLcG8tPTUeHaJE22WTP
aQnTYFQjgz96RqLdmY4xRyo1He1CpeI4NGleFhuwFKmTAy0uk41SdYjroON9E3uw66HdhoAgYM0A
zVQUzgGhhRFMgkQ5LZrRbQtk9iueUizrcXqYlsGFqS9wO/TDIxfhQJFPut2mnpVvzOzTnZjDCODw
47YmR8UE68vxW1278wZ+t6it3mgvgiqeLNN4HwjlFc+w1s2wG4bjGF9OdXEUQLA5B79Leb+3YNpm
vfs8ibVtANhsLrZur/eDInJMDcuqnbLC0aN/73mg/KcdQVAM7DZhP5kD2nlgotswuti4JQTJExoy
TqAXWVVMDuPpB0725UcVEvwsFkBiok6LUlC2xfvdDnbD2IflyOMTmRllzF2ZppJ+FSUU5jkV/PlR
gM5GBQ8bOpBkzk1d6lnp0PjCP9mEIi0HO4J5ZBUpXp7u1ay2hm/HCg0coGdNe3bwI4fzAkpm1oEX
9bm6MSPQ1Fu1skQ8hYolTad0srPbLHXNlJWWdGSZoNLhJAhFK7emWS+/RFjhZvx/9s6sSW4cy9K/
iGPgTjwOSd8iPPYlI/QCi5CUXEGC2Ajw1/dxSdWlrJrptH5t69dUerg7nQDuPec7l09/87l+IiK/
XXBomLgEP0b3YcR1gZGYf73ghMAvyrtWHeQWkVbtotRdKAmD6TJm/lNtE4z2alYNNF9acrahiwVQ
2OiQX6OKABrUVPMgoEidowSaCLnnLG2a+ehRs6TzLQMnGDpfsQhW2LtaFo72TPZRMi07Ppot0hWZ
SaZ4XcgUEuA5duEcZ/f0p884ZGiS4js28XABade0lgLlMTbrQmg1PRCSIxqgvOP1GPQCt8ivwikP
8LK2HH6WO+gcChxi2Y/t9WcLNPy4mmvLIxwpaFkv5clqowCF9hwV6F+myOByo/TLTH4bq/FSZAY/
ay4B0xa/GxFFuHXloDQPt3JSkk5dnYl87E35DylmwXHelr8KrB+VHRy/Fdd3W4pLcZEvFooXep4h
i3aimPGWfEC3Y68IXJSuqUbHMV7oAJ9h7MeXGOU4jW8zr2kiTn1GgotIoayE/gv08tIf0tWreKnb
wXDIwVCGcrgfZd/qYr5gjHOzEl4uiGum0T1dqMjXXbNg01meU0/tNj/DB7k4bahNSZTdzlrB3Hju
BFTwpsZ9Dsxh38olBEzMQxTDf3q0xKq4SjO3Rl/C1Hld3ELOY+JhorQfol0/qYCgQ8cMMKcr8Nbw
+HfTDFK5qFcXbdKXJIBiYiuUjGFaVB4Y73oeqNJqK2GTrx26fFpI+LVdS9QhIaNePzPCB9/WLEEj
MJU8n7h8m6AIATsG/32xAn/tkQt8+iY7FxznSb+f2jGLDKr7H/UfBPlL/eonfTkMf94a448qdcrH
Aa2kpCB1RGklyXiIHbaZc3yMaBiich0CS59xuMzFk5hoMO55lzZp2TbN+pT6Lu1r363s0CU2PnYk
3k5cOnuEwjI/5jKLKkfT9jbv9EigZVv5zHBTH5MmnVWJ1dd+9lKMbw3p5trRkKFHHmN9QBMOqSua
0utCkC/zgOU4rSI7Z2sn6jxpW/y6JJD7PnfJrp87c7f1oyY7dAt6V3gSg4NVGf/aCvMUhYm4lknQ
XHOr9C5VkMYByDRHOxtat3QtHnLRLuANRPetUwurx1Y0pU+mqU4ZXa6KLeJ7zya405NIE/zpwk9V
0k/5fsWfPBXoEz+lm80BPAb7ttBhPAwuHLfS0z7dtz2Zn0QCz6AcIR2pMojn5mV1W/ExBlMKicHw
57WIuh2JNLlKCG27cg6C+JxAPtxLrRD/63P2AFGzA0elY/othAWFPisU4aON+rbbCz8Fu1Bx/ahs
AiEEW0GtvDNXsZIeJC1fi4rlQIqLt85G1J9ARpivKkr6cDcbodF+dbz1pcUY5++FTnNeByyQV5wC
k6iTUPcPzsYD+jc+XwOXDZeKFe38QXolzg4Toq5VFl7uUJZevN3GrlcOZfYNyQd7giofXHVD3EZ1
gd3vW7iu8VRuWxG2aOdF8L6KZf2+BIGrwCRvH0r1wMQpE8Aat03hzm1HMZYguaSpxbYO7iozzdKU
JBTdrQ9zbMRo9Sq7xmN8hSzWKK6kW+Q+Eia6TkfuSijQr+nqvxLD2G0SYvlYZXQNyZN0Jah7m9ep
n+NdkuvpVrSJfPfCoVYksN0bVZoBbMZQ5V2TijIwcfIBx3wu42icDjMEjDIiXD+4cBoeVOv1UA1a
Ny8XYPlNAtSPSmDICBmEUvRlj88HJxj08YCF59qtSlyx3tNItWM1bbb/6LnYSphP/BWTvBckEGz4
QGFunEQki8pIwq6Sbko+VJG5cw8fwsIOSQzelOmSmWBBp2yac1YEc1eO4UA/ZIBiqy5QN/Zl2qvl
PluzYY+NPssqCgT7qMO5vQc/BOZkbeVLNE/iYI0LD72w2YeM2cuK/v1lW/hWHBaR+LJfePPd44Ic
Wp0bs0N56p+0pCkrZbLASR4aXZLW2lNGB3FYUB+HZZMr+kInTT9jJ+LnXrL50252+25wg9c2n6Ob
BMDDgeCkqBe36CfUvUGZrpM9B1INXzYyT4d4DBmIMcjct60nCc4yhx2J9F0BnSodsmMOw6gSauoP
Q2rkC5izGJ/fRlchmeJ9n8XqHXrhck+nVh5DP9InzuV23ah+2bkcWy7ac97dTgnRV9Ik6/2kmHyW
RZF8jQeLzSFavL1NPMfigdZ2F8baXDuZr6dudfEMPamYDizjSY22HeQn5Bh62gLJzoy18mGLival
gKTzvmyFfsaB3xyx2PKbLQw02Kqs24+UpWc472FcaU7Hutj8FON+l9N+a4L5foA1cN+4WSwViBWy
l2u/vAttkgZN/7adJU3MNQAqUO0Bn5+beKMcezZ3uzgfimMIL7KyYkvuCtvEcAxk8C1gEdi4s0+T
raOV5w41eJ0bSO3FeUhjm+sdmeUw6nKkgp3XQDT3UH/G2yDx0+uo5Qde00CA7sJXxVHB9Cbvbx3t
gYWmIuyu6CyiLyZgZq3GdiU3QJDMSxdZuxzaaIyTirZhfp2wWRZ7SvhEr3hbiBr+Muh9Cx++LujG
8xL5GGpLHrPpdg7AIVz7YMlxrTOyanleqIUBFToZrqcpWfhd7JLgIZ9oh8iAk+28a6mQj33TWb6D
Fe3ba94Nc1cHckpBajIWBofcKrU9+mKSpj1cSg9S08XN4zzgqs1rM1wN0AqQKQpzVC5Vyg2zN1Bx
elXFJmye13ybfTWTMTsDI2RhvV6iJNcaAoF+TTt0pRL7iBQ6zVA4NRNwp6PVWX6VRo5M/fMWexbZ
0ruFUHMVYbMjpyKBU3FYRj/JurUqNU80aIYeZFAzUlnKgDXjUAUJdU9dDJqnjNpkfJh9GGyHFQ1w
X5F8ich5pb2bqkjCX7jJR2ynNcA9BDqguF31ke4qxL6HKx14p/q70QcZ3WJc/okgOwT9iA8Xegwx
B36nddIXuvZZn40RhH81Yz0gRLNUJvQR3yWhGdvz0MI1LvkE+bnatFuQh+IehlRu+uE4dUk675o1
XW+GDvJt3bvOHeMGMbk6K0ibQ6rrZXgaGilgk5o092W0wpXPdKRvg5S6vOI9S1SZJ5eskoeW+BqK
QH6zFKVJLIWPDvPMwnjXIMJhogolXBvMFZgBIHJrmbfZow+SOUdhZgrfjRV2Uo3/YSZBh8Fw2ISW
Itu1SHaUabOEju4Gnod5uxORm9P0JgxsZl5gMnN27Jci+Wis/bJtbfPStOJLQ0Xal2gT+NMK5mTH
CiYPBIcHwSaRSdhy+XY9+mi8lXFn9rZFDkosYhMlsnhElJyn/ElOY1ZLmfnSFF2C/dVq/lU3bNvn
8wh7sXHsBs5nQarQqXWpNxw2yT1VbfyUA2ySdWehQeF+wA1TgtNbv4WzGB7EMqlip/K8Oat5mp/M
onSzM66x7AQ1u8lLRJzoic/9UkfTMu6HhaVP00DCHdXtfD2wNLiJBpdcRwJm6twomOoUbVEdRQzT
WUxuDpuLorHE+NWR14TaRe1EmM234BpXfRJyZQhCrcRVy9D0VZIpK0oacga2FaCmOakMX27nIb4/
bQxP62Pw45dDD9+vlliUa7n5Qd7ilMfh32XDWHc96gt8BPaIU6fbm5xmlZmQTOq7JvwCRdDtARPR
w0wo3+ci7++DnsjK8qx9IxN/GXsQag0at30esf59XiM9l2k8z+8xYfLKRDFzJZOuL6oOou0VExG+
dEOgvHfOVmjC47sebcmVXcPu69DG+ZeBNeHbEMbr2cJRrlOxzKcYUvYrTIFouOxpTiAiSJabjLEY
dSs2x8tNmHxNhkuT7id+ObVdpD5nWwTdbsw6GLQQuefsNKVTN1dKdk7DA9tmiJj52odVPGIfKbOg
69ObUajos21bPZTRiM9Q9mPeFtWAv1tBlsM90XqB8GVmorxGC29HiVpraK64mPUfAl1bWw0ijskX
HLyrLGlQrPYY6CGrteiDY7ek0cuFZ9iHmx1M2flA3KWp6z+NLQSOB3Se+9kwUFozS+MzLEV5LTxg
l1I2KGnOThnxOUTadZWC/GnLzo7uq9YeawWLEn2aEVBXv1m4abaEU2h3U2/jK4jnDVCuzm0o5oGz
fsdjfSzb87zV14lH/1YGKEd0PSJqmu6ChYNFRrA0fdVqHN9zhPOqQcWqHkmwkFuz5uETXL+CglZC
DVdmem3Hw4qi6gq737Tu3NK2PUo5itITdEkw38btGgaVYRdC0HOSip0UFskHkDK4iaqk5W2fDHbf
2AwWDx+Q5kSRJneXNtZWzC9dhJo6ntj2NikzDXfRHK6qRlfBBmxpNJs3UcnQNKM/BCTqp+QuMzEr
yiFcuvhjBM4aTJUNCtezPYy8wZGboZ2zmVbotl0iSrO1XJkqx4Gb+rqFr1aMpQFlnvh6sp7x4doX
DJJOpQwaMHE/WqhWcemAn1Ozl0Ys3VvTDMnc1CuWCuwdpITiSZbWLXOm9w1qtelkWhPwP9WinE13
LbgsPu3SBR7gEyMRPKGDAMClp1r6JCD9fW/EgN8hCYBxmR6ENbwJC/weX/87D2hOcB1VP/maital
b6lMo/bpp4gciIsRokd6kWyjkDlxjcz/BSkAx3DxZ7AOt/xbkzDiMuQ9gw3rbQkV7d6NWNugLacC
AlyAzpb1a4YjAtuxfjUtBIXirFFQulvSU+KTyjTKLMNhg+uGXwtHHlK+n3FhJsvrdNTGT9exwdfb
ym4G/aEqwDgxZ0+xTkWX7TIAtF18RYxZ/Aw+qtOocdA7NMteiKLHfhzouR5AR91EgMxQuguKHdPT
DkVUkRw6jfSlF1CHLRTergLqZcY12TWTS7pxJ1aQQBTawTQX5w2lX7FjwZgxuHOWUWHKMFlossv9
FicH+JH8VRRmfAlA/egymhGKKxODtbMDBcO/kWlAlQUqv5XDbs4UbWsrwc+4cosWmKJbZvwP+v+K
do29h4hrj9Cnu/NMWFwNUWZu+tB7vhMxB0RmKQxqEYxPPXVrflpQwiGHPAmflG5ah+kgNQFd6Qqx
TggN2eGb2AgbsLUmnJUZzlFT63jzj6oLVocCIRh3qEDRIbJepOlBZonmNeOF+ww25rwow2Zdwsdi
6Ia0Rvh1+irxvChZqh7RcDJtASLXRCJ2ukM5IdXRtOlgvzWBuyguqKijqdqGttkjP2ZZsOcmLAAN
RQudKkaSed4lnqhjqOb8fbRjAsEyZ1EzVxAUuxQdau7VLS8yYmoE3o1+A5IBnKOUAvRfBdZksSiQ
wgi8E8St2wadNy+TBXX4jYMRiFR3POS7fMjGq6BRMxB7kyL0AeZPcCAlkUcmvphSCqss0O0BeQr8
MLlrgjIG83dcxLj0lYFg9rkBpMC9weiDCciM77mJfRYKd+/xY9cJZQXd9WA+vgeAqiAe9qI5B9iG
1Rc0l2v7kPdcXqquOOqOqGCyK5nkafeJLTL2h9gm/eO8xuwG+GbzrZEhrnyxbg4YHTNQRratc6Xo
yPpSuNTcr3Js8RUQr4NrnfMZu2nOEaIYUvoYQj7Ma9rP6ymEaNHVK5idP9Y4Qb4xHVRynJK+BzYp
06eFNfNeRxN5y6QKS5qDj2wlcuZJrDZfIpflb5H1jLo6MsoibDZOAPdpZ6k9NZkENaemDZhqw1aH
j0vHC7KBbrgSU+4RhL48ga8kMQKPdWNji603QA6jK7VAnL+MG4U5AM3k1U1shDk3UWiLmqSNyPcA
NMTz6nINGlpP+JagFPIviWyLpuQowO+W4FLxqiIpphI1te/KbGAUmMywdG2NA70HEQa55H7jUADK
LRMi2w0W4F8dE97ttsXhNU0KzA84Cxe1jcWfq2qnXcSUq1ad+vccu4W9dnqSoh4XWzyqVGqDt0vT
BQ1BBxWIR/NNPLLoumjHIQe+xDwvZcjodRC00acfu+HKBULdgyHsK7Bp0QfSOmaC/5FTX3UpQvdV
viadr83qe1WOstBsZ9quGLH/yni87sPIp3udrelrwFrhbqFcDTHEgBkZ8lHw8L2jIDFKDkDkdgb5
Qnb5mno0BTRC2mJhJOU7Hvbt85A6uVY4N1HVoT6v21guxeW6ZXdrvEKGjiPMDihGHr8toD+a0prx
PVZ8fpN6nksMAYL2CNITAFdjccuP8r0JVkx1GJQLqgCVx400iB0p6C5fpsYEJ9ljUdeyG/I7bfR8
pdMFGRSZD2foAvkxYKR4hWLc5bgNmuxTRFu8cwlRjxYDDE4DnlEYVb0t1ku1RjiQngkST65UcVRx
O2X1RgMUTryj7jClkR0fkeLtaglxq5a41ZNqiVOzQ/mCGQ1+bsEsruFby7x7o0yHpVCGINKZDjte
jOxP4M6kTtJEvxQo9w9hwsLPGWT8G8FL0jJwuHCIIrwhC1TcOMAHB2E1Vl1hPgBO63thiGdloWcS
Yh1s97QJBlQ0YcIPOA/khDZDxTXGGFxDRQvO6xLJP3qIHXXh0KgsGPuxla4N59egGJOnvo0TXiVQ
9U9CTCEsOhCgQxx/9Qbqv9wNAnqQ/MQBNXBbw5tHuuoNHe3MxaNM1Jykd7pvF+zyCuMVwUzJBbls
wAvO93yB1wAjdL5LPBAff1gjZEiiOp6J0+2JmJb32wmAudcvrHNr+jWdknk49nPBdVJh7AfRQV3Y
NFklNq8BlA28NnAbPQ27jNQAAsMNZWNBfFfJIZPEnYx3UDHLLHLpHiND1uJLNk0am8oiMIhixD6W
tiStUeeBn6gDnzUNQJsE7BcwaZTxoL08MtpYNMDrkxSIaivm72QJfK5qGK0ACHdKrH5o4aR2zQCK
STTsArfjHlxggzR9s5HlwcaFRgvTxS6T8nUuVmb7GgZxgb4PUabO9bd9Pysz12rFM+BCTP+IjVo+
zbDZ0Jf4K6Lz1TonKMnKTbTYGY4M8c2eVlCsL98kyRpCx0PbOJsvfxhMLcDwgo4VA/4NjH6euetA
KzTM171XbMwqR2iR2/1/bc/91SGHawgChMA6vCR5YcBeAv+/ExKQygpNkF74zmdxMTTsT8YlTicJ
o1zlbWKApFniAgQwuh4W3d98gL/a25cPAFAA4V2MI4RLCFPorx+gSz2yUU2Xfxt+fgD+kzzhAx1x
xwUzfLGfTumvgUL3P53HnyNxfp+n8Pt4hf/J0xz+MuHq92kOISGIWfwnCnAZF/GX6Ub/d/z4/Pjn
kOPLAIifL/k1yaHAY0BB1CAsBwwhxFoBifBrrlFR4Ml5IUbj4Sk6EKjg5//nXCNMM8QU4zTH6FYg
ODDFcAfCsr0MNorJ/4kQ7MckSmAGmFBNw//ONId/9drxVy78SYgQHQIz/3Yj9aGIEhUnwZEGQdKX
Xe+3o6GJev7tmvy6eX6fn/TX+zW9JKyLHBXJ5bk0BKn3f7lftxCWDkTz4AhgJXxGcgKlgiHFHV+R
wv0bT/+CdvxmnF/eC2lUhPwRwQU8cHlCzu+LE78FKF0bs6MPZ3pHMmlvYPzDZNmIuxcZ7/4OjcBY
oH97S0xiy8KUIOeFqWyXObu/v6UbVLoAVGQY4yIZ5Oxl1mcYPw1kdUjZKQ71lb4S0DSYeWNQrqEV
Qwz+kEGrmQ5L2pgqtTZZS+MmHHx9J490dkEHM06SzwngBSRiRQ+oKelh3WR34JmPKlC7GEsjQ/4w
DgjLjoHUL6HOpitEVMUeMf7ulnnd3SYNAtl13EztwS846rtGIQikFX+IwIF+h5G6YXhOIl9z0dwQ
47vdmo9TZSDSH7coHm6SBKxG1faxeYiU4X9u8TbfbfHav0Sk68uJsHGfLu2EIozbyszTeiQzQ7J2
W6JDYQkIGETxdmEL1WjUsbrOQz3folUAGotj94OMTXAcs4sMKIP1uHicN2XiKMuw7UfzV1VgdEe2
cQdLaWtNSZYVtaoskj1RkXzvhoCuQ+1amSs0G34FLfxO0yj16txOot/nU46eaGW4zyvSYpIACmc+
fRqZi/ceKYs/ejpEjxQnS1utRNFvfYHYUAm8OIc9GPl5AGHQub20BSoyAF3t59CORVrB0RrvyAjJ
qIILP59zRJOuPZSB18JvCIWyTkJYvBh8/QZLLoG0dQfQ97F1HamYw/SnFhTtToVEviMiZ/ezI3pf
2CxIS4d81TfJeXtop/arl72oGyCK1w0t4HuHW9ryncLFaSc23iwj3/7AqIPgIUa0/kw24LClcuEA
VdSSoB66npEymMF9Zl16YgjOAWyZ1C723XAmfWO+NSrTn0Po+3G3NVs27QLd0StcAoVUT/Z10WO1
Qkq7nUYC2SPHHLHYrahwk2sWaFcOQ/NCFeq2hYnxEIgClQK0WBSs6wT4PiEVYkZZmQt93QcygVqj
G2BhpOg/QKAx/M/5l5iZuIYU5OFoZcsjW8fonLXqPnXrGpYFHreMWxurx6EexXyMBAhDaL87ngf7
VAb6BqHK7VNjREyFXzb9FPA/71DAAzvbtH5cEAGqwBM8AjHudibd3gIj49tow5ikyG/qNsi3bbfS
bH2aJmqqJqR273nyMK38jzxmc3TsoAHbBOO2bOu/TlkH2IBZg3ImM4BDRoxVE1Ffbmjg66HhA5D1
yPih8uOSbediHb07jZRg7kjVwh4hJQtQwLwOakUsAYCTUWuDCzEvtfFW9c8JwgONxgCo3hV2fc69
bnc0VHkD4xeaRxUw4GVlupCspLqYpsNqwdy8uSBBTAvMYgSFtFgVqbsx8MVe9arD/KeGazD7w7o1
j3ZIL4Eu0dnmNltgHJUzEJP1voHCWsSlyBbVXlMWWJiywPXT90jAdwPXNrGg3SEtSaPXHlB4uofC
mObfcgdxEXY/EkdXg8cQCvk0cDBCKPipGt6DVAxP1PLuIMmEbXjmeXq0RI+vOfPBhZKOmC9Xk8VX
gJ1mUq6YxWXKNGjpIdUx1NOILefQufQY8YDkaMo9uju+0fA5auemL9Vy+c85y9iT92b9mkUTlMcp
nMQeXkt8mkeQKqVJINMNZkxOQpHpCkU43WlutqniC4OiA7F4vl6SBK5QbvNwH2ZqrkfZQR8UVFeT
IoUrQVCg32KMfoFDx6tFB9PTphC1LNMpMGh67cofXJyI7wkKuTM+SNfsBwDp0JEp32pkTsZ2JxFR
PsFdp3dj2mUfI0eLjeSWReBZ5fwhWIcczjzyLFOFHDf+LQ00/xOu5/gaE+3ux6HPELzc+PzU8BYc
w+XxwCE2jyEzWLdj/eMc/98q8G+GXIYY1vNbxfPvVSAmSsz/fLTvjyrwx0t+VYEhHiyGx71C8cdY
LyTxL0XJryowDFEhojz8iQBTkkX/rALxuLLLqwqguOAvgSP/swrErC/gbtADY+DRgHX/O0Ugwr1/
LWDQA6X4XBRpfEy4TP4NQuYLGn83ZCvyeAJIWwbFSfNxKos0m8n1LGyBARf9kuvNHAYEzjj5A2AW
GrhhElw9RzzRmwQgEiPYOErwUStGWlqMyyieugzCVobpKf3UhaYSq4NTlWBIC4c6TP2xD9Y1gN4I
nJ3bE+RirixEJQg5WtxMI+b+YSl1OM5oIaZzClrzCkWVJae+y/yNTxh77uNFgETL3gI128M62/yS
E0aWN+3FuefoT3nvsCrSdIie26zDYupabFuYnrlCRcAYALpDimxZscg3FG3ZmLnHDWr/BxER9gOM
DLU3GPwDFyRqNXYkaU23gYJqyHiYnB0PzmJ+RJ3SuTtlGOqX31KqbV8pT3AgBgEUnkx4fdBysKYM
LqNiWp4MR8Hkuu83iUmRMEXwh6EfMldxy+xdlLLpXa8+fFwxi8seZt0jX6sUTooGDjFO1sZvpRq4
rPt0sW+IRflXts15VslmEe7kZuQVoE6n+KJwFkz0htlLC5K94XhQUSbhdQ92lzViCUsVyvOKePKF
VAN4iHR9K8puWNNThn3olfbenSO9UnXoeqQH962SIActbvUasxo8eViyYRdhC+SHWI+swkBHBwCi
1znCMX0foL4Fr1RiNJSca2IgMcB+5UekRNoa5q0p9tG6rrtVY7ojoFvb7D3AMlzoRoi0CtW4/pmz
jnxs4P/3Q4rVuL8UVztEXvwHx+S7aI8Ua3owsxNP4STba+Smx7cZJGrJiA3XSgSNRti/bUgdyfwO
OS1Zm6hlO+AVCKdCawhx04QutLumGZe9t3Bx21zSO4dRkahqpKkMJJOrljKXl3PMB0TSY7BVaWtQ
DPXBfEJQITppDhANg/3YF6wGYE6II9NPxm2Icl5pOxwavUQYvdiZ0yp5voe/mWMy28TUEyTRr2RN
g9r6Yqsx9gmCJ1ZAd5pzWBQgpJylVZMV4ZlnY3I1tGnxfmkqDla1GcNIyC0M69RGIFpwPsa1Yssz
4D95uxRk+xw1ZzVCmP7VdIIf2YaDuQoCQvtSBBAHrQjUnZ/ddLukyC+Xeu77roxsxzAkdSjqsGXz
S9Zgbuka0OkEOqX5Q6PwhDyt2fg4JCKq1AZuClb/Qc+gk2XOEhzfmE77kLaLqTxoZLqfpyTCoJ2U
hez6h6lkUi3uJMf0WMysG79P4eBP6Hfmyl0Yeus8LSemv/akS2rkRdcqBVJwvESk4TlHH271fyCk
l1bT0FBXUxvlcqihTuJ3xNyXBUBldr8qsCZ4W2T0jJf/q438HEv5N6ciziV0uv9/baT+Pn6sH/L7
73rKz9f8OhZzyByYxQdJABIEVI4M59KvYxH/hAH1GBR3GTT08+j7NeYST/PG0YLEL2IqKab5hTgw
/6GNQFHB5IuUQBmJEGmDdPOPOZ9/Ubgw6/r/IVpgbthfj8UEg60usg1SX9BwcAD/S6pj6G3bhwjF
Hj3yzm/YgCcBcTfGRu1QcVUul1zvxeLvxznaLoiYrSDrUHTmROx7zIJDMxBv4RvrDCykaRoyjKoi
63ens4vE2/ZVwTBKYWz0/VQEl6jq+CUJMA4gxhJFEBn7rY8JuHxHQdLgInZHxtP0qcdgy7Nzersd
+1RjMRmyHXMMzoV+DC/sCurlUJsZ3AdCfgBWL1wBBAx5DcK0xywOsMaBS/vDig8XlTFGgpzyrWOn
GRLC40Sb5AqRlS99vgRv3ciD52aZMlh/bjoYGjU7TOlBc4Ae+Q4OVVFzpx5s8R/sndly3Ea2tZ8I
DiSmRF7+QM1FFlkUKZG6QVCUiXme8fT/B/qoj6zutk/fd4RDEbZF1oBEIvdea307/G5rKR8S8dAD
k3G1jDndKZVGm9k2iQYRctrrYfpe4RoiYq7QkQt9wdxcsZmj11a7euHVo8G4OoDKvFh2twByTK83
jGss3EcqrVvUn8KLpuLTWC/iZhqp0rO0GDyDuow/8ptyzm8st3oOcuSNRXQTdUj4VYHNdepy8DLT
vKZz+rW2h8STZflpSrTlJSUOvqnMKNqkbtXvkBoGP44LnyX4OJnBNpA8RpBy1rdAWsHmV2OtM/dy
kfqdmWrajn2dA3irss/wSa3PYjKxfBYZLJQwMNEyqRfox9depOM4WKp7TPsLnW3t1BHdfS0t0TxS
WQzoQPgafLPKYEEbGBtG+xC4i8tu2dV3dOWbZyt1H502LvHw0gcS7YxpNkCHXaQSB1U7LgZB9ylb
Ko28pzk+YSoITxbsGenLcG35qKB/03QS0T5GYvPa0Z645HEdYfgzoskFfVYv2ywqPpmawHrZ8DDd
GKX50GYdG7Qb0EkyI2ja3DleEg/xJsq0ATfSVKt9U5tVegwrgW02nlFVSA14Hf2M8mKIqT+HpNUB
wzSa/STJRJ+t3NG/WnxwjN+4+PI4QQ+1+S7LnXAbzOvmNOvncaZ0P5aJTq1rJ938jgV90fZug0nu
fVZyvM2MBvUlLKx0m8nY5CSahX6VJ+LTf8ufj1EBf7PRC4zOf7XR/z9QSkX72v680f/xMz+64B9z
lSHOKuABxrqV/mOjV8xVEtANHUhRsEghtv9v/eMwz4/8PkoL7ek/4f1Nk+mLgr8N0IIu+Uoh/g92
esCrf97pYY/xD3lBydPD/me6JRgkg/NLbx3tzMWvbpMcbIpu2C9wx05ZWNsH+jIwP8txnL8TBJE3
dmrhqXKFGB/KsicL21baayYz3Ez0wy8L+etHhxNUyNHfAUPcWvISZUP7MPNgeMxbm8RFP8QA9B3x
tawCGAuJTE5IBVs4m/U3GkDJYdLcJqYrP07YQvpqeQMXo/lxEJJSCabU+MQ+nZ6QbotzIM1s35st
90xX3Ja2EfsqC1D7kjw6iaHFWhznkCNyzTE3hhZCxa9p8XpBNt3B+M/2Veaqm7kN153RmYzrpPWK
FEyq34o5xvpMCn7whtKsd4akhBClET4LFauL0NJ7MeGmCQzxiM2j3AgHD0JR46KjV1uZ7+Y8Y1/I
Z/q5YigMv8mbjiSZsGhtEVjkOY/ToeFIvLczvfo+UoztTHD6Xh03VFh9mT7VVuJAtsusZF/lU3Ig
hASqwhrxaMpZ+J0wenDxcYAYHo3XroyXNzWP8zMGJPMaEn85YCduLo6ZTFfb4csBSxDvcIf2Z0xX
9bfc7KcNPji5q4Zs2EuR8jHCafKstMhgyowEIlKr/64p04sbe/ZNVZ0hBh8tyDTbHkYW0JWy2LR2
wNyCKj9qrnbEt5BukI3pzQ5Nva/rwX4PsY9g8elirNXWuIcsExwNGLL3gDwXyhgI+6cI7VLbmkvS
n8ktJJ/DOVYvsnYg9YGOwcFJj7IaxvpRBVYMSt7Rb2nzYUejoRl/AVzW3iS9nn2ySqvao6gbyhsB
WR3sKZOJl65PwWWW8W0YWstulhJHLh1b+QA4VlCxdLW7iVtzWLNL+r1qWCtl2DmBnyxW9taTdb0E
ULkPhHXMs9PR780rB6+aK+PnGgjRpQgr+4ruvxymaMabpg3m2RjtFWxQhncgTNrHZDGVT4YuO+Za
f6yKYPXVFrZ7MerKeCmUcG7r0EqP0JSqQ5JkeI9yfKa70Yrsu6waz0Y0WizHujloeoerI2SoVY8o
jgM9FeBwAvlKzuF3u57yYzhXuO/n3D6WdWDtpFu5m1kWxmfTSt/m0axCXwst40W6xWPJgIvPbVvN
OJYK/VpGjlNgHQDAAV4Np+3KEb5Eg7CFP8K5eCVmkdzLMK0Rp5lS8oYYHe2LgR8Klzh7cmM99wdT
o1Yd0vychFzE0TTpE/Q4pF0oLp+k2XZ49FBtvC4VjwyDOlKqOKcSo0RB2NunqZszASJL0isUxezB
DrKDM4/dyQmW4ohHAT296lM8EMp86UoVHyXAjh2OzXojW5rzQTElD/Q6rd8XHJC+mSaRv0SErDCm
pc+kHKcnWVTatTI41XJBJTSQKCXOggvrXmum3Zg59blG/0h8pXZ2l+T7oCUPgfshw99/HYJgeNaA
ncMrM8U10UPzUAhXb/1s1IdLoQ/Nm9lhAEN52GCelntMo9N2yESvUWWb7nMHmb0ii7hkMXaFuYSm
MYd3S1ume42DLsXzbEu/GSZn9QKAuwhBVffF0tIrKvve3Sg1PIXLjIiZpQpTEU0QtrmW8RJkJ/Qz
bY7qduZgvhVCe06MtHG9MKTsZWwDjWSnRqBoCsfPtPgLXX79mOm4fWgg1J7BPJNvGSSXc1BG6mrj
mTu2rT3lHrmW7hp3WkoAk+Mija5Xh3zfnqOKe6+T5us4hZj6ZXBLnaN+vmQcUjNnS0JIfVY8NS4L
wcAvKFnxTb4MXxWcwgNPxMXHrzRc2tCKWUpjctMmDlCZWVM3eW81910S1LeJPtbYluIMa3pebUvR
hjuh8LwuRlRt7bY2v6Rjbhycjk/ZBG65i6bE+B3Ken87wr1+tcx6fbiQSXqO8ix+goU3ZB6qhtqZ
iQr3+HDxVc7h6GsiiO6FoP2Mndn2hrCePjHWo/WKyF4289xV23Yy3LO7ejU2E8NRmAiSjCw0Oi9K
s2wSYetgkDk0+32B8fuYqqV6ynpCmKJKtqD6lvt0MK1tNYBj9+ZOX/AGaoVFgGHarUf3ixhC46RE
mH7F3JNyWHVcb2BKyG3MLX6G9VwdkNhBDaZ1o15Sx4k3eTHqz1mALsvOFB2DztjMhmPfL32ivVWE
+U8VrNcdsYH2TsRFdrQtDSoOmJRrNo/uUzgyZ0botf4pGmK8p4PE5T8TL9mZdIYuzVx/KzDzvelL
z/bfN92CyWyywj0MarFZyO57Rqud7UI3sHIWON6BnZQjHEJPFD0pvpwxQNe1TcSzP0nCx97mIMLE
FhIzPlN7umsd1tmhjLilvamSaYq21OA+lYFbv8NIS49DFhlIpaN2E5NeIf2T3w9DkR46u3/BgoyM
Wq5OQBdh8lvaOS8EeV71oH+X2fIC6/ihEJjKYG5VvF6dHxvMhVugkI9GHVanKpLycahS43OajMUb
FeT0pQn4waFwNJZ6PNPQPFUhn6I/VXVbD92e1ilpsFuOWrjOMOLCKNzGRtlZeIvj6GairseON/Xu
fd3Vs/PcOsF7DxCC2T/DyIVDVjEQrzELMLBH34MNq5Z9jh3pNq5qrXyp2EA5e6kBAFSQ7mrKu/zk
ammDpSgxSPuY6VmEc3Hqm1i+2LNdf9VlECb3wRRlZxnZlFoYTKNgz+CmjE4w8RPsxcBy7eS7G02t
9mTXwWSjVkMGRb8naHWsKSo2habP+0aVxW5w2i+ocKPXTGHGWCCuJJMUvuD2GQ9OXIEizLv+wt+c
dgoQjU+k6BQ31g3FM7q1rpW2lxJv+4zJXDtwFnkqlijbRo4hTzxBYI9pcUhCNRN+WIj5QtOyvjRc
zdNCrd9F8fi6EqdOjXI0r7W0fi+Kacarux63IC/30AHN5hzHxzTYAS4BvVgG3YGUsuWntRvvW3wl
/hxY13yJ2k3C7JfjYsHRJGganJrciE+dTlkpMqZ6ENi9Qf8lMgV45WtvOpmPTXbex/UQYyVl+A6p
T7qocVZux8CqJgrIlAdZUJEx4zIfenroyPxGvmeWg/5u9Tjf/CqtSCrR0jfFd8ctHPdLq/eFbN96
S9ap/RTUmPc7P66zGIbcf4u4/0sRZzM8+K+KOP+VcSMELmJQJH+0/z4mn3381A8ZC61KmC6kk3Vg
xFqs/aOME4b1G1KVvkJ3P3p2FIw/hrQZ1GrQKNaBknTiP3xOPxp2DLMx+YXS1f8Quf4jM9MvNA8M
/JhwDHBewILwTRmrZvezD4cHHenSvp8uxWgyNGLE00unHqikn8pxuGKrmE/JxP641fW046hkDU+p
1bItt6qov/z07f2r9uGfXYIf78Zi9Mpq1tM5Yzt8Iz+/G0TmKlVRP3CkLcQlTCkJvV6WRJOmgVOa
N4xW/yJpu8dek7td7YONQo4CQSktLEOy+K66Tr/jd0RY9LNMPC225or97NjB7wIC5vQ3rkLjFzfY
B8UGhjDoI9R6fFq/9DutmJAViLbuAuM1DDcOpNqnweIu3XE8Y9ca5kkkm5jHD05+B5P3nOrmPsdR
LAi3ld139s9W+LFW2RtCtTTcujzCLiIbOwX+WCbRfdqTkSWq0W6Id6vPbVSfodra0zZuNec2bqIh
3//1dfjny4BZkq4rJDrWBkDqP18GOWtEMaqsvTDKQX0uQ5eWp8UUPU6bRT/dU1qrT1Ugsue/ftl1
rf1kQ2NjlJw38IUZrEX+WN/WTxQtYnuhVbVhcSncRVxgdvYXUCRQUIPo81+/0mqe+/WVaJBgSMUy
q6T7yzqr0MCWGhnrAnjCegXaTM0cdO5seMw32+o1OEnf1Ge39EEKjPnfLZpfAVZ8StyDNp5EnIrs
Dr+8vJRmjBUWs9m6czP8o7df02x9D4Bk2y1RhpJxf1z6/ZjVH1V0KX8nCwUDWM3WzeSYjK3DS0ZO
OZHEGc2mMnABufP8e6UN1UbXCFAz6A/K2ME2naX/43GAcfXfdPn/+UKhM7BtADaiBUWv6c8XSnd6
u7DtQLsVfZC/xkQAQo+WRsfhk75FEZ7GKE6/gQ2FGrHU4BWxJ8c+Z2X53uEYKv05CiVm8mT4PW5M
+X2wOTed/voSQ9369SLT/2IR0UBDD+HuXKWKn5aT01BINoA0btFfq0C5m05Fy34lTjN0EQ8SSMBa
vw75bPfMLYoolUSBzNtU+2wV5tKszh8q5mtNnszG8MuY5OURPbLzmL1YPZH4dzcBzEDce6vqR+4L
BTBI2uIyrrJgvQqEIY6oxCO7hG5oDFF+IBmePRhJeM95i8GFWS/rS4fm2H2oj84qRIqYuXqbxuoX
JtSNbnKTraIlarR1ilYhc/nQNEc9wo/Pmo9pm6yq57gKoGKVQpdkeqtaqAo9wMK1idRJrDF1T9/F
MB5pW4+wtKWGukq1EnxTH5prXNTa134VYquqJewAGuIoapV9j4fK4b5fxdv4Q8cdVkmXTjPi5Crz
CstQdySfpy3u+3onPvTgjK4h6AGmb9b+sErGeWsiHlfqjq4AejJgye7Ao8YYfbCyeCc6mT1PuR6d
jUZVnxjGhzCtEs1A38yXV9cpmy3dmmTZDakb7jTiAa+EhMd3YE6o3aCXUL6LDxV8WgVxc5XG5w+V
vFkFcyyU+aHgr4LhW/V0lHS09eRDZ5fBiP/pQ323ViHe/NDkG9T50Fp1+tFEso8/1PuEldTtzA9V
fzLldOMQhcoCMHN1lzNwMV5j+9+jIDKM5aUdtWmNQamGrbx8M+Y86eiz913fV/qlSzvoSMTs6mUP
CKoLIOrEmJESIys/6VIzj8lsmquATkuSaLmuiIJFUBo2RRDwPMQFOtZbJrqEut9knQjuIkxtMFLS
WY4ISFOmuhun7UxW1BhQ6Y5+z7Nw52hREtxRN5pO6DPgkNO1MBlIsysypnN6xAcIj20nctY4tRQd
a28OsAyAzQrohEaK2Uq0NmSGkzLgVLCjZskX311sdszCoN3n51GjYXRAZmnv21iDPlmGsfuu9YOM
9Y1eGh0YIbd3Lzb6cnAqTNlJO/GLqa2X+dBipGiI3YeRBCDaDkuNTaEt4t2cOfl80Ns2r3zbIMrk
Sw7V2b4BH675XFbji1bli0BrcVLsBGmua3cEvTW4Ll1RfEnyXOVHs1FdxkjUznlYevxxO0wIhjhH
Y9RiXJURZpV90AxV8YmHsXkio2Gku77iHWzLLguXrSumhXZKMlfjbe5CAtpq3CoNjCnRnxrm9GYb
9Kuw30hYcxhCZMv5pGC63PI7vl1F/4o3kCPKMzrgKNDnD2QSEDnBMNXmJi7jYLP0QUq+Z2wqBWl9
TCzfBI+5EKlKFu2Mc9jaiSqAhSIjJautYDxUeYxiMTKVVVkRAj5/DysuPk6WTwg2cBpj4qskr7Wv
DcmjGaYv95FxEQvW19hzB0szH+dsNPqLUym60UwA7W7tvuCRFAJv4wcUcWBzB/ZeFC9kuovoVIMC
n3btaC/xmckb3aOVGParPQVEO13B4gUBDLFr2zoLzh+ilglkM5ORIz4hl20M9v0lG0dOFkmYDJ8I
oIzfqiYyD4Mcw2DrMscO2gRir7mzsxLwf9EM4kKK3rSubWeLR9GRlfZGymqXXvYs6Y0ZeRIfGmAE
dO6R7oy7WJPqc6HX6+JMkrrdy6zFHTvNVuf6eKK5NtFY8MZK6DHizBNMfaZZyerO2SWbjSvUhEml
VYFxnzTwgR4Mt1AWY26Tsb/tpm49fNKvvbdTzZm2Jc2j8ViWy4Lf18i7BcSNXD/8+tZH9ifeFxG5
i2UXfIq+puXoRWmZLr5KB26dKqMxcC2g4oN/6DkVhPw/9lSjK6K7WlgzqS2zinQuN07S/jbXIhKQ
tBJqgAc6wv+WQbjGumlwM/l8IjYQ4t7rObkr8s8IpeoEizJGHSUYy7qAo/E6FqSZvanBWm12k96e
Q465CQ42CImfXJ4W+7bQxaVWYf1iwVFDkrWi2DiVbqj6M4OsSN/NjazBNIDA3FcGX+sKIZmZ6Jva
91PfElCtEYjTLyNOr/YA+CF/B5y97iGUq2ilqL10FeFqtTvSBuqLpgf5Lh+rsAb4wTY3N2P0EMNv
O5OuT+yNbTQGRN/MtqQH70N9bhJtCLeZUXCbLFpgqqNVlKL+PWdDnk+uYEltYfawRhKbqPiO8Piw
5SEz1mfR9AbarMq6gSetOegcvevka6MAomkzx/TTorpGfAfQNbeMyxRygP9j8KumXKxYpxHu4rHi
stD0I3rGgIph6G6nWRKLHnDXu7I9WDnxrMMyrrg2yBrtgnSEZHtbOJN1o3VEj7dRXeTDOWTCQuS7
dptHj5xE2u86JD6YbTJuBy+N2hFT3zi4NU+Buf6EyibiZ1HSNxs8sELp/FR1UGH4ZfTY6RKT+Dtp
QTV+w8SF5JzJ1kEfgFt5pWsTLPumJ4rGdN7VmxcbXWLeT3R47EvuVCtypBp059YSESy1mdNNux0h
pNCMdws0OiKTOXtH22ZbxPup2QwZJtv94tas/tSaQrmZA+LUPn0Np/5CCFQ8JhGmJW6HWH1mreft
faHwLu16o1JwvfMIVMvUvzC4YXQF/vhBPtkwScbNCKXRAhqVMV6mDloFWyFkRW+r2ORqUjhgtovN
LiVP0FSReQ9fJ3OOTFFRfK5p0sLbtNGqcZO3gAro7ed9d5sh9VFGQkrftZGL6WKcdP041xb3/UzA
KMYCGMnbj1Ppf93AfyOHSxTnn87v/+QGZtBc8ftbF7/13c+tlD9+7If1SeBvYm06xPcoSik6/9FK
keZvkjYowTNJWOkPV9RPrRSbXgJGyR+y9w/vk6X/hhiOYYrH8goT/g9zYR8Zxp+qSovSlbJVZ7Ya
cyd1yss/FxycShDty3hg5nUoNgYDSLfRUijf7rrn2Um/uTpCccUUvC1VtPLxobfeNM0pG1Ra+Xrn
PrqDm540ppDcTn12M7gr8Uhz6IY0pge/hBNKgp8RvwwOQpQcTMG5vqHvbHqRW6tdpTQkbKdXPrX9
tQoGzlsRLdnEctOtqME8hBjzPU7gA2PPC16TTv0mSdvnIVO00uOSe740IFwk3xxGbm8yRn9BIaGz
jEO4OVZD8yzcqPIXezAhdNnaFsr9Z1LXDwza+jY0vLxjV89ZSdss7EiswGP1aTJcRYQd2Sj4PIya
AjHW1M+OSJhfs+aFRo2PV/C8Rt3EVjRo8tg07hH7U8cRkK9m4EgadjnTopL03Ui1yXMcvsrSbdqN
XvNLs4GvwCJPw0fga9DdYx637YaTHG5InfcwVBaqGWAhr4+M8pBYxL1KhldsnNrh/6bWdXT7brv+
ZGLRq4kVwJLFWCXJma+gAle5tTuxXMMyu6o5G7ZZy0tyIrTPtoXlivaZse1r3pBZOelGX8InONio
d3IV2srifWbu+6E2G9hUwYwYk86czFUWvgWZJvge1KPSUWU/LFCtDhNhDT3vOKfgL9IHDACJah8B
S6UE29CVoW4sO2gay2F0+fZMNnZ2SXl0hfb4sUjiekaxtep2U0nWAQeyaz645J91BYdSDJw4+QOa
zXWIeVNhklpHNFe1EwkUihKI3EmqzsDjuq6ijr+Ls/4StwKjaNkaW7l68ZzAoSzhYehhQq98jHYX
1vP7pEACGJjxvWyMvxGm5Nov/FsS2BMKlFZsxs6FrTGU/EzOt9QK5GVDVsst6EzlN23z/HG98xCg
woDA6APDX3ZhxJIhPcylr5FoesfNTroI37nJWdV0xTnXsDpdyVIp13sB6+38lDFH1XNcoC6CN8Kd
hyxVpfGl5+vCu/04Uwlsx5r7hBmHwWkkOnIbIe76SrbPErCZ70iusNuzmFzuxo8vo6i4KUaNv1ql
+TcmNRjbgEPPKTMYu2EFLNosbYPTjCz/AGyh8g0M/uTw8cmZXVUx68Ewtk1a6pu8sfhK9YH3EEbt
2W21aR/Sl7sx64CZit1ibFOQiQzdM2EFJgWqRckqIxzDub5Ib3G96StFAvLjgCaCupNtde4TQnbx
dYjsy8ftZSbLctBFb0A0wHff43SHTYavQs+53Fak0lMY6cV+Qg3ago/iNkxpf31cWy3n42tBceMw
HoYthCVQVLWiyua7+VjlzDpYdmXVqD0CbLqlMlA7DPHZBqJL5X8sgHWFc4tfY2vB6DezjamB+9ta
1HL4uMxdD2Gza1hGuHS67ZCI4LWKbe1gR3zUhaMuMEihHRhExO4FrAQJjEsg0necBCYmA+4eXeNu
zhnj5RuFCE560xc3VJ3TxZ7svTsm3zRMdjg88YIGqbFa37gj+kXXDqHNfVpilr+ZKat20mGRFczf
vdFgCvlLwfYFMwVLF5sDZROnCmuvogy8rTbxy8Q4+KSCHV92ugnFzW692mib4+jg9qQUdDdTnOtk
PG2TyQ8hm2Io2NxGLp0mU7UPeuMamcrdL6KY9xziQChbw+CTEWUc3cBbGHvBXSSr8pC77GC5hD3x
sTcZajK2HzctRfuAKwPzqeiie7thSTS2dTXmNTgbaK5n00PnsTOymOqporcCLTEtwUzQO8Ad61jT
pZfpO4I1X83MHfDxXTvKTjdpzq/sBdfVKmiNWFPXbjTXZgtcpWrJMNl7A2F0Aw4p27tB/V5L/nPe
J1tu+gpvI/uJpWXxTjTNm6tD6mIWNLztWn7OS46/qRbda2N/kYQ2PJOw6mmOJ+JpWtZmgrDgDPY3
HQm4FZNGToupkEw6X+f5OJwInK1yRcuUmaVJvhlJOW2QyBVhU914tEOAca2L7/WWjkR/ipnt53qm
Tu/Bg9lm9duV5uBFZdzdM8vaIYyMjIepqYFylfhzCnAYP33TbjEeVAIsf62dqqB/BetUfic2/WbF
etl7oTml725tagvtLG1ZWp/tfzyAayl3VC2TqoA3Mry8SsBM5ok1aJuQR9EG8Se4VWO5aLvMLMb2
Qp/dlWQFrDY/dPPSac8zGGA/IgWd3QSRMjuvaTLh+PUMXeZiD44xMyWKfOFDwSycUySdx5+OYv9C
lvmlkbqeaywH6Z1Dr47S8etEiUwxHIYBQv1BxjN67hK9xykPF7NwH/umNFlW3HVWzEr/69fF4fhz
l/6P14UBSVHp6tLUfzlP0es2ZtVV/UGMH5sd96AZp9+LUUvR9tP3v361X5raf7wabW1clYzeBCPw
59PbMjKQj5xTf8hmFsh6ElApljJmF+p/fK7/FgF/VwQ466iOfx9+oF1dNq/fyz9VAB8/80NM1dFF
LXxdqPHoJpQA/6gAPuKCzNKGSwDjg1qARfyjAhCIqYa5Kp0IAeiwXPkfYqrzG+KAoZA/mUkk+SX/
iSfW+lXXcaULs0EhKPFypDTWG+knxUHHdKEz7lA7E++pE45SSrlz/9wMyiqaU6LnEq9Kijc3Sva4
zMiV35i0QcDW5+y5svPscrYqzOfwu1LzttAQykgxwAIL9QQEF4Hadt+nSTcF+9SN7Ti+scNx4Ci0
8F+D/sCwLV7rCWwbbn9Sb33eT9GNGHIITACKXalRKGg0KgYOS/mJMQp0iFJzzHgqkuMd9BejaNax
4E4HU/UTQ47BRmxdKxzlFadHH6m7OOagAoIMiDsPIi33aRPC+c76ZtFmUAIkrJkFWtJa/q8J4f8U
GYKAsu5F//62OfNr+rd0/vm2+Z8f+p/7xhW/KcIMEM6IB32s/x88FfUbla9lofSyaG1hc3/+b2Zo
lW4gs+hs/MZ6a/x016BgKxOLO3NU9PWn/gMnubB+3eZJ0OJwB79G/1sYv5bN1PpR4y5kLgYRdJFv
cky/jiJcdiRe0Qpgip8G/Ruh1+lYETEfPbhP6mEoh+7QyHzYm7Wo93oX67r/09f4L5579q8hX9oG
fDhbX59APBX0XyEsU4sbKqW1cJRIlOUd2Rz9zgWSyHvQAjv1RF9+ioWlWduYwbxdaCpcwUPrQ9Tt
g+/wBcS1JdBRw+qbZS6/kDEJL8xzGzuooa14yeG1EiulfF12CwwLd5PZiaHf4XWnDthYTqe5h3Xm
38bS06KLNowOttJpw6DHtHmKSFweoJ7AEfOVndUPbtBm84Zyy8w9jWl9J7fpgTVzANwi2T/Wbh81
/ZZZCOb9Ipz+CVY3pKum5hilMiMLvR7A+Ddcv/oDsyRKamfq5ITkb4lJmI78JHZDYETZqTPLLN3F
w0yXMOlNgA/UmWhRI1364PMUhBq6zNKc6jAR+x6L/RtZ4Ib5m/a0cZIWu1l5Yq5o+yixNt7TZJ/Z
D/vuDDh9gFDH2SiWCPQwyBPnUlvmfFOE0Q7ObVp5US/KB3CzL7qZUPXFbVlu8KVFz0YQVAD+enu8
1cJSu7Inqgkm6kzfMh6mm1AuWDDD7K4BkkgcTRUQEEeHeKybata3ps0TjK8RPRnyDgsMTz12Hpg7
Xj0MzB3188DN722oo0TWzEYwyLTIWvMpCRuga0KL75alhh8ZGDsku/Fx1nUSTJFZHCensvdZlhe7
SnZR6ovG6f2WnZ1pslIciEtVWwk7jrGtOmR6vSqPFrY1X9Shc+Vbr8+uk65TMDL9FDIWF0un454Y
vpKFm6DQs+eqE+1jKcvkvR7pTPlpr1WfaOwuF7Mwpht62pBSQeztrKBjVA08T6/BXuln80A8m746
id9osHZLPeLrwWgWvaYse880msnvWGl4KMPxQZfDeMEQMJztse23mRWrvVVTcnYaBZExxswXY1jf
Q9TlDYmwxWCeKDNk8RXnEtEQ4OLsL7XlPNv8El+bMs0DU9lvbTWKVyPEYJ0nWBjwUQa3dR5ZgOim
5mBRB41+lyTOSwtzBOQF02ePxgAwfAOjcsaW3UlqpqE0DGIYdtu6HnOPJH0WVWfUt6aaN+uY0sVz
iAg8kpuAd0Ep0h3V1IizqmwmnE98j8dBLs3a4gdnHoK7PYPm4NvDfkeXf6CQaYdoB8Ub1De6lPWW
k6Vw8JiPzSNu0OIGkBjkzmqp01tCV8EOx3LgGy6AH0/RngMjklnBsB/IQGcbo1MjvHo9tvcyBfGc
ds2TisblmxyWicKwtY7KoTwnsa/Q5AUYYnbC8QWMitt4levMupeHSyEA1TQpGeexGGevbBv5tWAE
SL+xa/jVXkkiaLiYeYVmJRY84DlsNzg9kALzm7mUHRM4ZqY3lCH5c5IYeB78JHCzO5uRfdB/49C4
azNrvDpIWPjGi2iYoB+22R0txQpQH0cZD3xAqVEviYq5rc3iXBy2g3MeKYzpfZAhPHVF/RD3Zldu
p8wwbwMGKt1odUcfQ5q1fhe7SflIj0PLNqInsqzj479xWKNq2yBvnobFbm7J2kX366jxJyS04pF8
H2bPuc83eTWmZCJLNl9S1+lbEqLgMxE5LuCSkNREhZ4z7bkyGVzrA3pXDwYFZryVOvNVIAM0TrOz
9Fz93ixmfYKAOL6EADT9YRbDg+iG+sAEhs2iOVrDiaqMDiCakYm6OrLOkRqAJY1Dg2ehZCh7AGb3
KgAzfCmBtjxIKIPi0DJr596yrAohB+R05hsyar+WMyhyz6INC+h2ZQgFIHFeoRvVYBfENNx2bj5g
2sfTAXnWdFPAq+Bs7vD24563h5aXIwY7vLO/qwelReOulk771dEYTeOHSl9uLPbmHT6C5NgwEHdb
j3a9ZW+Yjvj7guchHQR/sOjY57nJob3A/CeRAzp6idDU9RxeLqQEeSNCW4Uc7owo9fRW1CdKW8Kv
gBX7c+c6zsdlO2guUxb0RqMzZ/IhByG3pOzfElNHwXEteg31ZH6ORce8p0rKeyY/ovKY+RtTlxQL
0U7NO/CkN1j12XLs7CYEWv02teVRyT4nRQoYOBQ5OWC9qLZVZSWX2S7l3iq1ih9YJuOu4Ea3gIW7
4+X/s3cmy3Uj1xb9lfcDqECTSADTi9uzv2zFCYKURPRtov/6tyC5bImSxbDHHthRdkkE0SVOnrP3
2nYHtN00O3NN5I2J1pz/iuk8PCdDWt80pjWe0boQma+qqPgkbHbyvZWps5SM5XWTl+NuqUteMw3x
Bk+pTfw1BiCWjsTp3Q2T/wigft8jsHGRDlsuM9eVjcrdAr4wO2LTTdok1kPeeNZ2ojNO9NHc6Q8y
adtiU8s6fRUtJpjN5C1KoFCEZrBOFNxSpL9tToM/cgb6TViCdnQrewDkPcyrWJGqTgnH7Ype4M/1
V5ou0tOkE9I9BvYuSYgS3VgCQAbUnci6UPEg25VB4XUVpIVA0h+Vz5Cq220LzHtdtjr3K9ATvKea
lRTPFlBUfmbcfzEJuoFrETD9c5jbXbi1Ms4VyxlvkYLoGs496RXUXSaMMnY8PCCOmb6gt/ukyNGF
uGQgnx4SrzoCIdYgQw+utijExiBC4B0MALNKNFZDpLeXaKimG4iA8e2Y9bTQpDIsZoyZqW1xTZxC
D5EORZF9EdklAAzMeib6fQBzaw8BpfKB1rILsXMRbgD/9msk085nIsPqV2ijWJnYnXhHR6hhKTCZ
H2/ypPQ2kzG3YtWARz24CeqZFQ4Ted7m+izgG2eduRq1eWlkJUl/DkSUTtbAOpL4DcGxNpHSSfNo
Jmx6blDU5GLX8dGnzV7O2LV5BoKNV2by2CcNXwKBP7rek65AaO6Izjbg0yqov8jtdm/HEZERzTDU
KiKZ5JkL9mRc0eypdm4ps+SiwXs04pJ38sukcMeHxvTqE3EDznMduMmulGHTrsBia5+FgfHKhdAB
J081I16FMNcZEBkzn4zaibpdDJz32ozDCBtAFXtXYedUb16hi9jP9FA/gC0nx6soe7TyFuHj67Gr
I6s9kwgkS/m9yP5fM+SDZohnWH/c1SEpa5v4c/t/5dv/0Rjp8tefVebf//7fo1H6GEsoO4Dp75NR
Whx/UyGcv9AkoH3WET5963/8a4vn0v0Q9CA8C4W5cCS7v78bI+5fkJIs0hRdacPU5l/9J1s8JrM/
dfIYXdk0bvjwwXGS1nLmPzZGJlYSA5mMvicXF1rNG/TCq3EKDsmiZxuKfR7rR4UnAqf9k5GCPiCv
4c97uWXc/MuvwEYWyiXnzL72XW+mhA1auW6o78tm0i8D8TShTlV9uily0G4sYTofM5IIwmIlMpJW
qpAeDREhm8H8JJi/zRFDD4QEOtqquHS3rUdSjYMuZuHICLtf0XJeo0Ih6af6LHC6xSXfwSJiI/ac
MC9b/nESAqLhdK/mkpcQ3KC2mWxy8kpqiRUl5zljoGJazXpLQ5kkLMta6yk6S6t4mNwUrYJh7UdM
XDlLIyzPs7BjVSRp+ka0amkPMbd0taX4pMENNHKj0nO8LjegCToqXAKtNAxS0vtkWNpGhc4LVkAm
uAmsdcnXTRKyUxNFGUWbrszWPUsHkqfTqIGLqgcQz4o47rZ6xpOj71gcr5GGwQMvXmdonG2S+rUc
sp2c+TWGFgafBZ4/h5+9I7QGj6k+fC7IXQxlp84LZGMMtEGzS8XB5i25cVfhktzx7a7/b3H5YHFZ
nPm8g/++Z7Sl0xp/efmpZfT97/zdMtL/4kfoNlnSSCdpp/6r1eo6f7HISFwuSMBZJBwWm7+bRrRa
dchvLCigAUzmBv9cUTC72Og2aG4iQ5UmQ6P/ZEX55W2WNFgtAXmAnpFFe/fnBSVEqzO7VdntKfBw
PeFfRZ1K0KR3LjrLY1ZnN8U5QL+4WHsR07cfrtXvGkM/ryUoDxdBCQ1oHTw6vp53a0ldhzP5omO7
Gzqz3zhTLjdGbGYYpON8/18cCtYcEBxBH/B9pm1jJb1h5Ha7A3hCdqppDMz6MatiKqj/i7PiUnqW
xJ+AWoavwY+L9GyMKckdAkPiOMYYMud63bSkHLaj0x3+fFaLQeAHpcy3C2hxTkKn1rKg9f18KMw8
XZrZXEAvDnD1TCaix06+jb1ch0UACK+Ef7OAJX38GeUHbT2ewd8cnKHz8hSjYH53ni3O9MCq2hbo
t5ALKTTaFIao/7N4a07Rpq9pMhEA3wFy/N1RFDRQ1ddBh/9RyIZns1D098fa6TdJleMH+PMVfWfZ
+XY4PuK6CdyJx+SbNumH0QM4O5PdVNvtmAkTH5o2Xx3LfHPDMofskp9JAlW+9+P/rQvk18tIjW0y
akHuRG9UvvumBxGDZNcqu8W6DUkMBSU3yys3fz6v5TL9/KRwFL7XtCV0ZiAWa82PDyXNF2qHOu12
Ft3GlaVp5wzkribayP6o5/YH5/S7q/jj0d7dNIx6BI7aWQeCGSprAMM17HMMH0vfsQRQuGrS9PXP
J2guZp/3Z8jgSNoWRjEeyHdL2RSl0h0GXjsjkuIK/kT2EBJgeiAVCitoGYKlqk8OfDu/zoT6Ilvd
PVa2te/Cptz1nddvuhFMWzM41edxtLTDJIW3Mmn13c7kEZMCFvpGWs8fLEzv2/bLEwfHH3I3AjrH
/OWJcxUilZLEhF08EPpARw3wKnI2u9+QaguMijaBX7nlsLa4ehsTl/cze6IREYFbXYLFtPywCr0r
pL//+Or/2yfT/s2jCSANrDhvuM1/ln//w8uQeBnGDLKbMPtEJKhE9hqXHPFzrmw3qg7V/RhbBCUO
kszNEkfzkbTv5hyHQ5+C5gIq1ROrhsuRGDCSPlYWcns6rS7iAzOcqLrM5tKUs3aYUSSssXCDVXFs
yFVoXB46tPYPLVF8vods32+E5mwtYnZAPzYutc54bFO6jAhjKJoC2wPQYp9FIr1H88rwX0wWzZ45
3TYAzZDPtFel58z7mn445SOajzHIgnOdAKtHran7XVJAtwns6S2drFNLlgS5OSFmdhm1V/zkYvvn
p/XXF8S1bQoD3npi4NnP/3xlyQuz6a8vN11Fl1raRbjz9IMRj3fdTBu760iW/i+OiJCbMcyyEfHe
HdFrxp7wvLTdNUFwMMiKgDr52SvEeWNhS0Fw/fTn4y0Lys+vI2BXVhtmxd7iGnm3rKnQ6wvuTbtL
JsIgTRjzh5A+88Y1m2n950P9+pi6YJWkCZ7CW3Zn7x7TsLP7ZMADuvPILjkrtdo4lEPnfHABf3sU
IV3KFIvWxvtbljORztuBC6gRfNLQAfC0PbYQ9/rPJ/PeScx6wNkAb3KpFolhst/dqBSLiSEr+Hv0
Mso1jqNkK8ccS6wqSqTUyqGk4MFH6IF9zH1Ewb8rRRp/tCxZv7l/lDBM1QwbtMu3Gf0P735dlyTb
9g7R6pB7kPV52RYPTbsVQxu7SNFmccD7T2NZL79m5eCc0jYZdqGt9xf5PIPRTsvggztg/vZ3wtUJ
EpHwCft9xREKTSMsyVI7YoiKg97YG09nhsi0pL4M4ND4kdNVnzJMJH5GgsxVt2S6SBpra88tSvRj
2deMjvBl6o7reR6egXGYfh231e1UMMyp2tje22E0HIuJoF69/ai4+P0JfIuIoKTn/V++YT9cVCKt
vXyCi74T0XQKQcVvu0GE9xGrmF/VTrIOAPL7uSNbvlhNfsSS9OLGzp1qpHfoqiDwR5DBG5wr3k05
O+WdS4rCDK73aLmo7XB6TChiE41vRZttsXRVH5RHxvLavn+t2bCw/f9+Bu+ezqFlcBqWE3RILQmP
AcM/4p/GYp1o+rqNGxb5DqVFkugHq0SjqSroSX9+QazfPgXoinSbl9EgZ+Pni+hOrCV4TdWSbNqS
2Ugcwitl1TVdSfQTnv6lzPrx0TGN6DOu57brQ5+EdAiLhEsBkFFbUweq3khMLwNur3zlmF3lRxxw
B5mSYNUkNL5OhWGwVDq3DjpOW0/wOmreIx29Zm/0tn6u2Ua2n8vyBVHwrZw4UEiAL4xpT9kfXPNf
SzdXshsEL4roQGe39PP5ghtlyoBqeVcn2WMRELecZGttBgiFztL6oE78zbItqUjYeQqHH6y/21Go
jIFdw6Kzo4Hz5mEZ56uNXlcw5v3gSMtPevckcaTF8C9oiejvC3sSRToC42yepCa8I/E1fEyyeVHD
TOwm7CllJK4zyT8G0vgoNuU3X1+pkxyCz4APE4X3z1e0DWHuBYmOBsiZPuFXvx6d+kQK+lvmtK9s
eeX6z4/st9rzl3NFFoHXgg03hNifD0j6phrjmEeWbXhx6izqnimw1hNjQN8i0B2f1l0ZZ+M6nCqK
G4GatldhA2Bu/uDt+e3DhL6LLwuqpF+8FXHX9jbJ2Go3uGW71isHuiojGOb/ZejbUfL25zP/zUcT
9CIKMxqFNrFCy6/zw4InvYQ0im7kJk8NcuzKCPy5c6MP9oi/vb4GnQyeJC6vcN8tCYlCCGHAPNix
R258tx/J4yyI7pIBKLwBz7Qf4gskfqwGbxqEzGbhN+HO1c5mMgQ/eF9/3ZS70mBXyKYcuoj9/n0d
JgI+IpXyy/RoXnHoY4xqZgLcp9APcxJwK5UXu2iZGZdpp3/wWr1PBFrqB9ZFycWmbgeY8u5ZIyEE
f2KhN7vJENFr5YA8RZsStlcqNmz87bKU0mc8w/RemxD3r3pZZ/YaYRxSBXD8KCsGbRou+shC2mu2
bWf4dmirL39+Mn6z0GAnkIQz6dAqHOPdkxFpbjzZhax3cgyQOQiMhELVpGEEdvzBJfnNobA7CceD
jAHs5X3vJ04MVdU4K3ftHORvqGCcGwbwObnNUv8vTosa1EYeubTUflnVKvwMbeWKemebcXOD8ktu
y8kJzpKmpYv4z0bj9ffV48dgq98sYhyJtgglIuyI950KE6VXUnYcKYbTvEYaUN3C/ydQRlcAD8ac
FnkZTR8sH7+9lOyvmSBKg1nuu7sWhnoB/cGud5hicb0Qj0PfPDfXjW6qDw6FFvXXLwSVho4OFFEd
arV3T7JLjHIXzojSpGj0eiuhvUExicQwr3H8FpkvG2WuJTV55tdWP2hbdo7duJlHx8qBQNq8XDFq
Be8QqCl7MMFrRmtin91ujS1Tgs4K6ugFKpp2kZJvpPDFZEjlVbHg5gpOycJzVTJa8Xp7MLYDtJXp
7FskDGFbzryBC4JqI0wj4052Jpb5TJAPtE2MfJQbIJ2R+YQkJ86/yoRmSbiq2MFEqGEaK1jSM5vo
XmWlMR0yEm/tHc7zXGw0vTKO+YzXcqe6tFeXdo4a/UK03RTcMMzNii3/Wxuw9TYqxS8kvLRYF9ie
wwvXKRbEGQqKZNvZdXbba1icjk2hlXujSWEATWFjEkkexQ+5khbpwh3wkAM8sRC3T1eW6XZK4ync
5BUAhvOkZzuJE82rmEcoNXgkXfX2hGyuB2Zwlmu4QOk75JW5rnJ7Ka5icLkvDp5ZFKxBO/qzi979
trLxj5MioZLpegic/raIRdNuJq32nJNe5m7IkL8PuwNF7Lit3dGLcUeE4DIQ8c6zr1Ti7Ypl9L/J
gqX9p2smU6OaOfY9WZiZP2Z5aflKRD1g6KqysXZ0N/R5tx1yw0dS57OnTHP1U1tI0CIkcuy1RShi
1d5Vl01bVDbbEafSCcHPqhcR/n8M/TtTpMM69VLmWl1/tPppwHykXpJUwgbsUBl0yWht8fN/EZY2
bJg44VVAMLCT8Ck3nojlTnhziXeLrOgEtvmZAlL26rQYcSFioH5y+pe5lgQRWUtkxTit7Dh7gHO1
keA9r20vbzYGcUXXKIvR0emxcebmWXQBlQP0pQMsRcWoBGfL3tmacRPHgIWYDgaHwBOpPyZpR1EB
fTvjK7FWyplviOQ81K1oV/FM9Gk8p1dEo2N/Es0xHUdzPespyrm2QY1Isj3oKrihgxWtgW2714Er
Tjjlx40xuNEWjwisSKDa68CczN1M6XoKwqx6xuKjnxeRg2uureWaWLHmTWo1KUItTB2XhvUO/Ll9
aDJMxQ5JcgcEguZBTQ4A8bE/guveEmppELYxPeV48p+KONg7triNu+kJLgKjRJ1M4KYLnnLSohAT
pbl76DsHPJ5Ww32wtTvE4cFRBVa8lmHp4uMSGvehnlEFeKQhs284xY3WX9dh455Ux5hxsNR5OwUO
GMUF+akVX1U9VHvXauN9rHKwJ7nbvwnVdvBJSIfCytPH7TyBrakL6F8MEvUG4EIZey0xg240r0we
nsfcJK1s7dTsI/iYskiQeDZ8gjyfXtYDT1kyYZhzU+OApHJCyNGWQNtn94x/QOXFC7EJvufJud/T
5YjfclS9msxAkDw3w9n5pBnWliA1ECQa0IBq5yzJdaNDIMbeSjOzW+duQxL9VDLfPtc0iTModdwm
XCFctLUj7Vld0aStYT40XClQsEW2nlFN3UV09a/NLCE1JC/S+DAkqGxtYCuXBpK1LR5dRE9wXcdj
FCv9VeoB9ST93UWIqWdnFR/Zz61yQ4kNivjvZLBji/QAJW9FnwZvHs19AggLkhFX31y28+SO98yZ
8rcGOVmxmnJlPEO/IMuuq+wrAtWqT+A4hjX0iWnXUrHcuXBXP/XoK3gYM9ARrVkf55L9dDyi0jGF
pR7pwi0xACqaF14RTwIOsfopAqrzua5Euk1HrX5yaiK8E0T72QGMNaJcLPeP6O9BAjmgt9cysPN2
3c2KlwM1DepQ9EJMYZGvJBRcBygUsFhpIW/YlXrNNmXflO/zChwV2p6wf6iDYeGe2LHhrrxwceKU
usD9lzMahEIcZcszqA1HKM3RLRYIFC1O00Hu4XJqD/iYOEVnwbqdhebMryrT/qE3x264CIMgRPsH
OpmAwfmixOt6LiLBTyVfbSeQ3972rWnPKyqR+iirKLpKBlU907ozNzTO7CtEL7XcFGWOfLob0+1Q
jsQbg5cLr7Ks6h2/smEf8xLVvFTcXZrw9THFbHHlYBR9bfqwIfS+Me5UzPVGXgzCGGLEzo24qGTu
TQRnm/VNZTfVq73sMP1Czqgc0zqJsdTZ8R6mLT9Wg4pmNKI+Vpiaz+deVa/tVDVPfcR1nR2n/lwa
IYkSMwJsuApFHhxDuhG7zmvVF29Q9pWYa20AzuyFVyPGDnRGksCdL4BjBE7NyhwswUR9MILp3OCz
XK0Hj2m5hq60huIfEfnkdl2A65C457vKmEhNtMvgvpIROXV2Vz7LEIcwpO85QgYwB8aqdyki7Q6n
Ydi66B4bPViHUHrOFpzlnlSu8d7VEtbFMIj330zNla6FVx2JCTMuEpsKvCCl5Aomboa+cMG+oGlN
gd2luGijvOUP4Fx0YQYPWbtO5gpRAxLjijZWoR6BE09v5AyrL04obD8IpuxgNO3ylHfkzzBzMe3b
OI/6B+QRnUPEMb9kZuvpyW2b6sVKInmreTMM6aoYoqtJ5gWhTPhsnrJ6Hq9dqboHnTzDU7zcbhOa
77mNpfRUi54Dpdq09RwHGARFRnQlFFfNTaLpWg+16U2fy3injWBaSPpwgxNcGXGo9QgHrDXwE8s5
PVGyj/eezkRmHuDnHMkYVdFGQ2v45hDjV/hBR/rPin6LalbAX8l0lFqJ251gyxwgvSaDk4jYcq2q
TtXTIe97GXHuPEmzhnZ3TQOJJ401K7oisq40/NyYy2s0ejRxEd5zr3XlRv1BWqVb+J5q30oCUSAO
6nni1/lQv4HfNx5ECPeiH5TxFcs80DNevfqG1WJGN5pUjU/eH3mLTWJ3X+FuzDb3jMwUraq4LJIv
udrpQ2o0qyVB9m42M+3ktTqrmSPJkazc+qYNEGN2tVldtv1UfRpRb94YrRteBbKOd62HrxZrIDwr
FS3cDpf3uyBZ6rFGD6ffNJqrWOPLdCGNgyZ6o6J2LtgTB9uqCxoWMRiv9E1bq2MgbLnPs3LbyyCv
wl2fZf1eyJxbw2fz3MJHTXSSE8bXUqhqC+RP3TdVD0oHx2IblvxfqqqqddBX1it6VoK/K8BAlQB4
hBoUGnVvyZ3B9Vox0RRrJNm8h5DDppORN+M1RciwWuLGHrBKCLDX5S0+qAsQxzixdT1mL9M06wFu
2WVN/4fY8v6Y5FXDYVN5pQ+Af4BasW5YM+N1PdYuRiALV8VkB7cyMFG5jnEXsujmM7Bjho01sT0H
O26P/TRl65h380IPhwYvhFPg1kYpRKlPCegx/qOF+uIRGXVInWI8pSDZv/QEXtWxbrCkgcCcLVVv
Cmlgr27F2Tgm4pF6myh7fSxfvWGZM5WklNFZPtRB6TAtiyhI+6ScHt1xCE96gcDYGau9LLN67Q0A
d1cxSAN3mF/o/+Wf0pxwF745XCRCckMWenY4vjNNIvKTNFWHVEOG2AcafM5c4D4GcHQWGUvuIwlV
1+jJ9Z2VJOq2qzXJUueFp05xkM4OnOsODs6KxjQ6IhKyXrzYkw/QzbJ9HDsPI866He3SiDqQUm6V
L0EqZTxEF7FL46Y0zENAbM9rpAfDtnc1fQe3mwhIFOnroedlRAFMRFdKqzCcEF9SXIjHRNi7wh7L
La8TC3CZsDsNJYkti8z/rU8783GshHHp5d6MaiEXdxWwcH+kht3i4bHPcsw4D4btODdTz11CsD3W
W4e6cNW0DWhPMgG+zoyaTL8KiRyuEx4DiNphTNBQgS60qkiAEHmi/BHPMDQ2UHIzOTqdIynoSSh+
IWIO1z7yuRaUPiGaQiPMh7CGWTcfW8hrW15FkuVnmAFM9SjInO4yF3ZwD3uIMkP0oI4dHSSJ28Yn
V29mXN6We6YmgnwCPdpEdpaiz27sqxyTROlHg2cwtMjmwzSVPRHRGp+dHJI0LxwZylU4JhDXrAiK
SAIWD5tywbY0IwgYA3g59Bde0CZPuSnkzjZowNNaK/lizRUtjS7WxmsvsOrziWb2wnDoY/D8DdEO
HpEKJ5sk2yZxxn2AcaV3VXqBZ7E8U8WiCxYlQbIMeKBwqBa7YzLh9Uj2xqh5Tx4zU/Y5L01ZLGw6
e/ZrgvQWcGYEB6JvjSdoYM2hNJ1XY5Zfg6asn6lYs+dMwXtMUMjdOxngPKvvwk2LDv1mklQsGSnS
DL29Fh00emY4Fvq4B0DWx0fNKgex7h1dOXsnNSCcIRYur7QhXFBwk1Ne0b7ByW66CcmJXZaxCJWG
nTzneVLcmLWb38AJR+4fTyygSTS0XzJlkmqtkuhLHegzMAmNH1ijAjjaTVLeYpR2h6eGiof7FrPJ
gaSU8ZXQpHXIKpcvijdWn/ha0jubMwMIFUZ361AGsXlHfczONMVvcwzTUX3JU6C0qlM0ERTuirdU
LLmzam6DZ10lBjHOC8KpFEDPVD0Gz8QCsAkXQax5fjUH6guRtQSUmxhRiVhK7eI2q0cWBhWNQ7l1
MCyUW+ENdDSwpvJ4RGa3oCgKsIcRBggIjWEZPGNV5O941Zg1ayfxUnst8MpUq8LCQLHuFb8lKC/k
UusClRaifBMbHOFKolBn8Wy37Bv1ojcIp64GQmQpXvnJswbs/iAG2o/rSHiTttOmpQRomZDCGR5z
7zyJdFGsZUO2iZ8FJHkC7+RT52djFzz3TR+h0+zihesS2oTKdkjoV11tAfMdhOU9f7+Ydq+F3cpi
PAk5Quko0xxjBrPPfqLc4aoMfasGH4qjbGkKgJcsbm30Y8UuixPaPSgLYjaY6UjaJTZI78qsF+dd
a8OamZq2vLUHFBXcQuatRHTXS0iuY9MPaSo9Tc4UKoZ+l5MIHl2A2OjfeklvdNWZQFYvpGZEd+nU
m0TEAEUkB9K5SR2vBihTufodQA81ITFFQ34lOk56b/Y6vyNVOb91XATcPDmNBaL8obQzn3vCu0vv
P5rW9GW4ir3W8ufnwlRfYnYv8YpfdsnI6dXXGN5mtvO6Bg5f55FcBR0vJpUz03l/VgO3c94X9P+O
A2BjsmHKlorOjkSVHIikp4nSMFvBElXHNlp3IhEN/q7G98vPO33JHAWJBGZ1BsF8FfWWDhyaEjIj
tKSFUmFG90ZC1iqeMP3ITLrZD3kHEyd0R6gKafwwz9FwP2Bv+95W/58G9QMNqokqjM7nP1vDvzC/
LmKYX6pc+sf/gqf/42/9rUL1/hKoFjDnL5JS5Ff0bf+ha/ecv5DVEYvFkNFiOZAc62/Dv/cXgHSk
DgwRAHIhXv2nClVYfyF4hwWA+n5xHKNd/U907cjKfu716h69B4SuKKAWzSt62J8HRVaE8rRlbTor
CCmISOw0BEGFo1EE+7g1xmqTCmxvSHp6CsFRs7DTy6q1vo6oE/AaznFB/T8peIGB8Hi24fQ88gAL
8WDw5YLppAxAymZ4n49sguJQ2o89Gs2LWg/b63nwSN+Iy4TUijLSnAtgAEL4vYQ2stOSKN03bVKc
OckIY2e0b7KmtV61QQTTmc7i7a6QLrbnfQKe4N5Kg845V3M965hz5IDhSrAKfklmwj95nUf/23Lo
JbCLJjVguVXT2mp0C/GC1X3i9R0i2rqUUzSlY7Y1NbbPalmZ7NsQE6D0LbMo002VBfE9ZgC2rdFQ
zH4TJ7084KZhI8i391aKjqYaRtmdOSZfstqbNrETx77S6xhDcm+aOyLv7qbUouxInCDZ80esi8lJ
SO6C7RyDXLHaZtUgJty0hvYywiJcuXqSD4dGORosH8/a1Ix3R+oInEJz5NQ2cBdNnbDU2he9R6mE
ktIxDh2GzvKsnb3gYc5d57Zy7OCuaSfTPdBwsTT8WpWdnWWKCZDvNEHy1A/AazXLdPwU9RTXAOtR
3Y3FUeIEOmuZaoFvygdCYjGjssZN03DWdm3o4tKBPO7Ecj7VBSE2+o5xX7NPDZkCRZqoqdthPyXD
XKwdlAQRX9waZOIUBNgHcvOpmkHK4tPV5jsCNDKaYeHAPk5oups9xA1L433o0hjRMSIsH0sYDgDF
1c7sEhpGhyi0MSPmCZHqxkuo5mb5pmRL/nPmAW8WPhlT4hLFxoBBmU6mhNt4iPv55JJ0sfEibHRp
WhJhzdqMNwFblx/JRS/Z0UZbZbNm0fS1zWHDqLz3m9HlU645d+lor3PbPIRdc2FPLsg1+nJOXF6K
eq7JlEtR8dArcVKmBzJV95oW3YxMXFZke4TbEAn2Ku+nT4Y+zFvHiYNt0E+3epaoA3T3aDPLOjmv
yb0/VETqbhmbkIejFZQ7ysAdAQp5lYsxPvKpK7cMluMzLZvmg14vwDKZmffeZD4XrSv82gjhRUet
5os26Qnkddr2aFs4K/HXvTY0y45NLMKzWjrAieZc38DP2JXURPTOu62gZktTrV7HuVZAJdNwe9Mq
ivwwir7aM108UgJWXlBWK1nr5GSLJgVQK9xh7XXkVbIRKWiaT6QqJ/Mttb1aGWVMD4fIa180iXHN
b5+cJfaERzUYMVgihOm+Vlk1rd3I4uLwsu3xwa1Tp1pYe3O7B6F2KAb7trZIInbj89kIdl7T6X5i
znexbHelrrDMhcMJAtahAFiG7xLSUMLVDyFQQw2+V3W9c6fxIjG1Ef9mN26bKoPdRSADaVPiYdnq
rsgtV2sjR8MkaF2YxSDXSRZ1t7FW4Ck0DN9rwbfVrc0iGDMyWrYDST6OK53pPFWyKW7YSxebfFwS
OL1+4NmqlAHWMJI7U+WKNpjX7d0m+wyBNl7Vpu4dJcvlkWw3yLaBlVxGXpvsO5eRAG+FcRNG9U2f
qI3mclLE1F+OrkhesmU1S7vAwUuDE5OoZVOcYrMmV6wCTMENYy8/VkuuXPQEWJpwVHN8w+5u7ENH
4emHZruCZTv5oK29Y0eaGJRs4d201sAOaEYLlSbOKZDNzcCIfcsyQb8csIXj0yFoH1lXSK2gn9Cv
KqtNLhOz6/0aUvhO50Zt9bLuLploRydrHL2LZtRPc6O1a5Hkn1SIIDrxuisMx8yFsBONWGypw9RJ
yYLVhcI16PRkm1ipxa9XipdIxJdIi/g6UP0RAOcRVN7eZSTubs18Dm6HdLio6ET5o9Em946W3Nsh
oUpEl76o2XuSoXkwO1vyHHfVNs8y7IrmsFUDeymZ7DwzAQOd1IIY07BGtdF8LoBpbOxmVnu9Ne9I
m0t5gJk44M/NYArUAyFxhnXq8GVBaX6QqckoIps3OpsNuuBLm9V7ZuugUPHRxl7W0kpzr11l7VSc
jKeRW5evKqK2fJZR9zkF7/WUEZe8biyHV00TyAKc/sKZ+k1fp0coPi3b8to8a2Tiruq+Qq8beGXk
p1Pm4oLo5kMEp76tkiOR3umuzXSQgp4G1rvXtnzMMn8OiEJzB+HlbIk68ZlOMxLcttTcy2nWxU2U
09Ccnaa+yNjhwvDry02V2OgbKLJ9gNvnY4zZuRiye0P0+yIoqdlnPqyJ523Mpr1F8nKJ+Df/3I/F
HprQE9btbEP+uS9HyNE+2KD4rJ8seqe5sUUS48JytO35ciTGvF/ZQV3R/I+MMzu2iYjX6KCoLrQ+
BWVXnXCDpAVGM2bwALdZmXqId9eh1qt0VTaR9Fu+a1VMh4EokwRqv0HEcld15yYuDT82CRDzllCu
wNLuI21YPs9DuC4lFBQX7qDumA8aQZtXelj141pMmaC7MZHReCoSDb6WSufj2Fv3AujFq9awbSKs
ueigyjuMtVZWZgzNSggEeXu+s7AoW+9zzvTLiEB6tmz4T8ourodC0/w61W7yKequ0jF+VI2FNGOU
5bGe5aOrRHY3EvppajD3DE5vbRYZIVfocfaDMQUvyWw0m8EOGkYomrlJyj7ayWXQ7roV27RUcLKq
/+SFodrQ89Yuwn5IH4gfHlZer9w32dkh8+vKZLtiZS+l60y3DlGHq7RzP1kp0vDczZ0Hh8TotRZI
bOlOlNwVIdrycUDO5cHTX1nWiEVcLC8RNwwI3mgR1kWGBe81v14InwSv3peqSV8ngh1Onlf0j3hM
NrrXRZeZzh556vlkO0ll5L5LehZojKrByKw32ZkidmNP/1dQIxThhWFmdI3w12g2CPmu88qTm0Pe
YLmNuhs4de6euJr6UZu9fUkK4R2yLrDz9N0AzM5pfA6b9Uud/j97Z7IbOZJu6XfpPQucB6D7Lpz0
2eWSXCFFSBsiFJI402icjOTT98fIrOrKCxRuF3A3DfQykREKSe5O++3853zH/8XTuQR44gbR0MbD
M56Vs0sP274JsEs7qIRbqjc5IBDsot4E2JgSm2GnKnLzWlsWyyTTkRecLsum7Lv5UtkqOChhoH+n
8heMaCMcpjIzHppmNJ54QHY0LIMX8Ddur9Jyz7692xG9Lji8Oq1+xd5MLtKdnV3JLPiiq9aigpZo
JMXeeOufqhRQbV067jt8iBTxqU8C6Cdyo4H92C4Dv3OT9iDwA/BK7Wo8ecMa+Bz0VWi4j7morJl2
0kqsOEgPVEweWDAzxEeu80al0nM7KG9XVGPyFGgMosYdg1ZY1eNLGyxH11QfInbdvWy8Jar6ZtoO
VNMe41qYm2UiDsAhuedVOzk56+6A9o2oFJB4Jnt4G9mAc79lOVI3uPDA4qOxxZLzrxCH1K5pAYwb
0iq+UR6s3rQ3aZuPp1pX27i1rnmaW88ZWaR92bj+OUsrcc7BgLAtD57mBbTJKNsbbUL2XjfeKWBj
YMpjZJYqfmZ5VdENYUaxZpPNT1HRO6elOCDHpuHO9daTuEpr3ncI5d0G86QRCg2AZGaPkV9ClSGO
6GxIL48bOu82/lKkb2ptqGDA3+k+v+IqaJ4nUYstOaAGQwELfFSwKMenEXFVQUfsNVZgiYfIxR0e
yr59CxSZezexfpX18Cwall6auzz21Squ9c68mxQRgbbpIzT+dGOxxrujmnPcAQMwX+C2dKAWqup5
6jt0AxORdZoBFORGC4tHlGGe0s++gScpLkW1PFeymXaiY6bLUM4+itaIDLbVj0vGu3wqXaR0TMPu
5MfPtP1eZDrY1xaFMBxk/cXwC0k57SB10n+TanjWEGDvp7TDkkD6+7m18wwjzpDspF0HW9tm2EEL
pH9Dy8u7IuHhMis8HYHuyKvrx+961yZRUEzuPlXF9ChnT9sFnWuEKD9MPQZlK3qTX+m5G66mTuxa
SIUc1Rbw+/X5aubBSYO9GC4uHhRvHOmcCjx1Yf3yIbhvlIb2avrLz6Rx957RDReuuTO/DJasCMDw
6cbtomn7Mv3SfDkAmMA9gee/OciifZCZda6nlMdjKinzowpy1zRcb0eztfZWP+5N4Rgb1P7zmuJh
TtBPeuE/O14KyjhbfpI4/BUPyTvOHt4/wnoc+juPdaYYlx6hrk7e2MuO4WCXxz7DaZNY3mUJ/B9E
QqM2CMQe8UxszISkURyDBdJoMLgAYHnMFdOZ1uV62LMSzza0yejXIhaK8Ux7GFw5+mih08KRkMf8
uJwEEttOk+5m3++OLe/gt7lNP61C8R6JQe6klsmCT9n0B2xSp3qlq6IS2wxT1JUjCwfNJKySAU+0
Hkjwtn5UvdkfRm2SIc03xT7PsIKEjdnqaSiKvnk1sV5hbRkdLjmNfFaDD5loZNHHVF1AQklr7Dm1
vWvmJTkrfXB3bT18m1t4f1IE94E/5A91phlfTtYN5yXN3FNj+e3BLCGNDyKedw6+mW90rYnIb82f
3OHzO8ggXPATHYhVQjV9J5KLhRstHIDK3RH+s7csVSGiiMmP8pHb0ujZGhl43DItO5qYrPd+pNQi
SiaNSxXcLwJgfRKhbWiItvp9Yg9+6Da5tYUfFt+7BrWtXjm/+9UQbCrT++klJb8xhtq7eijrA3UU
R6cdF3Jt49Wo6GgVHRVNVRG8ARvIIul7VkRP9whwzakZg9hesHxm4A5ouuGzk+DP5O1aqZ1tsqbo
JzMUbL12qYD0xNx4pCA4D8FyjbuVJ7nlaT7z0jv1tixW1b255zLl34ha2Huuwigu1oRhowgCJmlo
bHcc1WvSndvCde6Cc93VUEOL3I7M2HM2QwF4Y+T6wfZJnr250zduUmaHrrCNsG0brCx9p5/Z3PSn
Tlhfchnu5gDRfr1b4JO4Gjzdt9OSVA8Uj5wXUbgbdHBIv2UJv1HBDAc13+NE8LWzsnPISBXtZaK6
S1zvBUAeXSe/PVINb/9uoj7F0PeJQu8oe4e7jJPOu6HI+FL+ABcn6z8X0Ty6or+bGyxe7YwfKbEg
WUvuWfhyKUGnUFmBoDPjErnG6kKdfdeGjXx8SEXZovVTr2RN80nxSQ3hPsUbfeh5RjpGGzEAvo9e
/p55zhGX6cPUi+mYUboScYU884h+wUdT72xckFy1eCdT6BL2Y8di08jo/DUGc88aEhll4dC1ewux
27jNuQa3Zdguowt9QLI05aKz1N+lrSGbKKX8nVka33h23syZiAnv7X5buIqbl6/CpOU62KM0Lwtp
DBSByIgzdUoxw7NLq99raMmPeQLikml2D7Iqpd7PWp6Jwz54lIJEU2OYkdXpu75zWEG0be6GDMpa
5JbejDHIy79VcfrpG/LaLea58N2fpHd3TfmzN1hY9v5Xy8aca242k0CmvrergkjmdWjksCQWOX41
tMWicRdvqdTSrbTZ3HSNFhYmDXHl4qOVLNQOR3WNFgDghbElj99ykT+0NFqQYhlad1oj1N59NYzm
SWOmbzY0sNKbM3IpH+Xc8oc4yRuatjeB3rAi7qa6jdKekIl0z6C2zq3uhG4ODQKHTTnsUHGSE0cW
jayL4UlO6FkOF00s7d7uzDJgY88+LStl/EBmTu+BkhktBm6W02zc1qrb/pvG2r7bVTAO512rFaoN
LSNFanO5I8w8PsyBplQ7MCS7M35HTgw8ORnQ+i8DuOd3DKRe0UPdDqgC+bPd7r9br99/iuvP6rP7
n+sX/sVwwXMu7f/jr//Z/fHf1Oqt6vdf/mP7u4D0cfhs59tnN5T81T8Cruuf/L/9n38K5/+FEm+Y
uk6y4F8r8fwsbfJXvMyff+fvOrz+N98GDUDcF4EebR1F/e8IUedvLslslmweqF7IAfyvv9MgcGF3
YujT//U/LP1vqx4P9YGwMNk889+R3SHR/FV1x3zEjYIvpmPmxkfurnbvf4pnBKaAwMdUf7D85FUV
CM99x0aQuM6PWnOfuEkeajbtP/zK+IG5wNgN3ryD533qV7cm/hrzaKlqPnarl7M2lHMMVn9nO+tN
5K2ez34M2q85hkcgUs44sXpDtdUlSrhLv2m/naOrh9Qqmf8bP8t2sVYzyyfeLV89p4qbXuH31blW
PGNx763mLSnRHE0atVffKvbSUI7V/dyZzqZZva05JlcU6uXR6WInEh6ykDGr4ZuZBSB1V39sujpl
bSyzavXOcr5+d+0KLXn11Xqrw7Zfvbb56rrVV/8tQxm2x9WTy1S3tTHpDph1h9W1O6/+3QojrxhQ
Hkdc6FQO4vLNVr9vsTp/rdUD3JSSZf3qC25Xh7BavcLMOtO2xD7crz5i5PoYyxfeYuwFP028HKth
9sRZRYVThmU4Xz3JS18D5sKmrFa/coVxucfAjN/xPl4dzYMmp0Nj4Y6dPGHcgtX53K8eaBKyuwpS
4mL01a3gTnbJSp+PfE62rMBiVd618LjU1vRH9n21LH4MeLce0bVos+i0PrSseqIRLYHQJy0tfgLz
6pztYma7rFVOe0h6V7L/a7JrK0r1Iw5YXIKMCF6mykIbEWLAQinwn6ZjQF+VoiWDdlD/0VOKjSMb
Gtyo5ugcestvXr0sZ1cMH658qYuaZpAyDfY6R9DVrn/v3jnUi12iN+0F26YfUV9k8MsLzIHH94CT
rzOb+tR2cYwSLvT6RIkkfhHp154ENLnOnIagNhQ+kDjPRA92pvLyN89k0x9BXa23pDfil3ztEPSt
uNpOVSaejEIYV8udxNled7EYT/K3ponZzbLcYnmc8RzfVbk2bXvdmh5mZ8yuA81m9WZI7GnbZR2v
Hxw77pSKnJsDiCFqpU9vqm6VLzOG0/d28KyjhuSchwlYqwNoAv5MOk4P/AK1EIt4hqhNWPAbrk3i
9j1fkvTiPER6ncwPZsJb0xnoRTk43cgPLzmtb/BO+R65zOFncge8HjCcitCCh7lt/JIvaIDykFug
2DW9Z9UcTX3VvKZ8/vaZS8QFGAHes3jKOpeqvL58aYw6u870xXzQujjujcFqPp0JZ1c8iOb+93eW
w8nwd+Ng8OVL0/Qek5WEyFLDYX8Vp/6jPfEetLW++ipXy0TtMHt3ua1AZlMaFWbrD/7bMkaaqn/2
poo/WMa5eXRGHiIRwIwZwaYjuM/Q9vb7nZY73GE2C8FzrlEzzqFsUgHQ7UDcq2bVIrBJ4DbG6viC
+ml+R+9iGd5XtvdIXb19FEU83QzcFVHb4g8yk8GzD83Ii4rcU5/oKOFVM+ma2JV0gX70Xppda124
977hzmcZG+YN/p9/U1KrtsgjrNKXwInfAhPHqnKqFKNnzApLG33+RW+m9bFMUu1JMKHsFyClTzLB
FyXKnlXR+mpVqgKLnMwU83VFXPchEE0/FMC+KNewnYshO6RYyluYRt2ELz8oImZeyTgJxJGbg++/
+phvuf8KFn/5cu3q9Mqw8jBo3bdR4poZHfFW02OXVO4cBv6d2Q847JKHdNQLlIL0UOXtl6OCc8BF
ftNzZ69N7zZ1Fj6edN+7ywt6GohCffIvLlZ7pjUHwJW2MZtZhD6bylvPOTZsTAvCiZEZ7g0fwnNn
5MbVZQcZFYafRK7XQHv0EBmyar5mUxCpKY+6WJys2osfjF6b7o3JZE8nEoZq5bvoiqKgRiYY7S1d
19gbSXgdxpGWlN4vmDC11vioE1aT0vyU9SjOMs2ac74MKI9mZRwt0/nVGv2h9p1HjknWbuNg4RBJ
4lctMX90mv9rHoC+oPxXKDolC7K5BslRWWgp3YKhy2y5OTeuK54Ga10Wp/nyUY0OwhJJmDUBuGv6
6anOh+YUeAWWPFYfCMq8wJlr7CY5xJtczQV0JeMZCq2JbIDrcJqrI72B1kHxEI50f2i2U11wBQgG
jGFLs9OEeJU6+uNUC/1CC7Z3annjkyMAMOiM8atuVDKkamYzGPOXNTe3JvO9z8xct5hK6m8e9tnI
KIpv0I7znzNS9pbPOvWHFhKDPtREAbCcn2Dn23IzLojokzWWhyRfLPaYNK2HCz7PIH6SVfeRzn28
1Wt/vhJrUuCUEkIRYd2bgK7rBUg2bMv6Igz3WvLMf+Rt1W5BYRoP1jLbW3T7GkFl0PJDURdNZHca
upZhNp/IPMWWVdlxrkSB4tT8ZLVoclvtAgbl8YceUxvEQgNpD1cPSIbhF5CkV/CKe32W8bMyGig3
VoFyb+GeFLaj3bHJfo7hkIQuH0M8TnXyg/7RDrynFfUEBy9UVyVbhgT/w/ac8eaxw30uZrnOEKih
bCBdLmV9rPAGm7EPQ3XMn3NvwL7W2Uy43FM+ca6Wp4CN/drDFROU0jAHurbaseU/qaSiWXLp9Svr
dvFIdyyB31QyWVlrRrNp/WszNuqt1ufyTZmGdXV7qE0OE9amdbMlgvkLSqfqMywMae2wZSH5EiCV
5cllJLRgnDozNlggdQtlZ4Ecdn4iKzQaP3np3UlDLmj9sLCwLvMiCj2M20TbjkU+XEg927xjauij
Qq4KvL3AFXWmQVwFNW0nm8TdNpbOWiYr45cAasINp2eWb5dO1vWmD2rtyv7dOTIpFHuDJds2m6gB
pmFd2Nu0nb5qqprujSrpn1WbqQNV1fK7C7wYtM5cRxi0cJl5ijocu8kovlyORcUUhp9bO+mCBxi3
RHkQJMbDBjsGqYs5JoFi+HxbJYFEu3z3OpSEro3VfeFq+l0b1y1lMKLdS5Og9QAAPmRmuJvIx4GS
2CdmgiPNX17ztoVMnNcjUTLFpm4xWKllaVfuKlunxaEt7P0ilrspS+ltIVyyMYd47VPtxoelYMYr
RtFxco3+/azI3cm8UySHCu3V6oMrZOLuk3UpA4g797ugcZMd2NYGTiyLgpa6YjT/hY84eJs1TQCS
3xH3tTdh3mdrvel05bxYzbSf1JREnbU8za7lXafMpO/MB1oKq2DvYvYKS/YbYhTJpwQEb/UceaMU
bLky7vaTPk2nbDS6cMi7+EhP1yVLJHx6x4k80KfHeXGnc5zDkSBkoKWFsWXrfAsKnq7G2RtohFqJ
W2lpNPuiUnnyaLm5jPgIdyphrajskR42TUs4EhKp48kI9GTGsqfKeTpOzL/LxWFUoWs9qQpnO3f5
GOFfQFZxhmLKS1ZAwyCiys3QdLsEQPevtPAx4mxcKxbmgdPw+1TZj5oejLuqDlbz5aCeYorQt8a8
dNckd8QuHx37DovfD7lY2XZp3FsWCC3Ml76/peSHojJw8nvpNc57N4mZJX29vBud0d+pCuE3M8bP
NpmJxTjmeOePo4VNBMusPXH74erdPWC5NC9YH+UtYVTZmjHm51nz3oDOxRtJUdNP1SczuYTWxiAQ
x6dKy9xNktOqUMiO1eCYoRDi9OOobErISna2Z0H/LdD6aeMU9nmxGLQx6H14pho3tqzaq2ugXgj7
V0orGu74LDjNbMHrLZIBQ3+CmfFdZ4v34RVOflGq7pjjO/tgUYxybPPgSQdvBbOWWUYjtdYXx2WJ
KQFaFnu+2OTgHmkjXb6zti/vurT6xQUU9rEw5YCdsF/dkuxTI9Y8v2RVceprsvrwaFngmRX3PfXE
GasAA6gy44u7NckA3Po4YJ9jGTcry517zFgJTguztE66HcjImxc+aUOtXtxBDWfZWPVlKUcf9NPc
l/dFLaHvL7gM3olm6siieTbtaInlKNCDtemQqyG7HFUG/gfCMw+OMXGMG65//3sPVeV1sSpwmkiU
kMJjy9Z45Htri7Ou6m/IUWLrrBG7eA3bdTwYt76xHLM1iNeskTyxhvOyhJiesQb23N/ZPadOKf3L
c4Uezj9+LxOGEho0yPnVa+QP++wa/+v/TAMyPa/hwOmPqKC1xgbxa45f6Rol9NZQYbvGCydyhsUa
OOzW6CH+9kvR4hhrEmKJbqWPD2gl7JfX0GKxxheXNcjorJHGdg035mvMkW/smYtfHHlBKnZaThiy
/J2L/C1l/HfrOXfZr1Z04qv/q4LzW5X5P/LO/0Oqj2k7Lpyef6363Lefiaj/Yr7846/8KfoYhvs3
FBsugWbgQe1dMZd/ij7GSvOkEsz3MWYyOrkINH83X7p/M10TcQbiMMxh9gP/EIFsamiA73qAkFwb
Mejfa1sC1vhXFUhn1+pQ3GSCjoCPof9nVFfRDQDYhiB7yIuAtxoaos6msQWkex/EjW3DE6eQk4uJ
znka/9FmryjJCwt8zGq6SjBSzcYDL7jp+qxYqyv8kjDmd8cftYJ5q2Dr2dByf6BoQVcPfSn1j0pv
lK42Hp30ftga4Hc4VA0B91ekZuGPexHAIKfdPT9h5ze+LNJ5cMU76b9rZsFmx6XbziuYUYVIFsI4
XnlzaETfJ5zUEXVQxGOKTIxhbbkDmSezrbiPlU2Lf50nwrOna+/+5Kb45ti0sGr3rm46ZkfWYPkF
r2N29EZneFM5VY+23gTupq3d9NZ6a8VxJ6b5YQTVFkREColpW9yktQ25r96HjFc2UQD+lzshKsWY
JSEmQvc9w6z03JFOy68OzsGoyxrvHmQSTTx09PF0KVm3h1wrObfjYAoYhWnjwQHhQLqPeCXmH/Es
8JlwABJCRqd48mwL7mcnZhwIM9/+MXPj9LyoafoBJt1w9i6WEApgrXEb4PurQ532eGPngbWDMp9Z
zXeyI8BREiaWNSpSnbSOKy1pOx+aVhUv/r1fKA8TPmgDSVNtxnHtsWxdotzpuva3Qv/aD6hgD/wk
a1FAMVZTBDp+ijJ9YI2kt+6mwkP75bUlc2CSFYcus4edSizujTIb6NBMvUe50HRNz0uRRObci8fC
rdrTLLjf6pU0HjXKTbb1WLmn2AYTz9TkuB/c6o2IWgPaDskhrdl3UeHQT2Y4PDtZ04Bg0/c13+n1
oHvNySxsxRETOJQB+OyPCU+F1ZjWzYPNjVEc0dcMmykMAEJNMDOjt2PAsnlR8P6NbJPWaLawqg2c
C1G18Nt7HDp8h5vFGL2nqqkzheaJY/ilbEd0JkdQeDenEBg27CRFFeI287rINZNOnHIRt8HFbZL0
A+TK3IR56RUe+P+50i6jkyXUfROyuHIPzS4jjUWQR2v10ySQ0uC6VAO33hrhdUrm1GEpatbQTEpX
T/G2ltRaEqjEwtIbM+Ueakm0/qBzKdnVSZY9ZBO4/jCV3FixE8QVn+zYZ9VtNTOLMHIwgwqZTcbx
sizZICNSaFYoUl7NqBmr0Qj1WmshGmhInA8u0YUubKuh8u6mpVLc8xx93xbYN9PEYhDSqXVaY0IU
05aal125v5Yj9UdxmVLPQSAhqkpf/TDpHyLkOMnkZOvdDUcqOO5g0H7hnKn5TGmumELfyWfn2gur
I8kticZCZpjFjykmSb2hIS79tiyUeu7tuGlrfJeQvBhJsdgceBLNT7YMyK0gg/c428rSdPeljk3o
iOXZAlfWtF9Ks5+dwSUEmTnd8jQW5tgc0MUNgVEZ8IXfaMbZ6jr9bkGLerRrxecRZ2JebfOEpxnE
EYCXs8z3y2T5J8xZVBT7Spumy2Qocfasrl4i/qVi71MytTIYY2QxXiuxS5oljyiItB61ZtbHnTXQ
+wpAyTwLFyOD5ecU0mtZU6XUzE6Ekxc7i1AO11tAQYztvQUJ8TPXe+3ZasvxtdMnaolaYdt81uxp
jDRu8NvKcLX+2CZr8BKZsdu6KaCpM3/ARjXTqEPeOKbbzLR3+kuVnriSO2YVztyIG32TYz1jah+w
rZqdy2TmuG3CmEu58QGLoyW2cV+phF2VUw32naibwd/4dVx+M+bEeoEW8N3mLQx/optQfINaNw9Q
W71Hl7t2lPQxop9J+JJhDYd1TUxvW2pOTL8pd59bHXf2taxwc24qGsuMO9UKcbf0aGd7Xwrrh+yn
H8iyI33YXJdZmWY03TNx6z19xWM+DXcVi7jrMhvdjd4KjCqC8yt5NKYxbk3qvXEtz4fK8nrPgQOn
0W16QmNT/pVUpbH7//PU713cf7VFsz0D0s+/nqeOHz/Tv3RXgm5a/8Y/xing6DxjoZbblHu5NsPZ
38cpYw2zWIZjMzj5ZFL+MUwF8NR1hHHTJaEJxPOfkizrMAXIaJ19nMBh1Pq3Vmr2f8IyAVfVLRAt
ANoJnBnWWjn4zyu1wojl4HixeyVxpR2TuJ7kuSa9CxfCByfgJZvJrAoL8Z4iivJpyRoneId//ZlC
83uyvcJyQkNY36hgmL4Xnpad4Xzhzy9NHydAU7s+C+alC0SkoaH1N4KviUTaVko+67WMsYmMWWlV
5yLIuj2KaJ5zPKYBErQs/R3h+vpYxTNWpXyQYTUbrL2r0saU6js7GETUaeN/fixwZWIf11V8KZHf
Lt1g9vvZHeXJDFr1sRjlm131KGVBp7+WSnh7vcmaN4YsHRNJ5RKn77DE5AY/L6k2pgazZTKZ0+mg
N8Le8UJpV9yrMQZFb9ylYIjbOGwDkw0TmIvBwE/idCXXJjNT+T2+a/P7OE8rlr7hcz01uMRT/TYD
Rb31GMMijODfSV0Ez5MzzfdTPVn7xgy+T5Pvbkd9DmNrrB7tXJMHe2jNa1tV7REjO4pQTv0nXTPq
6Lhpdhdo5c+gl0jWsLy2DiX0Z4lbZl8KbWRh7sXHOXasHSNB+VmVGX6N3Dc+md99Gfpdy9FrZp/D
QDMOedvph2P4qqa2mZNINn4SSk67N9McgEp6Oe5yX3yvsuo7toTsrpYN5K5UjTAJKXZGSBNbyK5e
6DSYbDaeqpFpMdo4WL6yoHrylglUIgnj5ri+I5/l2Lk7ktrkTNnoFQc2Q5K5xfNA0YvRi2oNPWOv
k86fAWBNati4hZHc7MIoHua5W+5jKoTCdIHhnlom2YhMnxz+FR7rMB7svZ2XgJ0qMihPyu3KiwMm
6pIiRt2BG4ZSm8bqQbWy3dVdN/0i7lHWG/oNMO4VGsU4XZdT76xsY195ubogeWWHiWHs0sdkBzaT
q5KPFDBCWDYk5oGw07QxD413xoLH6J/1nn5lcYoBCAdoyTi+GmCly9M+8bvhBcvMoAh+zSbslUJy
99a9LDKTlGkjNTG6a4yhGzI+wXmsKtYjfWODl0Aha3cBBXWZ5JvypNucOoJZzwk6Q4Wv3ky/BLvQ
re+XAcXNhXtpHe3DXRxQp2ma44nDd7qxWk3hRMRmFFpQV3ZergffWfAVm7H1zk3MErnyCRSXAHLf
R4qxdya7kF+0GC2nZWIKDd2RFIZqEVVYS6gfgbCtB62IPRiQfrwb8NAkYV2o+SwYUvqQ8UGc6DNU
TVTFeFpmAGQPnkMD+CJROlwXJispLvPYESy+lYAY9n6phhc4LgJSVA0ZLo9piPGChLROg53dodIO
v3PAj+QK1CwyAwENnJ4Ct4J3ZGssY45cFZMjU/7yPE5y2lCPa+xSij+jNJh5SXo7vkv9un1wXYkL
yG+/0aTk3gJrOLS1tdwrFBjOcu/kDHys2dSbuJfiCrFUueIBkJwGXMroyJk1/vxUdGVzV3Wj+c00
Zf6W6VQ1YEgiYqxadfTnLI2PtR54T1MuzTBAgrWmRr9Dx2MlIdRjYsv2MuMBCnl46ldACXXI2jQN
64pEyajLIEospR8XaXzgXXCvjS3rI2A781h1A5WEBn5WGAIm/Xdxsm8hoEdx1nzTvGaGpWZa/ROi
9fzJVbYJF82bGb4RKL1ZYibgSjtGKLppaGTkr7xhaqKMSNFGN5ce1/AwPdelbu9kUyeh64/unT7V
GpdZHkQBKaMoBsbxaol1pIe/tvY8Alu2+3lNyznuK4fgAl0m0D6NXGr431OLK6A9fOUxHYe2k4lb
J3GxNnhpEaX0n8lSJVuJ7S3CjTlC5u80/JIQ8F7NJekvbVXeqAAdsGO7dWhhrTuD5yAbWaOqqslf
HnSDjqsubQu56ely3NoJHujKRplH8fOjjkt7NHip/ZmsmzLlTb8wPwMR45lZbuKCxrAW1MEl1dY7
e+Oo7w2gt9A2muXGDBiw7hXuK3BQPhuWS1Ggg2HTyIrprk4HjQdWgonNyey3ohwBMXh0thsxdslF
F8ZPRQUhe+vlGTmWskg1mwdndJsKz2nsPHEVnqJGX/xjFZS3RTeOTA/6JmjJym4LfeYFrk0niLxs
fFRNkXzXJgdGKLe/zezW6UNedjP3bpmoFz1xae2zpHdK/LTBPV/EwYHnJvCLXr+Qi7RuyzI8DEkG
d6SEgQWpqAgd3nvf8tmsVtjWho9Etq8DAwzOkqTHwNduBdt4dg+toHHIYt7Fju8fsskddonfl9vO
GqpQ9+MLgfWCkrJuOK6rZlZsWDhVA7qFD1S6Gyp4O0k/5BsTwR16WFxdEqfl8a1i9TPNdNKso+6e
l7HzfhleWb632OCuTtc+UnXrPIHre9ZnG3x+EEuEZMs7tpSS7v3BG7bS8cbnrkqHk+NWq6+3P6Y5
bFOJykJ/Ap6DYSk9dzNpSXfK0MUxyiT2rUtq8bCscCyAYs4IGvoRNIz5CshHXQBVUPzHqnz8bmSZ
diiX0blUTZafzMzZCSvH3EuNLxu0l4m8LRa/qtxSIhtvvGQsvwV+0uzx/8l70BsGbXoNIDQZf/qY
LkI24umefSEaNpucQ0dBwSW1bXVunCL5MQa4lr1uFFGzwGEhN7t8gUz8llY1fnHiZU9FzLfQGwXe
F2hRGze37ggE19smNd64iOC0FzYgrUZcSnipMGimyxwb9nMpCwwnuWVvbaI4exoTgl02FfFbO8wT
OcysfUP1ZSUQDAHbGnM8eohMu5LKyTVEg70DhYYAMsUJqPDlQD3h4OACmS194/n5cgqCGbEtKc9T
f/aEa7OrE9V4tUsIvshouOJ1r3zONbd+YqgqzrX0OeodA4E5U4Wf3wvRG2RlkuYKf2dXuRbleJNO
M6gFs6GeHG2f5na1426cXDzAhdvWzIdDggrP5hME3AMLwulIVpU1tj+00ZznDm4m9UZzaR5CLXNo
NFXGct/gqgkLpzVOuBrrHfLc9HPwY78kvIDJMi46F/djmeCNdfGTRI5Ypl91kTZvLuxwnTH3Z5UE
ccQ38oXCIHc5ex8RzugPR5zAPkW3hYao2BZu6MmC3mHDLuq7ZjLxtxS2C9yskmkIRecDppAJ+2Ih
9Va5YA+cAINFUeT3zL0h3YvlTgGM2OlxwwmqYuO08Bxgb8y0mfq+fiCapX/54H43/UwebOixidDu
nmzhe7YbRo92Czv70YG6Z6HbzazS4m61UplQF3ip32BqJwdziuOtR/SLWOfcFViUho7sqtZFUpXs
9KUXez9kqrd03g/eSmjUH72GA2mDsyMHutcbv6bGK/83e2e23biRZe1X6Qdo5EJgxi1nUhQlUUoN
eYOlnDCPgcAQT98fVHZV2v3/7qp7X3hYy1aKokAgzj57f/sOEzk3hMEqcNPk1i6qNBDRx2CKVEbF
Bnns+luqygE3WVkVYfmEZpfnzilygzS/6acgrJ/GeeBdA1IyGRTOhxUn5VXWwR6kFK0QPsIpWfQN
sL/cR8aKq43RR1kPQH2efjRA5L6PIa+QM4L7ytfUXwyYdrsZweTIYnbqVmKAsm/KID2pIWhvCeq4
WFi9+s3mk2fnMzH+iQgYRvB2o1i57fE0N/S0NlP1vYtMcVunU0DQZ1H2xg+RT3lPGtwcaXDEP6do
ZEQkUDc3tH+MW5wV3bUrW3uVLdKhwaT/YI4JXmOsQkusf1QHwgU4zRMC95z6rE3tcISxRlmCVkOW
9BaBEkaNdWNWEkrOolymrkllxaJmut5c2ivf4PuZeVNTfTI4LxIcykSguGHhL4VhrVqzyNHHxuw6
QpRFZernNwJxd3FGPcvKLMLpEVNSvBmyOKW4UmkTn3hM5LSXknjlkvCRJC0VXJQG7fXD4M5JSwHQ
gVq2koh+p6nMsqc4KPo3ukI9ZiY5XOZKx4+lq+UuWN7sqEyyPSV1TF+oNzSMRATqgcNMw9ZTjXmc
M9k+RlFp9hvq9bK9wqh0zGVXXYlxAdRsRfvcJZ14FU3QvlZ1/ByVvnl2LCgwWGJM42BbzZKfwuqM
smLe+GHZPELpk9WG9vDKvwVK4zxUSfvu6w6zTKMnlH0jMfU6GE0e+6mO0b1N2DB3eTEXLxkZm89B
hn4fUDoYr2clLAI5KOYsxMbvA4zLdQOtCSxL3Gx4RdUu61jGbQgzE27wiCmxYGPP0LfA3Td01Yxf
Nac+TvyGK1fdIti3H9p9RZ3ytYsJ1ZutxpkFzc3aysAQWws3+hFnYnpMliUAnPT0WC6LAbhFi+zN
ssBja1AEtf6cxGzOCSl7/HCYbOqt6ebzS86twuLKH4kDZb6+M2Z2EQXFDfveGoorBbXBxtZcV53G
uiKAT5yiZZnRcPJdp2yqD1UWCTBf8MyZP5eDrHC7s2tzuE4rc6H3aPyfczv6sIQgL7evdT8G5Z3I
M2kD2fQYxtqPZQqOhITIUEKeCF3S8fR3A+/LeC9C3DYeejR/4GDML301NdOTHg2MdCujZ+Dt75Up
bZ+qReVbZLhDu5vGG96SLgD5GVPUuLalqPG9/HfpDDJxsGdddDzt6aZtn0iCTM+/yD//D9L1R6fk
L/h8MzDpOKOUllU7mzDXXRZYv9iUm3Yas8IW44XOKndjhFbCMpmc1VQeDfDMUfzFKu39kFknQqI7
w+l2biK2aNq3jdJb0CmsDox9iL6aQ4L66xe3WKT/12vzqChzPJ9lnfUn9HwphrYyI2u8NE138RvO
ihBLhst//k1waDswUhwcl39+A9ysnxh6qY1PLRqh+Mszil3l139Lkv8g4vwfkiSSv/WXkuT9j6oC
ET68V3909//2hb8pk77zieYx3FBMD/Qz8m//VCYD8xMoNiEoJrPw2yMH/UubtFj0IlciTtqUBsLU
+eei1w4/YY6kp0IQ36NEiV6D39MNv31sCEb8f+u8rI8quV+uVQenigMFSJgWiqqgHOCPn6OiZHFS
NuZ8cMFizRvWrajubjHaFyuaqHFGxeE2W5ZpV+7GHkjfypJdd3SCWpg73XZwSRLMxOG6BRnoMvO7
HtXGeawIC35rhj66Gz2ssIiK5sZJ1QTlDgq7QDKScjGrOBsNDWQxPvGwBBE8k7K1Eoyz2y5L9N4Q
Vv3cyZnFX9YmF0GUYssDl6HOWrgnDiSubccTJ9ty+2of47wjy88UD0ZOIPa8A3lldM0FT7RVTciC
50sDs5z+CVjdSXWg+yv9YQh6r0bQYLcTX/PqznVGXa0ROuekxGC8Er401cqn/JL6dje2trUxuvdM
GsXNYIfZHc/L/hYOqLEXUabhxEWkaet+wETConDHRJQNzHscHqdFYTM6mByEY0GdhQ2kmqFw7c9B
x9ssDAgE4MQS81R5sdpWvuccEDriLc69kH5bR5xGHZb3vWF7O6y2nGd0gUqigu4OPgHnfky61cn1
LdaHgY7WjNj+DikOy1oXlLeVL2JzO4M5TOjbY7u0rlzzRSAHnlXtvEo37h+FJG63DzpaB9nzZXGz
KlWQA1tX9vNUcLLMlB3soYRmWGl1FN06dZ5uGEWI89eVpiN3kFffq4Ns68HxPQEwNn+yrKu2Timu
/nDPwF1tMIe1e3ax945Sab2sK+2LMKR6Exx+PnelPd0NkhkipADUgEu6dstFmkr6ck/sAENl0UXn
sIHq55q9c5s71ks6Ot4mr818M3tqQbjH0SNW8Ra4hVseRpPTcS16xIcsu0aqNe+wPPuY2JcaMuhx
JByDLRn5cZ0os95EmjgABrQ6OmRh5O6UV+Y/w3H8JqLQ2LFCg0CL811cucjjlZym9ii1wB1cwEBC
OIcTb1vOxqvch5qrDS9zeFODY1uVAQh0I5GvumR4opjA2CWWh5NsDniVkt1trGjZEBjlT8WQGK+4
PuJjUyTt1UUGvZ0dNwSwIYmHGcm87dhUrQtqBy720HLdcNkS9fA4PAO5RBfDCrTJKLKh7xOWArYm
d7rOY8/YFqdOHWMHKOdYfA6iYkp3MhSjTURcaMdTm2xM4gTzukcCu4GlTf710bJyd3x02fS5IO9b
9qDPEGXjjMNOlt54nek/9ICLkpfJ0dQ7KsFTeseERtwA6sPM9ycCAWzDegnthjB5QSQcalFkJ93W
ERzMXqfQrrLjSD1TsypqnfHTZJTGV4vLshsehzR1xsc+TxWN8XFsZDaoFXPI3vK870A4gWGvqMhJ
XGmt54ZQ42aQ1sSdTaVx/FaKNF7S54LNfG7UJZfnWM/mdpq14DTKFoEfPxhnP94UWYUnoC1t8hqH
Gen6TdXV2H/z81Dk3hvvUajA1CDDnlK4WBz6qwijC//wovyYmbVr4Bkgpxk9VbnCS2+2+HDWFlNn
xAdLTNuPA8HfZqz/40ktEJ7Z3f3F8rAo0opWg1/tWL990W9PaWqXMfRbFPtCryP/tuwCf9sfhuKT
S/AsWArmwoV3xwP8dzuWxX8i7RLQwuXzIpa9H0PnRybP+xR6vk+xTOhZC0nvPwrlAeP744mSGlgK
n8nkkQZcOnzCZcP4y2k39VIWLUImp6klV4QvvHZXGB8IkbY+S5l5Eg79Edg6m7wFlLQU5rDFGgIX
N7lE6j10oqQpLqgL76S170TbYqj1uOpNc3ogqwDrQWSYaB7yMOteWqCq7nog/ZWt54jPPuZ2OaBp
cetaFRG6Ii4YPpIUBCjvHGaezxg6dvqohe6dVZVxbkD3s7vtILIpWfMRo3lB4h9ZOYHRfg2z2f/2
EVHpgxBcrzZtPinQreR6DvCkbQQrIescWkSiJQ+A29EhclQO6irB7O98STPYiqOZCajDE+ljk2Xz
w5SY/aWLrZI1PpTfrT/VBnTkYIrdFQ+5GF02a66F25BOiseW3UU9H/BghSer6dIbBqQ99mnwFEmd
1ju3IpVkyYTHcT9aOZ4icD87p/etl4KoOMmIrngUFqUuANq+xGSN79x6DjfUPtj3Ct7Fcag52yTC
uk88LTcUGvhbY8b2O+GnuLd9o7jY1Xh1TdQntyhA1zeTn3wDVt3sHTqa1+ya8htRltCpvam9DoCW
eNuTNL5FIHIuY1LZvDal1RkISWvV9SVquvInxL9wN9B1upMuLjpWVvLKWfObG+HXFRHMZs9I2pUn
+RvE3peQzOMK50S1bgr3NIyYknzqFB6zTtpXewqnG7vxx/sURuBDkydfCawn727tQSmMpxuWSKBo
QAmvPMonmLkb42Gop/Kx6AjpV3khL5adJ+t+IYBEYf7QFVl/McBJAfpI5Wd8rhFRCWu6zBRqbJrJ
JYXv8kqNCdqROUTxkw58QLBFQHB5nVU1mniVZSRGmgbbTcITbzbV94L//y6GWfHgDxX8W5xw4dWn
MuQBiM7AsioCmbUUx1wcwDHrrGH2y6Fz77WhqqtpcUX7nurP+MGcm5kMd9PZMHm47G9rculvbOyo
oDL6HvcLDw+gJ3nRIssPzqbN83GPxBbvjFbdeBwST2bi3Q6DbIGEeRWdBByF1kE2oZBUxYAhkmtw
M5kwBVVEjNLT/bPB7IaD7kpc3dxF/o0zcDgkREEOBOREYnd3BiE7MXchPjrnikpQbKug+SYb3z9i
W3melyJDrOBfSjx1O9iv/bwuU+vGddgTEXq6KebvRkzAgBNQQ1eC+eKohdI4h9GhGQfjdgygYkWq
iZfDwhs3Q3lnNeW0M9hf0wEfu8cZ28szBM6RGhlMa2XUQfAlnuBlxslHXFmBPH6DsNZulV9CwiGG
iUR10n167sseHlBPNJaUIJYdDu4LyKpzSjqBMUqNY5Pu8pEDpYNocQ0iu3hoAjc+UmtIrwn66ZFC
2emhnAq9r/qcciFG672G0HLrdMNp7uzx2M0ccjasCseH0emfiToZGJAwh7FeTio+YDW2HZP0Fawb
WAACBft+jka7PMPbvZRd8LVua5czqw6fMvQb4BYVQJcgje5nO0jvcPq/V07DXqUlSaWBOXrN4FII
ThD/i+z4kWnoaDZQ+qybuKgQyy2XS9rkvDGUToESkxT3M7fdVTJxvytqnEprv5q/aHy2eNK5Pw+K
azCdp/lLOE+wP8rUbB/bjsiY6QH1DKryDjsjFdRDiIJ0H7sRqbUG9RJfg4MsU7iDCU86q49NPnA+
TaueFuamCq995v/kuAWZwYJ3PGLGRf4PBAEUul+Aa3hVCVnCSRmMkLiVy1q+ST1jB/hA7wKrL3dz
ApKamzuLx0k9J8UshXOY8SGeyspMFM8Wo/2WG0DtgeBk1GzBqLFQ8rqgJlNcT8EBYlemz5PTeQ8T
D+xHG8CSv8pHLj12SoP7KkXanRJdzsCDSGF/7bn607VQLQQoYUS+sxq9xr+2FDch55EuONUWjd3t
HC28lKwCcdb2R9CA8V1SqOKRjg0IOCTW/X2SR1y4oR6TtyZw5HawnPLAWTB5x4hthhzK8fGTBO+d
c2x3WDt9p2FxpUfawocGTXq0F4wP8W6SEdzaf1a5g4hGl+R42w9S3s+T1ZoUS8zI3Jp4D/kXCkCm
FS2Z6sWM7Pa97cz0jWcyTlLwyLeEdsq7aHDDn+aUKAqIisi+GvClX4y80JfS9I8+UuKPsrS9724V
uinxIxsckHIHAh50SR3dejiW3G3XkvPDvJkLRjxIl7yLrNSS4FmBdzizRCq+G5kJTqpUFqQkD+rc
Q9Q63jPPkXDb4FDYKcxIBmsav2FQyUUSH7t0mr7l6I8ON6OYdFdeDfeTjzxJ6jEx7tPMk83Kssvu
jbqi/GIXTRxzFfeOv7bCUpP6b/PvTt/mVwIUj4UsRguFt4qOWEtKwoYJH9am7ts73dpQEuUoA6BA
tFeV29kKzVsGnvHNHefxRxQk7ZfAgalfGRlStBGHgMWmdjZOnciG+8rlfrOyZWd8c8xZ3s0dvSr0
2QfyoPDRdgffGJsvYTwBa5x1pI6N6G3C82nWsuTwy+wFFJyDW7S2+2vm4JOhJsCGBNU3xZHPHDRt
ZZnNjOMRLZ5XjvPS78y3KOwjZ1ulZj5txGC4e1U46TUKG3OP5cRfV5gLyFuDv9xze2Y164oBL0hu
+WcGsPYkkt7beI2DJXhQkiQfF5xfNBjXSehuW2BUsEGsfkuNWuishGwehJI9dDA3PIOKJBPiE1fZ
TFDpoPoCtVqVRdW95V0GYYSsilz4brJ+zWei79seKntL9Uurf9AZZ99GJj4RBpKvTpyEn0Efle81
NuSdDTGy2HCLB/g4w5A01pS8cUfEQmUeU4IJt6F2/C+D2xXk9XCFkop2Nb1M9mx/9WH03vSRsJ9D
omZA/pjjWWF1mJSgsNUHiOD8a65VHhxoM5ivQR61w3qyEvE+hAN9DZXbfEFH7x/ckPzgOpss801p
DpBbzLSKa8mUCvuoL76HLQ6QbVR6sXEifRO9ErmpPpOl9OTOrpLpRkk1owADtt3oDtpiSd/WMYvz
e1Or9LWt/Es8D0AoSqhMAdTegMr1au7DB6cPzYsi8bSJwxLDkAs04Q7qP25+WLX7lgwVM3I3OF/p
j7doS62b+LlyZsg0QJFYAwtg1PNaSFDDYRHHF9lbejtSz3i0soJgt+P2G93YxU6ZpjoLvDqe6sof
SWYp2gyV5//wMpbEq4Fw9gZ8afc5xj/41XPqaDfUJrVh/Db1Enp01G1iTfkx5phFSjdyTQiaXZw5
NKA5EA3JBVQrZGJiTEZScGuxx9sag8dLEU3FE6usZG+mrsF8EKlzh/sCtSsHYUc8I1zHJmdEvLsn
bL+G3FVdCwo2DSGgVlacv8rAp7wGhxf7+iR1Sf02jeVt8S/pm9wQzWnEqHnmJyzOFtGDb5FOe7gV
fX8om3bYxcz5x7aI7Y2V65dmRhpbC0t07zFWinu7bbGxmGl3/HtK/vcstqjPfzklV9/T9+r9T0Py
8jW/D8nOJz90oZlQEYzV1mfr8duMHASfiCNyAkNI/hh2f3HZik++S1zJ9H2XdcgiV/9zRvY/wcSm
ypMz8T9G6/9EyWbx8b9mZFvwKhYp3fICa4lU/TojK6a1VCeTsRTSTBuas4p3N6MGjf4TE4E5IXZO
4Z2cKY9UxjCu89gSZy/pylvtRSDahKjyLR0fw3cfq+mdhssADy2j7yYOc+CqfFW5meqIa7jS1ZfS
JSEARMe669LRAzHDhHaLBzbQ6zwrsWnIsPCgZQSPPuUK125Sw505vJd1x2eGwfK5J/j+hnQ6wE0f
ikozkDTTO/7WcsILb8ya03WMVDSF7AhXdu/HEN69Nv8K4ZD51+5KSHAz7VvEMucUTEALHjIqQnW7
AG1s7i2Rxj/RWYGzLeCmMlIiVtOGGWT2vg2XtrIJoe5sZ/4QbHlgpXBbqsKD0wz08lsjm+at7k19
UXKGW28X8iYO5fgNz0715vQpHRUcZuYbDCTtw9xk8buVWEzGmVWvSnLmPKCatceTk8RjMAI4n+p7
tpY1oJpgAsw7l6MPCTjNL4FdTg9OAUu7mfvNLOuj74/UNbWMiUOlKMhy5v1opf49eIsQU75dfpsk
YRZ7KoN7zxX4C/qsf7TnUVKIxWKBNnj7EOlGFLDQF0G8j/1NNmt1A+ksjY5aivY0aECcKzOmr4ql
fuufA7O0qnVnzMWzXTbqUTk5JyklAKfTuypeU0rXX3sDo0szIitXVWicR038qa8Y7GvwBetxivRZ
x0K9FPnctOulsJO0UNfeYBkZfobYVKmHnXsj38gCr9DgVMW2wZ6ZbaoxxPQisFncMs52YhXS2fLe
fsR56Tdy93FasqK1slF+yTKqbZaCkpboT2vH91UQVuLA4ie9Jk1uv1hxmT6E2uW72abfPQpC1TvV
Js6NsDKGhISE1YFRmAzuTM7d6of2MM5iuMasPNYevUxvRhV3J9sswx9YK/1u55kY6lbCHoN0O7Zt
eEX40SMet7g2XjOiW/dgr5mYhgBeE6k8nX9zmtoOES0AN8SmLjehiyWrLUX1xO8xh8ggk3t/yuSt
FHNy8qFnhFtRj3iNo8rB1znH5YbLtX4KbOR6GglrUADQ4s6EAp3bdnBUvex9mkvG4jOVnKv5lL9O
lcgc8HkxgUnenomVP7wNQJn8o65E3PcrknRz5mFuDCezOFeoYJDrLaBGlDmMWIajgborZPLBnk8J
FeiHdvTuRZBxZHV8vQauiwDldOHjVPDp2cpJFW+kIOeVKCJOT77CAw9G26rxlUr3USmX3PScsn3o
nbkF1AB4Dxj7dO4xmO8dCqpI7MkF9E/TbhgN+TawcaZ2fF6ukWQpBRZ7KD5PH+MqQoWZ3fspyJFw
4zQM84+OlkQOC0SMyoUK3hqHUXXPDkfoByMPlpLeZUK2GZWHuPJu62V6Lpc5ulgm6kaV8wMqhXVU
y7xdL5N3MMviAcIvRuHf5nI4XEQot37DL9JmfKeEK8WvkFzKjM/HMuETTaTx4oQhhD/JNtq9WtSA
EFmACOIiWBqnLEPEokhxxXpT8scsasKiKyRkO6hkRmsQi+rALlXepQgR4aJIgOTCFreoFNCkI1xn
3K1nJIxq0TII5PBLnr93cqBOgvcw6s2b7EMAEWFu7kyZfJ4+1BFkEujR6CUIJ1AsKHtPrau5aCoR
4gpj3503Ztl9j+yCkQMb0HzjL3pMadZsHWw6HCa/X4+LcENv3wfpGjUHE29w8BPi+PhCWd79Q/dB
AWrxCp86W96A+gUPHpJfBdJMqkLO2GUdy2dcDPPk1MW+k/LjNfoNs4y8DafR2XmgBSwuoxtvkaXM
mCiS+SFV0ay6N9zK2DucdNc9ZpLL/KFuyVoA/10kr3aewyuWEkKpWE6Lh3wRx7yw++6T2DvlaSxu
dBm2rNWwiYCrnMRym4VQROfsHD/5hNY3rnBr2MDIcXoR5mIvni+04GJxHkT3WbPfXRsurlArTB/c
zmj5SCDzdaheKClIf1iHy8ehiKIHdxEGyVfAdKhN6Ov8mkJmj02+CInFFL0ni7RoLSKjtciN6SI8
eosESQ9Sue5t7yQXeXJSXDqZYb64i3RJ5TZn04y9WujxSq3c/zYyWlwDI/TXWk3zzp51uIMXXfyk
DqS66HFLplmdx95BN+0WCZV7jHHO+hRdleDgsl0jXdcusqu9CLDuIsWGk0y+OR/6bFhLufZzdeUi
LC4hrNN7euUw/CzSLlR8GJfCvPcBvxBYQwAuFym4COxwY6hFHh7FF3foOB8LI38sFxHZXeTkHsvZ
Tn5ozNwOF70ZOy5VN1QXzx96tLs0Jy4StYG0e3LlOEMoSqej1/OInHLtHY2CZvbN3+fkf++cHAac
LP9im1SPfzokf3zBb4fk0PwkXN9nvfSHE3LofcJ0i/XL8qn9siht/NcWyV62SAIfBium5YD8rxOy
A9nRW87cNDEFjr981Z+8HX/l9XDsP6EdKQ22yfXja8EwxD7Jxt/y6wl5Lvt+qPw0OJltOd0Y9D7A
9bXy62S7+Xcw6voIvAP9BsMjWk7+Iet8CDwfWk/kS+Oe+RcFiLF/uHfsPnrONR/vm3YRi5KeRNOx
/lBzoor7/5pyOqQl9uVbhk3/eXb78UEBFcR7N2OsOKGJFN+HRaQaWhU8J0B4EM8+VKz+Q9GqFnEL
reaYLHIXVvFim31oYKRf0cOqRRqDtFb8qFDLYsr+Llk4DRQ0ts4VwQ9VTQ1N9LNfpLbYGG5hrCKT
I0Jnb3qR5JwoHl6mmEYda5bQtm0b3Y72UnCB3eTfNwSJOPLPtuSTHk+32u/ESETAoUq1NIyHusrw
ZPtDGV8Gw4qO3odmGKPGsaKrbedsJVmekSbTAr1qxLatm7g6FB4xX7BcCV4HGx6ZHZTBXi57vxXL
ruJxFrQxc2JA31N1fEjHIoZgEAYnl13G3qynxt7osvQeyySm7lTTE+2v5hkdAHXfUujLJNGI8Dl1
+B3bDbm4Oeh8UlzFwIIi7ADdR3l7UlGebfGQUjnM9gjqUTuFNx3r84/NYgVWpSHkynmdB//gq+vg
l+2BbHl9oG1UMoVEuDLCtCzqtaO95rEtxv4k/AAd0Zp4c8ICQprRVMWdwMJsUtGnscp4cw2lh9zA
a6EAgnnK6QOWbzXmxUTP08Tz3A85dnpRT/PnmG0LWXV3xD0QRujzgODlNXjzx4n4l5nK/tRnpZ2s
vGSK74O++Umj96wOZq9b+iBAAv6kGpLKJridxbhKHd1/qzqOHYcIy/lzpKbsONhVu9XhnC2V297w
3oiQoWLskIZQo3Y0DXT0E9mtvRN1yOA1pWK8072Ms+fWhA84PGgS+TCVhGZBtPcxOFwxECT3xMpm
UXznt2uNzpre85T3dnIqvN1nU3dzDW3S88voEktiR6WgpkA4/YA5ePQ4fwmLWim+B3AtSn30oyOn
eDtWmCHXvRBDdYgqOkOMGp2OjZi3HkLLPyFg5ztZ5iUfb7sDmUyeJ85halRINU5IFkyaTUnzjYh2
lJjNK8MnUA1eDxZNbJebIhc3Vh/itDapgpooAsB9eChG0z3rhq6O2exQ9s1qPrCU5H1XVK0SiXNg
WlcQz9G7q9a8GOxCvY2Uyl4j8pN1gLV0ssqu3KasfmkCCcezor9oM5Kj3Lcuaw9SeLq98WSrTiQL
yussKqdapbUHsCKryLSG8kEnfDDzOvsJB+izMMgqFkH+PSDPvqERF0pImsknQ1nFpRgnuPAVSlU6
ueKR+mLuWgG+d+YS1icmzGVAaXhGs5F+MJYBmNhVfk/Y4Tl0umIdUzy9Mmr7kPXx1SPvA31RZGuI
3UiSqTm4K+bP4NBpj4gOXAre7Xp8gtaVbEx2ake/dvTWKjwyVVZmXT16qDfcnvItQ4N7JJNXbj2S
x9MqdqS6dTmnbtspIy2CX/sFsIbz6pe0wiQ5Z/qJcvaTr3r/CY1F3TSjRx9QGEvuKRxTUPxTNzK+
mbRgInLksb4zc493jn7Ye+DdxQ/6DYJDrR3noIwwO4/CCKdtLONpF1larfsKYxQ16fEaw3t7AWYN
P7QrFwnQejc9ZhqCS8NuiqhOdsO235K+AwSJrS55oGoUyUSz1iRaU/BuW3bGB5VDWPgthZnBe24P
7JjSqZ/WCWPhOWWLdpfJAPu26cKZq3LNIGKZWzNoqk3m+GrXyaB8ZRoJ7pM+RnWP+fW/ZiSRLVcR
TMqn6k4MCsdZEZtPWNuKn3J2+jecbc6j307VAxVN8XZmR7orGvTRAQALdhyH4p0CZWMLQbngppuk
6jF1bBKTibTfgTDMB9tuxzN7HLqzRCMPk+GKOyndHJIMeoYsx/kxFqUXYF4UKZXclGyYDGtn6WLw
NRP4ABRf5WQIAm6ZRXwHQzs7pNBgSW0qn/aDIfDZMdkxHUQ9UknUJ/pkFjQglEhGGHmL6HNCHgWP
WOPKLxz/6OnVxpCerSGXB0B+LYQuMX0te5Wvtd3oJ3uwEc2jzO/gg6UY0fxWfm7j0TprhNkzwjkI
NiAgePHcNrm6nqLpJR4s+MBZAy25ZU8MgS55adpGQmD0pvtE1ohm3JjaA0/06T2hAfnJThyK2xQB
dJa1NnkG6hcgeCia2rr+oadmMWM+t0Xfv5qttxxuZ0aY3HydQTtXB/KdXfriMAuALO1rT/Ekyk1y
R7pOSLJUZNm2ShAQne1hgkFrTvp70A/eNspnxuAu5RackP4foLyMEfWGs9pj6HuCatPu03yMwUMj
6/CrLDaqqooHwCU9pgt6ymKj2bR0nK7/Ph//O+djy0aB+qvz8eXH+F+nH538Mf8qJf/2Zb+7ou1P
nEA52jp4j/9RFfq7luy7n9hf2YEP9Rxjv/UHKRloFKYqYpcWoKtfDsp28AkXNWIy/8V0hCn+o4My
qvWfpOSQcIHP+ntxbPsOTS1/PChbbcfRUoGwDgcjtdecGPrtHMN8vEnY2N5MZtcOjzEs8VNtEts9
DizaH5LGGEpcpAKeYdcN1E5RYJqufeKnZO+Zf62G3XqMeoEyN0iTEonKRltus7UmyXiJ2bvaG+J+
0dNkVe6rVw3vBWskUo3l09CSWe3zWj/ILnxi30SAuWpyB1NzEUk2i3w6O5h6t2p0XKKwAAiuBKts
Eu29+RrmIvNWhoHeUVVjfpIdZQ11GaTUhvCFo0eqhLaz6VJOKGwCP/Q10gSvSxp5fkqrQ69ByYNB
OJS6O8I4Zd/qTHnzbg/UfhGgC9fakSCzljcq15ivOz/5yu8/XRuG5KtHMXRHN+80xmJhkdfLSnXU
NHqsfVvxhdIdpbWxqqUfwyvpfX8ZMt2Sbi8Ck0dhr2+9ZgjXrhUi0HFzOPSjxGJlKL67CMaRExB1
BzLtw/WY1rbCmRtC9WLrRI53ZNVO6Umgyo3VxMabUrb7GHBupFFI2eLcBTI096MrimeqwUHSD7ES
rzwC8azmk8mfBo96uguawvhJkXG4ZjkcnSDjJ9+NQk6Xxg2C/cfrk8ur4soGiZDx96NFIUjFmAKY
1vf8atyZnar2SpFkrINGUy/Lm8zemzCKHlSy8vvUOseBAKZDnBBj0RlbVZIcokLk+uCB/7aJ1vuU
qNjE62ri+rQ7VUadn7RTHwei4DRuZ4Pa9SnA4oaCUm8H9Tag9ionGq76kmshaPJTpsiW8d1pHOMB
l25xHbqPnMCK586wi8ek6ebXtknkOYCC9pTpIdglttV5G6wvNmRuFd/gIEhespnKyyKcXXgB/LID
L6NLJe/ddI1HAsST5hnvaktWexdr4yp3W3rdKC/FBpehd+lqnPfYMUBpFJb9c/TssQFAW5Y1OrOe
0K+sLM13IQSj5JIXMBrx3BbNzqsp+7LWDnJainWmq/1s28e5vEZlON+mGryvvZjS4epGt6VXgtcc
4jHYC062u65I7OdisbSXwWTUq9xLcLpPfcoUlgtTPqLIvLp9oc6li8YYTDMuyKHlqZwpbWjYuMVt
GUeob8xO3i5dbPaOj+FeLdb7+MOFny6GfL1Y8+Vi0peLXX+c5/KesLrgmVSFK8i1sOx8DP7a9/qt
FTr6lDgtAlBujfZ6XEIBk/BMIAxzwFi0hAZGhkjscgQJKgvCJiBV4gXV/7B3ZttxI9e2/SLUCPTA
a/aZZLITG1EvMUhJRN8F+vj6O8GyfSTqHOnWu19s13AxkYkmsGPvteZajAZW1eE5EIv9oB8xIsDP
bM/9Yk6YgM5elIthoVusC6QddfyL746G6N3dQLXmXObQe3sQ29gfIIImZ7lYImY0MZhpAF3NXHq9
GCfKdw9F+u6nYMeEt0LwNy8AJnjojXRxX0SLEaN592SMxMRv+3jAqcEURj9MLlJrvRg5BrtWJw32
5dHw3HlvNaRjMIMyKnJto1oY2xJBNrrTvCP0J4ZeSjsc1wh1Ko3Rnv3IZlhsJSPe3Nt40u1TyO+3
j44Ecn6si2qhqmnmF70kCdbADwCQdwwykN2lm/D7m75fk05cmSiwarVWuRXfez5DivWEdHFtqSK9
GLo0m9eDgp0iUovIQraecM3CYdrHAjf5OCOZ0KLZqmS2jkzV/atq7o37jCx1tH0WyikgIilYnTLv
oEEEWt2oICMdsxzIvRhZzC2PKdmm9Xr5/L6yNFkn38KpyE453cYNRleTjMLlKao9Fq2JzuOjQoa7
8QzBsjosIVorf+YNoyCC7Sd8z2xiycbicRitO9NdDtTFatoQM803QX6ozzAWB7YKoxGWV7zt5yuC
y0DrV5Xu6JHi4FDopC/+Wy79/5VLwEb+VC4dXoqa4bT6/nPF9P6X/66YxF8etnNzyWlfaqJ/Td59
JOiuz6xbBAzml9n7//QV3b/okiBoBzCKT9C1Ea7/S53uWJjSkLLTD/SXwJh/xrdaHGI/O8ggnds4
x7CroZXzPszdHcOjgxb4Gl476VdsIcgG86LHH07K/+L35Cf+epAQOb1LG4z/WrLifxDAd1DT6zAM
eIdlVkOSCbTJ2B/8Ne+1bvv7Q33okuKIoy7ltLALpwRFTPDzoapCTg3jTH2Y4PUSDYI73rLAS5gV
nY6cicqhMJWxnzQGGIws1R8O/8vppABynSDEjWdy0ZZO8Y+/lFRevEMeWPO0HO+twn8Kkvbv3v7/
6fpbPuKnK7YcYimiQ8F1+9sT+MPJVEy4EQeYzcE1x/vJtR+x/VTr3qLjI3Tz/fenk9L918M56DAx
FGNWpfXMjfjjL7IjtIYTdQZZA3ZzimCH1+sqNIpT5soCi5Pz4EgaQSsnajpedzYpf3BSQq1WBTIk
BVlVose0IhoedIyzI0MdVOBDNYQNq3WOLbptUX+urMasx1URhysA1yQo0xh8ZVq+j4a2eytxHkDg
6YT1SKRczTshZOUlmNe+ips+3NhxZm/oSE6PcyrVZeJFIxoLy1egFRtoCZ6bR0/JjNOBib59K6PK
vXa7MrvzFiP44GAz76MuuuqH0iQ6A0JFFZAvg7ekQQmhIdcH0blPYf/b5JY4fn5XJc5XspRvO8WY
a3SC4sS2FysB9q2wSHG9uXxmQU2/wajX7LOGqkqVmDPbdPwOQQQkYhpf17NnEHNT4Z6yin47VqN3
NRFvuw4NT56syH70DVOe0pgMhqZFI8wg+TsN0PB+KluaKCYsOB020X3nETRPVQRjY4g2foWEchrl
cNBJLrcpGtVz2bqYx6GvymAeL9xIeNkWOhUdhAgURXjsyIubqGn98L5BUgIkwzXXVpD4l7VIU3FR
1vgPduWklPfgYGR/irOB1m5l8jnBNFn3lZkNF2TO0L+1MegnZK6gd2jc+EIWjToDG3a3FhkYu2IM
uUWKJr1pqgXYPpbmdgB3tQNzJx7xIwZIKpuJxLrE6p/R/zTgA8RsXhraj+6TuNHINitzJb0Cj0bj
0RoaEzM8agNToZSxuq01xKpCtZcM9e3nRgfdPZi57NAYsXk2J9s7FEgOyLj1kl2PX37PhvGZdh3I
AZxpEZ5Pezo4bRLeCi+Cu0C5c4a5Wt30+byxECaeI/p1zTqsc7HDRNs80+mkX5bAf12Zk5vsVej0
F4kkCknqGJSu38JZthGAyM5HG2JGX9I+i4/82dM0QEgtZENq3nhbz9lDClhkZSB93DuMdS661ssQ
D6O8HPoIRYAcTUbRiTiYos4PjIXQtNdtczHjT6Q2iogaKGbeG9zRKK0W0JW4tWUzv7QGARE00crL
IUqNiy7yrD3NXBgIIDlp3xXk1yDo9DeNADyHBHHZpBAAACsWzMlO1vF8moxAPlOJldBso3AfSTle
TCnia3+BzHqhEe9pMEqe/YLIGIe+LYrcaV24WUgBlo8njVj0EpNgsJOpFz5Cx0rJrkzKjefHL7a0
n0JTz1tUHuIOrK04WIP9xee6GkEefcIeiobF50yThXoiSoPRt0Tlox3S3lEyZpsmMCGv6fRstA2h
po3MN2WjvyVR0AbY+WiZB0yNjtLAn2sa4hbOy66bmNOkBpClKqxHfAnLjEN6zYPC0VuwPI3GhjCa
atdblf3SDgAiqrj20I3smjqy7123JkXHzFR5LP2hvemN2n5h3Q6OSTGC5zNj2PgQ67ZxTPgj6IZa
X8k8Y7dny3p+qMwgv2RB0keTzvqqttxnVY3tygIjtRqhwoHPk8RBipjNZbmPeQHgphJDh3+ykOxu
zfKqXRDxg/WQFTGYN2mS8hmok6MCY6O1AUAmM4JzJLPvEo3oWjft1u8t56UXTv2a9vZwXTttEa7c
nGePJcG7Tmb62SFYu6NXWARcQZmh5tXjZ7itNnpRxZEFTrAZxjUPENKzKX0LUyN/MsdG3JPh4Nza
OvU2dh6aazMv0nZVubm99/O429IcIT1g8qZvRTEb11lDax/f8jpTfvoI0I5Y9ZCZzLpROapSZ3LW
qcPqgY0oh2zis+GxEyh2tFCH6wLSx4EmkLduGv8r3FFgtUPIdafnkhKCGfj3bPPNPTuHAu6RMxPp
OycHvEKYlbwwPmBgri6qqXcPbue6115iZofYiKIvgbstomTeY/3g9MNCeTBZuTYW4PcdJ4m2ahCZ
a1eYNZJz5DjgiL2tNxbFUzdnzpcJMPiVpzz91Jb2hg0tpJW0VuqqN+uOHGwQUYTupQfMSLR/PW4y
Xp44E1pay43Kdl4k2yPvxxEfDUE9YTNVvndBQOZsYe3O2/7vuuK/DtQ/OVBReVLU/N+agYuXsn35
2X/695/8WzXg/OVS8flQEV3HCS2TmvRfFT5ghr+wUlvU1bhAlzr+fyp82pI/+E0xonKTWlR07BLM
f6IUQJj7c8mGUiBEFhjYpufaFIjv1IgfKsRGdkGeRpN3UVh1wEscHAVZfSZujGbdt0bdNRRkWClG
Yn3tSl5V5cxYUrnCQE2lOzr1n3IAg9R4bevBitkaelKOPASSLv+a5YLXu9/kur7KYtC8/q5QeKTG
q05kSTyhavWZmMKZhqa169q88C4Hp2m/Zry9CEfxMalYhr92Ys/f5QAPaf01BCJbev5kBFqbl7oj
2mvdhGaJhJ0ZUar3KMsJmiwnM3fXKQh6YAKK/L1D3lCn3UCdzT6pRobPba5tlEwMIpcw4SGtL7xS
xYhs5/AzbRyn4hCzp7dTmFvJHv8deG97LostOUzBshB5zw3y1Y0RVuMXgFBM4dD57KoekD+afjhj
6WDBfKzs2AjAMBpk5+giP6aQEb94rdt8tlobCS0gjvBrFQZf82m+CoRKaXRl4N35D3kees++Tlxe
4Wz/zG2X2ktXUgAsGOywue3TMh4peGax6UbSBlYIE6iYkBOwTjjSm2nIusOhNHRx02MqeZziAm+C
mnl3aX++DVtrPjEsXFS6CcN8jAVGcojzNPnG/eDephnU2O1A9/IaOB7GWddTBwIQTKSuXXkfQ8Lf
66Cvbhg7+usBzhMagaCzzo47WE9Glbck+DSWfV05gEKogUj88nEyDompL+iZYstIeof3q1X2W2OZ
EI1QgXf2yK4sd9IJ3pts9BdjLupdkOS0u0gdPDqxpb8i4fWPMdS5T1rM8qo3muqy4l1d7B1tzNdT
r73BBFI30CulKvr3f7P4OkN8BmwOw2qdCGwfZDMNoVOqU1q30Vie0DuOebXxO9mk4c5SBmIzes90
YUaCzPRWQC0RX9+Xif+uqH9aUWHmsND93yvqZdWTjfnRr/D3X/1rUcWVwEpoIfK1/xZPsZH/16Ia
OuDCASfRA/FMwld+QO/Y9l/CoiUCBACxVkg8y38WWYsPDOlyIODCgCbs8B8tsvaHjT7be9yBrITu
4ozw0e78vC1OZjX2wHaYi5SSoUOaGuadYGtCxFRS76omDUAS1r54bQ1f3vtxCOCwKCVJ0wluerTS
6LR887ISNP7o7g9ra6BKWhFIYdwHNRHUflzT2q8EQxETqeS1WRr991ThepjiKH90LIb59TIEQvMt
EXwQIUCb0B9IIEU6AihGjfuuMPShahAb9WU//QFh9eEtwxlwHM9yeLtBTIO1/qHVkSJLYhdf10fU
7tMNqii2A3Mfgsjolt/F9/7hFvlzE+n9eLzXmBzyNgV59KFTBXNDTFGW1cfRUPaS1f266DzWieQc
/P5IH1oey5F8m34Jb2SIEryTf762mkG5bmMvR1DX0MaFT7BiSGLsgYsnn0A0Ovs5TuXd7w/6oUf2
flAwFkw/uZloxi3//w8v7VRYiMDLNj8yPoIybSwzxxYhoLvpJ5eR1D8/mgv5AvpFAOdsQWb8eLQo
DMakLFJ4vGJ0s3OpCr2DSIY2qs/D+98fy/zAv1h+GuRIDuLbzIlQV/58sAm0aQxGPjk28ZQjKool
g/6mKapNoEwEbzDkr3vV8/5pM1oWud/VW7Jp23/8m0Fw0B+kMbjQzf0PlxUChz8XvZ0em559Ejkz
M2MGdrD3oYe5+g8H+/UeovAH9WUFzA+J4v4whFZNmNud8hhnmFrfVoFqN53BE4zpkn3/3CYIhPyS
aMo/HPfX24jhN83mkOlV6HtLvPmPFzaL0jGJvDo9lmPDnGDgao52v8xYEza4v7+wH47lQANDPxaa
2MBYBcUy0v/xWE5iMBmOQyKWTAq4Zpp9uJCMTy8iAjAffn+s5bN+7Houx3Jh7jt0eIXjohH46Vhp
0XmGMriH9KxHc1NJn+ZjwgR78/vjfOwfvx+HKjz0WGS4Xa2fj9N7eatIpknAMROxvYFTyI9y5pJN
2cAMJ04SuEgTXhawmapOyUotovj8++/w4d5ZziviBRY6yDT0CT7eO8NsZklDBOxRDi2FsUnk7SrS
RnSW9lycqihwGTrZ8x/W8/dT+OEUo5fgh9vwcmj5fricQ+SBN5A+sEwQDk8K6urJs535CkxXvFd2
TZBsZ1QTBvh5ivy1HJmEH0evnL4h4m3U1xq97YlYYzwey95BYgY/SZ0at78/O//b92TeTGngUx0w
NPnwaGWuLUftGwZ9Rt97nefeUeuBljOXiG20R2Gc1khqU8MH2lKN2RmsLrhNm+zGY59VzkXYhfKI
rc2+os3a+jtI/VWKlTj0h/3vv+uvd20gOJvs7YAQeb/sxETI/BXvfAKmXCAsyXBQZ8TTtn+aevz6
JAIw4pL5/jJM8j++GxPD4qQYbXJ8n0uGCUPgVZlV7gW1uvvp97/p43LO7RlgCA0s3o4u3s+P+po5
aN3WmVKWczQ1myiQwwYZXL/GTJWhSqyjdT2N84XZT/6zUZTRfqrc7g8n1hTu8iT+fLsGNttcgWOU
Cw2c8ecnNVe1YfFkyIPfj2o++rnFYkrglF0fo77Wt2z3xKsbS9C0kJPZC9VxGvG/YVqgUhHuBZGk
8hSi57hBDGj1q7ahPbNuiCgBgJ8V+pzHaIRi6LN3Orfl24Dr6DGYc31G5Y6cJmyUt2gWs5MFFPFi
UIIFF52hdUf+qffJi2tx6JgKXsa4ywl0rxODpIFR386RXGQpZUz3SonuJZezeNUGZRybc5yj4VTK
NwQsbn0qiwblJnFM8oDr0WlpTcdITWxfLTVCBcZiVTZ08mLAEV/LvrAfRmTwzNjkUECwh/nxlg+d
M24KsiNi1CppfMbsVxD/y9JiqiF57WMW76qN3DesgIGF542ycV1KQbjJmIRRDzfcc/ajIyiGSn9q
vwU0D7dl2vjPQTOq4A5xLfcbT39EA5keKqCCmgzSwGpZO3H8+88aS9ZmysLo7C9/27oVX2N2Qao3
ydgicGYbeB9W9nzmPZM/Ns08Xr+fXumNqCvKWNzWdhNnYMdpIB6lGXn2yYLYcs6ikMEJ8PG03qI6
Y7UCHXOhOs0KFZiT8aWsMu7ISkzM4vPcZAaZ0GRf0SFfYs6EiO8huDtPvRIElViRKG8WxsOiZuVz
xjiJz5AkSOlt/ORViZDsF6nUHAGfDXO9ouPjfmLeCAKyHLB5GRbntrCt5DWPCmtnom5+Sd2GEC4e
Gvp8Min0rUt+GEJKaJc3gkEHzVZ2rxukbMkXuqksTYtQwJxJfNvay31YLASuoEftvJ7joEMZM5kU
MGZR6R0Rx9xL7yIr5jgECkm2XvOqawd9SxAiIbULkWXTxy1i3JQf0K6KdET0QssYGHEb1y/xGAk0
ngF3L3G1042SeDkOPYEWV7izjHsPpfnitHUYexh5esqCfBtqPLA0haZrwpObHYAaExwXqSpNK11g
g5W6jejiHEWgyosxoh+E1SAhK4+kNdMu9QmCo3fApi7vo87fVs5ilvXK7EzoYbaGhOBfF9rfZ4mm
EUS6N5yD1H4O8P+uyL/ARjHjTsgIsBPGpNcWe761SadnRx5csQamAbSbs2o9hslwnUTlfErNcBfH
2AAwclTkPQAKjA1snSQfhwyj+Fn0vtUaqHrO9GlJKWqJKuxc51n5rX3GkHutJlg7tE6mzTAHpK2F
FonRTfLgMYgi/bi2LnJc1aLP3HXdleM+C0nqzrS5eCOER6OEXOkkjO/aeH6FSfFS9wYQVQLoIV6i
lrewuB8RfX1mokVwLRqbfD1PzHHgOllfCts5aTswUY0kV7G3ABAd734Y5EVV+tHnjvbZNnbm6RTn
BQuws9RIhTVfeYltn3FWNrdmkrcnYyC3QWvvMvObOahXTgENKiQtoyHF8DuOiPowmwBUoSEOEnhT
ZKcns3KWaZsR+Ze9m/OFqtyxaZzMln5wtWPvpjEnHKIbCOLB29BcUyg58Wb0WC8yX+QPCs7IA1by
8dNcudQPVUtw0orw4vmcEUa0UED8nZMRPpVCqiVa2iOMgLEtB6WKPqtI3DFVH+98RFhbW/f9dnn/
oOKvanJ2kropbtoOY6/Pk5YfHYMe7crKICKpmVokQ39VZqXXrj3yg1iKyhHhvuSN4Eehf6hTtj60
q8DKUubtQi2cfT8OREmq2iquSex89HNN+M0IBNphlghoCEN+uuk8GB07N7XwD9QtSq40c28EzJad
5/fRU5dG44XdT5uOMeApJSgHjzKpKF/sdIJz7yLpQWfHOnksQxWfEK/jSrZGsDd6KLgxU2oHtgi5
cZvPyt8WswLbjo5eFJhMeqcM3jpEnHhwStNCaeD6TxNwWb0XbmLgrx0RnVU99RhxZYda6/BqMhoP
gls7o66rGKF3jX9gBx0ewsm0OmIwe/W9toBm1mM6n5rOPvuFI86hVEDInNC8hFzKiCYqfZzBeXib
ywYeqmRmx+Y/jR3aFMq8N8jJXptdHp64qDisXWxcvIQxExFW5XydtGhvfVz4x6kp201QgXYPPG4B
bCJ4rGXk7kfoejsP/ThMl8R5yCAK3ERda2NZNtOjTBvrzBlMNjbkl2aQ5n5wXW7ssDx7tA/WiAit
m6jJGec0vn0ZRhHa2lq7n6TbmJsiGCtCInW9y3UbvPQLpYaFplkP7YhWOOgqhWyUVIV9PJQW/IHR
ZBLaSggxYrKvehFU1wJs7pYmfOWt6tZIy+0Mi9QBnTDk+xx86bObeTRxqia6wIQQAKOFKHwEwDp/
79iOX2KJ62mEG8Qz2DVa4jXqOt7pTjiqdVkN7hU79iWSnZaqHMzqhIy44+nq6vOYFjm+Nre7DkDW
HuymjcN1EgaHYkI6NgalsRoIabqogH2d057erhMNxesSv00sTh02Tw72uJ2H0PMtdAsok7VfV0es
yfSSyAJ79Nv6S8FHb1VTISgIUX/m61bq4UXUDixXakwi8OqeWjYwoRI3cQnCPoXMQKJKAqE33XLF
k21WWF9RqBGQBCofS1pot9syiuazH/bVq2+WAyFZqbEJQt6BTWzr/exiQiKUsbsxxdC+pipjzW5y
3hosAiqLuvXgkAjiPnSiL/32K4bNgPgYp5zit9jAld8lLQGkkdOVbJM6463x4vI8ubV1lYxu/wA+
b3h1VBI8R30IbGnBP6AbJULI5bWHodEv1nREyoPhOfPJslLQloU3PM0dZhGRFQRVBQPQirRJIbON
mbmmioquZmv2N8Qf09WwGonnL59svlWHfKBMxdkZkxxX1sg7A8zHXKzzvvdAU2ZVTDhn2kwHUy6+
OwWwYtM5VsVyNhP8ENipRd6Za2EjRFAomJhQJWXwQVh9Wm3cJ3kodmEGCL/mpbC3Rd2dasJdv9bs
jdhh4IUuiUd7a1SQfJHWcivTURLn2K8tgucsNR08YcvH2bXsF8OqjTfL68dLtCHRvVtCljYrPnZy
pvDBRKtKkrOrvhAdnVBOigUXnjxQGJOOLtG44jG58+zHiDBocH8srzKX3FTFo3BLsRKkIfnDlK1S
v9Rr5lY7evlL+DLSE5xdxWqiONn4pCSvzFJhOmKPjafEqdbhlLxmaDvLtcE+GRJFV/GqXEJXDGvX
e+N3OHPhnr28w6TYCncZPt11RqSw1RZkLiYDoHK33yFUiNYIIoyNL7mdRTqZF7NbMEk2sXTywXHV
B3trJu2acXS+h44yfWo8gr6sHtlPWg5vRi1s5CJk9nnDYJ0SGrvblm7WKVFzfggF7QFrGrA31qrf
13EnXrMOwRN7fN46FEInWBcOTJmkQf3SYSDspvQyM6d9RqgRMoB4Qo86ecx7JojrwgTCN3kHV5F1
I4ohYGtSkzoRYNGiFLyZzFasujxlfNK13ztlVNvaqPTe9JIF3hJ+UbNR7BT85IuupnegI3FMxxZU
rPGSeM6ukjE84z68Am9xKozmeSz0dZ/JE96eh1rJM0suDSMcSSCh9VvaRI9mCJHTKvc11TQITxIV
RbJIJWhS+h1xl65o11ot4yDDdB+qJUZRVNbrFJoUVkbEIh9bx5ycng0eEBjk9cUU+yMSFe9rMZDo
ZBV0teECsCOIxr5/0rb+ioLv6KXogho/T8b1HM7Rk2CaQzoIQlzUDTVEoHnGZpjYexNpd5N8noYJ
blwXX7rNgwiG/r4JmnAbt8kn347igz+G2Duaof9sWCrYTsSRHBCHq8u+V2C0iJ3jMZ/FybUT/7PX
gq1OisYjCi0e1TFpPNqjY7psJ/wwnvYVbrwtkCuMHBoj7iUUREPt4mK6IwIg/IY9FMidUec0dFZZ
2CLktwbU4RddUBCdCLZgmG5ySy2fZzVZ+oKL2RtpXJiyO0b46sKdP2a1WtHVdFLSTYAI79AG4Z3N
qIcOvt37xlWHtzDZoO1JoUGGNE29dmTLuZhXVG8h1oky+dZKjweQozJicPHOKkoRNlIbawkCWEfc
9j0KBQk6NVpmGrh85XMfsUGQRsMeo7JcoByaYHjecY9BI+ezQSDdGqiPse3IChdXqeEmw7YLZ7Yd
vc+yNC6KZTI12Z3A5R6+p9oar1MPGZfADrEzI5Wd4myUz1Fh0OSOHN+8M1sXcYir2IlEehCvROd5
7rmLF3eFHXaIxWKkThCOB0qH3PBwRpi2OlLb89Ew6g14MmzQN+4c6Z1v+uyvgDt98YgY3iSK8m/l
xPWNq4A8YcE9wnlEDMMr/2hlmGCS1pYnO3ZpCjBGPge9T49gmdS8H2+oHWM7V546Ss9mZkNo3V74
TvH5/V8haREaice2HzdDuMeQoQ9A3eqXtoDSvJ6URZcgsMfrUVP2GGw2mfXo0vsUZpxMJssuOaFd
s3tvFBPlyRhlqoJNn9E3zoukJiQkicO9EfIVixgTkKe7cu8VbvtUJR0/IEn5RNYRfdvSeMGpkJuf
i15w1csML4scJ3VUbjndZBP1ria456CzXp+nep679ST4XYjQ5H3tsu0jSbyu1u6cNntKNfb2fZ/7
ajNki6At0XRFaF6yGPQmuxOBaKByBrc5ZlIUBfe/0MZlWEU1+Q1GshdZSkcx0BehUmhbzDzsaMkg
UgBEF+lq18EQRdGDevQKRat7UaWaCZl2aV5Jjdllue+MpNS7IeUK2LrLyWPP9W2MMI5tEmFXfL8Y
UICB24OmCNusW7junJO8Z8pm8o9cq+mq8gdOG03KtUNC4dkqTRLFl1bcu2reByZ7jcscxX2V6B1y
Sn3uHMFnh8PygXnqfYqs0IAYjTiSmTf9fJ8I9Kn0xedC8CdZ6WAfWswBgDE5W6Y3ccOatj+fBz5o
O2sVusSCGeJzTNYj0TUdKbRJy30fG5TXJslsPJHLhp/gKfmmTYemUsrdZOPg2UAgrl5oJaIl4nU+
PHSgYC8B/svTEMvqRcZiAogb8+ggcuRi2j2zybGTJ1mb1Uvmt90RCZFhA1EbcoEVM5fmHZsDfmFJ
xskSUIXibx3IsdyHJU4m9i3qqUP/l6wKQrBO8PP1eWgr627MOjBYywNrtRl590SQvADh5NBT3w6n
vJvlsaPliqg2MNoXDWUyEnTkuoa/C9UiyYbX27vtsI5NVNp1V38tRRDCI5CwFAYlT6Lj6nSd5GGf
eAJlP4d0LMpw3y3mt6jy5rNNC/xcF4N8VqOLPEN72rzIwcJdlzbiWcRmfPOOnY+7KVkO96hSaX4w
Fg027nIXjGhjLt3apaWArIdYy6BjTziGPXeJr8VrJNIaC3VgwPmNa57pSrnogtmdAmdjfSSpodyD
1jHIqJfyzZc1PzjslntQCexTvlvLE04ulHIBOJuD4ffBxg98tn2BFw/fA499Mpls5vS5JRkNvVjA
FAqRL65/3u3RNqas4M0I9PPSbIfyKh67/j4RY/CtHhz5llRTeBpcWL5k8PJmcpDE7WbXnyOy37gD
EFjL59Rz8bC1CiM/qmAa3Ju8Tqp5+94S/q/Q4Q9CB+yqv8fNnF+o/17Kbz9ZQ/7+o39bQ9xFzOAL
ZgPOokpYPCD/toeE5BpgYcA1QVWM6P8/2rElRojJYkBli8TLXiwg/9GS+X8tc1Yii1zfgef6z9wh
y1Ttpx674AanvCBpnSQs7+OErxR9qooY96Ifma5mBOaUl9EUzQ/FklsSRa77h9H7LwMTWJM08+n2
883Z535o6tM3iMkn9ebDNKXqVpBvTfLx+KeIr1+GfPykRbOAIA+xnfVxwNa5LX1Xl+TymXC5/WhN
zW1WKbQEcKO3whhzeL1qxDqQGnctubd/mGUiIvjlvOL9Q8BrOxDsObcfp4z9zHI5+x3MP3gQNNBw
mxGGJA6D4wZADGJ1Aiih2v3MnNNc1XRZli5GYiTrlnXsE40gkgArtmvnlh415ZKJgTDAOrkj+5Z/
N6/mAlpxbugBBEXKi9KVLYtkF8zzW4M+9c7GjEEjGVNOjK5rLX2voWWDgE3Cadkv44NkVUcmuLSq
sSF3oLfRZDNN5r1HVOCVYgt8z55nuunsXgKLbeuXoAB5ThjQML/ByOSFDTAfr2Y579t0Ki+laeRr
JRMkiWNllWACRfUlTub6GbUKfzhOSXjZst5vmW3Lu3Cgq038Sy2qI6eqLNYRohAT4Tm+9D0YBH4m
TkiL2KnEup+rmdV1quJrt9HlZeWEwDd4G5DM4CfqtsoH4C+DPxIf0AFzaL2YMY49JQdqlnGDsEOd
st5qbqnX5En3/rT3iFY+gr3n69jd8JiyEXtsUu194uoAVkObsSVjGNcFLJWvM4C7dQQ9Zp2M5fwQ
d7J67oXmyhAHLQ7eiPUZvDKFU1eGl56JIA/Qxfw29ijAheJPYLO0T+QuBZdyipxjE3XmfU+T6int
xvJyqqrwsigCzgjCPviITjGCfMMZKchbzettW0uQkuVAvFUDFKrGFrvqGZOsAXqqr47kH6MMURNA
DtKhDzSfgDo7fQOKk8c5QM+895I+P8IRrK9mvx43INvYIbR2qcqtAEN+rNuAAZumgezTvCLcS2Z3
EZgImnVxc4XqwqUnHg3fM0Gke9l1OD1yIVg0zOpLMjXDowwrfQ6bgY+CHr2vCxmgAucXh6NRX0lk
iWvPaNxrIxIDHUd+i+ekITO9GMMQcEVQNXE5fGc6Pu9RNjrXkcOVkEMYAK6p5w1B9mQSMIrkvMJN
eaFL6a6xwaQ0aydKSEa8Ut55QjZfSYvV53KM5wdrLMhurngYcoU5hV5c902knnmf8ELdILVir2Jw
bok9Fgdknpzq5RbNid78Pit+vYbQDe1UcyUcr5r3cC7mN5UN9XMe+fKUt9nzaLTEcCOav46CNzbe
lF+JUWATb2VhoXd0vwjaD58tKfvHyOLeXFkGNnFLsAVwnPyLI/2B3qFfM4t3uSmXkmiKuVBY/7sd
Xu76umZAcB12o3vdE1p8XyZt/dy7HimutJW22mfLpSxZfbELd75IbQM7arAMAIyUuisox+olojQp
1wk2Xmo0zMLvPy6IeQiAWxp301yX4MqBAZ1H8JJPtD6zu5ngYWYiEefHBEp0mvK0WHujSA5dBUxt
Pckp2btTgjgAjAmXqQClsgyxms8EgYeXqZh9ewvzrLnqPCsKrKfg73ym4T2sKVG985yYZUGG02Dr
0jkknTbKrS2giZ/nZiSgbIzs3rkjfnZeNc40P5gY8tcwSkCFme6k0Blpb8d96NIyQRnI9IFUcUxd
5VVfMSfouMNOjpHddKIFeyXyO8Ptr5yiLnZB7Lu3mk3TCriCfaXciB6yvKJhwtjJ5yGKLB0fCyt7
aJFabftlCNI782sSMJF0hv5bFlvkWZZYsXsnJoLUi1al2deXhDuPW9IeJlqrUffNTNpmGyUt8c+N
3OXj/2PvPLbjVrY0/Sq9eo5aCASAAAY9qHRMeiOKMhMsipTggYA3T99fkKquo1RdqWrek3sWRd5M
mIgd2/ymFRfzmoeISbRqWygPIXMdpzfuygCOnuq4bFsqJD8LLqwcNa20aDBM1Rh8nwMRMK5v8CVQ
+vcwoMhHGkJF8SPWK7MriaTK2dBBgQAZ+7AgJrd3Siu8zJJYX3d+Nh38hA3bZKW4TLH83Q+45AG4
4UU6YrTPbVr4x1JR1eget7V6slCvMRpGsOYyWNVKbx2rtC8nLw2PQyw+yBL5KN9V3ZWoQlnAc5/7
l05Pk7/1mtBaN6hGGUGYoh+Pjk5BYoiJgS0MvqGjU1c59nAeT6GgwxoC9/Ug5eyWqHuR9TScxV7M
mccBHhxGhGM3CbjsfVb5zQNYRbERfd4dYjoHM/1JSH5hMMPoGLMNAjjzZTXH6G0Wef4ltKJabX08
184YFtJnUj5lHRiIBKKIK8kQZXNPdkbbcvDwT9fEVzT/CSKYouQaSwbNvrp2i05fMldd0XO2nXNn
1gikJgm7qttTWDUo6LMC6SZ7F9pv54/rJLNtmzHDCLrqOBU7OVo1jWB/fYZU5p07S7k+aszI463o
wuO8euF5OUTLXZpLTNFwwLvIS+1ufacoWe45XmZopTEYk+696lwoStEihk0M33xj6+DQIG+yt8zI
ekKWdueGMvusfISxA3uZDm60YIGNXsqhSYqatlx5X0CP2naUG+dpKmlqu+O4izFveCpgvZwVKSse
I+bkPBjnaI8dvXtdh7XL8GSyHgAbBDeiWZcLAxItmJLjs7RHx6f8Dk30JolWdRXOQLi3GPbR8sWi
2WP8luTXGhe+c52UTGTSxG8vC5T+vgyZWtyN8jAfpwGKknWyMNXbZiKzv+vSmCyht+njTZ3Z4/mK
uPFWl1Z7NkAW+IILd8rAPE+zKxe95BcomT4j6M4dV6h6KO15X8LRto9TkiOIa9cVjTkMqPKDSrzx
W41WwrYvJpMX6OZ+nnFk8ZuxqvfBWKaXFgRWGH6weBA4csrkvJVjexU2Xe1uW9RgC4QEvfSIdUXU
oTwG6XRxovS4JpX+5mhqY2aMS27eDYWfSZGyTHIOGZRC5nUVHloM04NK96/42CCuEU9OnR9sKEKM
T4nCP6qioN2wWNGDZpLKHgB+caUiW0e72DPlZpIiFweS+HZNU+vBQjqY201lchjyFK5XDKVlW5Lk
wZP1Z/1txl5X7xOPlyRWTudlICt8T76a1BGPyON0rzpTWbBz0AIjTy7p9eOWvsBuS7X/Yc5RvNuY
hLHaO6Ob77LEKc7BaVVXRbuuR9fuwKLU4O77NkMBvdSMTXaJ13G4h2VtPVRYqz+lDiYwMaTBHUZe
+iZe364ibD5LyyctRTjbBGWADT/6jJwkDRXpSdg04o4wWL1K7dfjzgLPxqkNxsdHGw9KIjpyyJPr
5SxBfe4pSWlqoIBsBahglO1yFpdIUthQRvbJME67OOYsr0m2vtByxqRlMelviNu56ufinHGMvZGx
Kx6Dcl5+BItO4ZRHNbCYFHUQQC0LEJMI7+gap4jzHAfQv8Hg/qsawgAEqZfg+hCBfsU/MfDIaxwU
+2NsOc1FFBoFEdWpatvA/LhnRE16L9H1GHkxX/FgDdAor3jYQ+/9raA59XM2tPC3KwGwQUMLD75f
r2WoobbSp+iPbkrmDwFz8G6VjzZh3NOgWlwSwiTkyfYxXSqFxgjSlZ480nv9GkcVC7OCW97Jcbms
Jt18HgbXvR3hrnycyLgPf8GvURyfFLXgniEOgPL0MBw4vdhABbkaLdkdUYcCxtDRhV00G80WMLKt
gVXHUcQCEyMrPu+7YGdzTplJev2cafJmxcTzL5DPt5Lz10pbegrgt7koBbD+pPCN8dtBjTnujjgG
MU0MafTuOrhNiMBZ41nbDsmO0LzuFwkOCkgIGVSmKV4VxrGImY/5Qza5zYUsfBBOkVe/6rRQ94Ef
633YN+sxstoaTkzvWbs/P05P/L4QQcsHNC8oqlG8PQUfousHVGWZ2iOakojtqBQ/3wYpn0MNfIVn
WU27MJHqByjM8QjqEq814TwHmf40VbHcpx7pkuXhGDcg/XI9to77ZdS6QgkI7RvbLuVXx0Wv6VrH
Gjp0myQBLXiR72yXrmtKA/usJJQc4zD1bm2R6H07l+SrRRlekUAyvpjlcukmZPNtM0y72kQYxx2s
hzEGwGfRMQNsF9vexqlc7F9kR4z1XeD/3VQDx0eR8pwOKzk7xTJ1CdYsFoxjs0JaMF6ANkyuPldr
c18VjYkpoUnbcxL6kP78xrVT/4PLLGAPixrKHD4YV9nAWAUtbmpGJH2eDLg32YSeU3xtJdjBi75Y
1XjVRFPMQ0oBhlhz1897L84TzBy0jArs6FBrhOnhOb2FaDU3VDlPdeQKhoVS5+fKX4v4HIOKFDNc
8w8RCX20sztoN9so9UUwbjwy7svQdrtXVUiUZt2JnL61k6wCs5Bwx0gd1fuZIJxsiplUXoGi21gL
ST7ltH2k+ibEIgH1yc4oNWmpe9vOA/y1LUNa7HNL4RYkrv62wHY/tGmfng0j2ZWdT6xIJhj9Lqn8
4alPC0je1I8A2/SXYILeu2sXg7cxzy5E+yfF+NKQZLzEemgzR54LDo77HH3KsyhPCHoBmk/nPWiL
5xn02bOLdiv5fuEgTzjzPmUftHdUosHV0tjovE8U/X5RdZ8q0HGf5lngBjITjXpT21VJWKD42mMz
4q7FzJSxmIaDWOPyvO0yqpZKyQ25k7ovZTs82QJIIz35+tnrWuYdLhWWFlTPu7ZaOQH6WnSfnIyG
Eu6e+oZxnWIHu0STPqqCnQx6KqPIdXu1hQXOHumAOIjNLPglDh7NS13NPBX0vTYd1eEGFar1WCWc
iY1u6Mo5oDQ3SHRwhCao+R+8BVU4Rl7NZ4Rsgysx0WbpdBJexQiRX6CCUV350ArPWg7Qs8p2POTM
qvEJ8Q/K+2lJzwLTAUI3W9+UOf0hlVImB1O1/mDqGK97NLP0F2RT78ZZ6W/MHym3bQ/BzMoFXDgl
Rv+cD60skzibq55dg+VCZZeFURfmHcgJ5onZqoi1rCQ0+bQDvaC/es08HGbkm/xNZk/OHjlTOiOm
eE1nmwI+md3m3q5a3kydkYq8ncW6iit48DGK/7mktW6SXvo6klkojVXurlDL5RozMphHumtvy5Dh
CYlEjNztcR6s5dqN6XjIbmnu3zo+6PQW3IpCGVXQOcH0ojgvKpHCXyShKgI/uBoiXFbf2gMWIpXf
erehsqXhyKM3jbw1DZZDDnZ/OyXJjzYA67ay3VDCxxYj2kwzvbAgpntl6zl/aLQ7I6HCmII6hZRs
qJldNsNIc67qecXxZBfAQrkjG3UdmjgrW7AOJ1pwEThjWjs2oMMBIECYsQQZbIpp/6ZcF8+ld+vk
vqEu2HZL42vswKa1dARXN28+rxLF3I3XT80LPudAc+1++VjBtdpETlucW6a5ApyPsEZFz2TUdGrM
iHwTkGqAV1pTPql0aPY0KyFOCr7+rX/zdkjOOb3bqk5cgI3Wdxu7c9JlZfx7ipJkqels9I7fliaQ
moN2aQ2hKBI92KKornTtIOiA2s4VMIfmcy3ooTH+pqc2mFx5QjkaBxYqLaZLPcHdcrrXugjrr3NM
stPaTXg1KeJsPWGVukk8KAp2JXkheT6IfUf5tO980vOeGduVWc9Na8JwF9UduPmCjmSYKnJedEHA
ZPcNZjkQAh8T0/UmLzGnAAXaVxGwJNx16F6HhkFcIqL4VgFAB/xr1k/uUgAQiaD4czuR6X69pbcB
Hj6HOEeDpkS44mBgiWhggOV7OxsEsl8XoE+SW0XIp+9EE3XEs+FWxZbHUTGFwVUTkoY0S+48gn8f
8VpniOVDN4BKS6hM/Ew8ah+59nTgRYY0iM+Xwq6uVjlUV55DEluad4DRm/6CxkWrD+1ak5xPgmgG
buxpmUiTdU5/zq4L5xEoP8GWOPa57gL9BX4cY9qIsP/WEsRG3T0PHEZeMexlppWknx3RRG8pc/KD
IT4cmhrtx6Gn2HnTKe6lpAtaF2yKxR7rr7gD06Ce6BnLNKJU6Emcpd9MO4fm8p7DnsXzFmZnxdOg
cwTOGwryJ6r6BeygYxyVAK/RhWolKGaaNh8heDN4Q0cXJTgUHG6VTXhLRvZRDiTtk+2PmhpPstYs
HGPmiX4Z8sJlel65XnMx6YImogmV0uahtLnMb9cATUq80I0DO/Bd2SBZv0lombAnW7rTVc+8V4VC
PMpGDd+VwS73XDoIWzwzAOtRhDA91t+6siXlaLCBOc8qNlmq0+QW4PnXcfR4ahBc5LkTJGyVMecZ
9IVNNTROzWeyEgzihplh76aw65C8ZfDSG+bKBNkJUAmiKhEZ5DIuu3HghS8BsnG5Q0v97ce3jbmU
GUeMBebzxZs4U+GauufV2s93s4MWZ5lkKfCWmg2dklXGyiPIjB4r29VqxffeS9dr7a9UZJNaDnOX
/xjctfZB2lDAvjWKDZTQdahMJ5MFLHNDSQZIeTijkcAdTxA2suk4YMwObgiPPzOJwW9S7wePcStC
4UNw0Ud9vfn/o8r/jpQd9Dx4Uv+akv3vxXOXP/9zTvn+//g5pkTW9d+YmKHdFihpU55Qn7yPKQUq
dlByBUMsBFwdCqr/N6ZU4t8YcPHn+KvDg3hTQ/speeHxKw8yaICPhXqzpPufSF4YNbx/lHTmcoQD
ZgKjFHhQNkXUr/VnoEbGXajZfE+A9mY/ipK2kb2bJsdq+l3fA6Z8yoz426FbJP2yjlGY9zJHha4w
o/Lo6B20BfwFNy7G/UBm8Lhhd9EfRPSltUsro+fqst79Tcp0Bs+3UY4N4VYWw7LKXZrRr8QoQWmU
vIE6WBMToCFq90WGrBjFAHI2CN+tgw2wWHKENYDX08wLmfSTCQQRNI6s0+kWBBjl8F9mqieELReT
+xA6M1pxcItdU/f++nTqzhd1D6Lmu+6mMSSxiVVCLG2Rd86vMcwI+cpZgH79QYsuXR7RQw25NAfb
Bu6nElP8t4bBSbnLJdEkgDvPNNODbghZ9ddLUpkzl3XXxq+CZidtPzeNjQzu0HTEZwt6A2g18k6R
bfJEB8Mmz2Y6XCSFABCf65lEDQ2TAfG2C7AsSCPt1yhehx3ZOq9i3/cYHz8lrR9Z895f88a/Wddc
8Gdl6HZeA5kFVlL4Hlr+pTDfr7Nrhu08ZA8+LNNrESJdcNKQiZJ8TnH/rb7bE5qlH7wqteoHRFrr
9e4fO/PuvSvwvyBr3dUoT3f/53//Or42X2SsYGBqeoLGz+8EvAKM5+rP0avkbQu510VkiGCOzQ6f
pcrc26mrPfwdFnTv8CjX+L6MD3nqVdmPP1/Jr7zDtysBOMvpZ5wl/dA3j+QfpHXElhY7nDP/deyC
1r/xUIDGn61lEKfkRdz5q+f/Tx+yZzokaCsqAVIAkcdfv9ESsaVI6OVLMSDJteyaRWO7vBnR8V2m
v3yXWYT/2ZMxd0fgckUoWfA4PamTF+qk0Ih06jmvs4i71P0OpAmU8nlEop1dxHVjHnGBOu0QvuNp
/vsrCYal4TuDEQg8gu5JM0jC0mjDLO9eZjscghXkdBGMD5FjYb/6l3sUv7/CkF4YWtLIDhC87ZMH
mtXo9k2jU77iaOiV6pjSQf1YOLjwkIypOIr17RyuTMmv6rStfBvvGwAhTxlAJQ0noyAgIgWWQbu4
zzIfCt72jTlxldNdCZYjiuZu2R7/vOx+ezGou3uhi6KAK+g8ngY0nOECZ3bs6gXD35araK0wz36M
eMZ7n+u6RDl9F5Vj3Ud/e1i/bXHmwp6PbB75nuuI07AVGQ0K3XrWN0R9hbNu4cWnA75igU5aQPqy
cDrg4L6bq2f84uMZF7a2bRGsLC1mto+Q/ya4B0kwr/23mKFZiNexT93qlYtLn/EvTyk4fbdcIKpU
ZpuE8GPh6f+6Wbx40m05tPW3JEgdtmLGbHS96/yZenSzLjYOymdhpzv/xgIBwW7q6IBxGFQ+4kPJ
PszdeHlhAZbZD79jhGqOPzdfUZIXbp39eA/AbqSJLljyxf7nDtfGCKpGqXJWKvrPHW+nanufY5ia
euSNoFZiQrTVJQlf6CxzEdxHie7nL+tiUogNvlMRzwLZDQM7AUPhN9nBcRuP/d0kUzrDgHGz8rs/
DSIVG3ysuvWO7R96nyscLNcnypiMaxQaChXg42oQn/OuhsW+B6pRrE8oXKnxcWwbf3xg6lLwt0mV
EUE2SeLXvDMnmSe+mvoyRUI6k9pio0cBnyE3NWKYCYaA9K0qbB+nzDHYGJFG/Enqq670zxjsJv19
P6mSw2zBGYYQ3LVuFi/7DMbZ+GilU8ifr3Iy32bFAPVvZAjn/wsoSm88Ri5Q9usCjhfGqaKbq8uk
QfT1YpiHmbU0B5GJfHT2YKgGI9h02JlRb87MJogcdpsOmr5ztjWoiDw//rwBL8OwBFg/jGo/29l2
ZPFAPTCGyyXeRCaIFaWCuE9VHvn8J1WaKmHb6Txr/+MzaDhZLTVB5KXJliVXQzOTyWostwaZLnw1
fjcEx0XW3FP8/lRd2js8OS/AqbI9TlMPj7cq2oEOCM0V843SUmRtNOF9HoteVMPtEejNcqmxBc9+
yLyuWDQZNLHygY5IrdQhk0Z/d6Nh4LGnxioMWTUxTQvemZxtPhCxWxGpQx/3eSAvLHi+ywveafAN
tvWMvmZB8xREUfQhKMDnZbsVhGYx0VyuxhxdnbUyuVsm0AvN4J2QLXITWaj9+bqR0VjF+xrFUa5Y
OSNRYN+uzHBL5r+RWb+tbFx+igPa+SOI8tHlU+oFv8B+N2T0qTLefA8medMi/84lLdw9/zgNmbkW
l5a56299pdiCS9DkrBS5+gjOjz6a8CkeDCl8LxAW+PmkNx2axN5nZLf4YRtiB8xlZW5onnEzljzB
AfF5HucaKLPm4IgqF3ukGWTJIcZQiSVqUuvxUQcV/9ugSckGVhkY6xtSx5UsAy4T+3xpF6TQNyuT
xvw5Q2rIbGk3NB/aYu7Bm8DhceA/PdD88VGlOZAAYPlKd8txnO0uK6/HwhV8YNN2Lde3kouZVS3T
FHqIzsNVeMc5KAx4I7MfwwQ0wbhDxkaZyJQUCR1D37YOSIrGWgIfX2IXpbQEP+BdPIIzvvOWZWb5
I/kJpHEfllOxVCQKU+1DaPbGHAtnG86WvYW3KNPbWiSpgcwZcA/RCmCeLQ6I5nWjdZ52dpEuCH40
CDmgV9x11nQJwE5xjZDheDcNfkG1h4QgAk1AFqIMq5EPYdlEbnVTd1jUBvBOU3cq9gRiws2+l3EG
Xy3W4E8MRssP6CBEjt/jFEFL3+jIBjlh1n9ZJ89y8ZEX7sI9h9mcr6jZt1hXJPGVoZAJddPT+DWL
J81MSFF0XBp9wPzPrEtDRmUNRTJt8viyXuuV3zXOOLQCQ2dJqOyaiqe0Kw0yrNrMNg2B5qabfIeQ
m1WI6Ml9RTOXswA84cRnhY1toiBDspCVa6c66seD3euJv6SEafhd30YmLuX2iC90SHONhZS4Q0x4
osuJZ+xln1hEB/B7ir0A97RjQY1NK5f6nLff4EcBDY2VHhTYEMeXyWwNfLUripnrJ1xyHNHxwT5r
V0Ye5lz7wC3MIdv3Q8NynGnq1RaHcrsQH5Ygsdzb2V7g2WwIUZ571A22Wck+qFsU9dbSMSmWbU35
8lIGDdXIzzqEqG8ezgT+sQ7P8paoGu7jJJukhdXuurYauS7soBjTVNHeBRPefIgASNInrDn8l/24
0H/UB5VNFk+pLhPFxsaGgnT6GKTALZgVvS/rMp3M7xa3lizcNQXu4W/82jLhvkP6dn0SFqtS7qVq
w3bakInS89woK07ZuW4AX57eTyJo2TvQ3bNdF+Ztj0jiKhb/q1VNRfvBLufiMQQClbGGWjT3LvxK
03lkVj7oF11yxlwy0LLc64grRfS30mnzNSXmwm1QVV28uhjZtQ9l7Zft84RGAYQJSJT4w1hFX19q
6U3amNfg7ghpHyBKNxymyQvGm7ZJork2qhuluJIFx+oe+8ERN2neUUuQn4MGr2vAfSgKbOMZJCAp
/doiaLBx1VI44Qai9NJ/QXxzcD/4MAzceAsOMkfdECXHJaoBQHH/RugRSNV5n3CSFVsFoWNdd2Fa
rHZrDNOm+hLOdIT3XJ9fT7Yt9GEMVSx3Hgna+gg2Mqk5+PxeXXQIy9D6dntHbBcErmqo1nHfhTsL
ZBu2kEixtFghFvERoHG/a2p7Wi+jsLLtMzGJxEEvmQlOv+lhj6fYp0nPutN5Xbofh65ps/rM1mrR
GCwjTTE/YrEme0SLe4bhENi79amvWNUbr/V9HHsVxs/1puh91eqzYPbidd7Yo9KoCsy0Rc+itM9m
XMHcAPMVcAES8qJq164JvokyC6rXxNH1OO9yH7bW9zDzJA4aA1QDtXEkpCv7jFFU4xnCke1hfB+V
Vu7fhEJZeX42+qCciuR7gp1Mj5ovyAKUkHfC65cVwVvZSyu+aR1uJrv7mX3bKFH44mGKy7rG+KRO
zYEKRBFntI/T4mnt7iCqttFIPmUj6nZcRuWRjUX2xIZpEX5m/VdWm5FB0cwdzbESEkjY3A065Zy1
HOBsh8T1TYTD6sVkmKkF9BFnRMZ1cWFuDIzM5drEFimplzQYH117TMg4ZfoKNxVIx0rxmYfBq032
h5C4qRxUJoALbZmpl0V4NjRl6n/2qg699TOhLQWTBNAFvQY9NB5h0usYgj4GucVTOmPuRRbMsMZk
0eEyaWJZhtAIQS+ypmjiDMdR3N6PovJXeQxd0FvtEZybJKaUQwkSeENeEtBv8jxAKQTEsnA4oyeg
5KQm08IcQh90pczJifrKzJXSPoXVCyl/VfX6AQQ5ciPbOgpnPszOavzINwiuIJd6htC+iZO5i6xA
sXUMb67eVZHuRPsM5tPkqzjiEW2cfmj9b9PUVPXBdyDuIlCN8bw49JqBAB5CWpmUJQl784z6uvJ7
8QM5iwXY4lSIcWBUKSr6BhulI8bmm9BuPR4/MRxq6h6cGO0evyvNKfXzBHNx0BwfUfg2HQsf6xWu
XiBqxIPUMSDNGshvSdFRDBDpJ8JMZq4AOVskO47/8STWhi20GbQEBYZrZsIn1iiHoROfi2oJGPxa
mKhAP7PJAx68co68z0UruJj318iBKcQT5d/QP0JznLljSaOcdwSxSYn2porzcUru1imzo/DLmCsv
Qy1a+5idnruko+PjqhyTxYpVm+YTwI0xTc41npt8lt3DZps2k7OYQj7wGxZLSb9OzMDG7Vb1wAYc
spQYlBjH5VgjF+0dbR13Y3CHKq5Tp1d+pIArHZfVNftASuZcDdqyJJnoXLtmiyCtbxpeCPTwB1A2
TKImkHj/nDbCLDCJREzjnDWOgiWwi99P12Qckf9h8DiRqG6RRyELRPvX5Ju9b9ZjVGTGUMfmCWQ/
APBV/MC/m78mK2nXu6kAQBzsEKukGbpNEmVSw9wfwFHthNTmat+3Bw5TvJcCg3BeatsR+MorEIZj
/HUMpjhtMbZQuWJXM6lnmaYLOUF2cFvXrN2iAsOLIo6IRyxmC9AMA5h6QDMktYx5eLcDSEe+q1pb
bsHWY2qaFcKk1uFYU/LFGJu1z2M7GFP4Lh/QakEAYHLllTsBGkXfx3NYZ6XtmCIw07jdPtpiNi+k
c4E13FF48p77hVn9pZwc6ieULpZ5PJvBMefPYyJmHkr0nvl0YNnJNTqIndwtVq05icHPihgCaEhi
MMcxmHD0ERp4BgdIBDSOF8uy5hc5ghO5gwUDhVQm8MoNmquNO+sY+FoOj0A85GBtrUnw/K0kNEW3
8gOThbWzMEW+ggbBP8YYwI2PEeM63lpf0tCtd3NgrZBe29GryFFCr16feOom4q6ioeY9b5Sups7U
Dywn3+Prae2hBcHHamKyf9TKm/tkjyYUSx8NdpFQquQBedT71kObyKRWhVWGVblZGPVhhtuPGHqw
MAB6cZlWJBezJEEVTdWt7c5z1fBAVlNxeyHYdX87CWW2ONUyKGWfeSrJ6zJl8VmUVPNw789q7c6D
AWnoY9A51BQcbJZLfiDnfiR0+gWab2Subt8Sq7KmMpkoc0SiOISJt6oRhUqUq89hNwuCFAn/4G87
OlcOQkfxaKrA98ICQqq56HqdJziN7LKFYXQfrFS87hhkLHSKJJvVPyVVxStNxWAufahmTsL9jPx/
3+9Bl7r5tdI0R/jDdWFFwdkxAavnNVoJlrRdmqI0YKXdymQgkVX+LBGo5wOX98gRzp1JdEuYENzL
n7tG/0XPCM068GUMdEDznTZYA2jHE7I707c56k2dOSZWkXg7y12Q2Nt0Q8v9/uUrT7tqtKmgsnmu
aefBOz/ts0IsqAK79/tvnj+Z6c370igCy3R2/3x3v3+VEgE5rsFL0jw/xao5IN3Xke7Et9SNTHyq
fVeOJIUEa2LXn7/rrRv4z/6xoHWshPQc3OFhN5y2KTtboP1X5PLbLMuBQmZISoeV6PUAPaCyt6Xg
LFz9mqAxMHDuaKKMCJoXW91DArmhC2EmGyElr4k975H55+wDoQxTIlTKgzt6BXdr4qc/X/5vj8oQ
C0lshQ2qQUB1/LV5OLdRiQ2Z8p77VMxcBweUKQs5XCmh/vxVv605YIMyZBTEJAgM5Gm/mzQqdSoS
qOcwCeSwHKMlyKYnsSqzRfwI87+/LbnTEQooVSiSDkZKTBMcuJS/3lzbdDKI6d8/azcxMaqf2Wx3
Q0pkf4id0JxZUUi+TzKx8PP3Ar5ie0u0K73zP9/76WNmauohamemqmy332SNp6qfxymM5Vd6EpSO
C3iM5SWocO1K/vJCT5+yg1Aid2s0ExUTpNPmdU5iGEiRia9DVav8uteFKc3TjErtiD2JyRr/fGu/
6pgyNAFeS9uZIS8MSJKmkxUENnslmCzt17ZiTpTsWxmZMEdQXHivUdsUM0onabwk4VblXsLJ+OcL
eOOn/nMHkmpJB58sD4i04tadX18zVWJSCA2ooknsJa72zLKw8abrARr57D1tGdvEpMZwX038/tkU
t7zetLxKvE04F6b3h1Nmnmnx0Ppf2MUwDCXVwgp8hSOhy6c6QJQC5aEAp3qR90RrNeHgR2tjGeqx
3kF3ZONvJNGJXKRHI2x5ERNCkm/WAFWGi1KeOv15ymg5WJHjQC+LY2jsTNpltY6iiulS5Cn7ja9T
cht06cwRr3WruSz13qDvSO2JmnnumKQJFfK3jM8RJlmOMqT/jCJjPPH8gziDrnDhjPNomixVTlv2
z4//twWnXAexbuNV58jfl/ZAZZFY9rp8qZNGkrPGujclULj2JgP42bL+81eaffvLCyfUhm8zmgAs
gPpNlFwVUHoxKP8Sxogky/2QQhy6xi7Oya0bu0MmKdq4RThQRM0CiCBN2KI0V/Pnyzi9cxz1XJvI
6QP0Yc+dEowhIVUT7zL5kte0Py/SEi+sj04+Oe2V0/V/Ee49jSCS5AzGd+D6MKYD900o9R9DWF/Y
cZrorvs6Njpbn7xMmWWRZdpkVn++L+dkS/PpgfKRJ/cVkzfkV08mSjEeo0UBy/Rj1YFa3RlDEEw+
YtqoVLopKnfsBQbeJf9RNGxYlzME9yeKNQ/ZVU1blxYMJY+Z3+tJFuShAnN7MuwUYNvnRBEEXlDj
TUxba7ZMGyDo/ZpNOAa+aRPjn8Ffjxa6LxUKkB5nESQIMykSY2niNQVBPjfnFu5hS4F0DbqVf8Hq
nzxvngFUeGmzT10lf5+Yel7ch6U/zB+HMjMnc1QzqkB4BLT4+vTn5y1P1rN5pwQvuBXG0YA4aiah
/3i3ILDoqQo3egzc+u27Bo/WaT5iNcrRRKgnBL3P3gtAOjyFakbTA3W795/acTAdAmuyebieq0w/
k1pQE+mcsovoKFh5NljrVcdWBTmb6jKfzhY5UDDtcwSTKRpXgtp4+Dn4Y1pkhkjIgDrsnTWwV343
1qV54auHCNBn6206rt5bE6OgA9rvgCyaN5kJshbEXhFr5r33bWoayz9HaOxI1m7GzINzL4rocqBU
IsqJFsifH2nw6+vDiAQxeih4AJZwo4T2ebKEG+5gDGBIvUAJV5+ztvKcg8N49OjnAYS6GYOqQ+zO
4SUc/SLaaTeqjpA8i6cxToHEVwEm0GEXy01oIYW88ZO++RhRv3Z3xQzGcJsEo3NMw+wejzn7Bdmg
Tm/81kJyi1mOfwuKrr5M7LS75kRKVqr1BN8yC7WkTytz5PECvUW0LTUCb+6OrmH+ZK1oNaL3NeMK
04XtncuplB/cwkKhcWnHXa+XZs9MvHiCkeVeYMbMlCDTgOE5RCZGeL0ovoKa8C6XOQb1PKyNLXZS
t+rR4Xx+1kktPGNRnNDCiLvuzMmq6nFSEiKWhMMIRdByq51F3+5LPoTda2Hp9oPvdh1pUTQcM5ji
B8YEC8pgzItmKNdham0Gt0QLBqpcP4UjDZskyz4NiGTTNY9Q2+yntn5cs4GWmCsstIAsy90i9n3v
9ov9zVn67qvARexjMnjDNpn98hING7yu0yV9d7f9l2iLX4M1C4KxMsHMCGm4WNOf6lnXtH9U48XV
K+9rvoNzV+V7v6jRqvFb2//4l+X3ywH1/mUKoJw55o3z6klGEoHzpSYPq1fUqEowQrP9KCr6q0jP
5egEyYH6D34UJkBS5X/Jx35b+W+3CVaHkQ1B/LQeQXAnRDG6LV+bqqJwlYXO50Mp4fD95Zh4+6T/
PIbf7tJ1YKbhXys4kE+LyNkpc2cEK/MqJkOckQ7Hxaam4El3c1KohwpVnIe0iyy9sQsPnUg5wlc6
G1PP381FD+wLsJ5/2/pteFFZjfrIeQs9k75i/1SWJC8OehBo4/TCvYeyV/3A1yG4qmjP3sMycj6F
GXUqJkzCBhyex7eyDFnHuPn5dG9yZnE4udFYa8PlNavRlsyaoUWSzLOfYYHI7cr7+0sudALC45GY
NIA0iOciOaNPUwJhqW52g2V9hajDw08gYZ5hllpA7Z2fKxEWX6QVzrvBiRl6gET3UZBcsGX88/Lz
THT75c1ALjNVHWBAgGP+qQmGyKOS8UGiXuOBwQHttBYbJShp4a5jSoLehlvOR4Q35gGJAl0y7anL
I/JE4fWofTwHCwDot6uI3aNcFxpnbRR+LVP66ds2t65TSOWwO6CVyFI+0gMt0IfmpW18BmPLdu1n
xi5Z3UVbpUP1QNo41ocJVcnFz9IbqWBRolbmHdO41rcllJ4ep4du+LYUyfAR0Zj8HpEvDgh/FtNB
Ov00bGSbxo8TujHZNmlsbiCZUV78v+ydyXLk2LVlf+XZmyMNPXDN6tUA8J6ksw0yGBMYoyH67qLH
19eCR2Yp6EwFS6qpBkqZlBkJB3Bxm3P2Xhs5Oi0AB1onjRDWxHvTUtxLjCzmk0ZVG895mlrjB8P+
rSyJV8yzBejCcd/mNOucZwKRykt7TXWC73VsWkcwAcljBU9hWpErph61gbPEB1c8896dLsnegCMO
MTVI8M6jVcify2TO0vkjqRIA0YoBFARYlnJBoTLZ0IhomemtUH6vDLjqcTi2l3Es1Ft8Hcbm90Pr
lLvwdmix1WT6JIDJQYl7LgbEaW41blgUP8KRBgPn9jL4Uso56lc1gaRererY4Lu8JAOztagV4g22
rV2EHHZFnUQIzAsKRmRZ2s7nuM36pfRLCb1QGjDvNmFvtWGAJO+icB9aTmh6UBj1wWsmTcfzU6l5
50nNLX08R1a1VXgsmyRtlStiLHv+AbjClzbs7ZtpHFjOEoucpnBg9fZLWBSXOW1edpRG3uNHr7MC
SQkc5DURcNmj1XM0ZS/S3Lf6WOyjPDOkJx3kMoxE2kW+TdXvxhBxQcsVRd24QCaCTWuTbwwPx6mu
hooIZa+M8f77PL9S2yNOGeRWtUP9iQzh+HNXDO2rGesxpZ4+AZr7+7fzfv4BByUQzSFdA9Xzrq5n
6HRC03FI4Y5RH1gcJMlXVB4TXUNeGWcq5/vcdMEeiuLXqSeUF/VoT2b2Bz/jrVL7NGDdRYLM0ge9
itrA2w0tSqkmb2Yn+wH0G+jk6YVgF46yyxj2/Uade/FQy6LbAIIP1ti5x+cIhkDFOJm1hw9+zN98
sK651JaZOhYek/72x8x5N/TlmCY/Qke172tba+70TIETS2H3gnWxO3ZwCQ+VWeR7wL7aVQt6mBJ7
hk8CE5+LILkY+stY6YxXlPO15bl1nN5/8CvfngGWR2ajdyVOSEczzaHy7JH1eTDloja7H1S96/AT
Owur8akkTl4Hx+qo231KT6mZbZc8Jat8hTbvpN5MEsewNZyyebREFl6qsEQ/6dIk3KJjFdjIRGY8
7jDBtVbT7v35ov+DhHuYqh//898v33PshnHDIeVb+6trghXeZsz/c6PF8cfwX88Eo/zNH/oLCaf9
gcKZQjjlcKz0VDH+8looDuA3BqrJF0wlz0JH/3/NFiYgObZ2nGdsas58xAzmP80WpgpITixFOAre
sLb5F/7v//Vme9yc/e9f1edvt8tU6VHsU6rkXKoS/2Kfx+9oPQAMmvYlJ3KMz35ahNa1IYfqeKJn
/vJo/kbp/vYD/XktasJE2iyThXYeU4ayX5lrVyv2jjHQ9gGke0w66gkTT+ASss9Hwuu3n9rpeqa6
7Fwhty5NgrOzoVTIjK9clevRWwm9QYVR5SXkcaCzMo19Ae4aDc7oag+DDXTs9zf7trZyujhiXZu9
GW9vKZu+nY1qRW1GPBHFfpZt+z2nLmV79NKxy2rzeDcGs3gMdPWjW/6bRwyzAfkAexbG2nnzhVIc
zmTXwdqcE+OXcvr93hd5TMs+hs0eqtO/fEFmMxULEVdcKrPnJY2ExA7OO1LsIsg7Fxx5iXuPWrHO
XUP5gq7Sfv79Y9XePVc00JgGqEYLHi5Y+LfPdWo0prlg7HddOcL47ogq1K9nDsEQgNgJYE7rYu3o
ZoW5d6ZUu6vpiD4WVeUMmChTmOah0zh37aQDSaVb2vWUXCOQRqMYP0+6+8EooDTN7/nHPopxsPQB
dL59hHWCj/3s9xY51KUkb7sdVb/QfFBy3QoIK8rUeoPpALVejbuXVI4IEZjXsJV64Buc7oD7yB0V
Fds+xI1r7POpsl5Co5EAzkk1szG26tTeZlc7jnGUR4eezWNOL7rXjjliekAxqTVrnEAajJTkVJLb
SsSHu6msUTsq0kH52zkqQi9lGu+01h5vAswCGTlofWl9dXsDBBu88LFfu2mtJxfSsMYbm1nCXsVu
n4pdovbKE1A5EdzVUpcMOdIc2HQ5zaSEJQEokab9YJSOAA+0OE7GqxYKnHk7FtNwiWIvi33bSlCf
C9PUvdNEICfYYN7YN+ONMrAqixTiPaLYGvpZold4C1VjzwLJLm/s+8VFb/Q3atOQEiMwLMf+qCZi
TWHKenGlOt6VMoNpDFS2ejaidrxTakV7sFpQOvEcWy8WjAa40ZMYn+2y1TsfvCQCJzJvxrvO5NCG
ftUccEU0XBCKbvCoJ2kqV507WC8ZPeojCAmem8RH3Ale2oym8HGoZ+vFVuzxDgCIWNcGiKbNBNfZ
BYGvYIZs+mC8+zlWybAyqIeQf95dxSlhTFlSUtPhxFk9w9eomi0er2ymYTCl0UE4BA7t01qpSa3D
suQS02Lq0RO2UvFIsWkCrQWRbVzjP2Cc9IVtvpQnd29Y8fFD8bgUkxSPoG2TEMhezMgY00qBgjGW
F5KMXnLVqnK86boJA32PxRmdlw57Dn4nAMqwpLENbI0AB09EQBY6jKWVN6ChvosHEy+aG5aoy5fn
b46t5RsYQtdR6jgr4SoR4oNCqMfTP9MGAVEdk5owb8zRTuFebyOn7VcDnoMNxjEGcLR8Hkj7hmoH
YD0ILrQGQbDfN0PHGWx0xR0VU02iUaU13FFSc9Xk2NbYi9m5UbIY7yu7UAFSBSW66k2WqBMBJ0vc
KDB8Td2jD3H60UMkWUSHpmljZTuBSAXsECI9uwNaYmWkCVhEShQRcutLfRbTM4794Xs/KTXW86SZ
45thUvThqeHxR9umKPptQ8bB4M1qWnqkTCikVaWxp1i9xXNuHiryAdZo16mLFlBVAKmBdKrH/WDU
5qZyE+NouWXn9/2wC9ChXLRhOT7YeVf6ULFjXrsyHU0ySfzGibTPjarXqyqabK+dRu1aoX55N0R1
E3pt0FtfWjMlTiEymgHKgIjHix67/s50yxCas6qXQIbK+ejKLvyOV0872nnsHDjY2kc0TiKguGhO
0N6GnBc+Kk3pzUm4AAnm9ruII4zMjdJx4GNwg90L2rFYCbNvQCY5TvBoUCYqVppifmqjUEGbUlMZ
cZJjgknQ3NWDwZStOdBPPLLWGFJTajXfoV3zfzMvj3fLEXlcU8CL4p2tgEEcZnAEU9NWzxYdsMd8
igjBdEI3tzyr78e7eYwC4rPZW1Qm5JGpSccMMdXwggoifEzgJ17kUAgeEkVNnhI582GRBGsQDknL
MKbLuncroeLHxzS1YhktH2yLln4MQKXhNsKNZhANB4t6VsXT3FTal1wqyryfEUS7e3piqFp8rWpI
x5YaQHxIiMbXOewtey2L9JCJKriEuBDewB2J9qErSBKO6seslS9TPi6zf6w9NrnokBXznEaRMM9b
lRYfREloVKcEHaiFaFCvkMc69xibUgfjyLBHAKr0K2OoNZ/v0rkwg1K6G1HoBSHbOhCO2dQf88it
AF435Fb1QOdX5qTXDrV/eLGYY4LiWCC0+ZppBv88MUqt/GRFlE+/LuGy0qvrKig3s1vGaDHDtDP9
tEmVSxxjHY8uDypvbq3wM4iSchfjdbl2Ijy7Cbe0dbRKpj6stOYZaTB7kaWYfWkMJBsB7ue11vhT
1+RZmUwWZhbKo3SbaT/BtD0q4yQeJUrBnNae3XxXM+gOVoCQFjEacnKv7hgpyLIQ9YyAPT2GMtx1
UhW0I71k5lKiP5jTE8G/p8cHt0WZLy6bgVdDgJxgHsw7ZHye4yJDjInFCcGuFQzB0QjFpQ1fO8eG
kjLfyx6dXtQzD/bWUlcXiBEuyUtX/MRdqiAJiwmQXsfF0mRwedsa6myL3lnuSsmFaZebL/OUMOGf
pkCi/5CGIfpehj61negGNKxboHcEoD90nbp1MgsKHMrv5nth4JxFQSkZEfSCLWiorI/kzjJP58QD
yNUiyIpWWUv/CSoM55rtz5+lFZbMtnWUsJMIFIXly5HM9nUm5Y5eNsRf0FwPJCmJtTZnZKvpg24T
DtpNuTleaVQ0DJ/Savk86HUF08Dq+dVxXnGvQ7+4NApMxs6dWVcZLPTKbs0y97IorFN4ea7aOw4S
cNM+dGmTgAHE+HUfKKX1bEcaE+skleQSX9sIajDrkoYlQ6MA6MwwHhCP2pfmbLgN86Kj3Weloh6q
LlJeWwJ5t1E3iBFlZsYuJ+as9aiPA8OCOAxW8lq02oOBLh6ailwAgNLB6sYviZcnWhMKAKaQ5jL4
JddiwZRMVfBAeaMY1XhNNANhzza8RkWrOTW0OppzdWU1lRKvMxcW3KLhNy3QDXgXhnvboGxw3+NI
syvUn1EYuXdE0AmbpaoSM/l0blhP8QZJoxJqnxKX3TJRmkNreZhPxjvQD9Y6Vs2AuDwSIuinAOIb
7EnfgvRkD+LokXqg2h8djbwFS0wDas1/6tVIf/OQJXN1xeuv74gyi/YpKq/PoyLig9KGAUy0iKVn
cnMQp6A0p9FRNug1Le6jtlfF4o1XHXFhThRy69y4DV2mdIP4lw29aG0lZy1HgEgXtqQO64Vtpt1h
LESkzzZEeklPxpaWsiNBmZu+KhRLN25fBjsxlznI/hqxBF/g4DMrvBayflWy6VqM5rBnXLMx6GoV
0m2lXlv51K96FeIs7CM4Pla9Zm8c3I92N20SFtFVgmFwPQKTM9FeXI16V9zytlmXizE7sPLlW4i0
1OwUo6VsaK9DkV11KRgjg0d1rU5V+KlS7O5ZlrpxLPs8KX0jVNlAjvU2E1mxsvsbI9fu2PnBO6TN
+mrZMGkNozcJMcrxWqhETTmDGbg7JZl/WLXNC4E9RlIm3ckhWkEtALjJjqBfItkI/IW52C8zSKQy
Q7BeMRu2SXnR1bqyJ/GghtSaZgzSPGK2iW3JiJz7BcIY0LlsbqZ0SBDtse1e/f4YtZw63pxKwMpz
4LAoLCzs8vNjP+GECTgco9pV1mnTj5dLRw7KSPz9dd6dfsDao8yglsGx3+Tg9va0JgLICUnZVrus
QAHpdQ4InnoxinnmqJUXtrkcXU7T4e+v++7oz3WdxcNK/vHirT87dXEkz4ykHKvdmGT2S6ugVwEm
A5x9ALEn12VeTHe2HTEX1/2yy/391anbnD9dRDKcivnA+RHn2qypSaieaHa5G6yAA8jsSv3BXWbd
xGmY7duw4q8qSp9nY9l5I6Jjcj/9hP9U7D6q2LF3NH55W6uX9uW/fpyYKseXnFrf1UvTvHyLOqK0
2uZN2e7nn/yzbGdDSMGrr2mE+6AuBG7yj7Kd8QcOFGod2PkRklkLv6RgCY/+579N/ZTXYLr8MRUF
7KJE/Ktsp/1BU2epvNOqpY+q2v9fZTuuQE77gmHhYoh7z74rY7LBRSsVzrPsNQKCuFXYhHixq36E
TXhXIORKOhUezlL2wp84uxJ1lMKcR40rYbgiO6b6UhW0RIYg6j74av7uSlwDrTJiQ1pvy9//RR0T
tkqAC4/M0nZIO0Ji1OuGOdqz6490OH9zIUgbiNnYC3Fb55293smAOsq52nFCeE2z9DVQ4teE//5l
XP1NufPvL2Mtdd9FWHT+jlpCCVh5mYMwC4k1DYXaIxIs8wGL/BuPjrFKO2gRjzHhnk2zIe0yFEXc
UU8S6uVIai2HXt29lHiFf39Ty7/p7cKhuSht6eUK9pAI1N6+JKcnaLgVHMmjAbEUS/PdFI7LXuix
6j9cpd7P4lzMYA4nEBy063lxkfC5km+zrHZAmMEfA9naJRh5PGokLwRak/FocprXJrSUv7/Lv3t1
aMUtMCG0fznSv71LW5ZwQuE6Yy6Ny/tO1njFhYJ4hwrXz4n6TUH+1wL8+5WYewQWy6zAgsVX/fZS
c5d0Uwxvd6d0NYtUV8EV0NXg/t+4oV+usjTyfvm2luyZntY9VxGjRWDT+NjnQ3Eo5L/36H650tmj
G9I8KokKYYBAU1rRUH2ZCZX2/x8+L/X9WxJIJKFYob1Zyvxno74McguHZJXvqh4HY0U9kiRw2BM3
s5lPa6hPyBGF1DY12jHkIajUkswQawotxaGv2TuQXEKFwYWX4EsiCr6dANtOEhh74WDw6pz0lWxo
Yx/OWn9VOQT9kj27nMAE9N2y4h+ZoiBfA0DV/Y4VY+eMdX5LiU1/Sh293FtBEnzpc9BtAzqNXeDM
kNwncq+oHLmr1BltGspTR5cfHDFuoBrqXttGoC0AD61b+HH3rYISQBXz8K0OmOUp1PLbbY2rJGZ5
Mbh0l/3IcTG6Tmamfk3SiEoLx1tfQfD4kmPUXaWEzW5K7PXXuCRR6lnk6IC8CoIE8XbGGQqnktja
AczAWiUnAPmMS6gddcFc5e5mDGikjDutT2wLQm+HySUK42LN/qnzsQvhIyRgDk4IHasDMrF4S22l
vNBUAj7dHBCcK4igdzJVfwqj3roYQy35Erpl9oh6J94i3q+eazvXn/DTsA9yBmo3VW52M7+JvbCH
H1K0mNgmvvXRNtlGKlAuH5vBxVquNPmtAknnS8CjuYiSurq2u+RV1XinsBf0p9yNX8dmCO5bey73
wzI1RlSML/AhQ5KVgPhIqhSC43cSU8dMRtB5zOitT2hOvO3DzPDYBqD1yDhvkABGVcrD/x4fQ6MS
RCCGxatN4NuRnG0eYpch8uHoAMf8NOyzJkTIoQbuJSnfxTqNeQgBZVN/NpEQImoIH9wZEhBdiTj9
IrAiEfmJqjqwouUA2vbl7JeztLNtjK+0utIg7ooVzfT+cxRUiljrGoJRgobJVvdsWKqXCmfbJ1cp
rAeOvfmr7hCQzj1iUyOPwlNVt96ZWEUfS86CDwYJxYlvwS7EeEohKKWuGyHi6UZqxXJEtUmQFK+g
DcYUyJleUdjntKP4ZKoIeAOSz84kINDvTZa4eRLutjWqvvOsbKgiXM9K2G87t0heBPQ2KlJ8R7aD
Rg/Ke59tT5XwQYr+8yzndGtVXZttBtTx8SapDGtez8Qa1Z5E4o7Je0y1r7Oomu/6zLdlKkQirLLB
aj71DiXBMDGti1O1JQcRbFEIUoyDraIwXGxcik8H0DzgSki/1KFeHMYAA4EcEZ+RevoKmlGQaGQb
B34IsZxhPqGQbChwRgS7HMNUEJ8RLoYzhTfUGSx9ncGshpiB/DlaIPccg5FBRtUY/Sgq1GhFakMa
tiOCRE2t+wwvo98aeUkmnegYCDPxzodFKtUQ0OTVSks6g5ZthQx/YNZ1VlEz3pPiTvBK/xWDRXzI
IQutu4AQWJZC5zbq+CiJ4RjXwFX7q76VwAxSvnPTRf6uV0765JKLeAHPa5Mj0IB/Mlatnw9U7Tzi
E2JIOxmDmllxvIkyej1Fl4hrg03lplb46tMuAzjZV4FnNAhnZto/O8Ju+622rLuVyX3refKCGdq9
dpG4viCXdW+NvtWOZTjAWTUD4zB2i3mBCfVLxynTV7OpXPVgfdZWgw7Zg88grtuiG741iiTFNKS6
4kdm6t5qtqxBbWcvFiKklQRB5tsRckBYCrj9pMTP4yy6Lwqf8IbKVMJF7pjJTjstEqE5zyMgWiVT
wiSmo0q1kR6jRaI7QTet9YFBDd8iq9hXRUZHUDQqI5gIKBln10bVlptoMFxeQl5dN/Wyry5ptuE9
YTANNad4zHoUQHFDg1ASVOBsELSnWZf4rmf4NBrUOGarfhkjlkrDOYXoc0ysMdzQJqBoPbCT8BSl
tY5JaG0aEPR+X0rdt4yZGbEtR7/HSvaJoCVxPTuUo0fVkb6pUEfpeMMJrFDqdyGrwUNfhQEZhEVx
CChb3TYdc49Cy3E1CD76tM955qLssD5bNYzkHmUejeevQuvaCyC07EfL7tpNQV01ttpvkwg8Ri5C
5Qq1xLWBf+WzkiTN9QQG6SpI5qdYNYYnNyWgy6WrtTUXwMss4hnQdp1fV0B0brL02allvkIV+VoC
HfMJYf7E9/woe5XAZ7ck2jXMSflWjeqauhM83XKiHGabXxWr7DyQDOYBIAyg4TjKHuuCmRdamXhU
c5r1MaCH0p95pRSdl70FatJqM/MONpy9CNbGROqzbhd+P2Vjh9zbMuUWk5CnA6kevBbjPHoo1Fzl
UrR1a4ZIInKf3LJ0Xwy1StQzMWNErcqcumpfz9KDJRPnRESQa0pwzVDnXpXrn5pczw8DbphD6bS0
pkqXIBcja7pVp+WTngEIHkvHvpgGAIkziw9F5Cs7dwZapnC+B9DpeCO2ZkxB/jDAfKEdhZa2dzGg
EtDpBXYHes9nLy4725uFdF6bKYlcjwZs/qOyiCDS4tDZj65TEcM2Cdmwu4FIUDcQkXgGTkqOe4sA
4aawndCTidmJDsZ7mKxbIGcmmRIdTgvmnuYLjJeUrKUxux8Sg8ZJRe2XHcIUEANTOVMP5SlJV4TX
fjXdblclCW3lCdM1WswIwA7fFxNHf2vhG7iCP6Msrqh8ZK3Wpy3fqY7TNiFHo8vcdqfXXQstPHhJ
IyvFWaWna12Fs186NUG3yPKOHWs01PSQomth6tiiRWbMRz7X8FuYORoMSa1R0K+Ogq2lAtpntFR3
44Q585tpM31jFuuIvHconi6tSWtFm1/uUljxUOwnq9/+foN9Cuh4czACtneqOQkLRZxmnu2woSqF
ZgdfaAezl/lGH/qrNuzQ5rmSfULL1vI4UYckDGxmX5EKWV7wwVsXrZGT26OJjw5q7ypvy++hQoDw
wFoOu+cHtRDpMRW5bIcS5LFToSunzKmDE78UWXcXTCxzv38C706GyFZVjoamqbEfF+fCNjJ4rBxE
XUYEN5uwIugCFiiaH0URlRcYjj+yfpyxDql7LBd0UC0RaIkD8lzeUyx1fdNOMyYUcng9ZokSjVfR
V6tE5tT8SrFOm4j9oOUON6dlZyhn+iKRPmgbktAUP0gz6wWOEmb/hnX998/DeHc84feh/FqKrAgO
3x3KqxFukWt2ECXy3Dx0fZO/lkbNNzW0Q6PmZO6y2c7IIoaVk2jtsbfZa2r0ea4rjY12zE2wlSkO
rk4ffNI5eTbx0nbJps66MHXiFQtkf7DOURm0MOYwr5MVsgsDZmVj5OC6NmnM3RtopF5Q3NP4EPxl
6yqacwtahQU4gNf3qKLN+HJaFYtCFS4m9hQF7u+fxZle9ee7QpUJtNC2kVWcS7/Cjtw+Vq9019p0
2KylldyOSegPhvm5Jnd8R+oIAh7yhTYWwcp+KNsPJPvvztliUUQhG1rE1QzTMz1WO9kDRkug/4Lz
9tZConJRmcNH08C7igVXoVCBowy9D8XssyMpluMe4FxJw9pk82yHTFwFPTG/Jt8n9GxYPiTCc3iI
IG59/v0z1t+aAZZnvKCXl/oPPkVEfWfXnrTU7GU2RDuzGcKAcAPSo5RgUfR3bI1xnFs0XhRLPBbm
9JiKiVZMZQ3rdqKf6UN9ieJlvsVpUQN6MAj7qdhOmqncsf8mJoMwre81RJ52rwQNB9fTr/9PvfqD
ejW6S50SyT9XmD7+oL1dtL9Wqv/8M/8QmOJcZHDTZaFKdipH/4R5K47xB3Zv5I8Il2wmI5sr/VWp
PglM+QwW9fgim2b2+qtSrZNHjDYZayTmIqrizr9SqT777nRqKxoFGn4hF8GtcrYOueCD5piE253r
IrbOyfvxkvDDKtq7785mxFOPJISX0OV3JIig62vdYKu563C7aV7PROa5IwmZRYtCKwdYsM/mmuZ3
OXNW/OV9/E2dd3lfb2uiXNwCCUGJF4gWD/ttcY2aLnJymr27ELAYWXOSVLR+RH8JyYokJ40smVDk
FbyNIjZWzTzFP0alLaigSNsgqFSbaROC6G97aBFGrdQ0y4m+bYCvIS7ICLNq4d2tmzCcr7rGCe5y
OxtW/8ZNLDJZULx0rNCOvL0JVTJh5e0sdvVMaM5olvMmV3JzHzvD9KlGq+MHWuoYa4U2ra8Bzn0e
BHUiqwyXIOJYIA4s9PEGvZkLzIxTjFgiMXo3JeoENh49YU6Fedy1m4lkAvaOSwDF7+/h3YLLe8DQ
LFAWA9qzTxPkL0XOBr9dNzmD2MUGsghJPglaQjmR9f7R5urdXme5EmAVJl1E2uxA3j4sq9c4GuI6
I8eU4CR0BLw8SD0H2ZKSQ3pO/kE9+uwjAqKhMa6RkOP0Y5CdN2F0DWFZrmRcD6LSLTNKA36eSflf
fn6Lm2xZQtgxsi94e1dCMl1kg+LuJIeTrctTq3DB7NLmI1XsabF9s1lGNYxnl4lpmRfeTQpJqOkU
hGx3pwMe3M8OyTmRYMxMi+5wykFme1pkY7Ep2/SO9cm9JHE2XVG4Cu6irpgvcsuqbyVNMBRxPSk9
iKTQ7PSaMe/CjNiSEiXLNmZsfupD8kV8Y1ZJeAkTJGTeKR1orAjSBS4T7xrdbp4Ge453v3+aPzeg
b+7SpaDP1ODozlKktpYt+i/jMaBy1kWzHHccqDQ4/SUxGWHQ7JVappsybXSPzM3XMZPKykqpfzB4
kx3azI4wsaolb0jKYwUUCBVFYaxqxIxPGs3qoyUm84vDQeYJBcJaaoN+r8EoRfwErc2Hk5896Goq
NtGM66HFQvcpCgt9VYQkLaeo2BLgXExn6c5uLes67HBL98Q5XbC6RLu8CvS1EdrxTkGfSIZVDPAV
ffO2MUr3AYlAsk8UqguFVkdsFcLgG0Ie8F40tvcmOJ7rKsOTB+/RMS8p8GADJVppTYWedFOzQmPb
2WWGiTksd6ks08eWmGIyb4lUySflGvfo9H2apgYdT9QuJS1jawVmgoLLjmBppkASFYzEtxbysgdo
ofmTE0bpa6VFNCVTVUzE4cqI0hBWVU6cRTR+dtyCkOtcB0VGnXdPUWi8nGthX8OSIpPLjQvhGTA7
r7u2qL8WCWcCtYZpjf4O0mP6Q0kV90opMoUzZRyuFUce8tzmV9tavU51sR97BTpsQDUIP9kAn0tK
BXtqsQVbfLk8z1WZJZWPy1BZwD8NOZvGsxXZAyKISN2HaZ5fwt2ePilZ2ur8XXU+aqj9UIxAclmr
rC8Aggdjq5fC3aPJNF5kYDc3Cc+p2LdqJ/zaaYyH1IQvVTEievIgOvx1LyUV2g3BxQoG8ZFoX4La
5adiajq/xD3GqxkTD5tCuBumbhNFxq0eEN/H3NbvW3ByHo49koZlpH83SLddSVuraG9kVyCjIzgE
WN0pkFPtCBYKLyJ3X6pItHS2+IAaTFR3Y3hfJOEVwUJfIjiQO6hj6l2gzTS5pP00temLnhfFakAR
6StLTbm1Ahf5pNQunbEbDgVoWq/s55FeBJHvXVIrXturASg0JWKKQhCpAUT2wb2MF4pLhySFsO1P
pHA8K+hi+TFjsIn0FBVsapQlUtMaVQ6LkbNiGUo3cUjpbJUQy7cCea5vJUzgC2suy0sOkKovR2t6
STiu3XZxQ9I8Jl5X91Q9qa7nctH0aI1WX0yTZu7hl2U7zYgJ0iv5XGxlQrPkiVqf026NqC6ikRER
G9JGwaJTL77J3gw/J4HWfYdOPH02ejkcctft0W8JcOthZV5KVakoB6aBj+Ks33ca35cypWRmZdME
tEBFUKLtCyJT53ql0URZ5yrS3lGZx09mrxYbwBfRnvI/iUtZafrJxKlcGMiQNKAmlzEOFa9Q0W6R
mkJebdGl1YouSH0QFXoru+ymrWKDRaiXaK8gIQqdSvNQHoEdUNyi44ZaifQwBFXkBOk5uvqQleMU
NqurXbVWe2LfuGN5cGzyQwdk7PDYKUbMBHQ/zWIwr3U+1OMUqzVKuYCeObqYklR4bCwrkanzbkoS
+S1yqJwCDnEIem2Ly8JytAdFZX9B9lJ0DZGc3cmSbVYuWbR2KEjrC+ALY1DVqOqOqp3eZaFZfz4l
8qbqPKAYZF+oWMRNZilK9sEkLb5asiTJViGTPUaKDL1N3WUJ+rFEcpP0auYrSALBYeYcvZsmozpC
Sw8OzpITOA10qn16gMjUYO2uhSR+DUtCdC1U0gmtztDXpzA6NIMhJd0qILXKnJcwbpE1TyHHZr+T
SJDRPgh12/eo/ALFplPSGqST+22aWGsDfPa1tuTXzwvAtEKVuKMTk5Fc0AUH9irExgU2fmlkcXQJ
Ga+aEZErDKXvMe4l83pJuCxEVVKc2dvoW03N6y0ZNZShJHG9ExeITkJbDIcO3Q9riqwv5LIvIvpF
Wq46YJeDNOzupIrwXC4SdExqF01KZDgkkHLbJItMhP2icWGNgGhrJgVNdsaxP+nbF6U70nz6j1kS
bcpFCw8L/kELCB8f2jb2rBRhohOrNzIoRE9eDA0kedLW8/id9Js03Tq6lE2O/j6ZLFSHY9FNXkv+
FpB2HTWgoC1cMbNOiOALCmPRcfxZfj0t7/85sH5wYKU1ItgO//MD61X8DcrXS/HrifXPP/TnidUl
Y4oNHv5XyjGOfTqW/nliFZgbgfSDD0TtwdHzV0uk+4dGyW/JpIK/h/KJX/HXiVX7g4MvAS//8Fie
WSB/Z4k8t5ghxdBOp1UbezWb03PRYj2y6tVZo10UcFNRZPZhHo87aS3xpJFa2Kyj0ZSXl0mqkQ0V
Q4Dcj9UUVeQxClxaTtwXurbC3LLU863Enidyl8zMTC5CHS6bh72AYlBdNLL54AR0di7BDccPdnm0
KpUuizrX2x2nC+YyC+QsLziW4OqKOD9a9BUuATKrZMotBp9fXu3fnH05F/Cv/GWTyyU5MyxFZs5C
BEGdH36VOIMu2pXhBTKay7J1lMTPeoqh28QkHV4lhEupd5g6qmeB0L8e/c7sSStAGd0HG9gVWrkP
nJh9/Nw7PJXCDmj86y1+NLdAobpMD3QoOfw/ZHDP5i0AH3SUzYJVRYRAURP7M7LvWtb57JNbgtY7
HAqetWJjCeHQT6NSw5HVFtXiAyASLKbJHfThWjog1FY/JZqDDTHSt3kjdIPapus2QUOQ6LT4QqVm
MAjAW1kvkn3idjIV/ArUETSMCjTefYeNdbgeYjGE65OTTsXGIEl4DvUHTVPozMcn3Wcjk/oZKTJe
LHvgZ4x67I5riJOYvfoBebrN9Bxdj1GOaPTkTKFKv2SW1RZbebrEuvagJ5HWXOglErrjnEJB2NjO
ZFefdXIgo0MrG8Zf2CyWMXig/d0sC/1BIclmfKpcbcSSqbeLfr8BkupN9BnLvazcxdMgU/4QUSFc
OgMkTyR9l/Lr9AT/qD+e/JXYZpJoyd1FAlPKYomZH07hFWlhsUkKg8duYgv3p0EMjG2+qmP7NkIV
MftqU/OQYqD4UJYgGzefo4Fa/c6c1Txf8xzR4lqxwWOJlYylZ7QIur6fEJHTGgW7qF2EMyqNw7y8
EmfCtiNw5/P+MFtciFpBDBBnreKwI+mHqygc5lvFVaMRwy8fL9ZLzSWxN9badSMnPsJMLJ5gaTvs
BMseNizhGeEqs2pwNfowTg9sWNoj5VKaiXkSsAuYrY5CTtJaV+y97EcFhPRx6KvshuC18EWnm7+j
G2m6PvhL52VhSz/B6YDkrs0MWWw7400/9NgACR3giZMlluK2GG38B0SgiEfFrpv2Vo9njIdW7zBs
eukwvIY4t+W12sJe2zRWyEnEz9ndL1UjhMME1iWMSP0bEiPeHaUPc3id2OghLq5MwhWqccCel6v0
5DlIxH4ZMkYavcAlQatXewBXy+vJUqW2Afj+H/bObDlu5Nrar/K/ADowD7c1D2RxEEmRukFQooQZ
SMwJPP35stgdp0m2qb/PtcMORztsCVUoIDP33mt9a+S3Jc8ZKyn8cfHEneHl8jgZzttMVGO4wcQt
2sezR5LxEy+CNnvc4MQUprvN8DEcHayfAgF7y4B6SGmIpSGNIdoO9Y5yeJIXFufMaOFVPVdB1ZHO
C4O3LVi/ugzhLGG46B0GZGWcmc1dNs+a9qBBRK8vOrPRGpgfAZ8kZ5423s+QPIL7xNaL7DYcCLch
LrypOQ5ylpoHNfWYJ2WAZgjKvZT6yJwkCCJuBKLJZhfmPqpw7Ay8PaL2MLucH2SiCPjhKuXCxRWg
XoquIbN0IUflVyvtyrxLerB1S9/wY/eR2KPevErDgIXCj4ys+nG2uMewtsn/wNAhoNtFKSyeMGrS
b7jDwB8vHOIEXyyyE7KvDSuEASwqnJ3mCnV66fo047UQ7GQeYdU1OWBRVPE4Hdra4zfvaBue0m62
5FefqIrsp+OVpoloYqIkpwoYTPMKdywvLoGixHnvw9L0C5MTMor1fQw5s1lA5kaQpiWR/o2MCqJl
KYZOcN6DR2foQ3RHxheiCqQqsar+fqombZ11bbziwVBGnSjeW3kQrlCSgTkpMKJx3DQmZxV7hbND
quCOF5VNxZag+7L7dmMzsS5ThHNTWLLIVHuBO/+hdYS5tAqdYItBdTqoXbOJqIUkHqW/MzIz+p63
ofdTRlZIfGFTXnX4gvqxqac1XRN541Ze9M2xhnJNV8heMaewblGJlt8M3AUbs9TRR3gzJkG985pr
fLrZ0hMg1pnEZpSyIsrvTQLQFoHedhvobMysBymXCsq7RiUprnDgFhcOI/l1T4j0Dcu6+JYGffxl
sPPrEcxYugVBa2/qqZaK0V+CvqqSL1Hr5vdjYbfRpqHbe0G0BYKlrJ4POQlnG0z8MLDqEa9V7iE3
SAarumPTEY+lU4h4lc5tufETvfqKCVzd2oJgcKSkfUmOUC9PuG4twFoD7pLQa38lpDuu8t626aml
0WYkLP2ET82zV9D6SkJvJo4Dq7YxBxRERbX183pSskyr2nuxNDeRY9ykYSW2OmTrVcN3fCQrGbmE
NAcXk3RoDOup8PpT3dnhlwDA4FYj0GXjaIFL6a5hLZ8ml+wxGDxHFuxpp5fltB81I9hTaI/rqW2a
ZUey/bLuJ3y/ZeveDckwv+iY+o6BH8zHpmyC/DeN7XdzcM4nzB7413koTYvlXau2rgrLT1VLUHaC
+X+pdEijxSZka2iYUqKKyflgTP35uehdw/Z8VYfxCf1aQC/0bN8exOxwptgfsWbVVKhPiZ2wMFCu
ccb4/DrvWt7n6+DhoSvMaU/J9N9eZ4grt2+DiOIPYRdrqt6wZquAeUeGLBj//mJKo8ztpP2N2vzt
xQzeYY12SXCgSxysKxUEfha0a6TfrD+/1MeDLNMUX/EdmGp9JL/WJKsJjbr9YLlQQkpMVFtnDHKk
K2TTtB5SkX99PTUeM3hMdBcs6rvWt0GzuyrzwjmcPcSvW1AZq/gtwkI4jbTJxO39/Jrqdr09OfPl
fGgotNr58d4f1qcisrug6ewD8e00rz1N5/DDgsoOXMLcA22LIcNaagXMIBKNUraPzz/Ax4cU5arD
fVbxNqajv/vSVWnXuswzvJk9OQ3jSEY1JLbqN0DGf7wKJsbAVU1/KpO3T00emgQqJa17iOgD7aaE
sc/ZbPvvvwsFJS0O1Wn/IDBwO8usHWJuDmergJsgeSRL/v/wmADdonnhU+1Qbr67YxlhHCR7V87B
DOn5JE3MQ6FyoeQaDwJYGSGH+Tcl3cf1izWdNYyvBXeey769fQSYEYWau/ZBq0L30SBFHj0xMRi0
ABG4ECqIcc9tZx6Rz2/ox5UFCxseD8x7VmB+eCOgHCSkLzvmIVNRBSHM62Pn4vCYU0yyn1/qH74i
DwdeHM7g2C3eL5ZePjKrQ09H1LsKFy8wBs7K5Z/bSrGlKjipnprPL/pP38/FPoATy6G59n6kNuhJ
acXA5A65i++iLJD557ofb+szi+Dza51lH29fdeA4Him/thdALv/wpimdsM56gry4pU2ZGoVDWqOn
57eCYKwT4MgYtd/EMRkPM1UFZ632NNQDvWtUMzbFBaF0eWS2LwaZ7Jw65xLBup+5Iv/Nbfm48EKi
tZj/syIxSX3vjSoTZ4TTh+vVLNBcLZMwEU+p1NgvhxT5CS19jvW/uTsfVwhmm7xVSjvD5PG9cCXK
6ZeE7HEHjZCIZi1hQqJlkrJ78RuDLVOBL3jeUwAVNQi3p2FQZBuLmfNt3ZqMmGrwl/WGUxJj2MnA
k/75B/yne6KsfsrJym/3fq7MMCieB5+3/ozbSXUn/UaepXVoc6tMFmOt/66N8+HZdJWcQ/H0mIFC
v3m3zNRJqw7903wY7NB+bvUU0dhUlzymUgnAPv92/3QxZc1FmQUA7MOzif0g0KM6mA4yQguelllw
obc+VY6jC6qkzy/24afmm6npPIReteO9p5tjzzYEuWDTAWM1hSVcWJ4sXkSqxM8vZCq95ZtXDv8W
QhB2BL6c+2HEnBP3Kl2s+ZwgGpzUOjVcv9TQoGT38Afm9ihSRTKwIxtvxhijVM2FZwG6gMS8l1Ut
bwm2o0+gjRRLCGRn8EMemmudZIsnMugsa6Pnqvsx1hnF8Yjc8rorCUH6HWTx4+9DbkuAJIN9Dbfi
exNcQtKV8Iq2PZgzmusRleOxQGa+jfR/C/PC74pWx3dtdCC09D4oKrtINzvibpsDpGRgKCbhZYu6
IidRM2V1tEv52/6h2r3+9iuh0mA9JHKc/4Qj9uFXKmeAxXXj2Ae3lvZP1zWHQ2OHwcO5IaLGYsaq
nnPnvpLS/M1KZ75/RACko9PDIM6VlUrTsd5urXaOKB9vSHowQIYW80pPfTdrt5M7M61ZjjL0v7tG
ltmroUIgfSJHhDcQMEKyM7uJEbNpptOtfkZFzJnq19QNgEbcQQ3/PIMhgMLmtum25++/9rpJK/mb
xsTZBXhokFaTvVbdOECEHpAAsd1pbAZbMrANcUC2ItoFygR57YyS1lgbIng+AgBno09qRA0rP0I2
fenoCumhA2C4Gek2nBq307bSTtzrajK0eVt5JYLooSsJxfRqU7+gLa2Xy9Zz+oAgz0ZcdATIGdiz
BFOxaqrJqijn5DD6ibG0h9wh/K034joATMJUrKP3zVCverbmVNmAc4MUSSAaRm68jI2f0RTXUt6X
QArVDJ2iLL4eQLRGgE5q/Fdwtmh6Bw1ggN0ryKusZ/7XuUahdT58DllI5yXI1bmmFrxrcQmp4xfd
8mSEFxM1FO5TQ/LWPvI1eSvkXMTXOGvy6iKL6qG7aTGsFCssMMrnbxQiu61mLBirpu+MGqQFJq8M
6u0FI7cqu0U4375IdNszHd7UmX9abtnbl01t0KLzxpyfWeoJf5CvDjFs5ON+EThx0RabqX0xcDeJ
PRQ9vbkk6yBwu2Li8vRB6Fx1MNDcrV9McAYx3PE39li3cDGNVrmvZdprXyRAnRlWmyKpBDpS93oR
5xZIO1CkTndrJHCzVgRa0XilXq2apYHCCbgEnI39MDStl636DsjULEqkM67JEu7MEU8QJCoKCdMj
5/fCHkJj3MdSAyzRSQMLyCsZjQzndt5KAnzNBXpiuowo1mUDw1wxY0iv5gErY/zAJy1p2BvO5wB6
9jx9c+TSaiBhm74ZueXWdCTJjuBPum2V/BV0c0iKNyPW1xack/d8GAuY852dms5zEsbwYNu+xUj8
+lq5ymamq3cGVH3qP5dnqA2SVePOkET6YgFO6M2bHWYAJC4OT1Htu8qglTvcV7NVPXMrbaFLJ2Qr
bSRj7OvX0QxZG8+hY6mDRGRzYPcrD2ekkapObEN7fiFSyh9p6HTgz9uf5/Y0GWN6V96F4zGPQFiS
yHRDVKbeHvHG8JoWQmPSkE82N9Ymls/apIEZJTdtWfNBDJ3eyUYQIH9bkr8mv/XSs7SBRo+TZbc+
OcL9pSNz485N09Jm8Bsm008AnDyyGJxN+2YyBF3geOJsTD4vuQsF+zFjgLhaxLQreFZspjlYGe3O
8r5yMM9AszhNp+J882QQWkrsAkaDJUu4kx7ypqVbP+VwNzd00GaflgQOrUOh65JWGx3yTlG05h5U
8OuO/9856W/mpGwsyhz/n+ekX5P2B73I5M2g9M8/9deg1P3Dx1IB5IECDGgqzIj/99egVJEmDCB/
VIVK7KiOBX9Je70/iCcDGkKTRonQLT7GX4NSJq8QYwnLcDlV+nRY/o209+25GL05kjaOJCYHLQ4M
bKVv908EfnHWo2M6nl/hM3HUMTilztPEq3SeRf3tBl2/ngv+7pX/pwvS7ALGwZaNJlKdLv8mqGO/
ZMogCufIzIxsyoHz/hwwHnQhGe0i0KC/yeJ5e/R6/YIUpNwvgLs+xP+31wsY3bbk6tlHr4rdZ0of
oGJpaty1ahT8+Vd7exA6X4qfmt+aBgaRXu/tOg1H0KjPDPuYFcAlE49BBqlVzA1cM6KxMIOL9bKU
iePvGT3/8C15khyeBmjiwQfPAudXNDxaYx9bdrR96QsWMM0pQZOSU/y7asN4ey4/f1GVo0dLgUgn
kgLf/YaS2MjCw2R9HCuXC3lC8f4IYKXUGDqPnmVppSI+FBI/6XJq4qF9hMrJiidzXLy6Wf471av6
QEw8fBfBIxlynHzfNVhSIw77PArt4yuSEyFlsuVQxX/8367FyRqNPo8wD867B4pkJThv02QfrRZK
YU9t/+J1hbw9000/f6DUffzfk/Xr11LKfoc2At2b95VWQrdbQ8BlH4cw/tWaeIR6Exvt5xf5+Ohg
K6Btqu6hwSr17sckrMP2OjO3j3OGpT71Bwp338XFS+gyG+vnF3tnInr9SiCbEaeTuUFE1rtfyg8t
Y5gZuh1TuPqcsQauiXKIkwX7m3jyId4+26pffG4NgCGG3DAAc/jNx/j4BGMbZ9kjVZh/+OAkCk3D
DEOSS4/S78yDlZUG5rMwQKOstTyhdcA8m8Q2yttp7hWTVb28jkCw9f/RPPmnX8C2CWUJ1C9Nd/7t
EpXlgSuLTPDyKqqsruvYHVWJaAsc4Z9/8X+6FNUSNHOKNYuR+9tL0U1tqsarrWPCUPz2dYaq5ZKl
3nf5JT6/2NulnuUbWQldIcX+5XIfHl/iaascH6F2CClYZqzSDDZKMm6e5tFnjo6G9XejFOPtEqwu
ie7dQ+7j8jQzjn63nYkMSqYLw/2gq+au7RMPuEAQIm8RazBBbzm/I9aYUaP4KePfiFeqkIwjPE0d
vf3ErXezatKcVxDIqxRw08w4fxHCuEWdYCCx/vwmOect9n/fcvrCLrMIEFUKvo2r7T3HrfRlasvC
sulF6QUBAEgiq8TVNpFBFjKlWkFIFJzLtKmY55Ih564N/rIbBMrM3ifmYu0iLELW3pActJcZB8iL
NDMeXcwbqnxArhSv9CY1BqbFI4dnIwIrUsc+0hrVN6U11b2cuwUeOoJmhfyPE7yJzqUbvOroR7Z1
aFJuIHTXdLqOkpwGH2MNhL5zjFQIdEJt7IzW4a8GaIvok2wflySbJgmZbvaJ5W7zsuYaavBzzpeo
a2T3lLSQjxd9gginjSuekFfkKz7seQtHKnAPZ2FI20XKw90YlClnGnqW0kAkCtkUB/KLpltyjtGB
mh2H81lkUfLNmPCyLxixu1kGwHIMH84jvLLL3GcSHXnazxXMZBCd1UIEYIemH/lcTJn5QxDTgP3V
q28pwwsmVl699JLIHhasv4OzIKaIDdWYDNSrVs1LKn0f5Tc8DUva3NEQxPSEs3MbWlb7ApMSDkuF
6KebTe4Pmgfvtm2j+cEckKeKwOZ3KlzYz4Zs2pesiEzlKAC+PrehkiZMTfDQkxuodB0Tepmz7KxI
KanO4iW7R5PzuqOW7NQbwbya2rqImxQnk+yQn3seT7Ydu6RTQMybvUOsDiZa6v2Jk9ZTk2q6mlyM
rLqmdCtlTpOWXMt4lRHX9uy5CkyChhf4xFD5E558PYRQKtR6iYKmhnBtkyC3NaXJh8FLkRXrM/HU
rYgq5gmOUA2d+66xVijMqVNQt4UVlt+VN9mqUZyFlI7k0/MsD6kGlkQP+Wv9DneS1CxorIbSfHWd
R3U+nWtdAo7oUQgLQS9sDNS1RkJxP1RwVWHaBCZGLTWIpvhsvkTWbO5mehTeyqTm/VYOQwmzJZku
83rIVzjt8alTZRn+Bg9Kc0jyathHOTE2izZHRjCWc9Wv9DZ07/J8TsaF7uJHWBA1P50YDurHwo4r
AJAZkTmoji0iFolOwyM13WU4tdZ9FQtxyPQJIAHPZAxYui1vOtGCik3DvvhZUfb98m2aK0zf+lNw
VghMMg2R2mWsTEvEPMV6BDfITVDyAmwPTYuSaHJ/SATIK9Cn5UXVQsreMPjyRgglIlkZZx1D1Ven
ICX4b1nObfwtsjSApfAcUcYhAKiRBRyNqfPqrY/c4wlYrrJ3ifmbG43VwbKLCOHBaM/fyrzO1igW
ZzqpAz+jHzrDEt12+S0VoIVW5aDaHHrjbdVhtF0AUmrNM/hjXXMGJCvMLDaFb3ZqYUIGgvb+ts9a
bV9mtdindHg3k9NPP0NMNutYS7SbiU7sY5INNn5pSlxRolFJgVwvvKx59jqb9wOl1So0i3jZD1Ci
CgQpaeNrJ2XKYPm3QuwCWWPFxkrRJAEcZTV+e8gyCKsjaActPa4LTrq4mM6yF0Z1ODrOYhhCScMV
lKB47yutDOHg8QqkrbY2lZJGZG4Nx7xsN71DGixzoR+511aPQQ6lPwkMuWlJUl/1OZ8jCLvihl0J
oQ5drPjCtetxISKdX9SLzPQC4Vh5rXe9uIZSz0Ot0d3tns/TSA2XAjR7JdVaV4gP0qN7FgWYRKnX
dADJhgCvwIJUzUoGRo8MZ0M3wFtGXhKtCWGHJIGCXZaLrmIstii8kF6V6WjVU2jY8hqFPVynCfFE
1wbsx37vQCjPTcBUr/0l3ZCi3WZJxxJ0ZiKf6fKapI6C6M4Rzh1mA4CJzavfx+jDbGkz5XaMTDwJ
KPV8NI/eK2jgMn8yq5qoqAHsL1oYeCzKItaK4psDEEP8msRgQ9b3unCdEzS9LlN7/AnVuI6WTqY5
XwM3DPZNHLQ7fC0RAYUySnrVvoy/t0P3nArHWjt2EkXLcGL5eMxnje5cMovK2vlm7J+GBhKrmyfZ
GvJdvUs1d95MpAXfz0FUIB7y7PF+cJri1o3ELzOfHyWmqSv8PN2OdVWNo4OmX9u9MF8YhEcvc5KM
X6Le45fjjU/XNZrLAG+aN6L7Y/QwMYlovYPrJG21kmMuoHRAQZ+WWQ8OadcFUj/adTVdIhq0bt1Z
EtLYFFlvLFx+BRwx9BMekFTJci2NLr+UTWNfzcmcX9UIOW6LBO5JUxntD8Bw+bpCSfa9CtyBIa+Y
TRgnZkLGhG8RCRM38WLs5zEATZWzXAShs0oL3z5M4/AdCNX4Zeyi7MYAWX1JfJvzLRvdLFo2REOw
V5YGytXJik6BPSWX+Gmsg0ZcFTEWQ9Q+m8kojoVnMclOnP6Ii1lD99BB+sObAC9Z4zA7rBA2mrS9
UWjKTZyX1p2bCViHpUUvNonDC33q55su1qtFMETjExF1db/W29ZODrS2pLP0K8Y2JFWOfnZy0QCK
bQAhdEeVq12kwKbv9aQxg6WW9UW5MDVPz3Y9D89pZIf/ZQx1e9kLASWCjfBYpm2RrwQaYvyJpA5j
/MnrbWaHBpJCThbaMhq84SZC0kvSQBpiRmhZ8p4y2VmLZsqdC5mYLKMW8xvAAGIoR1BKDYI74jXN
y86bZmcxBbXhr/3cs1kQjfFnZbp9uAnooW8iARfHtmvcHLk779reS27pftb3vTG1D2SA2Wtkf9ly
Rvi6yBBsA1KKY1gqc+phAxu9ZGkgT3rB9sM+1OnYeUNtSPKVza26HmbqlDJn1LV0qjC5MnVP3uvN
qF06SYcDK7Fqa+NrVuMtSgISNjWThHFZ0T1utz3P7q8wj5XW2Op+oKz2Xka3c5ONLpApLdvcADeU
VrnXLEJmH7/mbq6TVYMotN95nfjlxDK6pntPJuBMWtPBGiUNz6oq61Usk3pa2EzgAM+XzZWWj+na
1N2wWwURZ/YIYSniu7jyYnSVducfM6An0Gc8SGnAaXpU2nN6RZ6fpy9CODJXZZATZYhnWbuJSdpb
sme3ho3/cQQaRIxALUP7tYL9by/0N71QU03Y/lbafITyJm2r/i1E8tY2cv5zf3VDMYDoDMXhdzgK
fKtoBn91QzGAnEm8JkXrn21Qi3/8s+1p6X9Qt7EVByaSMtdz/H/V9vTfFadMY3GKEmDFgFnFob6v
hBMPjD3lXbYHIT5felE2bzSzZTBBVDaWeFaiXVc7eLdwLCiGUj1l9mLAfIketpru51DR29Bhm9Gi
ylzMzoExMdrJlE66SWzcqpNGpSuyhqW4TZN+PoaJN/XrshW89tggLgMP47nys4ZgxW2ZnYa4HH56
qc+ssE6SedPEVoDfgd7tLeJ4b9lwINz648hIxuPzCoxhOLaYAVSO5HjsEqt5wcd00KGMpXi2gnLe
oNHLAMMxlJmQbLKzxDa17i6HpN43X1hFeu3gq8ANjKLo3F6GCOPwZgw8zXzQhzBK1kUfySbFxqU5
TzHu3ArzxRh08bHqICZYixEE4nhdc3CNFyR5jNFpxtjp446ejOh2jHSXKXtW1PYiiQoATyabtb7C
mGc5e8NW/8/IiAPvUTaZKLduraMpoHfnLNwpJnQiNFpE/cboz5YPARA7HfEVhRtiTMd/E30v5im6
GrypWlfQAhJKUJDs1Li1/zj3stPWpTHKNUM/b9u786rjv6n5Z/PDSevh5Pmp3i4zPbJ2OVNm6HRg
SMcQNmOT3yBozbdFU+iXSFgYpgUb0Qx+ivHNrY9NMW5quxbXNQp3HhjBotT1SbXUpiC8GdxJ3mfC
yR71eKJUyMuYyogEmC7JnJ9aKdNbdAxwOwNZr8pAw+nNLrvv/MB6Sh0AWCNzolXiET6WBGV3sEMY
SYaR38YQvG4GyXkftWHkLYGdbTVjdA9tVUJpmO488qOahRYE7XeHve22yGJvJS0r2WcR5lJ97Ioj
qqV23WItWGJKye+rwS0XtWbEW1DmwQ83ypQRPWzS6wFDw3M0wEhaYo/ST8Hkz/GiSw3tUCJpBsGm
l/oNnbtpO5L+9mCZ+V2qCfPJ5QgVLU07+5HQkHlwfV4qG1LQBjC+rezSA1BoSeCUNf4Mw9Z/nkFD
rgNRseAPcdQ9N3O7TmeGekY82otMjMfBxjmZA7nbWANdDjyiYbVrGAfusUC4l2HlGU/S7P2T4ZUj
k/2x2wcp6ApQOQGOpaq9a/E4XVmjg22dNNzjiI3nhHdg3hWRcG6Ai9HPHUT6WJdx+sQvmm+l7K1j
X835ri9LcaK9lP8QUeeGy7CJvEPSWPN17XTDRdEhccMjQJMlFL53O6Ud4z5Ns1hWLJlcUshbN8Gs
u6CjeCV2uWxCbSH8JDmUbmRd9X7fXgyNlXxlkC0JaJ5UREw2JJddnNV3fdaPX5LEFfQqgV5qMgme
KntKofG53bFzqkBbSwJnDvrszebGKOLiGtVouBfgSLfdrEcoIwJ/09SD88sZgCvSlpq+yhTTbxSo
EkwUe3zbl5g/yhV0U101OuTaKKO9GYjj5OjTMgysBWla/QvJqAxqszLf6eiNFqUjoPQaLS7PpPQ2
mIPlapZu/V2EnAf1ekw2OQfHpVva401aOTXoJH8iUaW3bhBGTo89vNMfYPaHG25IeCWZxX+dvckA
6DgWK94TQocLme5G/Hdb8l1cYLZ9ld2LhBE3PztvizbWm8DLxIulud129gvZLmSoW2vpSpuUi6a7
9gw0asuBSf4yNcmf9VvH/DWbcaBRz4c9jzL8u4BWjZDZcAkU+FoMXXAyKzN6NH3e/9kJ6o20SIZY
cK7VL90k0y+DLgtOWlWYN5McyDIy2gkPXWUAAs3lVV73giKHFxWBbgSrz6azvAwJRtsnCCEOoiKY
CD026NbeKi/7muLYs1hqYFrifmPsa9a28cWdCsdc6tDVl23tTj9wH8mGL+3TD+jbNN21U1t/z1wP
n3SaHdhLkHvWlfktRXW9z1sHfR35F3dGk7a3kdd5J9QveCR6hDkgK7L6vi374CQdb74cIHg+i6rX
2dGM8TZPqNkWvD3eRTmOgB20KqWAiWr4qKUzHrSoGLYhHYETtnLrYOamcjzU9cMI95OyaApXk82w
3UpkfMPOJp7coK+++wS3/pqQW+QLt8PlSyv6ZcxkSpz8HCxCKKgjJMbjJFtn5Rl6t9QwsmfLgPb8
3jeylB5Mmw/PAphkjrcMZ9/SnTWm5LFdP4R92a0J+a32vlMkGO/dNPtV2ihAaOHVX4lEdt21TYDW
dyuK/G3JMfGyN0L/ONAwXuRybvYxLYGgz6BaTib72yK3u/zU0e++Sv2ivczomKx7v60OdaXB1Ozo
m6V25pzG3BvwnpT9V8Y6NF9FMHBotjXpL1pr7G9E1PoXsxZMP3Wrz3tFkmW7hkUdHfOx0+7i2HGf
4L6x9GRaRaJyq6WlWrQF8Mg5DNed7ldXXlZap0QPS5YlyNQZFQMNrNDxiSapzs/EmMCcpNZYFlA1
lhAs/Wc882KjJ9YzHoDqUotK54sfRZAsdGldjF3AuTmazGvkQ/oyCstL9QPifbCM7YwBfJjKZBWk
tXkJvDTdRyYYNCAd1XUVmda953fDmlCafFPXlQNwIC2xaCGZQY1lYphJWrqglthPdL5uPCeyf3Rx
w9Hd6MS86sch+GI4qdiUdIw2OoqOO7Dbsb0sNGFfZ2FNvI05yOAmj0pvi3CuWo66deGHwFKWbmHr
l7VOFLDtykPQmf4axU39E8QrrSZtgvATdrW3w9UqKF9amjXh1F6LORfX2SRoA8SmuZOWUy5nh/Hk
OM7BvA2NxvvKWcC8k1aQgrx0LO+XX2j9UwEIaxNm4tGpc2+tpcGNZYK+4PvpHecOcN6gMcckWqRd
ChGUER4Jzia5SkypG6AX1H8/EtEUJAkk4XgwewmAie1tyvyIR9NuN0WaOdchZ1O6kWzWPXMqksP9
xktXVj1z/pAswicr6usV+OYH8vGKK1yJtliGIHK27HflZgBaCHtamzZaYng7Wi3EeRn0fAk8TZ44
oLktjh+fA8gEcEuk4RIEC11TwviMbO/kkbHkycYaVYkhXja2TGka6hXH16HFs6Vl463bqKYCeWl7
V59wdGX1yHuCVJOHI/BeOPjGa9hzJgHyLCtYKDhMS06qtKJMffwy6Hl0T8Befs8UwN+QqzfbIDLq
+kpkXcA00uW0EjnhHmBBD2kRKzZO5IodbOEP4R5KXzOvMJSlh7QLghrvlUE3KImCalfUZtT+tACe
twFONPTEvlhYtX8RDrAd0Mk0BMDF9Q2GYevStpvpFNSNsQqyBEhDVMsD4X/zOuLg/zi7/jG13bvI
BfXam8mJHofBt7QPReYZ3xKG0aohQAAg0AaOZAX6/nkw9xPsmMUwxjB/eq1dC2t+buLpO5jEG18Q
3xbEg7si9ipetHWiL6uuHLe6Rdc4o7yWlAjHJDeKdZ5G9/ws1qaffHsZtOTKWTmHGy1Prkg0si5b
x34yWhuF29D1iyjL8lWW+c1SFDk3pqDhkxM7uvAt4qvQTJWHKKb4L3t/A09oOvjJcBUzrniwGkx7
S18Sw6m7ZbMxcJssZ03iJ856SzU+u0VlF9g+gGwSp2c9EZkot8SuiSXxqPQ4He9KunG2JLARxRmP
3zPZUGvTc8I73NjuTtD4Ojhmq1/GJM4BnRntJak6bHNtnOwT4WE+a7t5ibbYWU42LUJRddGJCR47
O4OnK0Bs+Sr183UyM5ih/dp0S9TB7WuB/x/DHN6NECkMUXDADlBAPbQN7xUxcWhPBOL5yT4tWso6
TXrhoZl9Vmmnz9wvtl7WPwRnqZItG8DK30rmf1DHvJ3PnokJDABNU7lTLNJA3s0vgT017jSLZG/I
qvkxp015IZI8hu0cZLefX+qtuOB8KQv1hpIxIC74qEmuk9TFps6lhFmXa96RCVfsFFU/P7/OB6ou
NxSAIcNtA7mSgaTq7cyZ0dJkN5kX7XsRThtsFPbe7eHT5WXSXYPRQqw+BLGe8KMXz4KOODHPcxRf
aWGsiusw5tN9/pE+/sQethgSADxDebfeJyz3eufHMLUi9JvlfImFeNpaqXLz0/Nn2K9HcfMD7jm/
s9GErwzT//aPftM/ot+juBL/WUv3kKC6LpPnvzeP/vxDfzaPPOcP00bizft5zmVST9qfzSPf+gNC
r3rKGKRD87P4yf/qIQV/KLAFpDolC0DQRtLXXz0l9w/+NjTyjOB90zTdf5Xn5BlKbP73ST5mR1yq
JAWpcT6CpHdSGn9wq4rJhLHzmZLmxCJXPjQtULhzOdUXyUg1UobfptInlBYTWHwPXwmwug79IEE6
drIql95KM1gbJKtGCN3C8a/jKRJH7IX5XVUqxTqCoX0ddnfkakjUVX39rFt0mejBcoPvyWUrH87o
DVGMzFQHU2teHMXbqFQ8nT1J57nUa2ZADGudZ0tAmlvg22GY71baz0zSKgayVcifChBNQZm09nii
JbtuihZfvEyPVBjC37pDWN5R0EdwICOtt099R39iZcaVdqfZjugWM92sNWm4WFp5yxdtkdT2CiOl
PBmNzFdNFvvf8iz3zWMLNZPbUnEOM9CZX6TCIPmDCRskKdOq1iE9L2dj1Lq9CNvsu13M5RFIFe57
f7ZXTmNnjxQ2RBIYoQ1aDgxTHlrjw1nbX1Q08fZ2Cy+LmBlxHVKEe1sZYnylztaeQEWBDWslgD2d
CR+5Cjn14owC4AG5z0BiiksM45pMCebUTGTJ/A7P6AEIdp15VScWtiUNodxdUyNS7oUdk+JBdMbT
2ZaCP8u4eyUOvPr/z7yGIKNpSmUBTvPVPpMLR43BrZwRXVNhQ8QhRi+SKRjjP4tWN3gNiJXmgpAL
pn3QEVAun0VCRpMzMjz/46uQn3wJRnU1/Qp8eGcMiWNNmXchlKXYDGbqT3Tw4UNq+8oa22MF7AaV
yELgJxKXSEIXfkV5lB0uDiB2yJIbf6hgTzcgXGgU85MWys47wn9Ae94F1p5sbudZyJypPY17ShBy
OeZjUKoZ+tkNiARSabPtmS/kqZti1g2El06p5jGN/Q97Z7IcN5Jl0V/pH0Aa5mELxMzgPHMDoygJ
gGNyOGZ8fR8wh06pujM792lWi64uSSSDEY7n99177sw3MOKyTrZeIvCyfBZ+F59RiSSGlM8iX1li
409eYW98r8bPHg9MQru2i/Xk2Mk1TpnUovsqRE19Ts6aLAQgxT+bQtAr9iC62ZjWbNNapKfPnC72
IJIYLIT4Qz48UwIfnxwNNa5q6mecAQw9YCCWyVhL2o6760qDtjXJDxH3pn7D/ORSN8pXJM+PNwG9
DO9MYfDe/LWUUKxIlVHlGB4wxGFAsEeT2zBwPPtdh/3nUyhNLsddQ98NkJshbJwJ6EYmHPs2EcQ2
c6tJ62NmZRQDrGUCFiDqjH8/sQp+rBna3DmNC/fZ7sSsPX1+l0hafYLEa2dVRHKGb9aRLjtYjSX3
VaAKdkboaPS8t+6I1owYRyKCxjYSXGQwVnaPvuaYfcEa/6pjC38RrO6wWdX892BeO8f9IGnxpNQA
P/Na4w3x6Zj6NWzhCVxFNrSSeZc1svi+AMRwQ+FqfK3KMGnXTBzNL/d1TwrlwjPKCYyJzKdo8vJu
3HQBSLR2ccc7/dMnJmYwKLzT6LCte8PnfVqVBhz0gNyLDwVROv4cOqbGxeBXj2RZJRa209a7wqYb
X3z2BpNNcdONhav1TqRzR3XsajfsuArHOw8HzD1Sj7UXo1/uFstAaxkSB15g134IjSR9SF9s8ETB
6HTvuxqpElPxxjbVqPhheAHOuNE0frpypYMvNYHzqBtVYW2cgOx5xEs2LIcJL/ZhxL770WCYsBDX
ahjddjxikjHbHFmUApwjecQ1Krj2YCvP889u39QDX7Acr0fDsbf2wIS01TpaMkxY3mx0lS2PaIzW
nkteymWNJ8ZtZcjqrhhqJNohp5Eey0RqPgb14rGPVfM3sPLWKabT+CAG3/haoPw8+QkRhx2BeXFu
lJt9s5ppfOgdZz7Ksvq0mmFAy7RHJTT1lJp2u6mavKvJu/sQlQzyCiziirMBQJP/31TtdGIz2yrR
l2/AlXI+AWPRXvhYqgQuH5w/YbnEXCRy0V50GKOaCKO2ARxT5ZfoXc7GGceVWjd1wOayeCHJkTSk
o1T5jeVOam+5PkDBm+ZmPlXd5F8Bvr0zSu4lW92hZznK/aE1zkXOaX672FZ6HPRg3w3utFsGa+Dy
nMvLsa+wiGh9fFMNitNkZimaabK/M6rqxUpGgyth0C7JfsDIdpb0SpuPMUaIpzEt1H0x2jepMzR3
OOcYW5PWgIxpePeV19E2xfrBv24glB3IskNSpEL2JTHHiXJv/2FJTPe5b6kHrienVntySXXA50PS
uzYQjuKDPx4mSakJfoMbPGN16MIUofJXT/UzNQhFhMuh02/xztXbidQ+t0VlsGuy1MRmvkvlthiR
5zdpnI5vsZzKIsI24IgdvTp9eZiboiBOadgFwaam5vKndw9mlRMsIU6KlSez9Ote2H1Y6po8Di5l
8GvA6m3i8X4xFn1/xUX+bVR+cykhYqPmjJN0I6+Ku3PrLmIzsMm7nwPNRscTxm1uuN33wZ7U20za
oHmfOr0YbjNUkeSiozwKy1VeRbJRL+a8xLcsvONN7uZI+Rj8ztQSUffdMtJ4rjr1raVdK9W529a0
cCjNXvmt6Mbp3HA53cbObN6KrBtesXTGm6RM3ZuASieq1DGB0dSWIr/ojievPC3OLzGbmdUm7XXt
1s5rBEdun1teLi8cVk1JtmX1BvUaeaKWj3EvqXHW1VPHI3GbEoXCMam/GmZyFHTCnbXZsV/Q+NlQ
UN1C2AtxdBvTGnJBjxjrB4Cnl72nDn4PZjb30KhS3QDpCZFnojQ87VgzYt6NzNS2ik0izb7j4add
4Vsw93qWnsuRfnazMJ6pY/DCpIBlp4CJsQnq4H1ORbEx5MD7wJR0sU+gJBMriJdNYgOHqlwe4bsV
j0BLjSmtWwQn98YHYXFfK8xOoapoPqHaHqfUMu00rxsua0UVl+yTR1dv4OkpDWOZNckI/cDZBV1Z
3meCukAS8aIA1WNkm8ksBJqHPmlh37lUFs1tmt6Uk7J2OArnB12p4WJuLf1ZU/zFwU3qS06g4ZBN
rJg3XYmm1unDXlY9ljJ4M/LCKpfmLnXKYsBX145Y6iqqr9KxNk69LfpbdiPAI2P3iDjpn2vK0h4R
iGM3dMr+Ke1TIK0lQrBj+HGYTEPyOEg0I6+dOp64rXVyZTkdJj0xQztAjXJ7l99Dp8SIPbPUA/zR
Xu8qur9Th09C2aFzTE6zs8Gm0CqVBrAAyXft5Wj7TzLgBx/kpO5jUXs7qqljseVxOB580WabpkCU
8mN4IJMy7lK6JlpafVKWA3PSXrDVsYHCpnN/MSm73o2mOVk7/s506ZVT6kce581X+v3c7+CVx22W
u85ySIOOxZTnNYc1l7kt1tFKol+ExTCT57OhP0VQqd0tyqjcCihNOL38/nIkKLKJ56KL6EgaqDP0
zItclMPV0vrSeuT5ll+Cc7LSAZVnKm9Eh67c5k5915dT4t4VARuuCH6QCoeOEhS/Gu0vOUJAsguo
s+IDpDMLsrTNKS6c7pOhmM5V3rbbuaePLRKE1G9bxoBLs5CSkxeT0YtXDlW9WQgChrEdvCa9Ud8t
8SgwWCbpjqT2fHZax7liS9dQxdY02qavnf5k1UV3MbGoZ3uSTTeG07UP6ViemrG5kP4ybZrAbK7L
tm4/XE7LPVhIdTIGJ96rxH9iUBt3YGA3g6fsWzGg6YWU6eWgz6YyKU7wAwjeZcGyzOFI5lZE8Mlr
QaW4u9z1li6/THlZsCkJzGLAqsj2D0YaL4gVL+e8V1r5MQ9Te4P0v1xr6aKybSLxS7EJkQ+yn6vc
C1XW2/FaF8/hdownzJmp5d2xSwJCV0zpBSYlLwa9pr93YyAvJ4dBLvN5LxzzMYv5PYs53/rkTL07
XBSO/pyV/F9qDBXMpBtcjERgWZ5jHI8cOT4vqV1HtqX8xLtJTNnc8PQ7diVP0PHwp5v8/yJr/YfZ
Qrcc36I70oClZNs/S0BJMPaziYvg4OFgO44WN1EnS82HZfbar4Ey/i6J5fyHjob5H2wAsTZPtxkV
UAr+nDIr0mEGk9DWQEFUcO5SRnewXM57rnWEKM26/0gLAlxXyeD3RLyVa+HKaw0tLS+FI6DJffKQ
4Cvb6rpUg3FV4hWUJ0WM5mlIsWcPec0AaC/Vus0mIf5VT3Qr4EJvd8u9iclPbZuJ3pWsZ+PVScr1
amcYu/sWbmq7WzpWa23EGsqy3xbuE9gc/IkLW0LIlVk/4S6Sr7g/bHWUNOBq+spbpvpOHLe6t4KE
ib5rWv48BQryVS/taTon3I209ezUuWABGL5dNMK5u4BgLE7qNfc+8wfVtV1LAs2KVPO0bYEmvX7e
hUu3+bvk3X8IjCvowEapAbQDnehn6k3OhAzhXK8Pzryi+pxMoF70RsF17a/fXf8h561fiH54xgAs
veA2fvxl+4obXMPi+lAQJH5HnMArDQae3w+fPdgb2VrNntQTl5BPIOI//eo+ai3pKRgV0E/+I3IC
tdLT5wkrgpDmgzuOELSbNZWwFmfVk8ZXdTuPS4A2rgzBv/7ixo9BJlRc7OWfMVAiNha+qJ9+dlob
tbiOVX34NccwjAnJdy9vzAc8jlybbcPlhx+o7rr4rbJe0cSHOT7xijUhYDx8fkP/ypt/I2+ieqxy
5P8tb17ijauhRvxZ3vztL/3ujQt+QQsMbNKx6wriD20zcH7xvABmMiL9H6qmrf/iGiB4dXopgMZx
Jf2zqqmv7wmPP6Bz6v6zgDB7zB9VTbgerObYEQDkghpHaPfHj5cyXJ4wTQK21dGnJqRz0R260IYI
OofStYdXcPUelFWGgkzO1RUuY8J0PsdXVAW92BqgwO8FQs+8VeaUX6eMaNSOa2AkA0/tpyCzTjSI
0q4xZLLZOD7wIGT/wE7BlI8e/cxOeoHWU5/1hO6esDaLMz2A+Y1XW/6e4Szdx1hC93bOkj5KSi3e
tIiH+yVL1THHPEfhDi6EhfADIZ0eOEfICG1eeFM9vuWlC8+eHU8SWWlPdSY5IlzJdXxXNza9g5k2
Tsde/5LnS/3uoVZeLrlFrEkRHGS7CfZiXO+TOU/r6xFBFmCGC/Oe0olaPxoULx5yZWofY62a757M
gmtLVP6R2mv1LZnMuInSUho3WSp7WnctdWcjt55E7umkeFh6lZElzG9Cp8aA5xIJqUJalI7Crr1K
9Cq5aOWifWAgUly+ZA3jgfTacc6alwFf2Z0YTXiuqT88prLr7oOgm8qw0Bb1ZQXlviiN3UvUOySD
sGuJPlyqAEaTX0HRgoUSmjiqj6kT5F4EmEW9N0BAejxd47NruiYvclV8KbKuO1D70u0MDCYfi94X
ZyI019qSOKdcdTwz42W5kDGDO8j/dudN/poKcbMZcXfuTcXvM8lfgixA7eVV6vnXGIBwCVrFBUdr
jMO9dPlBqfIIQUb3ZyNztINw9HTPYL2q4nb6nHcZq0dMjxZy48R9uMQ7Y2yAYOkyTE0rh4zKe++I
5sjtyw6WNuopF6Fr3ABhnS6oXUWC2hWNbZWyl7XYVZOQHL9nwuzZpk4rJaoqIG1IkVY3metMod3M
3jlR9bJxMD8jBvnlpaTr+2yiGGGRKUfqahjnPdSpWiZPVIebhPKwAX1BWLElpjbH3XtUxwAf0cvD
Ihf0wcGzk03tV8bVUjrBbRLPaTT62lam5RCl87BxlXOVFcHwUXlWftQVT5ZRaFq6Gdp+3tu0pVws
S+e2wCy6CsVHxC9a6SakMBuzEdug8oyvzai3PffOsb8blrGOt8OcG68dTtSKa13TEwSomjcaE8wo
kKPxnitLDVhAuvmuBZ/qH2wrpwNF+SzbM5Oml6Ak/YZtJ6WArie49mQNenrRANH+0uPorNha8KaN
PIWTTiaV/yZoPLvMHfpEMC3mwcPCQKVFs/Bi2khTyg02OGXqnY/W9w6tJHjEU/tFw/W/caWy6NB2
52+OVFxuWsOoK1YEcfUikr41yB2KjqtEUanXzrMVHkVPyKMf192m1AasBB3q0Tk1p24jO3WLtTNA
8c/4PCvdQatjQYlrXy5UymIxXYa+3Uw2aSo7DfrtMnbNidnPOzFeAqq2UkG5io8vre57TjRl4dPV
qN7YD4Wd3ZmD5uzrTM+njRZ0Meqdp/RXM0/ZKNgcpgPzG203VZnRvYDh8JjMVnNFEAFkT1Bb3Z3y
M0pYYq8Uz+hy2OcbA+WPwyzuj3EyVSR2tFG+4X+VaK6wsQ503ya0Kutze22zDfqoHY/G6pbGIKw9
s8bhslCji2bLnY3o7rDT/LR5c8d5/Ebkb3yd7cq4tPCmMESNLdKqhfQeR0FsNVgFgjjf+KYk9pOO
8ZFWGmrqDV3eJ3krN2ypR1ZVCvkeRu7GrbyTLeeOvugKM23aFmz9s/goco7N2rCb/aSXD/iQ+n2r
MDVkrGzRcNljeaCWyRkGaHXbRp8WUq3DVG4Hw202tdXjYq3TAci57ovrSac9u7+wC8qVushWo8ye
Fy0pqsOM3yHXX/wZEckMU4Xpunvp+7kV1/GE+9IEDnFtCJYINFipO7cs9DtiWskNx+KE0yFfjrgU
nhy7qu4ayAt3vdHG5KsysUr6LvIgOJ8+rLCbntBc8yefgm8OqZGPlU/N541OB/sNoH98Z0m5Nqzl
NgQq9mi04ZhbQSUHxzZPu2gq5+yqN4N+1/heg82nLcsrEeh8u26u7YyWCw1RRE3yUedmFxqqdc9Q
zt3rBXH00nGqGDr20sX3NtPwUWT5+MCmApRPCjrgm7Vo8zU97n2577Smhh81x1dBLeX9wnuc+0uh
f8isod14Vg77nKbfTXGzvOE7mmhpbjQauYxi3gkkqJAkUr9turgHJO1wHvWZsVyY3eId0wyrWTmK
G8onIVM3pnUdg4qwOWTz+G5c4mPtCpP8UJ3UZBHtteG5r2/oBGGVxOv5oOrJOAdiwfRra96eNYJG
McwwWFvTHJ3bIiDyEncw2rNJI46smom+Bkfv5hO51vmW8PK4D+YgOA5G3z6puC5vBsMZDnye3Dkk
Uq/YpXlBya8ogVMN40TfdKJKKeS2guZ2tPQS/7iwgggsurFNHYqARFPY131exsRMg+nY8mCENmSO
V1Xgf+h1FnwYrWXWIZJE85KR93vTxzg/tjWtP0DxNB9jEkcNb7+Uh7RdWE5k6bq3ywaRs4xkBEG2
GTd5Z7jE4zL/2pzR2rt0PTSh5RIkXlh+LlulTLO+r+bgBTQ9ePAh5VYDBrrpjUinIyXF2ToGrxl6
5j2EuLa5cRVi2sHyAOuHi+vmDgx8dqhn0+0ynmOBwR6Y/oA0k+ynA1752lzme9Ukm4n9+ryzUtfb
ycD1ohSWeRyJZLwlX1iztFMAQA59p6UvjrSc7N10+YhHaOCEXRX9bAkAeiqIFvfSMKZp6PZ1kmd6
f+Ita6r85A0V1qv3Jl5YSLrTc55r1YcYJvMp6HrvwWgSeYLz/9BU3rwtraY8EjKWkddTc+3VhPmL
5ZUD8Ludpe+ic1+9fuy/wINmgrCVQwrd6V8plxIH1v7FTWMU29EutTO/HBaoStIQnnfNd2txEB87
2awh8cbywXf3GV3LWJ1uLWck1dn3dtqEUgVJ8uC7vSLEbC63Kf5AYrh0sZbar9e5f29Pf3t7Isn4
l7cn6lPfqx+8IStTgr/z2+WJVNEveAFcgLceeGswi3/cn7gl/aJzUcb+oRs6hjyuSr9jlrhy6TAq
dC7OeESwe/1xi7LtXzCs0G3D7QqcArrVP8kboT79dItyXJ0CSP6DEgam4mdviFzqHOTInF57ko9e
VGgl+zK4lE5EAWA+HzzaM6odpQqp4I1oycvELLSoyJL0axv7Cwu8pDRlRB0G9Uvp0hByxJPtfizK
hGFRZT4ZwVLO55qG1OI5W+yGPPiifxVWMgWhwXK6Z+NhePM6BA3WPoMs8+iRqDePbRMMw2liwzxe
Kux72xQIHmOTWcxhPrv5pcRDFrGjoGNs1s56P0v2+9Incy+qxdw0s3obmOQ5pdPiaA8TWYFZ+MY3
JLieHCTFHbvAx821JZZE6Zztptklu8nxiAPaO2iqV8ehLhF4yQ9Mt0Oj7U3R07hnBs9jNVl7KAId
ZRtIOHxX8yKeJ4fjwOotuenpokgDg5yIWLCuGpsxp94YQbgQJACAgVIvRRM3Ma6ajS+OxjhfjJDf
PK+yvvRcvczMOdliaW9aOQr3YjQ854NXZL7I20DE6mEhTHukOaJljeWpZMqpvTNAVYzuJPfKl2mx
BXwwXtbCLjK7OHh4sQ1q21xCCIMRjXaadtZBYH8HSIp2LofeuyCZBJ5giaieM1hXjkC4BI/4IFGg
+o9GmRvBgCEc8c4F7caV0v9kJcJy2EjcUa+DZRpwJKihKZpAm74y1UvxPRBG+32OdezwV2bVOqVx
T3u4sePAX6GW4BS9F6KR/RqICIbziF305FY9aqKn8jiN5qIXx8wOKmurCtLARq22esb0GKf5eN3S
OcbwkwnellNeb2ZYG1TUGMbJF3m9Tdjz7khE5xgC0mscENNd5/Z2tom1wtxkAWZxSiK75OT7jOXo
zrzakSn8mJIBfei2hTU7x3LS1Y7ztX2vTVl8mF1jWLg/W5fIfrMmj/zYL0I8R4pcbhsYp9bqCOxb
CPSCGdo42FX/lgob385S2w5quyBIVtsyeUuUrV+wYIdBQFh7P1h2tfH4cpfkviR9d8Z0W+G82adj
zlRpG7EXlo0/9mFOEecF5mVC+yPZNaZctzoOo841rIsFA1FX2Ge4ncuJKUxHhNdx5Pc8mTCsEL8r
jR1sqis3RZTY9LZ7RiulOGfK4zdmgmBHOQ6bLmHZ27zJq1NvePIRnuiVU3nO7frOviYBp29QBCgb
boxLIsBzyEO7i3xLOmQtJHdo25L699qY9esaDMsLmwWaGBqb8g62/4e2cGU4Z26yF2LI95Dc4zBu
ZPvVHPN2L10V3Cc2cWascubZz72nxdSvYXhBPtFi98z+3MGG2nDrFu1IYWk9pqGgfJIUtGW+ls4a
2+2p+WEDXugE2U27x9zQWt81z4cG3vFq7PJFdMeeLRU6ahCBhmkBo/RzE4T54Nr3cs0JRyaogA/b
n5MHR9iJTrJSOV+6sibOHLQt/4bUjgS26BqhsCps+qE4jrpbn/KpKSNfCDa/g5h2VpX4h8lxaRCV
1eCHvQv5sXMA6oRe32UXBsnxBwIIMGp4fR5Y0LE/FPWdb87nYEQlcvI4OGheKmmgthrv5LP0DLgt
Ff7Xya3Sm6Dws8MQ19VXtK1gU+iMPqEsdd3dzrWtEyUyjrEr7qi0848zdxdIKrNzb2hY0NiSzybZ
EiuOxm559HV0Clx5rKVZ32VXApJ2SPrGequLZKRsu9dABxi22FCl4Lw6/hhsLEMudzXCGYQANT7n
aYs52RL1ukVD6Ri86UObMN8NptV9T/JRw1XeLFsIbC1cWdN6MYH2Xi8GctQw+cvNXDn1ziiS7sZU
Sl7E2qjfEwQggE6+IG92dd0m2xZ+xLsve7Wxp76+E7YGTmPG4U4XUq+FNm7579NCtK0aKu+VjirI
HAtvre3CkROlVNST3k/ScVPR8Hj0R2QPD8fkpdkAb+ETaREBMMzHpCFu5o9OeqoDJRne0mHTQa7g
lQ3SGSMJq2pnSBoRNWacblp9LrjlGC2pqokFt2Fgvl/UPPcRHNZvZZnhs5lq2mEds76cIJVEmtWo
M3VO423haVtSRcFlM5gOVJEZEMHRcrX8kpU8ZZzoJW9FO5gPoi3kpSf9+V4fjZbglJsGd3YwIRX6
RLnqKc6I6sT2GIF90K/VIPPnklDPc+JX6qbqi/hJ5nF20U+0y6REWR8NZc9baAdiP6th3sZz15BC
q3Ag2vy0JHawVnRHQvwDqwuvf7RtnWRkZrfVRiMxFLmOXXM1TvWbhnistfXQN07VqKGAlvk4X4Cm
KfMoYwdDL5dt8Tp244s9eQ5LzdTdz1NJrEMwgZ+MzHA/TP59LarjKruBbDFGrtCDZyAG7UG3Fx70
foWwF7ZJm+1Ivblnjxj4Q+wN2HM0zF15mMQIFRsfAwZ2JXw00qbj5t/VQtVl3fx3wzFM778cjq++
fVHvbf7jdPzrX/ptOmaFYLF3tT9d/79VMv7mnP4cnOELgiyy8E3/ecVgMRxDePdxVsP2/qGsUf8n
w7D5c+EgzmiHWRPkHU8t3qk/kzILq9eQINLhjK0jGFI0dW63vIssuxFzdaY4zZ4JpNKbkZLjWnWM
fJU0nFXcaFeZoyh9FI+Kb/9SrTKIuQoi06c20q0yifmpmJiW0naQsPsXexVU1Ke2MqwyS0Bl9JW5
Si/5pwoDtdvcUkDdRs7sWFcQx5wIykSz0we/RA/Sq5tulXWCT4VndbM9qXkcT2sBUR+yWaxe9AbO
WK+nGsxrvw7uitQv75TZkX1GSGqxMO0JYCU3buMsd2hW6m5tw9qRLkPFibtpq41Wd8olUyF+4Twa
XGPa2qlNwCUjj/3QZ2J697yyOUCTiTEaLNCRG57iN67nps8N3JgZh6SQGysZzF2Qekx/TpPeOZMr
toOObzDU9Go6K6DjZ79pH4nhYO1lAIXlYTNRRhjJl4eq6/NIN6Yv+QSSLLSGnEMAuMi5ySr2NpV0
2jdKGxkBGn6HjwV2kSt/HNKd1qXLSZXEQMKUmX9TDL63wph9yjJiLbsxg1YctCK5HnMhMF1O+WZJ
HQESJwgO+lgzTqRVf640I7tKjZL2tI5euHtOxn6XIxJHHTLetY+x+DCTWLn0Gn08cyDOB1In1juY
hPokAqO7d32zoGyakNoWRlyXr+XX/rHkSLpcEEB2jcGinBKp6lbrdOu+m+3uld1q8X0mnfRgYvTb
uFyAsIo4GhxKj14tlDheK6RaEiMBR65fvlgqG3aGL6tNxVkNYCCnQUB3tC1glQmFvW2vSTcCU5+6
KQqsIWtCwRsHpyzZ/A/LEuwVGkUDe6gtFn2AU5HmW5vp4rZqB1qn3aDpqKQpF+x39bDzMaDgurXf
B3PwLz7blOAfyitb4VDsKYBmFF/w0bbJtJsMLZi2A8PvWS4gvotE+gceocU3USXiRpck1bI8Wa5z
QpcyFE6sffgs08owxsEYhM3oFlPIOrK/qDLX4/xK01PGvTKk1k9sBDzql4yK82c1iensBrm+TXHY
X2aeZC9Sy2a4VVqyvDYFlxWyanK6kE6WPAQkZK99QBBcmzBUDh6bFL3tUMm5G+aO1ZGzHJacEcnA
OkSfNdjulM7EjdtCfkO1qzQ2cr7LQ1qI+GgGhjo6Mw/n0AeIBKSRx2sf4icsnzhGJHMN2f4qafQt
sr+D90nql15qELUj5o+ehOi/xS2LKSgpk2uV2ubGbVzrrWC/AnFfU9NzG6cesUW/n++R0Kwkwouv
bReIswfmy/LU48iowlLzxjgatMYZdhWcBGoEaeWJYBPl5ZVGsPPJMypSxJ5LxXxkN03MSZIRfV3K
+mtBdGWdUcvp0lq8kqd87mRUUM+D9pQMLYhKQTMTaCEtmWhMAeoGF6hqzN2EwlaG0pfTrVnoxrNq
46qPcAwq2ewKt2Zde2mw1Z3w/FhJ2dMQx2SSlEGUjLPLqnLS+1a/j/Ggzu5j4pWyu+vWLeihXkuS
qtMizVaDAu2LcpIbezDz8V6JKfE/7IT7YhWlXqGPzmMJcrzxtr6kvWmn9X0nvs7IHEYOMsNQigcX
e/N/RbK/mwMs3cIA8H9bDK6+De9ff5wCfv0rv2tkBhqZtZJmYSUHrPSxaf0+BZhAZ38XxUye+2uO
iXuag1nZYPj4PTDl8D85LnBOHxntcyT4JyXN5k+BKRQxb/0yhPEoyyEK+lPcEa/rNFRKWpde3HpP
82g73JYMDVF/KfQN6ZWm2UyyPpGUbIywNpphqy9Ju6Umo9j3ZtucnVjvzRe6dfOrmlUqO8eJm32E
m41jo2fIZhNpDy9dDkK0S2bOEzmbnMeDz+NQdqLbEFqthn0/zgY2vrZ+rYZ4uF5wUU6s1qr1/r8o
j14Qwua7rLRzPGwCT7bKhz702G7t3YBvMZQpD7QoSWgc2GgzyEp7nj13l04AcQ5kI5d+Q02q/kX0
RNDDYs7zrw1Z8Gtga0MJE6ScruOYe1ZI9yc/eymhkYbgv3LvWM/KRloxegQnPqv8r1brSPNEhGyG
PuM085FGWUdsSlCx0Hz4BuGSxotG0UdTltat6cv6NrBFcreIfLhuiKYRQCi6DZ05DPdxW2N8GJV3
KANArYR06iVhx9JBMvLhT240W9G8eGnl5mMnZectEkSOXnfNITacrN+XsZlY3p6MbJ7sPEXpmL6Z
RKkqPcrB215ZVHdWRsQVUCOJZdQ9l+WkSeFwuGRwqnyb+QUU4udWFnZr3Q05vkaFlkpu2cniYbrK
G6zkVKIWmQqIBSeq3HHs+UnYW/g7wANqqYjRSWZtx63caMfIgaiH6odE4GFGZ35JNzwHXK8+6GC7
4wtTpUW8aex2WN843nJYSLjDapnESGIcImsxnLoO855+Zcyl6CwVqrYdRg7cfDTH1nhJEDTN5ZXD
da7U125scEKHDkW3RXz774H3/7r4EKz5S0/V1bfxvy6/TdlH/YOr6te/9vuhp6/XGJvYaLDWY/1w
6OnI/wRAAZL9VmL/xxlo0b8AjdkLfNYMa/0C5sbfz0DjF4vJgusSSR0dZ9Q/ApE5P7kkqSXgyxNZ
JaOKjItT8kd3VYNqvIxJJc7K7LP53Ua1pE3L9jp7q4OmqVAuRjWK+ZCx4Cq1Y22m0lERUaLqQBGR
vmeTNn9V0CCYAHXpRBODw3IxVa73jdybt2GAc9XSHKouoRmJxVwxzvY9ofvFx++Pbm8iBBZQo+hu
mROGvi3vYZEG13qmdd7tQErLsLbS7ZSc761KxaTux6HTX2kiKbI5xL661rmkNRjSU4YbIZp8j+X6
gC4I8TRZnHxKzywIG+nfpyakxlFE+NZ0c2uUuGVVCCukBM5EFN/Y+ozxBcblBgh0v6/k4JtAM/Wy
0i8yGp4wYOjNR6q1auc1cr5xzKLChTGPgr/qztryJisAF5f/fgD/fx9ALIR/OXHUqkv/K3pXdZH9
tJ3jl8Vf/e1DSHLbdoD22bSTedzk1wf9b5OHz57NxBbO0s7mtKcJ5X8+hMSzKUgBhYDD1vyMZ//x
IbR+4Y8abPtw3P667vsHgwhtCj9u52ymIZMZhAkEE7Fueeug8qdWErDSTclSWxxIbOGXNYIVmra0
aP4bc1BcprpBgiYlSZ5Sw23O4DsrqiV8oEPY4CJzdFfZeQHjv62dOmn+m73z2JIbSbLoF6EO3AGH
2AZCp9ZMbnCSTBa0hkN9/Vwkq6ZJdk9V96x7Q5ZgMiIQgLu52Xv3cc6txNhu6qEsTNwcoMCLRHmX
ND3sE1wLcV2p3D71tua0PEtY63mNc3RIBHbsMWU35DmFtEF7xLsEU0pZgiHjtTYXhOUDLpKaiADh
XQpseG8A3xCo+4VRBlUZOc5GV+z4B5kDY9912apF/55clXEAvZVND1Kc44mkO77aPPsOEvyH7bdI
xHTfpuDfw2wNKbPqySVPCk9YBWKwrbyz4yPY7zyU6TleR5oHMaxUIGHou2u85bdzPq2GUu3zMb7D
zaWMQMzjDHhc18E3d023qipDH60htp4+kgBKC3F6Z5mMqJwCrnAkQdYzrcI5m37E3aMFWGdUftox
rWA49J62qwP2e4Q7rdlXK1zZxpPV8sfQNJOuVyn1Nkf83EZHvAH1Ab4fc3IHTCuioRvGkE40nlDM
2v7Ep7bXoEAvQ26fpyaf3c8VZlw9mhbOq6Qgx96Nr60MeR/0GbFpx2S6SsNkOFmVj6AgYdAG22e9
nt8JzcWEZWDLfc1/+f6FInyHro8Ayn+Wev2Gh5ncG77SrvsE3ZRB5gggQ1AmStLHcC9lyZ1RSD5C
Naf8LYB4+NXrQJAHhHFxydH98R6/Z4KxqBuKeY0bJQdKEVQvdVbEHNGdjmCrvFiMCh7N8jtJKXxv
5lD6z3M+3vdLp/YzLD8Y2yu6fpFdeudSbdlwsEBD16JASm5zA66MSO7aghs9m2xIthAk+ZvA5fOr
G9Ph4Z1gkqWlQrwCcQE01PuBu0G2WG42vtVjefXprp08WyBSJzB9DdSOCGeIDAlsPhzY2jYko/Xv
cB6QiMFTEtfx2KyYeFDJa0abh23+u/U4S2v4NWUKtCfIwMCiDuMWZQDAY3lZIVuxjy6n8JORMgVh
TmHxvpNF4wovEOveW2aEG6EcC+6YUGjy46ZVzFvCEGNTXO+TmbL+Va9fkWeRQlIojByewG0Y0KBP
Dr5i7o7ADOfrMPi72hb1K66g8PnjFk4Ml+u7BqpU68O+zg9eQ2eY7vFbc0nGNWnyI6sTRQm1ekyb
bP9BYaD04MKtGWDA7XOPG0aDXbrIEcxwB6yPhM7r5IB8los3w7g6UNViGRFJ8/qRbdmoGocL/jXx
aKPsfDZScwA0iKWv2qRNVCCPBAG+cSqSJxeJcTeP1Uh6T1LwcUwS6ZJu4gtde3s8D6bJDWZYPORd
hrdgF64EgEH2fOoP1jgydIvs+crHkJr7l0uzug36j6DtqhYIlnMYdV6g3S62buFtInA1WsbWuz5a
/K1JXOeRHDhzT3w8lqBmMrYW87cWTtSaPWNN9Cr3SzfreOfzUOAEbZmWbhaLFauQjCHv525CKrH6
5JOZ0B+LUeR95rM8A+gH21CInL/nw8WPkIys+B6il2mG4rFXteYKYp25r7nRUTvDWXzNsIIefdFF
B7Ss8tElbO3aoWIKUaKm7fLQkadlHyfNEmktfOApW7MRDH/NzcilIR5Dc8EnFFUu8EQLExgpSGFK
aoyJUV7ba/TEMJJAmidrKGxCBPVOkBlsYf+xucGJreRrbTtsLCbirySYSkgJjZ7FY6ogJW6ztsC2
T0OQ+0V0+JA+guJHIHNrjEQjrhNYmI9FIXg/aVGvOjF/vXNcATIdmUPLXy+jsHvHtE74day4u1cY
A4II/7kFbZVe2Iz4jkyhaX5/3PO2ZCIVmD2fOZDw2Sy+TQdQZjKQiIOghM9prsveAL6hR7xBuQdl
rmN9azvCL/LYWu9Hf0Ud1M3KM7fWoOvvS1rakdqwrd2RzUiFXqtPqdchV+O4N7b04w1xazs8XXme
+WmgRy4vRrj9xxNXDJ79POL7Bk3aqDbef6ysJNrjbhpjr3kWiVWWz2MUzdmLoqOeBLm9rlJizRyz
V16Fj8Jil+qmuBOxltBNynfk0zDm63rdDBpz3ZxB4IKyA9V1PS6KhYx2HU+wV5GxtZniuBQxkr14
PrL8WMW4FZGmhMBuVFYicMDyXxRlhxlcuuGEvbZL/PxuSenEmknuesQKGNEzWymppL0q+IrKNSon
0xNrLc9ku41ZYioSbCWdcgaXzntVFs9VJNozHQpNVNDM0I06xGofiZMDhbpuRN2Ki6HZXF+wx3i3
dFPNkGcXsEzbWLDcheiv1Yqd6ZAmBMOKokncBioNgJnPTS93BqR+js2ga9reDUwXjuq40d+tgT0u
wS7W9YWb+m0R3iLyrgK8BS8Ix/eQMcChOK5/WxOZkuI/DD+ciLOT1wb7BFr+8ISwpGBVRYJj2Y6D
1ZMezrY2URXjK1jKwO0Y1m+cxk4DTA3FUaAIjBl+1l5g2Bkm4lIO/oa01r2pp/FMekCWBbRgZ0Ja
yjqe97Mz5+7R57Zsg6jTNKWlG/sXvWUvN97Uu+cu9dnmkolhymTAqilG8WSLASwiQ9ibZMm8sytD
7l5hU5TEHvIWj0izjVlP5Gdnrr5op4FmshVh1OgMNb3ldpU+4UJ/InGyyS8Bodh3TRbDau27EcoH
HaW9N1jD793c+l9iD/BlNwLcW7jJdo1yk63XzhiM0WXTqseLO099sSto7iKYshm80JxKr7w2Tucr
rpfzTvZluV80Qyd4ZeYuSsYn34ehmAENPrjh+Bk+0Gq6c79AtJvxTs/lVuS0ja0M/oLsVXvXQSSg
/CmdnZqK6Wuq5SO5MCCGGF5ceUm83AFXVgQ46GJP8oV9CP0BkIyf2Luo6R4bX6Nhax0qo11XNNUV
iaEsUcTwBmqEPhBRN5x10YqzRIh+VH7VnTJf25eVBWKSi1Zio2zUwwQ2aTM1jbczfE6MKSvWhjsk
u2UauHWpOo0lEzdsAmh47aHcExrrnHKU9ndRZQVWaZVHyYnwQJuampUUCbCAvj6C94auRxL6a8dg
YJui40Q8o6B6FHILP9m8z9rVK477+QkFl3E5FzVaAsNz+bnRbp0v/ZD71CW0ec79VDbQ7vrqU0r5
vvJvcCtxf8vsUbahd3RHy7g2sToQDytciJz2XrsKyXSVFWhUXPfNyIpPk9Fk4GDdvAiGlgAXA5pN
hT9hRDKy9PpghlkcKC+DhIHyb7vAYTyEUdyfhlK913Fk7yT86kDUZr6uVuI0IzJ6C1sT3xTNw+mT
Xckd1XVLJZiY5XbOzGzXN7bzGDasKKz8bbFLKuIcjES6tMIQ1xVxPm87Oc98abkYL5m3uujbLJ36
moWEeVuz7ZV5P4xZLgAy5i1+D7ehX3afhIJ5i0iLVfa2dEP0zuIf7WEiNNvFEzXSr6EEFBCHnPIr
pp2H3okNFqY2cY4eSONnI+ukx7YXSgf1rYi3LTMIzPDNjqZFhaeO5yJB4vVc0/E9LRDBgRDN2R6H
y7LTscm/pi6aBJqiT2M0edzi5AjbxhmPEIUfC2mBQptkyOgyaorreOi7FwMfxwXCnCsnA2jB5hU+
FFqan/yxc9qN5uzCGLZp5uSlc2ptnorM8fuz0YhF6iOrls/M1tLNyFjGoHKKOLjRe+z9kWp2pSRN
Kqm817AhoucYpulYE2EwzsCYid9qF+vgwgtaVEDknmFuog5TSxQwYdTWK2Ipdl2pUxDFXuJZNFPH
UBX4aFr+ewbfHDjdR3jSgOqz3SlNDYqIjHqtHDsKEYcQWx2s0J35bIplAksCYopaNA+KZqQsB8z+
dxbU1f73I/SMo7PiYC85QEuXY/Qv9kANfAgxWpIew8onFaioKmt6WexFd5/seQGOZRc+1UhVqjxz
NiNO9b+J3Vytjr++A5px6xl+9UJacm2x/XB4H2NHVIvso6OafHrCYdlFIL18EcprQZ8rotgM6wME
pRjOSB0uJd2sLryOyl48eqYW13aFxO27lPvfx0jyhiwkFSZlO3k9vzIGS0uHFULE6FgalH4QhkFb
TUlFTTpwOMYLIql8dEHy9dYYovr1hzbMvzDci39y3H+8vMNbwALOxfmlrVjObgYamDa+mnOOQgj/
Z0DUHbbMlC8knhWeAGv0rMfMDY2TWMvv0gavDWW9qeWN7cxDRtw4kcTxsV9P0HVDk/L3NYjofiwZ
A//N5foXXyLRh0KtJmamT+LX6zX4UWJYhpcfy3BAcerPE2kjxMjVFE3Kx5dFkxAB5NQ1bwxh5vum
p1fRxJzlE5zd9wVzi7+5hL8Mp7if0Cev8wPLdi3BNvzzbWUofC+augFjN1HdGFZJHe9pST13tHi6
jUcAPIJHKbt3G2/2qR44X5QYPfODgAibBF1Xr2cwruxfvzHrX72xVZoOShMD8Icu58f73R1M8MFt
Ex9rB8UcpSZnL0jSwJLciarI6soHVMmefZorytbtROM4O5O1N9xreyBQIh7Im0NOxmnZ/qiLRc8x
9oN4ENkL5XsSMXTOQ/i/TOrp9ZS+yZNtFCHdksxtJ31F1EX//v1QmhTjdK8hp7EIzYh+43DlVw0p
IYtrHfeWlAA+SR7zsFlA3OEE9NeXQ/7iT16/J5ccVkfQN7Ad/1fOQCwM7PaDaxysWLEGymohKNDT
61GnnHj3LPz+5Sy9wXgo5bKSD4uYtzUTyfEw+Q5XK7IwAQZqgYsB/Y9/5GLxK6w5gus+2kOWROy8
GduULg1mkyg5VjjMigDFwxDtogHg2TIXvLqS6GGQj8wDdwgHgvePD/vf2fffzr4ZRv9wX/xT+sz1
Ryd6+5ZV/S8T8I8f/FMHR0eZ5vP6zBBDaMt1tP3nBHw1kOAA8c1/5HT/ORD/cIkQz2ljtzcBZP/g
ElG/+awNDIpM+d2H/58I42yX1/9hKyMe112pw2ykoAG4ndfx14+Ptu17dedMrrxcUPFFyyHporkP
cUKYm2LurozeptVUMLrdDB75JRua5Msr3TMHXlQijt1QG5eMc/VuboxiH81gvdxq6a6qqDxigNRn
MhdhEJI4e1Hp0nhoSKNZm8bGRZ94q6uhcB4GzhxPqYd7mEZyahxE3VSbokMN7uA44Ai3iL2kJQu2
nmReXHpoU3jfCFtVdCRr7sqxivYsfRzOcRPejUtzM5F/tq6xq0VFHJuutogY9rLAzZ2zsEMCJzJ/
G0fNu6ZRu9Vp3QGAbNOgtcr5iqQNXPZExnDiYvQDIpVUNWNHaSX2dKGWA0Ih1p5IHhiCly/+PKS7
rs6S7ZLbO3I2btqMPC1Wa0JFZE8v1C1oRWAePlqFw+sXyMK5UjZnAs8/zpBC792I8JVCiIUmqvSD
sZpXKXk9HHEe3LSzbwZNly07RDJiQw3GOmrWFnJeZdHfRUg/IraB/pp3Z05jV7Gg9qMuvffNYtz1
oAr8Qh9xkGSbkLgEgsIIDsLDYG5laLIOpyJQ8fxMrMgcDJgLdqi6+22PYnybz5pUNmU4u9zTX4oO
Lfg0Feca6tZF3SZzYOEm+YD8JXm9V9AAtqAQjE3C5rtplHP0Q//cz+AEvEzWm2QJjefZosHAkVIh
8Ubwbulp2kubIDuDrIyTpIp5xECNhFF4wxavIm7WSSgM+gbnhsm0ia8h6UB50WHSJJU19JJ2vkg/
1xORxo2BAL4MiwDmdrPV+Hw3Foea2NLk7TUcW3LkVFnaPFad8+xNy2UqR6BmWAL2RsmxVhCYeHDr
4m1R6ee06e1DCu6EzvdIKoKfGudG+t9surbbfvDJtEuZTCDQdkZuCa+N7vC/V3sdYebj8JOTW0GG
qScIgCVsl/QBdWpkKj7P9iICEjUvJiP7ssz2tIO0BScrYe6qSpqmy1J6CNm4FxBBNls3qu1jvGBz
sMmQCeheNttMtJ+Mri+AaE3hFin3EHTV3ByExzdYkUG1d5BE7EMrfWqlE12VZlzsLe9L5HfmeYqg
H6raMR4JN8UgrIlp2rp5ktwXA+DEsnNM2g7EPYGQaB9RcXpb0rKy+8X17G3XLVcdnsw9Ppxxhyre
2S8cfLYKRsiunEAZ9NIwgRa0C/IZwlnZ7QjMVCQzYE1KN5WbOifBMTZIIm84MrEhCmYAy2uYemvQ
lH8i/YCrSHj3VtLeCByATsAZPxh6FYWOSs0nUBfkHxnC4ckl4Q76oBv4Gq8VNoLyITOsmUgDbZ4F
7RBFNAQesGA0snjn1N4Ik79wAg2YdGfN5B7wVvWla5QWf9C4LKuEmJfMuab58yUZHITrJafBoUGZ
p9nWt+7C9ayZZBxd4pFwz5m/AzUiOnas1HmV9m5Sp38wYbpTEztnD8PxahS9d8K02THhqXYxuIzN
MubO1rYx68rG/4pX5T5hpMV04DYnUGRjpok4zInxrbCXeZ+3OGx6F6ozf75zy8PozGt/oiz3bmS0
QdFiiJ9DyoDYtTz4B8lbU2HoiDy6yJWcji5hkWBYGZWPnu4DYXrzTiYVbAzySAIzctqrWbp7Xcg3
v4He7wHdx+PbqYdQxlFQuKTBz0TX8Khh6mi+DR0tOnfB2a3a1DqYOcYszFLwy3I57Ei6IMq6z1Du
+IV3jEE7Vrn87DjdZRrZ6alT07M3dphQcJwRt2o5UE+S8tH3h5cc6dMWPNs3PP84HMKkD8YoBwSs
L1y7b69rT56TqkX9UlU5cx0wg2Z7m8chSUIWxDoyHX5vW21iAiOoQC26Otg2IlsojWRmjn1+ySSq
PQCG9LCx4LzJUwhFVvyZtCn/cbaJCspLcbE4qd4Pcm72vZfT4/F4xXJZHmkWJ7cdpoRUsAlNRjgh
0cFiSb5Ovm+1UhuzUA/rNGzr9E1yMTfdKWpRY2KDNPCSaUACMdsLajPnNc+mT2OoyTKc3fdKS8Zr
UR7vtezHw1ROpHKXxBOAqPNv+ny4NSMXHTQQLN74eFU3XRj0CptmAT8mXSqEasl+akgMZkHLTyI2
XrRfp2RtTe8Wxi3WQq1P3rC0rDVJi9w3dI6sv8k5pgN+iIjO3AH/UIEGLrLB+IRvc7HUnoRRa4/Z
B3KAXYtD5KYv45Co02J4j3PfXXQZZDz6rb9bRu2eSV4N11YTQOTaEXtVuUSkwOc9ezXjtApKMKa1
KtxDbiD7zJuRI3/JqYv7JxuHG1lkNNwavzxOzPQIGZl69O3jc885zV09JE6X5puGu6/wbkLV+qSA
uDGTDh6yKi1UZx0bjO2DCNzakeGTpTk/ovWfIfSiQVVdxeqdgdyuxwR5uQzVvWUXtH9eqwE8f3lu
raFzfTInPcQppHHmiRGTVFC3S9v+V+jx7d8SetC8oUPwf0tLb8jU+Ulj9f0H/iirPfM3Rb/BpDp2
YQuo1fz8D3mHh4SUgz3yHTo0q+b0z7Ja/IbgQtKjEGhA0T5xzv1TY+X9tnpDONGBc+PH8WX/B/IO
8au6A1K98KRSEPs9wRTklwYRgOWIaEUFuXMy63Ar0yUjR68Oz1hThgBnXvfiWymBii0jBTFO4dnL
+/qVjXl6UiW6C9tJuxcMmN1LNKFb+uFK/oteza8NNN6dNPn4vEFJQsGvfQZfe20oRt8+pYNdvanY
xtZhxuVlqVYMeYO+8ODXJtVEXRFB+devTXvspxMHQQqrIZ1zM6ci13M+5Dc/njgQMaI80UkDTSb8
VDQh471RJ/5V5reVs3Vq5V5KE7AJl8lxLybbT54E8ovP01Iu767umFTUy2ydoxxdbubo/NDnrc52
bVM5dy5V1BxMdMJP4Vj0l6K26j21sr1ZCMtF3lqwTttDV9zEcjZR5AuWCdOj+QoM3nW3Wi/o4T0d
G83G6h1q6tSRr5jqMszvKQmznQdAvLPBY9ACuY/LrmRQYZfMrHvLy/aYCf0YdE3M7CyxV9xsawDI
dB81GV85Q5mGPdh16vK6tenPGfHa0G0razjOdDuCDGfGJqUxj8rNHYcGlxvFRx2T5VjIaf5UkgWG
vwEf8qUaU4q+du5fPEjWWHZM2MsbU8Rrlp/yaHdb2byHGe0APJMJcywJQMl0ZHO/TlHuzC5JxDZF
o/qaV6ZDu9Q1iVhnGrkbNVaT/WBNsHgSHqX7KSSHAQNv4+So7+L+URAwvyt7d9SnNbIy2qJN6u+n
RFPmCWvE7Zs4wtwzFQ69DXRmVC4b5TBe3XHGtC7KqWWOGEWJHEn5pOvPpNvma00N+0gdKIlEI7pq
Myr1yU1nDy6KU95mZUvGedRgPtbIr6mnIKlsInMSezNN233bjwo5kDQOi/Si9yaWwz4zE5xXw7Dl
SfVPCMKL+0XOg4XeQafnJfUA/KvefYvdvj4uhbns/Lzuj3MCZGtPCne0bGC10xxny58o5Dm9HoDJ
CRyrHtFfngifwaXRpB/jNYrKVfE3ezSHG1GJSW2SEkY0jaSs2silsTgOJWVByB0qoQ2SSWVtHLd1
0i3P3kMcGal1rbNEK/wxIXrgB9EWyQTW3y3BsYcojqIgncJSbDwsRu9lSt8Lx1KbAs+vxnfUBkDq
hwxqVwwNtmZYCFSgTd5IaQbw7Ze0mG66jniZRS8WwDUrHT45E/FVlzNO1bfFsAhdC309tTwVjdF/
LUOdkprh900cOD279q7XbWnsqtCbr4ZZlABMTbcXOz3QcX6YLXJ3jlB9EWca4Rp0UJVtEW1bHUf1
Z/Q16D3Brqzhc7MqGZOOmXlcmLOyFfTlZRuTr7FtqI3fuoru5trS5FafzOqErCW7h5KwLoaMv9HH
J+VNumhCBXXVkMAtfV6tXT/bHIfqAQCcGBlxduHaerS7lz5xUjxAycC75+CzHJtqWo5JNQJpDVX1
OmLRQzCkBiZ58ciDvOuY88KSNif9xUypJK+AmirSSEPkNEEt6+oNzQTHP8b2y/5jKacLwHWCDC13
AKFZRyG/DtdTIpfnHLouCXLZaC2436dQhjkIN9sW85vSmlna2RsSk98Ic1+bGPAcqJBxHyzj8KmM
pjwhSQFrzxsowYJbp12gNreLc910gnfMCKgy9iM+83S1ENWHBjvaDRKrgWNplchuZXFNTCEj2uxV
xYOVUKbftCrHw458D/64h8DhRGZfD2wKjntxWRiEv7EkwmrbSIxsJ2Qh3nBtNxiw6OOrUG/LrnU/
M24bZ2xmLVy/PFpKAUnOmc0No1OvpRvjjq8VJvTr2Jl9gjUdcgFCz4Rgy/xzl41d9aUT/ZM1jc5p
YJisDoKx1p12ckjkRmaHw8FDWQF/yksIcJUVnR9bpeFekIR1FVsDDGLDwMAZU88/SlQMDqWgVl8B
7RB8Olgi3lcjAA1ZYSsiSXy6tMkmuMAJGl9qd8FuSG2Zn6bGq9XOm1pxYYH+OPlMYPGDdaHxmLHP
kNNh+fPW9huiJERTuBI7dNfhoSJBhuiE3i3nQzlakPPE4KTtlnUcj0CkbLBWLPhdYXUvH/vof/uy
f9eXtfHu/FBy/FNf9ibL35BS/tyT/f5Df/Zk7d9Q8rJeSAT1FCM+1dn/9mRX7b5D2LcrP5T2/K8/
iscPgf46mfmDlfpn4UgOlFCgSun6ojem6vxPCkfkSj9XR4RFWSt61ad+lWhUVz7Qj9VRS/OlnBzR
nO3ewHxn5zQ2hn5vFb13p6gDqpPy8d5seuT0COdbRxtPKItSBPWOZEg0sQAgaCkKPwkPhsYa+gjz
Ir/wIj9Jb3uS9j4PbeK+qsUpzzEH1ot+TOXWN5iYojJMirPklt07mQ8FYUhLopEaAzFwXFes+bpe
DsXM+W9chiBaYlnvC+Rl/uuQzJZ3hBXE8KxvZufTME7ogGapXAQVZAjwBGIwsFDlQ9mLSN19G1aa
l/4Ae1Ut/Px9vUJUL5n8x320N/LCtAOe8iSeEMswmx6viVp1PHfvESZVX1fQb1neJ1YhAiDm1A6P
hP7hhN0VcCOM4lzigADdArTBJzEh08iUrj0JxWukCcr1JMBxLjQz9FD5Jj1g3KEiEHEozK/jmHfk
MWZxoqipGNor5AQlJ9YsKHQL227jaEQgGyhoRLNMJJkiXYy9heTcLQZXewkyZ4gQIrR4I2OMpF5K
pHP6jlpl7hS+YnJPFWjCCoiDK/FJH2Q2he21W/TGyRwhOJhgajaEZhJ2PtgYFrq4PMWGMRwifFg0
tyigN1ZnLpsBc+mdyEmrcvx6fgPKk+0A7hDVkc3xNgFRtsdQnl3CEyGupbOLE/pQfcjKgeTfpqwc
gP352hGYoJ3F2b4oQOGjUo5ulPRL6BL5tHUwX27tnnolJTiBpBzixttiLF7C0uihioa5t1mMob7J
U+cpq4rozkKtczvGg3tHJ3l4xfQ1kfosyDWs4+mO+6FCUlcl7IxTeJvLagYpUhsyGLWm1EEItR1F
4l77fhY+x/VkHafYMW4MZtq0vlqyywe3tS5DosQOBkrlhd4kPfdn5H6EhpJN9NQ4onxA9pkB+Q3j
CF1S2lhTgL7NnYIKlcCppCcKHLXvih0czf40UqAfxjyLnq26si78BRgLiFs1PjIPZArh1S1OZI0n
+Xcx2hTCeMyQeSG7K3cZI8ANwVPqlvOce2pH9Zg2LqkW2rYg5UzupUC7TEBrsuTlJmz1cINIXF6A
qquOtk0BvEYpWRuceu0dFXv53HZTeRhCt/4yyvhFNMBQ+9zzznzT5OLUGA7nrgYNjPz9DuZ5fC5p
Zj1Gwlo+aeSOxd4fJ/k1rVrzwlhKtvKmsdzzmE/+3k7rb4PfhEehzIa8DqbuWeimD37m6U+mk+Yv
MwXWizX2yYoK87KXBlMQmCueMMfo2wPDdLnz3bHfJzX4qgqqUuHRMEUZBPTRL9V5nDp/ZDiLZHrD
zxowL+m0LAqXD8cAM7ktw3Q6o4Oj1gTUZ3EXM8GNATHnm6Q3ui149XlXjRr8ZIjvn+vSA6vJ4yAy
TCYp3XiuTL/ccpCWz7ZrWDe90T4lS/uQ1ob7TroN+E3TX03t6DBdpC/1wkyhTe2LApnxpdlTZXHC
DrduEp18u3Ov5rFteDR097DA+9kiEa6+OhqbdD0u1S09wuVLw6i92Qh8g9Bnxxq0U2Q/RbGtAqfJ
YWTSnp7hpPrRFXNA/dorPP8gdcgzLcwAQRlDgHRqzzqpozeajcm3fKRU7obmUupw3ClnnLbxoK1P
ksr+aBkuQqVpHOdLOa1Z9pnD+a2nsc4TZ8e4BBEv71uqKyRJRDTfEWoEmbfuBZP0Vc05dAmCczT2
yHxjIJnTUWJtv6/Gdd6cRaP1MPSh9yUbC6buOlnVtt4qTw3DeL63jRChGiKwN40NgzSukNn93K9m
Eb3K7SNRhjgdvLjbyJE4ZHfV9JLI1F27KOHmTaRhxgoL7RaCuPhUFVS4m3rGQGIAdLyGE5lxi6oq
6M3pa8Oedy9oZ+MqDcn8AykQRGnYnRDUEZ/U2NOl0XOEZeaHEbxq1e+VYb8ndSMvhTt0QIEaDu25
T28X5QQPOTwd4E7elW9l2SXMG0rBdPkam7JBZk4JZxO+V5ntA3Z25lKijUlo5gSRMATZJ7SWSL1Z
/LtGtNXOcCTAIbsbu2NkxNd5NkR7WskhTfNW4BpTzIfQUu153r+mzGzuG4kZNKZQfIxc/KQibuvz
mDIDadtQ5Veqgp6gupKUm9KMjsC+Z5QehdMfbESqd9y5xbY0/fE2QfHw3kyMRDayFjllD0EvkRPa
Z97hvJWApoJKMVWkpa+K2yI01D6Xc3US0CECk07Sdu7M5NJoAT05ZVkdej3prU1E1CvQJZjTXkUS
jpt97jvxJW1IhFjYHi+HsYhAGnRjfGt7DQ3vrgJXXsQywGPc/S7Ac+y0mPVDCh1q9yGbriI6HzYC
5S34k/CBzmu3BqH1h9FnBDd3EMWGKLXELl18+D22ZBxqtLFxGlG1JjYCxHL80pp2/hlMtd5Ho5e9
Fx481HkBQcSy9zn28m8tmd4nALirOjjLtiiwXbZu19/M0BSPQ9KbJxMxxRZLk9xjGBCXS22kX/3U
A4Sbx8ahV2St212Y36V9biERTZM9huzmpClIdprEm6NF7DzAcCovg0nOIZPxcJEUVc5zNDE67IVh
bE2EkwEG7GFnuV35tVdjEvDeHxMdiUDPsXMcB6sJEnW12GN9LO0iQ8Xry30l1NfGrO80wHMiv8qU
0+JyYIk2IBYanwQImk0c078nS5AKI4ftlZnVtVu3d67ZHSCsQmYtgCrCW1p7Bvee0WdnpH3RHku7
t2mQDGycpCQlBHpGt+TRPrTzK6swjHu/m8ZD7mj/aM8pOk+ruDOy8hZdZLzvCxM0LUGFgZPPd/6g
BUlcWX7ogIls+wXeiB1VzBtiLQ7lQPpOZLjWjdEjTGZtdx97WybHJQ3RZCvxjVhqY8ecpdgkSFY3
uIkUG1kWsx9Y+m5EIfE1KWbklga3X9UZRwdH/p1jQE3ze4B7g1r5sn6tTxNJKkf4IYxMksU7F/18
lyfqMyT5p/+epf6dJjxtQJvzx//dhH95Iwm7jPqq/LEV/8eP/XGaWmGn5OwALFWeb8E0RS3152lK
2r+RcmjhcJR0yP/swq/iFklVA1zCgRC19u7/OEzZ6jeKcoGaVdAWQ1z1HyFQf27C2x56NU98TAAE
bc3VNv3TUWqploYkdO3cFQNutICIJn3HcaN32FWb7vMPF+Zve+ofL8ahjRGC6SMMk7/m/0RqsnE/
9vZdbJAe+WEUnBEIPGdJz86JZLJ+jUDFvvlD2h7/Hy+Natj0AGchM/qFaZEYmZh66OZ3y2ogK33q
Y/D6Iz4ZdzVlYV1Cs9eZLRt8B6Mh+ZuO/s/Cz/WTc0SRTIvp9PLF/fry0kqi0k9z6y5n3yXlyyDm
anXv4EpKmLQlm2lNDP3rjyx/Pib/8aLcKjazGuY1v8qWyprmZMSieqdkiV0QXexJFg7aX3K4/ee6
x/lKWD0vroUmjSjudf/uEK97yNnQCTSlL3bA3EZR1LFBhrtlIbfH8QB8sKcMprgYPpyRCcsiIlY8
ifF2yksscn/9OX5WEn7/GA4FKC5ghajrV9Gshx6WBMxY3gltcK9oHLpTrhFEeiheHjG7VxdTprr3
v37VXzVf6zfG+Md3XI8Hg99/fjAcA3vNpFpxlzL9ePwuF3bL+HcznZq7eVVxK4a81+yttNk/LH9/
/fr//GAivfL+h71zWW4bybr1q5w4c1QgE/fBmRC8U6IoWZZlTxCyZOF+v+Pp/y/p6vPbrupy9Ly7
Iyq6XZZIgkDmzr3X+pbhOjZaAd399Vmh0VdAHp0Eqz4K11g9MDN95wuqRnH+55cSf3Oj0OXhyVKZ
SaRX/7IIBLPTFTqS63sz9qYHjVFKuv1ueg4MPNJTagK40m31dOp57n93huFJmS6oX7TffN1/98EN
HZUdLjULz/cvYjsJwdKr9UC/77uah8TkqFreSPbfgVkBotV//ux/95Cgj1fPJf+l3fXLFFJUWL40
Y5D3V19cMUdIUa/hv71yeOYchw5MussT0jru8qvjDJnBFMJSxmiAzWIpT5rykIa1xbAqRZF406W4
4wSTsUsUDfhk6bzwlFk0rcajF8Fs3P7zh/hFV359ROjFOSZufYsRrfuLrjzJwqB3Z0/cB0GCJ+Fq
Ob3eNyh4MMA2OXBgl0Y+p03vJgdWijFpUWLo2av3FUzKELyVWWfUTguaYhHo7Zvb6NPDP7/Pv1kF
FbQD0yTRYyZZ7D8/U9ok+4HiXNxbi8MFuV5mUZGxLJT3s86a393Zagf9SbmJqJS7mj1X56AOQ+CX
V8y7UCZ6Orf3Y4WvzsKB/RJ4hK0HjCOQKalTGkgbbJq4rHF96gM5MiuOk96HmDFTRVjg3L0ZSB4u
V6+orvEQEIjBwqnuieslatk1MDjHkXfTDg55zIy7b5Cmmwfp8IGWuS9P/3wZ+QS/fiw+Cd+zoZwd
NFt/HZ0vRHqASSNQGGkPQSXVvGAsdbTkrjayuYP1ipjcT5wBkJK0tIyc3oEOD/RBEqxXGb9b9+ep
8gA9I0LS887ZYkrQun1ktxSWhSDvZEVKD/mkusFZHVTCqH2stDzs1rpTEtgwhuQ/+abnkASK/oAn
I2lH8MJEunLyTtTxEQbfPT2j6OS2Oek7uVueh4Q44bVLNd+vKkDqzwJDBHPAOXvV01asIR82eDLp
PFW8vyF6m61ytlFGRsU67ti/j3gfc2aERlKpaTywgCni2L3iRKIzvmQKwmHN0aonQpCScW0EjvPB
I8JIX9VJiM+lkXj4VrkVNgsaNo8cWLuT7lfABtihi7ztUohDCwOeuu/N5iCxGxH5yKD+RoY9ra5q
CI6IBrwP8zgIguDpSjb3ECKFCa6vKywEqKTI+DnDvOoCGj5r/InErGDtJoj7w6hn2025RxyCNrFS
Krd3nUc4uCkNMHqLDsPLFZLQAuWL/cLF30oJSENhqNgFsM3xY7MDRhMNF/Zvl4OaCYk8yRxFiE7x
TgciEq7Kjuh1pzoiX8WZaBv4RrWJUSzi4zKPAD3Fk3swwzg6D6nXvTK6t4nMlpHOqZ7RjGfk4bmR
JgNjD71QXRJ3iOn8GYlifIR0ODGlcuXXuStLzIyky9OuD7ZyMcovuddaz6WB3La2q+iNG2X6FvZB
0q2WKCzWes/XQw5XV5DvWVnIeZ3B58bKAUDgEZomfGcMq1Zu2b2ZmOhhEMdh9ahZbpyehsIlkPtI
bo2XPzowpXSPGyCbS2edIx/W0hXUSPQUUAJB8yl0qZBYdCs/NWNN4FWdtdlmwgbHvXrWogGoIC6o
pGjWZPDk7lZj3r/L6Fg+lESMol7WhvKkhy7FECu4+VK7I7QENFWYx3KEqx8nreUbmwNgAvk8M/Uc
wGHAklQB7PHMXUnDW7CZmoABDd8TDvKVpuWbtcXClwrdWvN1vXGR/2HNRC3dWiBlB5bs2Azve8fl
FL3MtvkSWCNagFinXqXFyWqUj9bLFCze09Xq0hIaeoAuwMJDHtKNg7lrkzdR3TIYj+hkgRvj18+1
xZvjxFGeKOtgFth4Y9I5L0+gveRjrVvqLyliQNcNrM8sZ+ThZqbHgBpvMn8SLhOfiUA4XItXe/ni
qHh61+LiNHipsxVNA/5GE4nkTFgVSwwqZFe5/LwbzyEkRFqo/fxYY0W9rpHUcO5NYLGJXvPpg9Jt
38D8cyk9BTVo217NktW7zfue/qdBo+tSAuSQCBzi+cLwlP+Z4qZq7q6G7TAEu9IvfCODilecJVa7
QSweMQjJ/NArf7yRJYo1Itmeu6ka8WNSPUIZtV5EPvMpeSR5pTQa2re45GYgA6B9Gxql1Qxpnhz0
dLBerm1AJmftW5WBDqi9sP5MB4vqd4rb+eFaKCxpDQ1jSjL7Baqte3MFTkDM9zaTdJM3mEroi2PH
MA5lreln2hUa5vRAP7eA/ssbbiO+O1KbKd7Lmo2nVUSWgHekJzpFeMlcf2OJFIhFn7Gbz6nUmk2A
xv/FbpWdn6B5el11qwAsAz8Dq6Mc8crUWoNL5lrg9KpUURT4t++HH3IpuGj4sPN1Zs0mahwtrROQ
ejZwkNGa3Zsot0y0IAaOKrYd3mAlJ8zxisqX4IIQwdeMwFYoHtdHSAQWiI9halQZxM7TrZvx3jVH
4FYeUBlOEC7FHf/XCwUbcGFarG1AT40DIo14J2ZapleWhs03fYZe7xz4OOXJGDT7IZ571L3oDnm3
8GGbPWYrce7U7WkVmTjrIVBUGsE9vzmBv06zLpn722qkS7nPgaNQpdkgZ5nEL66xITOVN4PWgRay
mXLNOuUrm4bYeUxSBmp4dkGMfGeBXENN6RhzTacq5/NfF4E0M3B3xlCBfDgx3o09A1apPZ6wylYv
n4+d62M0pRzrRPU5ESVt45BvlXK/3iPz4ltFi4DDnY2c6zBSgoIkhReCoP0yETD40rgdz6uekaYq
4wWYTWjxxDdNyzu53okmoe7t6UoOARzBgiEaFKrUtHXYXjyEFePBLdUXlNQEcW1lCVsDN7j3FHcL
mSQdx9F2s9jMCVfSpQ9P7zrMP8w6YbnwXcWj1Ehy9b2EY4g5ueJxpJ/JoEfOAjBPkHjgCmKv+myH
FQ96Lcbpcv2E7ETUyK3NCtSUTby7HniXUas+LwpDxCQQzyBLt76CNyke+5o/LCHBGZsrumZBwJV9
rxiv2yZdT+6oKtNAfrgRn32xKgxt0tVWqEtyBDU9Jxl11ZpqmLx1Mgr0JI16O5HNp0gV6qPqSXf0
iwh5Dxn3PFZI5hh3GIux7dtM0M6Drf5W0+eLfQSMrI5R2zDhi7jlSRhTxJooDmyDtEmnRhBlwbux
vD6zHqaGASXZ7ybGOq3RrRdzUisLf9t7utrfMvI+DmldauXG89wxO+aAgHOGEpGsPwhdkg6QKdyT
D4QafkhyXfsmifEHygSLPKVIqI7kZsd5Jcq5J64X4PtapA7uQyJZF9TCSm+bHed675JNx7YGNbLZ
T048f23Yhu6v96fJeGWX0AjYgYQz01und7lF8OGSX2elwzEKZ3Tg328Ipprue4VSnvjxZmj2WlIw
Tpkr6wXMFeZKdVfYYDWZmckAUovC8Yia7MTEUt2GtFVCH7rtggm9VbASQaTT4P5KmhCNxfyPrigf
SLsm8yIpyvwG8Ei7mymEGoaeUpyFyUfglhOPVmSXTFGISSCEHT/9Ay4uw9iC6pkufVKy2gPnvUNI
sJB1t3BT6wxXer9TvJfrCmimYEjXZeBwsbtAgYY8klBDRpcjj43agPAChcY84iPvWBTgXBJOiYMG
q3fRq3eb9J3irdQzrxtWMxCcGU7BquKo9uRNM4WfFfK5+3lwubsBt2jrBHYnJgxqoeXDgG5n2nf9
UBDQ0iZouTDVinOjKyuC5RILxs5fcrfrAsf+Y2f1FCGhluIWHYEOFYx++bwO4xATY+yH3p3yO2lY
mLICIibAc+0RMekrh4S305iGyXsIUJWReg2WgU44TPPS4AGGUPiQxBU70hyP4IVpeXpUKLP9ROIp
1zmu+EJLa1wmJBOJsSXeDLJHWJekqBEDeCB7ILk1AIkKn12TcDBMT/tCwIPySZEvboPSKN+9KaNe
sBVuDKM2d1jTys7dTFPb6cdaLf7HJAhpRHpRRE3Vm8RDAhPMDloplePV4aurM6TDH8JE8vU0ecU/
awJZFgSdmFvpAI4rdBDYyBhzoWwYqHFyVdLVEXginEZUeBMILVABPDMOd0FKSPVpNDweVS+qGQfq
DW8vWByaTbKkPjBRyQar6bqZBBHr9gJLIP1WUmOyu3gVtBq1hwsNzhSJl9xB14NhCMyqOmZZoszS
HWtaiYcwYCKqEtcVnClWRKSx8mCrTZb3JGCSvBH25q5tI0X9xe1kbBXZfto2iMf2fR6yWi12LB+v
ZvXruumR+HJZlOcdc2HBM5GperMKANQBU8DMHlS0r0YMCZ+v6LqSuMuXpuYR6hSxKg609KiVCCNC
tTIvC1oIn7NdtJcWw1dzsPX2BJOJJ67TmJxYae3dICVUFUZdnnoNylUOTdY8QGvVnQMHNuI3Ws43
6IP7Zld2bb/NFLWYswq2Y52cp0fXhQXHJ2ZVos/DJXESjW0jCAAZ7a68JJug+MeIjvV6qZWJ22JU
2ywK+fO9ZLb0/N1GHreiS5br2zDNMU/Ycye3vHL0GDX99BE1xHITmXP8scJptkYv6bE6c9pZtmyI
GN0cOydJdTYr7dIQuzX5lNOFuzEagylwaGmvfWVYb/A2lm8ZVeV7mU0t5faYhSvqKoQJVasTe9uW
u4zmyrPJ24ULFgQZ3pMaP9oGAWV9tIwpPmNIdtdhYsef8qoLP9jU+JPf5yA+0tbSd7NrzWfPqIKP
keakryXaoGZtFfCaqJQLL7wshcaJFVTdiF+j0xv4Lt5gf6cT/Fct9zu1nAOA9ocOzF/Ucg9R+fbt
/xza7KWgifztOjU6vP2//yu//+CfMx5H/CGUHs7GUQGv0vuB482/cj3T1DngMW75McwDqLcUtB8Z
wigIrqR/9a8xD7+OFtnVt8Ef/wdGC6YcP7WLcBPwH1qquBlpdOrGrxSHugn7JvdIBdYYxq6SOSoR
sjD9BZ/EMxFL63nMh+GWiA7gOX31nHH3I7FCOlz2GXKuJUrXFbIo5p55ge1OfwLwHaJVyOpkW5qj
u14Q0R0aEDq+OWvOFkM+q3DrnKtsSFdyEpdkGpsXVvxbGM63hjZCcsPz0QGRwNmAXJ+wWHeF6O69
1/v4jI0OOblT4XXm5MOW7S4AXBDCA7E+lZ5+sUWLC7EZX8ppnFiVMGmZkLmbLn5vsyRd50Y4b4AU
nR1j2o08fiANi3cvLW5HMTwEk0UmZdxvQb/dEpF1MZOZcz5/iz0DfFj8MldduS7r5dViepwN4rV0
7Od6breMuSlH8sj4FNTmPm5c4Ck6XIaSqRH9Apd10nhOh+zFAQuz5YF90Jv0Vl2BLu+VQCV7TyoF
7sOzvKVZh44sx3HcK8faMA6PoTE+KHGj7+JGPTSZ90puqbcTkbkHmXZKe1keFnXY08aWC6PrSH1p
yShQ2pROjzaylLEynyMjPaKJZqVPXsDanJ3IoCKxzXZj8oFGM34vu/liZnxXs9Fta69CI2ymR8yz
7HSIm7F8cQaWJRdKRg3BZBY5qThmok3MEur3qjPSVfFMIaKuZZS/9GIeYRWDiupwZvvqtSqTv6DV
y2Vs9UsnCXiIlpNwce5qg04PotR8tPjvBjMczrHxbZpOJ8mXsyepxUYIxickqfuJEpg2RGdnWBUN
jSWTFxpibAmRZy43VIxHxGpPjUlBAzrvMdet9TQXI4V90wFgil8K0BqbTE7EaSynQYaxn0RNfE5r
5zme9K9ubdx5YwwYbsS7Lrv9YlH2gqx/XGprD9MUm3dj7EOMdWS1uPiVu6Fb4YI5cRSJNiMBGD5D
P+PoOdwJ9A8RDcrcAO+oPxWhePWQia3yiczrLsyONLwe66anTM7ec7pzPlFpRCPm06NB745Ina5C
o1LCgbQ1pNIiRtOjrrsobLR+5nPJ3rIFRHKuGDOjS+Dn+JyIPHF4job9HDvNjF6A21ET07lCCvWF
oBfPd5JoXiM9Ge4NugLrbAoDNEEIs2bMH/vamYdjXVrDoSXj5TANGiG/0ZxtcADmpBRX81aPoK/n
NJV8qWXGayfaL/PQ2DfCBQfDXVPGuPUbNIrJ2strY+2ky/gSOCWRYig8sdgkZl08pQWtnAlt5nox
W5qLOZqlKQrOnEW/oI0b/HTK8HnbMyne8brq5mZDyycS68a2kSjFwCePNAeTle3UZzoNl6Ikc4uI
radSQzXU4iwlV4TmWDE3r0UhOadpSbTJbLAMzpysqsWztzmyizU6oOAiOqIoqdPwGSfytRRlBY4n
56A36L49SbE1HCQYvItgRVMpIHBAgDzgMHjHiKPfTaqKnlPn2dFsoqLr8RAMzbs2NifTTo8/bDp/
Mz3/eXqiVnFPcuAFxyyVhvo6BPoBqBQnttnDwUcMOdDpNPq6g085nWOrvl0CYf9mYv3z5OT7q3ls
aIbFtEa49i+TE88c+8KewZmHPOrrQqRHmRlw6ZA2/eaVfh5mXF9Jud0cXkyXShzA7vXD5xodZzKS
oCr3sktfMI/QvWU5Tgjk8w1sGYi14HT9ZmL283T3z9d02cCxHkKTd9S1/uE1Q6PwIprnpJF3VoTb
dXgsJx5szTD3o8aBU31eiL6npmV1++ev8S+gIDWOIlgDYglkJfF9uPPDa4OsGZdkdot9mzfGOkH2
d5lxsKnl4pSUSbrXvel1bCecWSMJsMnQ8tyS/klXdX6NmHaExXLqQ841eEz2HoRpn9SijXTH02iz
fKPCVx1v7tUyuS3sBmDo8DDl4RP9XSA4k3nuCXbwp7L0dpZFaz9k9O7T3pjX//xJ/+YWMqh6mdrb
Qrek/OWLlVlM50uaME5kuzVL/aJ7yyVf0If+5nX+4pbkijIwVqUV3tS/zK+9UbgT/5J71aM923J6
mxGKbWiSkUdqe8kazNFtF4r8PhvmCwV0fo9/nJzGJXyvB9ZlVaokKQWEkNMp1LDmeWP/qHn22WiG
XeSy3FtVnBMkQkpfPcnpObTkvMtDWYEPm4kQ1Jv2oUinp6lh2+9lbB5Bt+Q4zWlk0P94D2JoHAX9
wVUzueVu0pL3oFye3LDfLl3L5l0Ze/hfe9Clsc8B+Ir5PsEhyHzZLxdnxhqH30YQ2at9aSzIGY6g
xvrnC/k3KwzeDZWirruOhO/+81OxIDerTbjC+4VzhionJlY2tPQ2qDzjN4IcNVf/EVCnngJLZ5/C
H+54f5m7N3KOwSzOBUDI4cFs42Ne/m7B/GVMen3Kgd4io1L/9Mh3/vnzxFGddvSciWTwhmrbxpP0
CWB5VSs9hv1512GGS6W59zR5HgMv2jhFdkRA/6lNkq8uNoyVBHiDwz8x9oQpscl6rE7My2+FCN8X
eyThMYjTfWbYdIEsAxirvrQ3WWxvwPV8dDv+2MZOf+AUShcEVvBKCKOjX1FXW9nIaEXAvdyRIAPH
QsbvFvN5rMXp7TClx9QKZx8zGAWqGKl+ReUXBXiOQe8eykJGGyBDvxksm3/zxPJdAOvSWYeRncmf
L1ghq24q57zYi4yDwkAH3o8JnltJMJm3AtffinZcAu/GPedYVcmoaYjWFfldl3AvBylcVZKLt2Ow
jKsO/t8aGOTzmFTGGkY/7cDBPgdwiv0+sM4R7Ggk5KxEFai0NR7WJ9qer0urr2In/gAfjaqq5gM3
2rRLI/1pphBbVUFU7YxsxHw9PoSWrWyx3J9mxcLX2sNIjhtRP3mQeTtpLU9e1QzfaQT/FiH4Nw8J
e4b6Dxo8Tm+/XKMxrAE9jUOxH+FaUuIAdxt5OyYz7aAKf/ONiF+0Odd72GUXZlmD/e/+5ZmsTWM2
JLGd+0a2BeMKmE20mI4BO5Un+H4WrHsrmka4XCTLVJJQAYYZFE0KwL4MbAymXoXce6g3nk1OTpxh
Eyhm92ubihsEpXfMUkH6eVT7U1Eaa6NqX5lnPEzZfModtRlzm4VG+hKMqkodpZ8s+m3dF+tkKqVP
uboZ8HJuO77S6/FyMSdjjSdIMsEjyBpRup9U40BPqu9W2dJFh0kNMNUhiHkvaIuOHIOiHx/jjoOk
m4a9v9Qc9axlfGy6EAarScivMeBcFBeQ4EfDoFoTTr+mdzljaoGGk/MnwaBuyKon/s9s2o16jNrJ
IkZofLRDdYCwaDK7dkVjvaZa0oPkdkJUv0Y63G4azXquEybFRRfUN541vTYdQUw9FxiyxW1MUJvv
TZTi0BifmQdCjDcx35fWniiJozbgkyYVa9VAtcZ+kB05FO/ygJ0lDgduTJ4Oe+xu8VZ+icjLO6bC
wnowrA3ZzL46GOGriXdj3aApobLPOvNZNvHv9mP7bx5vah0Lq5aFSc/Qf9F5wY9JamlauWrQvYJC
esCafKa+4OJZPNaq/roetcvOE9vOo9K7PvNF1G3nsR0RUfBjdW6s065INh50MHdoDGeddSEAc+kW
G2/q530mWo0DWgqJKMQQXRdZ+IrEwruF9Rutl5B9EREz0xolXlkcUtE11pikm58Gg3JLb4zKxwDT
+1NITGTmUlmHHAzJK4wMwEbY8ceDk/SPHdEESDpA04JFA2uU3Q59/2Ba4PfLzJ42GG6NdT0uJyQW
zHtzGsFCAwZYzq/MR6ttU3UPDqcD8Gg202LOT1nXPxrItlQ1T0//z/31vx2233TY0L8Iaol/r6H+
UPb/JrHmzx/9V4/NRfssdPpuNoKua7vsX0QT4w9EvRQU/2s+/Zcn1foDPCDgPsY+tomXkrv+X75U
2m/sdZbSlgqcruRJ/Qd9NstTS/+PNQ3gFN3STaWjtDnv/3qS6WMJfyGJy/2ETXLceFFq0IUoYm8X
oYXY2gULOWbyxL33YgPhiIyL+DzaLIIDubTuujF6IgWC2PiEW22+lLYsPgytHXwhqW66VIuBVcKB
d7+vGjU78bhGJ6QUbJ5pQf96nFLULVhiE3QnOGiNG+r86JyKkvNihnKQXMw6oy/txbi1SeOmykux
80zrBRPre5uraa/jzeY21VrzDg3HdEmjwPS1kn7ARq8149gEM3gG/L8FgXpGJCPoLS3QJnRat6gP
yNHsJPkePUKI48hQ/cCqqRebKauHz3rOm1rXedB941UYFzdmAWkk6BnrYx2s44hfnM3f40iAONgN
FtGuJIhOG+nDIK52NsZC6z/mC99bCCEudmGhnhJLHLwttsUKnEJJ/1QtwLL9gHf2ycQI96kY9fTB
S3WmOlMc3Y19UDxWQEruupaY7xP5pKGF6Ycuy4pgUZc0gTwTga+LuqS8iSr3fkp5XwiauJCJCIJ8
pRsxRCszmZz7JV6qLyJ03QtKVVAArOW6WAdAJYs1WQbl1nHzlu3MOaAUqO5SUXsXC08Bfl/Ts/Yt
1287IOW4yewY90oUKdo3VpgpGhhJEitefgC1795rnCM4pUTsRAwM9rlgT2KPId0CAs0BbZNx1DJk
h1PvlHdpU0NWXcx83thOIo6Ys0YmZ2lvsjdLq92TQ9jxmYWxNYq4/kqEXv25war/qdJnE60SrS9b
ufPbN6HlBLJ2EZ4AF2Xk/VSFEZwo0/vAHhXeT8aC7tWbUNT71mB8oYHXQlnNNAuee6SNLy7cfh95
n3dTVYYTbvtZD4+oFIp4jxywWw59T9Qpo6heQ32hoVwcYZCQXwE4HFQ8UczdIbJSCwHUWPUPQEos
DGvG5F0qVxPGStAZ+liI2byNMIKB7TauDG/3O9DbvtK9w+mK+tb+BH9fKeDzlQheKzi4BlCh9qNK
McNToXAzTCeZEG5cx3W3IWNy+CUBnazu2Nnw8g5ZjTTwk6xaGOQY3y2cz9w+z04QamgDG1pkaXDL
RBln1NC1nyIo50hOw5uMisJ7Tb5j0OV3KDraN6dYOwqWbhmwWOIFnrquUOqBgqrrCq/eGXp2qJdw
RKUh47XmReUtqJ0apGb3wNgeFzOpvnAdEolsIeUeerLtIARbptDuhYK8lw1oLkRTRl4B8wEDHysg
vK3Q8NRoLZT4gvewn3UsIKuhl/167qbppLl6cih7eqqzVzyUC+pmPKFQkUSL17CcjiPihI1D4CKt
5YjRV0nDXTO1NzCXG0a1xCkHyw5JQAKlT4oVnXXnjOn4AxlHIcjGUbFirCfRNCAy+r6nlu3Lu9HV
H4RhSEYCHIW1lrohNIFHDhmOShfC8haeuN8mVnHSi6r9lszOWV9k8Llu0hEkWp19KFC33SVD2aKL
IoXYzNrhIvrA2CK6IM0rBtto2ss5rt15l5l650dRm21ngRt60vgpQT/Aj5umrMgNWD4jEKBVmjl3
S9XcdmMaoHuK6FaSkrWrg6LZJlgGbvEvjnd2i9ebueBXUBj1roiFu4mDOdgCy00wUVqtXwpZ75eS
YiYbBu2YEPF1mjPG6b0TflE0knUoOPmkDukQBKOXFCZl82lM6nGvI8L9SL+n48YYtV3YTO99Y6PF
IoJi0zVXtZsMvhipRdAovEV0gYmZJwQoSP3Qo5VIAaya1qkghWvr4YNhjIPHflf1KCvdgH7DpGnO
fV9FHlQ7tqYkRxTZWSamusFenPPc1mQrwyGPk41bxx22uTp48mqLR9bKA3ClfXQmIK3+WpSIA1cL
aanPFeEK8Eg4TAexdLcobb1duSB0rIgs/YThUdt0A5Ft5VgsZ4gBaNBqZvi5kbv3Bv/itrUn7Y6j
9JODllD3hUeqSdiCd2mQmEwrDJupOFpTEt54ae569MisGpFV3Dt+KqkaUaPigDdHPLBWRzLKAFji
bGDjXcF6n5qVViFScaD2gDV1GIk3IVSfCpNnrfXaU1fpLUb+tqjXcY+rWTcahaks72n262cjIY3V
7bjSKPvp0o5bfZKtP6mhjQTguRpaUzs0+Me/GUzRvvV5Qx+OBB5ih7oA7mZj2oRm0SYx/ASR5tq2
YvGxJPL5IcJw/kbOdbipvNq9qQP5RfP69xhD2jP0tmkF10X3W9P6iHJOI+qjTX1ppANmcTSqy1wH
H8PG3NFg/RLY/asra2u3lCZi3AA4hRHPz/Mwe+sug3DpOM1LnWfpajB01HcTtDAhq29h4AxIurVy
LYlZ2A+SkZwvF+C9ix2IS0Y8wyZtx/S+EPYZ0UhxQ4uv3+SdxJcqQzyn/hg1Y7VpRb6cFTgZlWD7
1ifRI2MISinqC7oxguHFQGAFhoo100VcyJ5aXFMLEWtk1K7fcapboaKC6FsE8YtM00dN2szPxlr/
EkkH+HfsOt8a0Tz0g3gPOH24TUxmh+Z8RgyoY4ZF+zGlunP05mC5qfQesIRRfy5DzgKL1x8Jiw9Y
O6tqgwYqXbvhYOyTac4xgFQkmiN/SGzxMR7n9CbjnseeCrdRNC2thqSDQKYnu2bIqmPZTR/MJWq3
YsFNkA2AIqNkeSPnxvQ7oy8/0LYf/BjzKajh3JjppxTDxmIMRNJPm2+nvsxXjea+BqF8JmQn+KzX
lnGHIYDACNfCc91xX1mvuczFgfQ0Bm1RXJ2qgplcX8tvTj761AVvdD3rCGZHVhEG2I57twqSVWtW
5iauI8A/rh3tqFicB6HN4Ro6ULLVqR7vZOEElyYojw1fepk1uxgnfTS3pg8pnluUCR4p0BNMVJGI
s1ElH6e0spmqRv0OXKRFArMsyoc+6ks/4SjoDETZAMWAx4zYV6tbe93ay1OXxDtVbNaiuIOqFPrm
6HHKK99RfAOnzKGFaPpdMLZ3WFUUDLT1G1CoSZV/YS4KHbOdHse2v1SiA21Q3FKt4WixFzptXTD5
Mxp7akDIzDO5ggipsgjEmRFbjKowp9yAiXNv7LwmL91uMB2AzlrR5lousinS722c/x78fnfwM+j+
/9PB7/FbUXxr22/fftRVGN9/6s8znyv+IJ5UebSAsPPL/jzwefof+CgNgD0u1kaXf/5/86xh/4Ge
QscWIxldqYPi/574zD+QjOLQYJBmuYZHS/g/OPGZzl8mDzgliTnHeGXg0/N+dc45c2No0WgVB22g
wq12KObDZNgE2jjKFZ416O2CnITxplNRPnkL/EKoeB8E7c6+zs2YzksAXYVjqzi3tWnTciccyFYx
QWFot5Y/NsYmD+3pOZ8mctdnwzJePBUyJFXcUO9ZlPUqgsgJnLe+qLrDYJCTB0QvXMNyr32hwosI
5ulJRNRRATJJKYHmTO3Woir1s8Il+yiZy2cTMAyhpW1+6KeQDK/YRgQL7VHvGIUOSRzeCRWpVMxx
9gjuAVQF2xqZS7BCy+dI9PVOgrg7ttd0plDa9tfgmtk0XfObcnDxtyUkxo8pEVk3KMb1h35sJKJw
537ohXerJ3AQ3DwMv2RRC66DXWy/OP2Az561Fl9bs2scJnZjbAIFJ2aqrEowMkAVt7aWstmx6t8V
jncMi3SNDC29aJQzkG4kbax5dDegMMtVnxJt1QAN3Yy1qfv6Ypo3XjK1h75dtH2gLRyV8DQe6X9X
IGtqxLUaO5KSZd4So0imVu1q5GuNzIdEzFIqBSzOMMitHXbQfCtrw+K3tst9Ncj21ok1tpReoocl
ymvmtL1pRwAvgZO290vKejySwba1+xKaQjXND6aKButZvtBNftHzuAX0z67bD4D0UZ4HT4Mbl9sk
Cew3NybQgumATG5DK1eNMpVKNk0ElLk5KOaYlsKe3bnZ1jZnhlmHSONCOwUcTMwZsWbeV7cpxveQ
Q912UfRySnXSXHhuzHuThl92MyfVR4gGyUeXscCLxpiPgdpi6bdamQ4nVykCy1wnmCv2SBarQo7O
wITddaSi2gIV2mao+LZsFB/JQ6V9z4C13rt9md5PWB6ObmEMdxKEwcmsY6oZkuaTxo85cTr7Xuvj
eYtbhkYJ8WRkyS0qVo4ybptck+aWqTG2kYqfk9ckulqF0s29S429eCTV0WzRCx+pX06NsAxyndQE
XVKF4LaWS47/hOmpVaerCKfKbWPLlzKrneAG6f0UncCJfLLjxnnAj7WDZCm0Qxv3ZiB3GXT21FkN
3lh4r4tJwOUmDOblbqHfcGl76eavTGupMMwC8YHb9R+tajIuDcBU6iLY4o9m0NI+bXqCu7LCO46l
I0FeBi16wAoD3UM1aXky+uSnhPvKdNLmo8yQkk9rS09x1K1JES+dI8Qtt9XWuZVI/Y6FkuueD9Wy
DeyE1smmDAP98xJB8vZ1oNPnenZy55NOn6wmf9iaxX0xeX3wlgQoOoho8VascKtImBqTU4oU7lwL
KJcH/gullSlSfxrIlFrpnZd8dbRg1vZuMaBWtsps1FYles90PfQNomVVCeAWCXPvKVey8BSDOneK
DrIR2nanD6uiRogPG9V8o9nQpTuaBgO9rRmO5xrrkUcXnTaLt/kf9s5sSVIkzdKvMi9AirLDrRnY
6uZrhC9xg3hs7KCgoCxP3x9RlSNdMzLT3fd1l5IR7uFuZqj+yznfadzNhQmloydJcxYY9dMV11+p
KvYVf+TPnH38i0OJ7nIHoBIPeo3JEVpSHjbtgx8sVuvtl7HL7OFKXKIrorYlejX1Z58s26zxHmbt
zQd3y5kVotJIK11eYxxayfKlmgLr2pPl3u9KuEYQiupwQsdie7cmdLozHg+e+9lNIhf0zMCq1vaP
o2llx8bXwbHN+vKxsaq7Fa6Xv+tNt72bMze7JlL6MBcHdPwQa3weKjxVBDE0ownlyrMuAWmBrtEU
27MKhttMvTzuydUzDuSoixe/kkXsWYp8BHsiNMozmgaN19g+B9pndO0xbYMAaVGA2+EV6py9q7oe
ZMnspGw9aROQ+o5kLdRqXX50S/edO6q/Z7jqHSaip/CLMm7bWaITL+lqJocZ1tpX10nVkwP1iMsB
SXaV+uqhHQLjUBmLuOhGJD9Wy4Mvm5iR8pGvcXQmJxL5xHvpm3mk6jD40CCZ2t2QWPJUuN189Vd/
vbGJDJCSz8gMp6Wgmrdp5roWlmY6H6jt8DgOYi2onpFf7wptO3FBDf/Ibr+IM/Rxqmrk19Vvh/Pi
6fFo9g0BJLp2O8Z1DL5WZej9VLXZAxnGbDp6/FdXgkglAbY2gFISTXYs9uYX3JruzsLMixkyyR7l
koLWR/4YO0WYHj1+AQh8yPt24M0yjsbVebfJ/+QudEP5qQNruJn+av5iftIe3GG149JMzBNiafvN
mPn3rLBNI0mU7QGtvYz7ZqjuSzF1ryPP4Y22vn90gXnfIZdp9rQPxR2dGElldqbvy9YlwxEl1ala
9bcucPK7BYrNW8J45j5JTALEC+VRCdQrlqaAOJG2tjGTzfhD9jlP/qOLH+gYWl7/iVoCs6pXRjYt
LN53oiaJgQm8M/7N8KkkgftqFmX7fQImvJNzLcgqaMU5E+kbay2PhoIuvKJn3dCiNhrSEnuIMI33
uUlE7ODtvLl5LiCFqrzacft30WzYMnJoitk0msNXwxoJoh1x2JAOjn8ihCaE5XD2wn2HdmbPCAHq
EwEy7MvrTcJD7plnpnw3MQWrHfBQ93rAuJG7/3DXzQQ2gyIWBSdB35chGkbN7Mx/wQkQpFx5aZ2n
2RflLTJ/+lO0/ru+/6/qe5gsrFP+34udt19q+F+veZ+yyfj8lxr/H1/5917H/wvahrdB5//sYWy+
6d+LHYvy36JQp8w2/ymR/huSI/7yMPYLP0AOTKTepmv+e7Pj/4WuyyOzbguIIusn/J/U+V7wf21O
bc+He7/1IVuE3/+pvUsXZ6qaIs1QR/rjtQ0aXGCoJdTVJqs64ujHM1iOtvmsTEBVdcqHNJ/zqBLm
dCqz3iggxo3+oR/C/gUbtkF5W4WvOYXYkfRHiuh8DEkln93uMHr1wF1bZu4ZTbHfH8ZiTHjuDWcC
xRi4AJ+d0vUiHS7UubKe8Q3iiSa4k4XKkvZ8zIP0Kw0/8UbaJT4m9ApSNKdXU1XIAag9lq/roKFc
TNVyyLUhogEi81M6teYFyhFn38y0gEQko9L71Ui6Z5ca544vYWjcC18fZWs85YksVJTNxXTqbVJm
12lpdrOyxRsBEPpa2GL5ksjFPiy9yh65mRFghuv2m5Mno2JANGSIYlw/oHVEaJNNS/2SZi4JRvYs
GRvwx77ozCvWnq/MEd3tJtS3wFkOga6GvdGJNkqZ3QMOzp3hpZSF/5i0pv2UsPiecWhQshzaZeQ3
rgJjjSh1QhSgmoodR8zOg/ca8TNzAKrB2Tstx4VlcJwls/02lqU8cQlgpF6sozlmD2mwctZAw3eq
yNdw3hx3cnYstlfnDqzituNvvAHp3Tow0hlO1IbkdKilQHCar2ZsaIswqWKxGeyoxuX9cMc7UHKn
oRAfDOJdxjTA0spkeE0aLlNA4F+BkzqsekTzrZ+K5WJm0t/VS5BRayC7RrgaVUWaPisHymoEeaK6
EbWLJrYhMoVXuc78naxb7yEdlfdY2kYSGZmvP5I+sZ6IICtil7byblnlr8FCLo8oZPXipMuxm0yF
usxYcvrCI8o3MGd2U8zGKtNLKFKM5AkV0zvtVLMHDF+eGaAk6XUaKJ+eZtye3SfdnvrGtcaokk3B
k1dL98re3n4pPeQ5YLrHO1epztsPuuYlm2Td31igfMOoNN4biJZjaxK/nKb+hriGYXztNt1ZF864
q8gRemAOb6qo7pfgg5Ts8ctqbKMmnVSx1yUVAhLM4vVJOKNbUA63TcVVNU3fMopHEcHly5lGMoci
kqbozR01vBW7Pn0Tzl0tnnS7ovEWmbiTHRAOBrlL8qSl9Ti55seqwg/Rjzt6yDDufVGDjfdyjO6O
n3X9EbGmdRS0v28kp38h4fSXwFnJaoOSLe6ZdmLG0ywmsgq6ZhMGmxTdsxAucnbwHcg9sFXGJCC/
Bl44nWfuWSyHnpPhF0rVZN1UqNb0GCTooMmfkR91brAU64eF+lKoQ2GMySMD83bXd6W8LWRbR2or
cEcRHqm1s3NJQ9U9WfD/69OYmHW4D8aluJa2gIqbK9lUO3jy7k0R+hP7dpudMQubcSeHCc01bD9T
esGb09eLuxvWayN845RCWj6WAc6oxLOMg5uwygjFMh0ahzhxjAjl++wy6KzZYFyD3AeIMNRouRYT
n5hyyh2Zz+4TPI+SEFim197EljPQpUOQTd1ditJeo3Ycma+gFNxrs05vk2bzux+LdQUcI9yzOwT9
bWZ+SbZ8lI0VkswyjepKEbCag+aLKT/qQyGv3jK/024Q5oD38DwzCI9d/ta1cmnxzcomd8B1DFYC
XdtZUEXYmPlnUMUBJ1XfPdlhb39htkSHQEZWlLlIZPaLXBeaxKQlXasqy48V1xgATX+6Imdg99Lr
b1UZQG/VI6RmmFH9ARACi6ZV31druvzGGAGAFHbJgbg+p9r5uURcnqgfTuKxpPPZA+wybyPHW2I8
J/VS4f5P+ru8Gr9tiroDeU361KzdxFNKROi6G+Q0wZyt8+GH1XDbxL7jqzunTuACp+ZLClUGfGot
rrnYfC9NUBwrn5VRtsIYkBhVTS7YuPHbhVrPIH+sb8RZLNtePSyzszcRx7axs67eAP6ZGzs4KCks
gPFmeJ0bP4dxUD0n2zjWV6l/xOcICz7ZHD7Y9rd47cDZ4YZz9jhyqii0rQ6nPCuCHaSWLhJbx2y2
m/TAIgObR/SWyRQnHSPkfUlq/WYaDiOXfMXLMnQJaP/uOtd1R5barH66bT8jo5XEQRPscIfNG3Pj
6GTnfmXqEQ71OXUhh4bpGI/l9L2uCY0TwAbAHHPdADs9B71KT+NU2YgJg3ttJs+DalgZ1UQDBqN2
nzDR1IcemGu6FM+jUMbTlBWPuDCYfOBV4mms7lO/Xg8znHCuxjx1xc5DzkEAoOpxAjHF27makLEe
c/hXpwRlMI28rs/dmKcewRsDrALwpGlL17CazKjzmYgQ7PALC3gHk42IPRAxIs6SUK4vdS5C431S
1rxEuQ87hE0/ymJsxA3aSyjPFZF3/mCay0m6+Yv7J1Zj/ROxoeheIcFACti3Lit1q2B5Tjnf17+W
PykdAuXIg9VaRkYASb++2XKc3+pWzBd/S/oYOzI/usVg1qBrH/eSueAZF145cfRXDa+BzkgM2bJD
zJoTMwDO/blsySLUc8VFi3C0CWkleSRYR6TAolYRnoGYldiEI2dLKrFGA9jm5D6qJegOU9BhzWCf
2uzqhuO1BBdAj75AhaNFSV+dJZFISuth18uSFURY25tbayVAReDu2U3tiKiW2w2hautI+9rLsc7i
werpzVgGjCEb3EKLg8sADUn9kjFWUj5A8bXEo7wok/nqGig9nkW2jNcqK42z8Sf7BUsrajYUneGD
6RresG+HtcsPLLJwiQUhpKbMHr2o3EJlyOjD2TIXongKsr57hrsBvzj0lpwVMaMFhcjkQNivd1r/
ZNYAhNPk1yy9T9g7w9S3CplqlCiibuo/qTeYnJZ3jDPEGir3aA/JCMH9T1ROQPTCrgN7QP4hSToE
YqJyMEgyjW2mTffOsvl/qYA6dkzM3M9OTjIP+9Fin0qRAJUebQC28k+MjyoHwWp8GN45vFfWvorg
0tD8zqiKBDEfd+6Od5TYiaoUCyZdTEHxNIzFsutH19oP6KLl3vEyjEWdCvBdldkYY8S4QRJnKb1l
Ek2j7569bAsqAlzoPqk/8UUKrMfR2aZbRIDYxAkrgo6qxll+kr5DMh0191eSaPxr4jDZ2QZo/p0S
lGZRkpppeMMaZu9Z9bwPta3eli12wtsCKKotisKaXXFGl772CAsK78OWDloUFUAayOHUcZdY4a0q
luWXZSQpQIXc/OQ8zS/5ZIDhZXj/rtkCLEyna59oN/RMQcTYgoHrQMTk0gz282i2NruwCaor6KsY
LlF4DOd6jN1Za+zoemK/jmlQMfTbFc007wsXTHdbyuyTjThxiFbbOgczb1HjSFNijkL1u6/bGdR9
MnTor8mZtLTwf1qNNd9Bc1zvAzxcL3ICt7fnPC+w/pnqS9iI6j01BblEgGhDLHRpckGSLy6EcYGI
5PN6FV3qPdnrgCJHyPZswdyIjZV5E64WGS+Nb1L7Q+B1iTrZs8LLSo7mujlMBFQdi8pozrOgFpeo
oL6QwG0fDNHHg+yKhzwF9FUUtb4vfN+6ckhoxMUZD4vPoFYRonCzyz5n+N4xhq8LD3+nWRMPo5eO
kfM2j+uJRZc5NQohCB0F1FD9yErPXU8g0Cc2nKP3Ww9k/ng1lOu9rML5pi1rtg9T77SHf/f//y04
LvLM/2K/N3+qf+n7//EV/+z7Q/svVzBiC004m76/CTD/7vvZ39HdW5bPjoz2nwXff97vOVisLUYG
mKrp7iGG/rPvt9y/go2vGziQXnGyYML+H+z3TILt/lXSiebedSyEhRaLRMaf1mYk+09mLepJQ3ct
k68JPMmbNhx/x5j+R0Bxc083SzaAwYUxY1559qfgRrq8fvd00b3QI790oleXccHb1QXblLMdjfOS
2F5y1G2RPbJ2MD5H32858Vs+w06Q4DBlQ5Oqx8Z3F5tha16yGjDQL/hnSoDAusfyKtqvquJCpLAs
19Y+kkMs5Y1zCmQp1z2EDhqbUA+1A1OhLJzDuqa07VD6+777WgXNQCaD36BxvJCw6kG7I/5jiP1M
OOpAY2LJywAbrkLv0JQBS0NKMEh1ObYA80JBSJzAkioWJyt+SbjhTjIHRyZ0i3seQX8INl6Ye4ov
rAgMhhKmX+ouylq3/SyaJPi5kSb8aLUQPnZxn7VC43ZW21h7XvtCIhok7f1Y4i64BuAHt9jdkJF5
YaJYmQbW9AdYVixZ1xYXHTTB4lSnuNjmJqengD87nApjDkiQDdyPRbvOLrDT7JSr/CWlFuTNGotb
h0DhVFjTa9ES+VEQ77KjEyIoe0rBuXZ1mr1xl7ASWHR+9oP51jr9NZvG8U2ldUMmrnq0OVdAxOkQ
9Wvq/RjmZOJ6m6j9EXgRVYuR1T7D2wEgRWY3cM7iEgTOd1AufWwn5fiycn2xTTPqIzu8V2xXLZ2B
nI7Kz8hvsZoju+dnveavXmUBn8iH66padjFles9ax9/X4/DBUQg5qG1OJdQrghrsaF5rQMYLoRNS
CvMAbewxS+sWFE/5KoWRRyOqDo5U/Qv2i3eDB5w8TiERJ0oQ5hWOm48GCFKJeuLoaOdPj/JgFTYD
Jw20AkoXHv+JZCiYY/0tGCYr9rGQngmwyQ/NvLq70UjZOKsu+E5egj7W2s2/B1k3X2Ykx7HsXOM5
pY4gKyb9RWJb++AawwvanPmloa85CsmCrsllfgJK6BG6ILwdqWncOo07HobAdc6cC9mh763wkAIj
27uZER61N0FkKeszQtU2Sjg7dlhJ8maP5Pd7y9J7r92mjtMUuD6J34o1EMMY4lS37sIgKVvoKiab
Id8F1vzFhL6xA8L2alTJmZjpiU0JHhN3MN7cJRE7u5yLS9ZBLzAwuf+2R7f/Nq4+2hgsOCW7OibZ
HbHbaF3LO8Kix6vnDTzxYx90ke2sBpewh6VTw0JxiXoOBBlwhaZZWjBHn6xSjM8opCf/pYJE9ugJ
q27wHmNal7iDDwjagjhh5Y9MsRoLZtpM+AdhMhkAkGJhp0l7sEr2wL/GB4v0Etw7P0aoYhBXtH7E
RmzuteZjkYa6IixvnpefneRQjVNmXpdxyJsTWLZlCo8DH615DzhRzPuOn3YLeZyG32bXTbT2U4Ku
fR7H7PdSAK1EIRx2iC1FJ6d77EyKEpdPi7XLnIwQT02/mTVhDZIBRmXWGcxKLPzVXYmjYym8I1wc
TokZ81Ar0AS6aP92tlyhFsrOjgkYqY7ooXJAVOv7zKT2lUZ5vq8K45NH6s1ac1pR0HlkwKPUNTrn
vhBWGcF7Ka6Nkf9MVNBHuSXzV8C+QEqpU/Kb1S8MBGsC/6KV2PlHBOpfySopYe2HNqJlp2ovZki8
lG/rO83s6BnShvFSOsr/tGo3j9Iy7LbNIFiWMc14jKfZsuKkbeYDok5x85KlZZw6oOochuG+Ulkb
830IxTTEgqiBpxa7rvdUr9o+JGCEYSZU2dGvNHHNGGjyRZ0mU2TWLtng/12wAslMvOZpspePZsSE
5Og6/NFb6slnCTLtVEmFbwfDu7dsEQOQGmPL1mcHpFlUjuhq2a7KAQOqwx7NGIzrQlgkc1VCDRoB
nVBu5eSSBls2gsl5ECz3OXkTD6sh9A26W8GscPTxX5FuMKuCRwsuU0zEARHyoTOzoIH3w2oOyqvZ
HxeDoXRgD7dw5NTCd7kAkkDqKIa5OQ8lCzdv6pnvmtPzGFAtlwGS/3ZLhOB3C0/dDHBq6cIzQKyE
tmhGxOKF9Y9lS5cQBDLuxy1xgrVch1Z1i6HA8E19mxdhRMuyRJ1ThZEaunNogLLtDfl77vyvde63
8YrN9yCUJPR8CSG1OaAEsmbODowP5wvkw5/oXG/IycarOVfkek6bqtTymwdMp4LMGd7YRizFYdqS
NVaXjA2D6c6uk2ShkuIF6T1FXmME/M4jWFz8pCXnXed9W7fUjoYtH+vL4ZsFbxTMErRNc2H+ltjk
BcqlMO/4DCi6QOI/prL8TeRfeJjl+i2VfNfyT1BIsbgJbC0zQStdcPQzVvheS3Pai4pdYgKBbZ+h
1b6fnEBzuVtk+oiUvEH3N4rSX86QV4fKpWDQs/NW9yPw2lJ1r1XAt1p7UrVo9Iff/ejg4lOAVRwO
0Z2vCD5p3ap4CgFkncWfSJQSoMlEUspYJyLiMG05tXP9FgAU3TuD/ZLnHlFZKeLyYg441728+m5t
MSz1FsgyOrV3gNFIuxcazQHHXH2H95I1xLI6e20v31VGn69BI+wmoE+7KSvLWCCKfVXCWplvq5YX
FOGHR7T7ODe8YJIfXw9l8cFjXw6ItpvgS+e7fC3LiZd+TM5eNU97nGnpE7y/6dEdkuLDL7wXghym
PbFE947VqpM9BilT4KyQkAKgVIHxy5yvuBAm6LRoBxcIZs7K5JONqs8gfdQTGUdb3E7uaQwuaWv9
dJu5QULP+7yzpNk+gCQdToyq/JM/u8G3qVTigyTNH4VMhodV2GyMNBTnUyEH+8GtPY3JpZgbTlY5
aGJGoD5bOkRIxMZklqJ+7oLQfQaUoMSeU9OgxLCktXcdVf1Wvc2sjQc15T2Fv7AN33rvKKXp8siw
t2hPiFjXcT+ShBzBunsB7ALdeBB3Aer/d8WO7XuTdpdqykBCFy1B911q/ySN3H1p4JH9IJnKAFXo
eIwpjXycz3LaYqDyMivGaHaX+YfYAqPkn+ioqSfWmMPzpjOjOoaN97h6zZXZ6eBHmutgPuHSK/g4
e9r/mTBC22eW8h/Cwc3fXNk7N3PM3YhstSp2c6yCspUrYu0Oz0g72O1zbzt0jgsvxf1cWgFeioT1
EeG1IyMb8JmwQmdFCNcWx5WaPRsCn5iuTaISS34u9BGecSyQT9RHrL75G6dZ+cYVN75X0yxe0K8l
J1H4+Vm4ExVv0nmXrtFownLAAcw/IBy9phbkvKs2lpqlV9ZfcJjzQGSCmE2ZV+EFDY4G2zib5W52
GhmRhCfiVaj+aVjn4U0wBvvp4po9BaoNr21RDA9OmvVfW9vtS56/FrK33TFFqjdmL9UVVud+qNuC
9kFNZJxxwu7pk8YwWkNpb0swueiYkdZQXlm2Qg8Ntgi4KQlW7z0tt3g4sM7crMHohDyIPSFyS+/h
7HFKx0MZUmYf2p88hD7++FKtzYLGA17trWrm/AP5W3NAHcgutF7nCkdPIyLGe2mwc5zSCHaqJglP
JDN7FP7qiUHtfAFJ9cKop6EI68bvzZapx4IKts2wptf+T+renwC+odb1F6bsuOWFbx2nLamv2DL7
lhotVJsysZLGWmGx6qV7mLasP8xuPQS1FaNWgRE11oU53tXNylDeKhq4j3P6aEk7WZ4Dv+jbhznN
ZjcK01l0Xrknk8GiWKixQCxbfulosen9SbmZI8TflX43OS/tkHolNMlxadHqqFMRZnW4Y0+n12s1
O3B8VWHGZDACl2ajwzkKX4S1pPLs05B57psFnA8GzpRK/9SXPIvfQYclkUAyk97lWucdHitIb3A9
0inyrFED9TB8ZKXZ0Ld3ejDkaWTw9zx3A70AYcTH1fWySA+LccE7Ic89n8kIwml+Jws33ycw737X
fev8EM1miOkZ4BVgWOUXVYZJ/sHie9zXTjjhIvA2JMa64kRQQfCrDWR68sZ6G/zg6Np3yOJe12IS
ce5xOsehqsqDQo30KSisrxOSr11Ff9z6UhzJXBkvq9UNT1Lm8j2bnfp5mkz3ssp82lu1IyM3M5lr
m1kN1rLEnd4K8s5Ft8UAl9rc933R3jtOh4yPn/GrooqMcSaFMM7NIk656yjOu4V9Qz/EY+Wf8XLo
qKVxfx7SPDz0ZDJ8us7snOqyl7uk5GSqWrKg/LzNjnnKhqxvyUKx89rj7VXZ9L0KSZEkru7Bhi//
UzT9A7BTeJ0DwEBpWcupM6uOUmpM7+AZBfMOifBmFvO6gyReIO6wHMEdWlFYkerH8DNhuAybJKMb
McpvbLzkrg39+mTkiU2MFjdJMzHLxzaHyt0QxsKyeKN6Jg4qltA3HgZ7XZ7llJ1GrIi3ucQr46aN
zbZ/Mirgq1n2S0rPuSVJnnPQdil2NYLES8XBP8oC51JW7dcexGwPvYpLZ1qeUOKF93pOif7FynAq
vdyNcaFxYKq2veTCfAyCWu+UUnO7H7dAPh/XZ9MuuLIljsT70ugA3NcIls0qAYFfhfbHH6WbPSmw
rnWe1R+GVB/EKrK+QhDnAHIUu1bqnwKQ+CkA53ZeajKvTRrPTUQ1jIgP0i2YE+9X4adk3a/Vpxva
Wax5t3ZWM7+znLpmaRAta0fAd/WuCr193kbRxuPQkCMODzX2ArSpAGiSCxgxFIhkaIJshydPzWyK
vdFA5Y57aKJj6szdHel3DZ8W5R9NUfp7q0dbBfSxfGT+IEQ0OvMYxFoKfa8G6m1Q2lbUbeOfOVDy
HHbAocmhXk94e8WvqaFFK4ZCn2pnGKPJ6KynYvCZCMj+x5DNw8WvyWEQQelfmGtFWbbIM6a2jgsY
HCdrEI02OEsPad59p1+jFFsaaADOWtTnZpS63Kfsmd8wDxFWr6ebjRv4lVLqS84KYu/3g3/NPKzH
3bxSOLLBTaZ1s9GMRh81evwWmh0cPDIessJ6bQyOvEI7zkF6pCBMrh28ZbNZ79C1YWAVgUbWmLhf
1rZ0cbGW1pWQlDu4lB+D9NVpUdlL75m/CZah/luojppUNi9Za30g1qvwzjTOT0XGYSRScEeESLzO
fmD/lrI21kPaBMgmmHpQfM9yxI3lsQNaBgFjMy3MaJBB8k2zUAGzrTUksXCZnjtSIrHEBQluLQYQ
E0saACsU/9hhnGomkm60w+eGAwteCLR7b5MG+Gya+2xgb8gz4Imyv2Bz2U1rns60OknEWyX9WwkD
4kF76Nd2ZmlskfRljljEIpI01gFgg3gUmby3TBhp/Ad/BPz0t5Vaz07RcngEeXYJpSgvi8vlatrT
j6SUSONLo0zj2dscR2ylIreaL2vulzzq5mvPlbSvTEJiR2ubBcoGy0q4AUpNDyOXO1Dl5eQtWmxB
96myOBK8udfTqWjHk6+7b4hTLvCP0OPlEudWatySEG/lWrldXHT+RZqEI0926cd+6VUX6TL+IwdP
7RHidOQKgsVJnO6uT/UTtOCfgkUiHNPFxdTbPHUO2XYMZvxz47CJ8I0hO9K7MEBca+MBmvFbbjrq
ilpIRlPvAS+q7OaYCZnGeVubp7mgOevdUZ0bYB5MLgYWi6X7E+Nf+DQagjFcQjhg1i7fyhRPqTWg
GWL7AYlysL8nrjZfpsAtI2/GVwvoqp1+ucrXL5x9BPl5br9HJjRe+o5hlDAL/A6Gc6v6wGDOkudW
3IuyRKHR3CBlKxCvtgP5LZ9CPKsAobATiay8dNyPZri2hzJf5KcCy/6xkabqLaN8/UHCIYJ8VprG
Z+vV/YMvKuNUcOH1QKL9mW1m0d/5JS0SrpOCEKw8xTrlsFkjFOI7dRaPVirrzxzn1EM72cltHbLx
h5F7v7EWL3IXZoa6dIyhn9bZSRBj+1Ozl7mY0N2746NlZc56v3Gj5G7y6/bIFLTGITGgpyRK1TuY
bW76WHnzOZIwBVDQr4s85BhU6RcS497Me1fvXS6DU57oL0vqfqVCcF+6JG0PaUdiDM8BRvFe4cIL
g9dpi9AgBcp6SQXmMZXZD4Gpks96BtpSsA/fm76FpaCiSTeuk0VRc4cAl7SJQWdXaohhPqRe34LT
zL3x4jScPztvELI4pgnAHIZEQHInZmHUNDU6iIbmhvJuaqW79722f+2l0127LghQRQDuFbtRMONb
ZAGzkHPhA1xvaN/jNRNfNN/Ai4JuXNFtofLkMU4YGjGgRsTbLOpmj3K88/n0kLgmJwI3uyYn9lLK
PuLCgnjfjykV0wLdyLSGbWU8bJUQp8xHXXr+N6fPAh7tsRhOMsjaXWfMHUVr4JBQmW4aOSew5xd3
lAPDJ1FKMIyLCHgnjPC1+mOsJk4ijZoU+nrETG15Zjk+l3ubBy1euy3b1Fc03rPFFU0JWstI2/L3
RHkdsyJ4WgzK+lV54iJLb0DyN07HNE+6pznV1ltRUIFHyExq+nXXfATLbOKW63TwrNye+5SzrH2s
iJ5+M5x8vNhZx1ymRl176xdjeCvlljxRT8vRknCPaF6V/YSzwH8O0fgjVzOT8GoYGWkvVV5eBhXo
F8vaEDykOfGUtg3HKpE6AZGagcoworsKD4c/wf6MRtTcamf30IXumfAP3CfIZyrgftbiHgZvcnmn
a8SRQ58W0VyqxzVV6IOR6FqxzRjqi1j99FKwWN43Vbb8riCjfySmolBbPeTDTDp6SFIALYjmyLu3
0XPbw2Rw66atw2XGRyqi2cljkariKA185TtGo9c+mf2znsQQS0TQd9JsGgScvinuWoBKX9EVDDOn
LPxsCAbOHjFhwnEyGE+y7OQ9IK+A/AgzjZVe5RG6qbO3ZcmnxOin4RbAnXtneouus53kF0F9d9cD
cD+MA9U/40yfKY2RPWPZ1vsgTDVD+3bbs6v6Ng7hD0ObOEPMmijpzB0iY1nNGwAzd28XYL/yjriQ
zAweocTO52lx9cUzfHQMBH0TQE7XMVIxok4a+ovKwvFGGmx5h5rse0PIYawTYIpFsHymS53trS1m
KAkKxoomqqKo65dXQtCTg9+bWSxJ9IkNPujHTEu11/1inUvVMrNpy2axGLStiBlmM8IY5MPyb6ll
xdp/5IDd9rQK62npZxhoiPXGx8BvmQObYVVFjWvp6nmGMI6PlMuGHTdGcXRp5R0ChGhyWd8wYzWp
NNrsYGK/3yJ17t1y5f+L5EnZ8/IwDQ1zYF2+hsp6t1MOawwTcQ6uKmJS8hk2WEZCuPvRNGVppIxK
RA2Au4Nlls5pcuqjkxbPayBpFRzXBR9EUHyarg+ETuOWKLo3qbri0UsBPxjWicJqOGr0I9+MmTWI
RRbtJk0+iJUKeQZLdZSaixqr9mdNNsYTcqQnaBrVshNtwNUOBx/hR2U8YEpc9vibs3PXIJeC5fnT
Mfzx1lpNv+s5/3c5azAGPaHzjtxlRM4732kpZ2DA3du/19b/rbW1gzf+/ydb/zp8Zv+ytf7HF/xz
a20K0lldAVRb/I0N+t9ba9P5S3jCIsRXOGEgHFbTf6vVgQ2Z/8HeeSxHjmRZ9F9mjzK4QziwmE0I
hqAMyszcwKgSWmt8/RywanqSkWxy0mY7bVZlZdVZBKEcz9+791y6SI5iYv7PuNpQf+n8z4BPBNGV
Qfcfgb4xr77jD+kO0nQDZdHfk2rbmNF1vwyryekKqaOc8dxlrDjRyOiLcTxJ7R4fVmoSqTMQZE8P
1i9OGctAdhlHHPEY767esgOqORIBAzZ0trYlQCoU5JuMo3XFKlvj/AOAH3oO6Nleb9nrpKlNMsK1
psYhY+vido5r3lEpuQi82lSyivt9x0dYTzzt0k2ZUezzKqLTiF9P5M5Po1Bj2G57qE5Dt/NVK0Jv
5xEsHQFSdsruBp22bt5oGfa4dWEG0lz7UV9hTGHgSEVC/MpS57B85gtmhH4qsar45jQCBEtN8o36
JLzw0jSgjcdCtuwz27vNUhncTk1ubDkpKMiAy58Qm4a3TmRSIBRpEGFNtC6agS4lOQ/+SZB77aMr
iH+u6hTDZjjrUmzcqks37xAiw4Wb8LvvI1AHluK7FDP+AQqtd+WppEjOxDJi5b0I/LjTdkNPAtMq
jjV/vNGQv070yv04micthSXVRoazi77z9Lwpt0L3PTHbZxigx8M1addhdV4M6K65C6kloVPu/n9F
+N+sCNi3Z5f4vzeybB/7xzD8dU345z/57zXBMv+CYakzBLRANVo2QpJ/HCzC1v+Spj0nNc8OEt34
H6e6lH9hZSNuF0OTyRrjIC/5Z2kQzl8uaYa0KehqQn50/yzmGbXML2gyliJEcljbWPdYt0wSQ98v
DbpNIFlk+fIGhUrBXG5Ka6YpgrVrOSWEsxWmXx2CMKmewZ/I2wA947V0y3GTmUTPsrMkID6pBxqD
upf0K80Wy8bVGIgMXfGdFgk/x9Z8SQXU5eFVVA0Fk4CC9KsckMgJ4yNeYRG5Z1KDwhW4WQ9+KB43
uRzj6ykypq2LmxD3qda+zmtXxcC4Ny+1Gdc1ZAnvQID4E+N7MT4qI2C37wdctmXgz0F1VVxNJ0jX
SNsYteKplUH02GBrvsIXLlZErY3fxwpZn1v4NHcMsulfu8oXTGLABftSFwe4vgdBwh31bFLLuxZX
XLz65Xn5AN99JCV6uwU2FGLuqq7j8ZmBBb+uzilW80jzavtmqgx3Z6EZoMAa5iolpymIj55G7iKU
qXtF41SeZT1N6AVaeyQ2Yax3kMEg/Chl5TtmNR3Mbyu4kCTkvIgw1h6y0qpZrbWBoUgENNZqgMk7
QZPcJwl9EoYHBX5+I790nOqOlD4AakV/Bn9J4uaXDN7dl6i0y6fPT3qWYr1/7sCgzw8w30odoOxx
vnhB8gU+ZBpCZp5638V89/08F9+ENEkAVHq1I0uo2mF3btZoNml1pRoJLbURTedDC5y/gMcVLsAc
DJc+HQjM0oZ14438U4l67JXPlYDYLPvLoLXFmYGJ88pyvHu6enLj0gsFON93KEwTfRtmPZ0JrdI2
cTcPuuAxMXNJeaYNPMmn+mS8ZHZ7BpVAbBtaXtsREXiDYwqe6TDG68FC7KIXbnBihd+Two32zIv7
Z765FIwNvZ6iAn2nxqTaVg14O4/032XRIVoJ++GalzK+UB3plwkJkNvYmBstUUXZXtn1irQsC/Yn
SDc+sQNs07fwAxW5GwpquZQh4REqI6OMby1OKmrf6JwUivJsdBL5MDZZ8eokZQqHDPoYahaLPDm+
S+IkC+p66w5FeJo0jX7uzZFoTia6c6J8ODlptPTDymCKqNWDiKa6STNLC5vhskYqfmZIPoHh5Ezb
3prfTRRnh7TrAesFdfnk+rF/ZpqVu9T9Yfgiltp6v2ZZKPiky87BAKWI/B9JwPsXBnaQ5/md0q5p
VE+Hxm2zDWK75J5wEViJqsVz487PTpVPzygOpmXd1OiFzX4MXiLKmIsCGMG+bPTyQdHGWtEC1zel
U3zD5RuvEIimd2nJT4k7MsYYFNG3Srj3Z/mMhdIbf8Im7w/rEYj59UCMB807oAn4TrXxnFBXmlaA
c0460yJkoKA9uq+sohFrREJyHeptyc9kr3BRxfl0eHtsiwhZGHPw8bwqLXEmitxD2OXo3xwtrR/c
SIAq1KbyAq0aWhLmT7jZDfB8T7QVNiX4OYoaPPt0StrW3pg4INQ6dgLn0tHLfFx//uq+4dl/oVly
+Q2+O+gvbVtabPjnV/uXarIvwbj6U+VdI4q3tVVDbctIsNRuosnlDATYgaVd1tptNIYUYRaBwsU5
KRfBsHGILhoXBu9gu5BJ6e2duCsewT8DeXPLvvCX7Nu975U5cjI6mVW7Mmy1v0W5/xbU/NEJmPPn
VeA1JfTGOnp+simu2cX66jrBlrceIuIwysL3wWGQIzdLv2AlzBwCS9osMVlgaYwNsuIRBb91Knrb
+8m7Z7Awj/mjMShxZkPY3AcS1vRJSfv5lvhOMJwBAwtn8fnFPzaczhffxJGD/lQqV5rHv3ufMp6b
zN66zlvLwpxe195PnmYALBXhoPcQL6fzaKiHy0R12aYh/JbNcJbZzBHCbk+mAJIWV1a7xOqrXa5K
7bbBvb5xexQfywp88yXuhfAM2/9w1acuWs+m7uufHZ8JblFoPtVej7dhmmj/xyXBaq3Zx9lGdapa
Mk7ETyIZozXIBR8koNCt5mjOvg5LdE+MwU6S2vBPiiQYvlc2Vvyq7zwIlUG1njKVwfJCiP0qfAIQ
UMSYePPrQor1ZBQuDeL4SaR4kAIjK9HZFcUuMTvve6Z41akJhqu3V8/DNftSeYT4ru2Yf9nC7tpP
QyWvabmNLU4zo0MiUQYvelFDDNED7ztPXvdqwvZkBZkvTaS8PTIshLn6xOUzwflfFyFE8xGZzq1O
98NfmHDjvqk0ejbylChV5sS7mIYnQ0lJbrGZyLNg6Guyp5PhAoUq35LPHwSKxHdfUFZBiDzUDAI0
y1s5eFQ2sFanLciB8jpgRqCW+EGDYfG2NiNHKDejVwZLFXicQDAxM6IUKx5t2UyHiSlJvPbTGg5D
qWg+RMm+BP/dY1DWQ2L/tChMaXlkJw2zVl5XofSnsdeTO5b/5kn2ZvfahsrUVoRZpJBTAgdOIDqW
5LxDQrxOlT7yHGA/TRaJQS7SCdBUgKku7sut42sDE7oC6KmZ3rHrEQa/ZY1vTZPhxi1t7QDecexX
dau3LyWtnQPPV8Aktsy3g5jqjclbi5Yf1dBCn+8rZLHmoR7iraXhAlgNpJ+uXWN8EIQLrowcxAW/
D8FFjAOzDcl6PKyRhFlmE0DwbBCJvKqwZ+xzEenbyU1GqBnGBG+1lLA05eCZ7hIGYnDPdyC8rzV8
Y4up6A1nkSN8fqDd65LAFpe2vyWkDS1karAaLOqAkGvNVeIacOlc4JCyuNedgU8VQTqrip4W7u6g
bdYNGAad041Z8pK85kLVPXorNH3wABdjICcPPHltYiefRHbr46nceTrqCwD7kfEUGB4ZAr6wi/hU
awhxKmkkHYgzZMw74SV6Splpz64UMNcjK/s845zEmW/1DKN4EOBr9KTNaibpX0s8XsY3QUo1FAWs
XQcCPOmZCxUN1xW15RbkBlK5GgnAT2nHzs5pJ41sUtrhWJw9gRyzmvq12XWYR3Fq44WEbkhDn0jn
BXHgBjNYv1o1SKS0BbI2fQXuOPmpVH/d5CXBGxZlq7foYyAUSR+nF4p5xpVMFao1mdDtr91xOry9
SP+PaLgdi9f//I/HlzTMVmHdVOFz826biprnU/b2+WOYvX7wX/yzsbXtv1w2xyZeDMvGW+H+j0WD
WDudPS/byn/1tdgvNsF//oep/jKpGKgeSEhwDD6//9rXmga9M3Yp7JXFG5pB/YlDY962/lKjwMYB
WMaGat5dUSvOOX6/1igja6eB4GXa5t4ai4I14oG//HwF/v0QZPNR/5D5wK9siaND8BlM2Ni607bz
DHrUzozc5C3gkv6rm/DB7vCro8z//y/FVuW5A/1wjqKyH7X2Ix9eG2v5fzvEUXcQtYuZ5R2H4IVX
+oE9dDl9sd2jOJ9/yrs74gjaHJi2JE8G5cvR5aoJEaQTVlYs01n1nCtbx4yFhG6teg5teXFyzeDL
2+tJ6+2NWm9PgEZgJY4GsRmHrt+ERVXdywAiKGPMGlZPow7SwkWwCrqhP3OZMaOLqfSV0RCRJNgj
3IS6ZCFVKUr4MUaNoyIVnZIGopaMTH+kToEWzanXSS66bctwis1RoC80l7khkqrgnHza2UKKKxni
V35qV20E6SZRp+jw7O/AyDKxCKwxONdLzT5N/Dm2QCclO9Cs7rTx0xa/zdDAk2BxP2vddLrjA5qs
+DSgmlXls83StvdC9E2MpfHj0xXcmBI3diybO4LKzEPvtYJYXZWsc2g1OxNNzSJphXlSx065UEMh
mG7H6Tqipqb0GrprQzX8kNhpztREXwAwM7SnDmMqEiDaKTm8IoSnbXDwoq5/dpt0PHST0dZLm9HX
UqGI2yD6Q6tie9+Coq0ITaFFdGfTjjVWPQijqhqAASOtaH4ipJ/JclHS3LsydAIszY156DooPWq+
wEwfz3FoSFLuGujSNuIHJnNeAzXCM8iMYVu79sBLF0t+v3jpAo3AQhNpF5Fvvja1ZjIxbdqXaBru
zEm+uplrfR+kBRG01cJvDV4LnOcll6QKSrEhVfuVDm4FrKwvp21UYjGMEnTKC8ubmnsmxRjL0bUt
gbPH+9S16vtQG9WS2F91mkJhOy/S3sO1WolNi5L50GMP2CGm6lZuVVQnbCWRrRG2FC/QAftLF3bz
2gEgHtEqc3x6TKbEj0vaSCQnYirLiJly6sTwrKLuhs1ee0O2JX+4cmfChBNah8QfUT0Q6L2nT2cu
TC1v10S+m5cOmkIU/YZAgFIVcgXYXl00Pdr5XSTtlBK6RAg4YDX1lm3lwYhoPf8w+piloqyN8VYy
A79kAxVtAt/XN8KsvCdI1Yy1B1yqFxJrj7eMA4X8xRTw6CLPMy8pxCU639FeDpNv7seiKs9KkPnX
2O+7ne0W9pWnGfiti8C4UtAWznrTuoeoyy6cIm6WPXf6tg1KW+7Kipk7YevJQBZM4D01Q5ugYemB
2RqgkzckJDo/zSh2fmq+1yxrre5PKyXcp8DVmXK2JRYj7H/6WqvJm/Zyd74eHqinlZiGl6SsuZJQ
oZJ1QJd/K2rc6/Cd5azOMm915hlrb3RothiaJTZQreCm9Wb/zZFe9wPWdnDQ01LfdiHYLHD3A4FG
KuyMRUqz9lmgNtyXaZte0PDrHyv22udYZ9xLClDjNnGbkQKvdrT1UJK00Et/vCL+DtVSUTlXRDJn
j2Ng9QdsTcPVEAXNxQDS5EwMajyvS9c6jQtaCqJEe1GMjX0DDQdD8DRO27LX2FdZOt3PRSnmxSuR
HhiuCRL8YtI98IIZ2pZV6Bj5Sef1+k8ztHG3BSDMbpAOR9DV7XrLiLlex/QONjwahF7aroVDu0DC
nAPfW+FrqFFfByaiJeQUSW9PICjykgGITD0m5l3Cz7S8wF5FrvKW+BompDCdfyupDffwZ8pT4IJz
cpUHSDmyMx19cRq5O4eK4QRVsr1Spk8vs3ZzpvlDvi5w7WyqIGZjkdlwFJcgo2nNugzaca1XOw0q
AqcBc/3EY88Cq6z1iK7TE3fZUQgzQM2ngY0sCUFZUhFLUDYNy1gXHxLm+Zsg0snLYRX4EYbutM4B
ZmwbGXWvSgcyIH3HOpXEym/6PGRL7mgRYp44F0+NytjgJG7o/azJibkf66G/ZKaD2G7+4zKzrZs0
MKvdODBGWkyW6i8J6aMHhhYN4VdMd4VneOLqIjowSV6o2G1wyHAqKNCp2rslJj4XrUPS6E9x3NQP
asDw0xG5VyHBMLT1W98nK/xoiSYEvVg2eN8jM8jvuzBNN2/dLQvF8jqckEhGmp4u+1KnsTa08d7O
20fy1Jode2tGP34bWaRAxfoWI1fM4ll1F26jc/nemhiVcEMCoIbunEhx312MAk19rrlM7J1CGHjc
DbBJusNALqoFmxiV2ygmTFgqWxqJ/MI6U/utG8b2jRhq/VuDzOEQYiWA2TJ3FqzCYXeFGBwcQoH3
i5lY7+0HOgoLUbUdJm76DUVo9/1CA8mydgx2Ivm8gW/JkHxxBX86TvBZpJVtnXqCIEJYt/VKlj6N
pBLa5oZqtNoZhRbf9y4e+Yyu5828a1xbc7fRaZpsg+2KVsb8sUMGDbsZtt1VbyusD4J9Se7W6Bs9
ZptGNZqPIkWimRU84LY359zyRCMcM5t1aurZa8Q3fCchBaCFhkzNg+RfEZzgk2vWujcZPvUlebYA
8asi2ziVYX9rKEjJgA2ld5b0mT8u6zSDA+5pwxWbMzbfWKVeu8zT7lJVeEsyYVEzOsQK/X2fYuyi
P0fQOevBNODFm4W4sMJEgxgUs8gY8biPkLSuNQt1fdbWzoFh44B/vrUejHY0HzoEZg+IFccLvlT2
SVAG2moMQw2KrBlsledB5PK16joPILrCbknXWmwMF29XvbHoK+a141ziMzzRM4T3blVHp1aVC6g3
7A+zdsL/woN4Mli5fqpKpEjZnMORjo2BhTMlHrDSYXF5BLnsWzkml54zwz3TgNCEt2d5csR0cDUT
jQ47lNPJCYcL0qe9dZoofynMpsNOaWXxpV6iagXKY39zPa/bNOx5rYUT8jEEzsvtn8rpHNHJBN+b
0bHfu0a61Mc4YAkU4jrQwqcqHumyBuW4k4WXXapqAn2SW2j1R/rB90iNLQtrUB+tp5YIZyVislZc
smDbWEWXOBu0k9aQ8d5EMXoaYZ++EqrXSN8ohstS1Xy6VZA1G0VwhAGyJ1XxStK+xCshAnfNt6nb
kWCAAgf3SHEOiYeRL22u/Baqb3bSsuBQA2WqPhWmbC5LHx9z1drd0g+S6XzsRbEvPbs/MSTtZKyQ
mXb790AN8TUVs2mQR9OxbCBh4tVsrGJWg4VQLJ2uBOlRzP0/kSX3esvjlBYTZbUbiifdh5ljpmW9
MhlGP4244hBXh8wqNLP29kHNi4msVNI166dDFSu1t3tzXDuE3e7ApnbFgjhedF6pa3fDoulImVmQ
1DMddAyfJCEbCWwgIL/DramVPunQXtCdtY0WLedAmqvIEJjg8qn0trWIzE2Il3sXOZ6NAC/czGd0
qYJBwnlkjkU/k6ZaG6Y3ciDMO3eibD0VgUbwRN4gs7RG+WMktY5I6qy8MfCD4X8LtVPf667aAvZV
btIG6yPt1WGKRgJc9o3BhkDHM3pnnEYMii9n5bT8ujphAtavcXfJDWp5WLTUJaemZ1UtyXC6WlMh
BvtistJlQwgTZlGwE7WdPhMV9lxP1uUga+NEDn06123lzgkUstgpvEVoPS0RnvpbVqsNF6Jbol+A
4+1B/yDH4ZuGZnXZREaekw5Seiun99EVGoRU606j7TILnHSiCs43KywgUC0+Z1bs7HwovPMiw3UV
d34GHDwhzwKIS7uZkE3+8NvO2saDSKbF2A4dkvQpvymYNtOv8nV030geToPILq6yLC6+aX5MBrwc
0+815LDnAmDsjRIwiFYApONd243TXkLgpQEXtFstiK1hNtmYV6ZTTVcRus4bQEx4atIWt94wzFkW
k22vBwVr0KsCMgXcKTpBscCWXE/CPXrNkeZSw7iomtJT4WrGFoqO5VarPvcNiC8Opob4tM6eKO/F
d4bMzjmGABgzlbTyQ1dGCL9l3vZX3oRVsBmJJok08hUaB+SwTCFQvwnqMHdW3MXV4FlPZmCWoFuD
abw0RRMdMqvJTyBPVd/tivoKAmkgL0ZIUN/h+ag9IJbswRsV7IIya417ff5C2iIFdxw4wXbIsvY0
CB0ihtK6eYDkYm2Hpuz3ieV3p702xs8wFJkaBUiHF4SdwWBTRfqS1gp2ui3MxxqbLII5r1B7EUvz
jDYKvldtBmqPKOTZ69YgqBBkmndGhpMt9iy8YfiAgotcG1/jTjnfZK4yLI+TQw5tMqF6TyKU7dgM
qfEmPoWMi1rc9wN2obFiJYuSCP8gsNrCpmG5Svja7kd2Fas8MKZFjxnYrwvY5mF6S3AU5NYG/Qyr
PCI99KuZi2k1FsVDZUQYlO0Euzd6p7JFve42GxLa09s8TvOzZkrkjuAbSim6zaOHVxJ/i9NqW6Pu
NZDcJvOV17FJWuTLlbUTre3cY84G+li0zoZdTA94KPTuEkNrzvgoJleUitHjIIz8Lirj8lvRFoNC
vWmNYoHwNYzhZxD/tYhjShpTa7KDaQgk03UeDj/iypbdooWZuCer5NXvHWJZae+cDa6TnRpUts8Z
eqHliHt+BTn+Yspns2ptYEZsMHcte27VGfMqDGduWTR4QB3/IqIYWkRmEtVrx7HK88q3ISlVkbzm
/X9pMlwzLd809LMK3jwonmnv5qgeY50mg+knAcnANa4mAGokuadoGAsjfzIIZzejuv9hEog0tbSr
T5RNTIWW9WITlRMre6EZMLXa5AZICXitAMjgtaUndbr07PrEDlr9ZOpwyVs88UxhcnMTBLY6k7E9
srhUrdphTGNvGkn/yRrJuMhYCReWofknjj+oW7Y6fE98N/3h0dBfFb77gFWqP9ULITf8FHwuOMxu
wEG9qMTBCJU345M/ed1JF/dOyHUbo3PXnfpNV0EvcXPHwaIfDUTquFwUw1MPADPN27DLyUhqQ15Y
UiAXfUZNNQa2e2Jp1gaus7xiD3LPghxf4nDGUlna9aLpG3tdJJn3mLso15IK3a1WGtHFnG8PPQ0O
00JWVLdDjTHb7/rsOptqnwpXO6Rp2uwaZ0wPXqjZV6oEsWDD1r4QQWf8FH5G2lBELE0FbW3vZUF7
mVlDcEZMqHVjFpE7uzAmT2u/R5nGKB83WspyiwloVt03g36A6AqJuS9AHxFhSryCkdw0rLiEEc1g
abfTN1XS3votCVaD0u294efjpumrH+hf1BaaLF8sCsE9C6lG1JHbnVHKqT3aVP8C7HJM/ZtnP1uM
REjtm+LJKCO0NgDlQa/4ZRA/5XBQ9FPBPPLU6T3MflrY87DV8hYj0TAuNVda7gWiHh/FblaWA1Js
JPYnJZwOtmZB5V5kY5UgigNQl1ojOYUAwVYFLaxb6OKvZAm0JJFRqlSlUe31qX8G1prurUSmgOIs
NkllR/KCiKMduWZizXZiq0kZ7Xn/LcZm9j15DkzkvdzfUhWC+Qud5xoxwwoYPAF7Ed/Xse8xtdmP
ii0IsRBnVqUfqKEw7WAIXmqtI55NN+lPzdzC1lUyWwCCX12ijNt2SNR/BrZhXVm6Jg/14P4s8V7e
+7x6dwxWq2Bl1TlAR7cavBWkMWjVmZVvCFhv1zIss5Xd+N3CwSr0hXbh9y6odHVl2a6JcAv0zVGv
1R4SiSXYqRAa07/rAA8swyLnmSw37MfTzR92dhFK6Io8Ymb1tKRmitKvzWMc5AN1kqq2Y+5bC73m
byEYPhIvimT154cS0pjjUxAFsPS9P5Re2wXtR8GJYYq4HSKTTwaE13O9IS3280O9lw7NycfSFVJJ
qFCANkA8vz+UiC19TMD6bbMKXGycNPHWriJKTh7eRekP6Qb67/inTXIOSvQX8y+0enO4y/uDWqEn
pJaH+NpirqI0+Ztd0bJjT2p+cX4zOup9p5xDSRRhSqHYNe2jSwmRt8CFopFyNjLcA9tJEq1WOtEu
lnQ0E9ofV8Uo6CAmU3DeJsPwxfHnp+K34xtMPjEWzzOao6dm9M0igJGKDTNFNUbRRSOj7O8+v4lH
Gp63m2ggYXRmOY/OWOD99RwEn4sGIcK2aWjdqj6YoTHK8C4SqU/baZSQJ1p3WOcVRfLnh/7o+THI
G5Cz2s4V8xTs17fCtcxB+NKo5iYJ3CHDIqwmmhvBStMTpAXQphm7Ekf2+WHnJ+T4siLBpjbnzkpb
HKlOjBqYF0iXaqtKBu4i7e5spplb3+apdRXP7+eH+21wxAOLFQKpOdAzR7ypDn8ZHPlVqQv4Ihyu
bqzbUpYbNv/DuvSU/sUqI+YL9tuZuZaEuWax0OjHF3Sa/rmX9tT2z/Xbszl67cuAG3uh1Yk4p6Ws
b2yQpI+AImgm9bTiPz/djx5aYptsZcNqM1EPvr+psTIaPPN6tSVJ1DxYbU4332eJ/fwoH11UbuE8
vkJLD/Xi/VFM1ACtmbL0vK0CHZb8penieRRmVHxx/z46IZPoWuyEdOXd2Rzw61MaD22Gipysw57Q
ypXs8x8oPn98fjpfHePodEKrkSSC8IwI8ikmu9qYTvr3eP3fiq0+fDh4/pDq8Siicj5+ONzIQTjZ
VNuC2vXcb3W5h+zEoKzrw2+BxgoDJEO/9CvGLIXh6zvHM75a0X5/9QxdJ54I7RSCGR7U99fSxBpn
aDnKR7AeGAFBbC17EZdniRaR1VK42epPryvHgzLoUkdJoY7fvZJtlTMWRrlNs4ECxR4PKhDqi1Li
92eRODQHSTmtXQlr/WgFdX3RTFWclNuw8VuEUoTcYaA/Q6sRfvEofnAkTsKxlImtBfnZ0WPi1iG+
0dHJtyxtJHxqc7qBui2q6P7zy/bBbQIQiqyae8XKNXtkfn3k7SKNoWirfAuua10lj5qTLInQXJLz
tf/8SG94xvdLFqqlXw51tFzQo7K91OZQbefSuM9Mf5H2qmkWg9u167LLprvRoh6zmH9Uq9Kku69X
pfcdHb1GSL1s1hHT342saaOlOBdTBkdTvLecCEYi4Nyd3wfTuZewDzRLeG6tz7SIfVWzTmQTYfTv
0IX1eUsHmyiCZEmbjcgvMqy+ONFjlRjfWb7gzPVwEyHeAbj3/pomGDwNF17WdqqD5sFNM/1CYAEd
bTt8TKdW7duEtMkqQXQ5xD4Ga2zH8WDvbBvqPdjBpSgLokPbu9RjY9TYwTLLUzRXDjpzGkvwLcka
jmeEcGgQklBF8BkQFBE50Um11yKtXQ5mbm6ZbferpnHkkuNExFlp6iw20TJEQEaWA+s1mBUCeRRe
WJOvj8vVgiqNaKzWn5SHQPvzJ+CDZ0266BBQsFgOJf/Rs+alXUn1MXJdIq0+64Rr7LjrA6AGqCLk
4xr99vMD/l7woFvDzIHbAtkL4ND3N6LMUUX15C5sXachixsP/Lr0q+bMNopm4zl+c0bOsH4L+Nf/
O2Ty3y7BH7y+VHM6al08Zr/vOSp/7DRE8OBtwnH8Bg9R/EDsLG4tYUevf3ySCDxYjeh18Ndx6chc
lP3m2GaEO1VMRaCjo+ws2nqlRVm1s9G3O8uaATtEc0nT/vODf3Ce1FUGol6LnQE6k/dXWIF1pO2U
ZdvaQ49Y9mjlBh+pRzRWf1wGmPMihe5x3l5Bb3t/JHpAtY9eMNlKx3kYR0wrEm0+b5Fh/PFjSrmB
YAphFLsPHITvj1QAXGn9rk3QFbT9arJpvBrRZd9b9gmNp5c/vYAmlkNBfWMKpsjHny3IrkVmJiWn
ZaXGVivGGVk4MtOpEyOuv7iGv7+AHIzShtLAYqB9/Pkq0YYEsIM4M828DQztoZycl2gwbv3e/qIG
md/l94s9h2JbanNqrPnW0auX4twdMw0hhlEka4NeqQujbqGSblpMWbenTflVNfrxEV1KURSevHTH
nxezUE4+H7EU3T4mASwfxa1RxeWiDWw8S608+/NbR+GNo4aqgyMePZEWrDu7ITxyq7XtfiTyAbzW
ZWjrXxzm94LRxODK1hBqC9XHcUOhc/QhDPnR206T2q2mMnNXDHwRPz+Z35dKjgJWWbAyY0Bzjh76
QZNDFkUingOEcIu1zjKJ2p8qsw8RIIklMEi8WvkXq6Sc9dLHT8m8cCgLQTWr5dFRCUdrXLZ9QEEs
5Mt94tKGywowjxAlkNJmDLHrcRbEazlJoEs1AfjNal1tmqH0dwlzZDA36nYarfLaJSlo5RcFxcFc
FpBAaZ0ii7PvXNnbWxS81he//Yc3xnHnzY/ATnt8Y5AkBCBBeXXpTmfraMSDpA30OT+/Mb+vsNwY
dJW0lFw525Lfr0apiTcm8/NkS0JjsiAvcavH4tZRzVdVy0e3AvE4qkrCv9jDvj8Oonki+MqMhWgo
SMrTvGA3gJk9+fxsPlqBcF/ShgONS7Njvqa/7JAnELCD32ox4qGa1GvFZwqqSrOu6+SJSKE/r6LZ
MyIT5ZNBnI9+vEN1GqCPCK5i9o7ey3ztqhC0a+U9fH5WH708mENt/Kb0b7B1vj+roY6BpuS8PElo
OVcxVmIIDhZxmgQPVr7lPPdkRO7oFtZffKo+WvNQxJrU1XTKftv00DrVA8Ps4q3vy8sm0x4n3MtF
dF9E0w0v4hdH++iBZ9uD/9Wc05qPr2bCOSobtusWgk68SW1LHXoZaavPL+ZbftvxosBFxCRk4utF
vvT+arqtHFqLlvvWaXv9Pgz0/ERDcUzsMKH0zOZUfwe8Bwpa3nSX5ZjFF1aijE3goOmEtYPhzodc
LkqPgFfoOSdB20Zf7W7Fh1dezWY4PJVYeY9ueeXVECfTlK/NYDImaMpH0bg5mGen3oXKeWgHuhOq
CBhiZHgY4r7DQeDmPwIUHZNdNPuiT80dXSSiXvHJgh3iPD6/kB+8a8y0KUGVMuD6H38QE8XvgFcy
3/bZ9FJMojnRZwagl6BfGR8/P9YHlwOsCC82RHwaxMdljBQjllMHeOnkiRedhgNRuPojFpNsq9yM
fFTLbr6oMD546YRgYkdFwxfrt7Z+VyUjuVs5pxdZ34LQ15YS1Q5zjGqabWLlXVn1JU65rNv++bkK
EpfmjhQF4vFKaWouckNYoFv2ahclvGS60smBbry/CGL/fnTIO/78iB/dSS4tbQAp2P0eG3d5V/qm
NjHjaLpfLqHZoEqArX/oSzfdQn746ngffHM4QWoogw8bxeLRG5h6lRmEOZd2gBG8TsyqX2FqBOKF
IvaLU/vwUFiqiIykYMQN//5lL5RJUkDGFk24eXZlJQDLK9XYp2ErxBfL10fPqMELNfsQ5k7/0Ze0
QxKXTXQGtnXa3rZB/mpZ5S0WrIpMsvLgtFnzx5sjFjBMF9LCOUiFOD/Bv3zsBPywHBJntp1m95qO
46Zqq1VBH+CLA32wMNNSJy/HoPNsQjB4f6Bi6lGAeWwBE996wPy7caby9vNH8M3keLQqvzvG0TPh
ahHpFSbHQNAvFmYYFvvaqq1r2dokwidEJYW+3i+wOBarmlSJu7yvFGIhZrWtU8U0/9r/Yu/MdttG
sjD8KkHfS+C+XEwDE1m2bHcWx0ncnRtBsdUiJYqUSGqhnn6+IimbpBQp6TIwxGCIwQDdchfJ4qmz
/uc/HUbsMgQgMrYg4OAP7W+cLGCeD+RI9ON7dxqkr70wo8FwuFDCK+YhU5aeOQwFWE+G155J4/NO
2dIjqsZgdaeU7z/tXDoIlVBNZpdiEs2Vsl4yWnIDdPTDNFDwDpmE8Dac+fEHb2t7V2qcZLRhAtFc
69783ZphcDDGuZ/9aJb02OHZJYOFwPx4AAUHgBPnkEbtFv3hyjMBC882f0SGTjOnP11dnt7eY7KJ
FbdV5ESnTtGQTVp3l2lmIZvAhEfLbTpyvMUHgxHT+jzqD8U03tP3O3bs8Llx9kjfUxBq3A/O6nDJ
nMlwkC5hsUKPbbTZNSxOZ5zXw7KaQa5Uo2vcJkdguY3bGExO1eOtGw4Akd/BORuDGXQel7MvFKHf
AUjpMYLq2yQOz4RM+vH7kqVlRwmumw6Zu5gvmTdnkhOJsh08twpdQrHRuaPRRYGpOnCJcZbmfNhP
aeZkaBUgwc4Kzidrqa2vTVD+5nTTudYV+qDV1GBuBcBQBG5xRb2TCrY7/W6qazFbACjgzN5NLtxU
tci92LsLhnLca8wj6Dk7c/kWInbmT6Q7GBinPM9FGizG9HyoH6dOsLtabDfLSzq6+PfzndmDVmPa
tzu29nWpm+c+xbEvztAclQ5m0gy6Krasoox8JTHn4WwdDpR0lFHufUt36dVMhcD8tGQd00WV+zQd
o/ViTfMjI1cHTMdVeiH5ht7c8/qnb3LMIFq6TbSqUW+zcvKlyssoS6gmlkYcDig60TZJUzbB+EME
xTncJNmZprOjNyNfSczi0t3WdHutGGUUBpyVjmcx/yfaXa2NxSUIULDUqX9m+44pAou0P9aClr0D
5zfIMt1iDEQ4gJ3pTktsxvcNs4coiMd0l97NPevMTqrH5ELUvAlggRDYzTrNLlkE7C9+2nQbeHR5
aeqNs4s315ACGhcMufcGxmKZ9iAU0D/5DJ8bZBOaGiaRH75zJkyhcyMj+0K3LycqGcL4dGY/jj4e
CpE0EvlbqCfqYrth7mZn5uHmbJaLse5Ovnra+j4fDHpaoo7ehzGXNLoA2jhwDhLo4b0FeLwBkeiC
bE46ChmhyKDT+IwhPea2kpwCtKGI/7Mb51CHbtMcgr0cpPSMeAkQ1014B+f1zdRRPwTR8vM8cM8k
Ko4JcOWWTYd1ujMCMHoKDNeb7dVkFY1dIwDcbt3E0fpMzKEfk18iUopkuI/Ewo24KN04xmK3hU1b
SbXsW+rBnem7Vo/BNg7zQqaTXmfR8XtzNDLkiaLXoKMKZGYM6M9dJw8GSZWH4dJJBiuNjgW62ugz
gmT9frJzowsnDJiIyASJS8a5Ol8dE6351goTAFOdZHuxm4nUZqT9rUDX07cj54JpDN9g5n0PFGfR
T3H5fGcNQ3mm+/3VPNOYrcDEH2+umWek9tguuKJTlxQHctsswIrRVklIf8Jgt9hd79KdyqRQ48Fk
8DI504fUzzZnbnjsE4vOrJzUyjzIwy+m6iRb4gwN/KXbARe3gmFoR/R7oU+GTGFhRGbw9fSBybET
DYcQxAysMBrHhTCz8aUnnSygShrMBxYEpj3mcVn3hqeue6GembdeFARfFxr971MD5GTeLpATIDHa
h/Z7IH1Xnc0G5Prphzqy7zgbogXapTHwIOR1rcyZp5oeDJi8YvS9OLPehR5uY8aMggfGS+8G4CK/
n76neiSJCSqBrI/Q2vZB7DvZmrvFcM2JTpg7QgZgYkC4O9Qvk2GcXLm2BWuJBb1UYAZ9dxJ7vYya
DJ0Xhnpx+kH0IzpM9IUDx1AJc4xmqlABGsHsKX9O3/JUpzQi+hp8Pdjdga0OzVt2xr5Op6CRabFK
3k4CkshqZ04d1Y+99Uf4WZXLjIFaf8JwDM94ulP+xC2GpWmDSNExxVyBLXNQgeSPM8DYqOx137Cm
Xh+ssHERd8J04FlLuw9pnn3hTG4ZpMOMcT3cfuDY0oQG1dfuwXNW7k2g2H8pq2x2JjA/9v5UwOhB
t0WFvpk4It02DZJU5/2D2fbeA5Y2gJbVhxS7412e3utjtwJ4DdZAsPEchK0UnZbLuTBLbqQzhpcx
UHge8KzduF4weTh9r/y7NU+ayP7qRK+YwWb4Dyl8sNpAOTBYrBlk/jalYEyz185Qr4bMXYJJNVBv
VQY1fEy3GpO+tM7kTks7MDLpweJqEcLrlT/Q/+kbztA36AQwaJxnKoGLUTp6M84pDd+P5hA/PGQR
n2FSJXAo/5s9M6ECJSlFPjrtSRmiprQXZkIVBgfmUTm6yK3qAnu0J3AwISuFepAMCXpWpEpeCByU
LoAXYhwoigT6BdH5hRGbDdcdTKCpMHaTgIMqE3RdQugrXvVwtVF9Exam96v50yShZz44oyob6vng
BsKKVW4QbwFtLLbcwJkyGcqZv125I3/93sd8zJ8qG/+xOB1vwAJ/xNFMk3/9lkewlUOjQOrnmJBm
cWhAFx4A5DI1UdG4NMNPTea+TRe4CEAjLQiVHG22NL8l0+3EeYRQ1EmVK/iFks6OKVNm5oc3lPyW
k/kT7DeOPfkwWRkeGudqGNPTnYFPxolQGBjzxyo2aJe/VSxsfJC402EMcamS3Vq0lA8/Z8v0cqr5
5g1BHeHeMpoyxm06XJJlYhrwhCFsMSMRtLXVIXWyWesubOIUtLzZPSCJyRoKRyNc29EFDwENOjxl
Gu0CK+0mVhf+l2wbMOd6uFwxw00g1i7naz/Q57d2SiuaScPoewfI7uZbJ4KMFX7TOf1xqRb3QK3A
1grH8WJ3O02hur/fMIbSCPu02MDitOgxoYtuSMbdxX5Zq/if0Rrli4hD3c/P9N1qHGefxgktgcn+
VIlfc5H7zDC51E+zX/2j0wuV2uSMHipMW00N5c+UP8upJYIRj7x6QlPpMJoCGzeZ2AtKiQunJojC
SfkzvU5m1zRIAFt61Tacev3Tb1bs4+m/qT36Y7QKU7H/DGENqxo1r4D/zMs3Vqi8vNuloA60DoRO
fvGO1Zd3oZRWxau7gN3FhaLkhhUB+ZEInH6/X96DHxMJATuo6MPnz/IrEqB1bSJdkENo6erbO1YX
liJRVKGSk19te3t4hjCBPyMCjQ18EQFD7Zo26U+ChUIEGvJvszs6CR8VFvC2fXv3YMz3L59+oytS
KbxeKeANEaD400U2KGabVr497E7LDgBOiqQI6EaXfB5RIiW1/EKmqufA1br4QhQ04X3Or9ZJApgZ
skdS5wDSe8rslkV4cfQcUObsWripNvC0dioDGgNEY5DULhiIAgSfMNmXL9kQBcdEG+DjAfMqNqG4
YYsMAlGv9HnA6pGStDRALPtPXT0Pttkl9w3aiZpwfrXuPFAcF7GzlCjgGOmWzZE3CKrExYLVXRBa
ATwFhbpSFFq3C6L1UH4TKHRwGnQ8n+rb28zIILnrWnopA+3zjEiRSDsHSpcIWHiApXlEy1Z3wXG7
JNhoZXVeTkrLzCNcBbInQXO6kNwCnhN9DOJquEgOJ4F0J22n5R/8tyKFhpM3zuOy66d//cZHcmR3
QXe7QukzpKH0AhqxAt4ybhSWAX85v1qnD1QerDimRffCPwwW6DPSKI+VWrEpC3qXjBEYZVI8+dVC
WQCsJ6kWcRPQewo10uNuAhNvuxZYXZtEWn6rFjkIgERF3U/ONtpdxt5otJuWkeGhm0TfBNYRC9TS
swA3LbGO1C4YzI4iD0v6AECQuBoawdXJLoA1BnuZ/6y0zllULbwXyV3AT6LHmYq8XeZQGhrBxY9i
xifhVWkji21v0YmgZidKeVKyoJMlAwIsev0Kn7gRSNt4CmShmdpQxNEtlAUKpbJ6UacK4WAYaBso
dqHhL7kqkTaQf0qyxe+t8xpF+5rsLqAXCJSxgYSK+dU4ETB0UyImsVZqoDYdBbDZsmpRZJSxDhz3
urNsW12ougUvQulMF/vcprcXeVBJRUA+EcwLyNsyLhIJymrIwMcHasmMQpJq+dW+XSDDI+ssG1aX
apsoIZZuYOMIuEZXpcBJbFLcqU1CoNIQKSkEOkljjRTKc1jYOArEjSRUIXcBn5NfrfMM6CESY++k
bCLzBkSTqUqfQvGWiHr1KIiJnRwDlbbh9tkBZhTJesmG0gX0LN6/tHYNVUDczC/MJjReqk9seJvO
Ai6+tBSg8MgaM3O99Hw4XFUpoMaGy4D/uFcVrYuYqAyVauqfx81EjJTUISQR7RTV16e+RGOWRbcg
PDPiat3rcxDEAEE5VaB3wTLjFe6rbM1dEFU4Ms70/xSqon1mAWNVfJp/LgSkkOgQBF69DxIaCoH+
KuwCUQIY3XwbiqikTQqBZhxpWSCpSjOUCybn+VvXTgS5EywnqKjiQLSv6M74OumkKkVH0TNIOa1U
i40TQa9KVwXMBbawdVIgWD4QXSmNQJQA5sAUSLXiMzcCZkeh3IhtBIb/7Dy0yziS9ReEP1K7IEYy
wc7FNpA4FldjF0jZdmE4IWNXVqFaJwvgjDVEV24XFNIClJ7LWOGgwECxCfowqHQrjlS7ZAGNYEnL
gsZML6ZKCsBNfjU0AmVXzp2CFS3j59YFDTqTlKXjZ7Q/npCpg28trrq/ROgEuwHlKPrt97vULlmg
97bECkl4CibQKxQjY8GLt2w4zRSb6F2Gx5IwM7/apxcwEtKygHZkxB0WsPSNG2E0lgEkgsAv7V2F
XBG1yV/iI8pqR5FahjuRQkPxqZvlV5diTIH6Lm1IEbG1ahdQWrI2Qkc70kdGM8dRvVBYSiJJwKpt
kwKdjJpsMkHn/WGuw2d88YeqXjP+Ep0+HBVQUPnVPuvALsh6jYTRUDaoUJn+wF9CIxCvknosE7kt
OgW0WsvjNVUUHuQYfOZnvV+VApIpOv4DntJLYbZl1pERJ4VoSlhH3pL6CvmCUiU2rGOOWoVska7E
9p0CPBtZuwhWk6wpo8Ws8hQ08gg2sRXONERq5e+FCfqps/ATf/TcA9Hz/OAp737wx8mx/ocf/cEe
HX/4e4n8F6AdAe+v/aFohijuXSB7xD//XsP85LnTyo/7XGp+n/I/L1/w8Na1e+3fav8vB/44HsWP
Xpb/kJWPWTR7/TsYfR/NR9XWBE4ne/7yJAejgJ/jpTMLJ7PGuoJDVnrd2N9FYX3hHEsuv/BsFCaj
ZP+IOfYqB2jLrtwbBf7fEawwtacucM/Sa0dBFI+eoupTF5018iuH4fgx9R9XaW3xvG1BdvGLcTBi
/OW4unKB/pVeuZxY/Sb6+w2tbqv59/q2F8BS2btcsuv+U+17YtVEYk125atxFE/qj1xi32RXHrDj
vr9/wly8adnGyMgufP008moCqBo5TE16XRqqQyZj7J+wREOK9J300uGTP2pokQJnKb1ytKmLRQHW
kl329lA3Ffgn6YVZYPU4y/Z7mm9yAbOTXfqPaOUnB9tcQHVk1/7hjPkcN3u09fCnzNa7UZwFo/Cp
uh3UugWwRP6Rk2T06K2ScZrWZLrE7Uiv7z9CEDiqtxkWfSXyS2MLkiitSbYge34FhffOTxLxP4iz
9nssZJA2CAFlkH/yJIHeprn0qzx4FMKf09iSHHkg+9Dvx99jxgjXly7K2fJLr0d1u0XIKYqD8gtv
3gxG80Xi+XWzXpZgX2P9m3GcjGuaity1qOm9xuLvxlv/sWbGylLZayz+VxTP9o+ZS3eRc5deOmKq
45veKI6wlHVxKXChr3ODi9GsefaLDKns8h8g4KxtS4FckV52FuCR1KMaWE5FNlN66Xg8aXZy5wlC
2YU/jkMmhgfrUSNMKGtUsst/8qKn8Zvr5MC2FbBB2eXvmUB6XBDL/OHr3OBQEMXyr+APfmb3x0ky
rgUkZTFE9tE/j7f1qLJMpsmu+yUdeXuBFjpFL7JTsst+HcfMuqjFfCWISHpln8imId7McRApJdml
H0bYnXCS1o9mWeWWXnycpG++Hnv4Aksgvb6fPEZh4tc8t7IeKb32j8l8TnrKxzJNz/C+w/zTnhTi
2H9WT66Jv3gMxqP49/8AAAD//w==</cx:binary>
              </cx:geoCache>
            </cx:geography>
          </cx:layoutPr>
          <cx:valueColors>
            <cx:minColor>
              <a:schemeClr val="accent6">
                <a:lumMod val="40000"/>
                <a:lumOff val="60000"/>
              </a:schemeClr>
            </cx:minColor>
            <cx:midColor>
              <a:schemeClr val="accent6">
                <a:lumMod val="75000"/>
              </a:schemeClr>
            </cx:midColor>
            <cx:maxColor>
              <a:schemeClr val="accent5">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emf"/><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6.xml"/><Relationship Id="rId17" Type="http://schemas.openxmlformats.org/officeDocument/2006/relationships/image" Target="../media/image8.emf"/><Relationship Id="rId2" Type="http://schemas.openxmlformats.org/officeDocument/2006/relationships/image" Target="../media/image2.emf"/><Relationship Id="rId16" Type="http://schemas.openxmlformats.org/officeDocument/2006/relationships/image" Target="../media/image7.emf"/><Relationship Id="rId1" Type="http://schemas.openxmlformats.org/officeDocument/2006/relationships/chart" Target="../charts/chart9.xml"/><Relationship Id="rId6" Type="http://schemas.openxmlformats.org/officeDocument/2006/relationships/chart" Target="../charts/chart13.xml"/><Relationship Id="rId11" Type="http://schemas.microsoft.com/office/2014/relationships/chartEx" Target="../charts/chartEx4.xml"/><Relationship Id="rId5" Type="http://schemas.openxmlformats.org/officeDocument/2006/relationships/chart" Target="../charts/chart12.xml"/><Relationship Id="rId15" Type="http://schemas.openxmlformats.org/officeDocument/2006/relationships/image" Target="../media/image6.emf"/><Relationship Id="rId10" Type="http://schemas.openxmlformats.org/officeDocument/2006/relationships/chart" Target="../charts/chart15.xml"/><Relationship Id="rId4" Type="http://schemas.openxmlformats.org/officeDocument/2006/relationships/chart" Target="../charts/chart11.xml"/><Relationship Id="rId9" Type="http://schemas.microsoft.com/office/2014/relationships/chartEx" Target="../charts/chartEx3.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7" Type="http://schemas.openxmlformats.org/officeDocument/2006/relationships/image" Target="../media/image15.emf"/><Relationship Id="rId2" Type="http://schemas.openxmlformats.org/officeDocument/2006/relationships/image" Target="../media/image10.emf"/><Relationship Id="rId1" Type="http://schemas.openxmlformats.org/officeDocument/2006/relationships/image" Target="../media/image9.emf"/><Relationship Id="rId6" Type="http://schemas.openxmlformats.org/officeDocument/2006/relationships/image" Target="../media/image14.emf"/><Relationship Id="rId5" Type="http://schemas.openxmlformats.org/officeDocument/2006/relationships/image" Target="../media/image13.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601980</xdr:colOff>
      <xdr:row>1</xdr:row>
      <xdr:rowOff>137160</xdr:rowOff>
    </xdr:from>
    <xdr:to>
      <xdr:col>12</xdr:col>
      <xdr:colOff>68580</xdr:colOff>
      <xdr:row>16</xdr:row>
      <xdr:rowOff>30480</xdr:rowOff>
    </xdr:to>
    <xdr:graphicFrame macro="">
      <xdr:nvGraphicFramePr>
        <xdr:cNvPr id="3" name="Chart 2">
          <a:extLst>
            <a:ext uri="{FF2B5EF4-FFF2-40B4-BE49-F238E27FC236}">
              <a16:creationId xmlns:a16="http://schemas.microsoft.com/office/drawing/2014/main" id="{19B97BE3-5AFF-8A4D-9AF3-03AE50BF7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171450</xdr:rowOff>
    </xdr:from>
    <xdr:to>
      <xdr:col>13</xdr:col>
      <xdr:colOff>304800</xdr:colOff>
      <xdr:row>15</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B256CFE-79D7-16FE-3521-0669B56666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32960" y="171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76200</xdr:colOff>
      <xdr:row>10</xdr:row>
      <xdr:rowOff>91440</xdr:rowOff>
    </xdr:from>
    <xdr:to>
      <xdr:col>2</xdr:col>
      <xdr:colOff>205740</xdr:colOff>
      <xdr:row>23</xdr:row>
      <xdr:rowOff>180975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A32F7C68-A117-F1F6-A631-A06D59B1DF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1920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18</xdr:row>
      <xdr:rowOff>175260</xdr:rowOff>
    </xdr:from>
    <xdr:to>
      <xdr:col>5</xdr:col>
      <xdr:colOff>381000</xdr:colOff>
      <xdr:row>32</xdr:row>
      <xdr:rowOff>81915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0935B47-8F29-C03E-91CA-FFB6D27A74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575560" y="3467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16</xdr:row>
      <xdr:rowOff>137160</xdr:rowOff>
    </xdr:from>
    <xdr:to>
      <xdr:col>9</xdr:col>
      <xdr:colOff>381000</xdr:colOff>
      <xdr:row>30</xdr:row>
      <xdr:rowOff>43815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387BE8F-B751-3495-BA1C-5F52A9B147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1396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563886</xdr:colOff>
      <xdr:row>0</xdr:row>
      <xdr:rowOff>41910</xdr:rowOff>
    </xdr:from>
    <xdr:to>
      <xdr:col>10</xdr:col>
      <xdr:colOff>259086</xdr:colOff>
      <xdr:row>15</xdr:row>
      <xdr:rowOff>41910</xdr:rowOff>
    </xdr:to>
    <xdr:graphicFrame macro="">
      <xdr:nvGraphicFramePr>
        <xdr:cNvPr id="4" name="Chart 3">
          <a:extLst>
            <a:ext uri="{FF2B5EF4-FFF2-40B4-BE49-F238E27FC236}">
              <a16:creationId xmlns:a16="http://schemas.microsoft.com/office/drawing/2014/main" id="{871EB352-2309-5CEA-AE1C-8FBA08C7A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2</xdr:row>
      <xdr:rowOff>41910</xdr:rowOff>
    </xdr:from>
    <xdr:to>
      <xdr:col>13</xdr:col>
      <xdr:colOff>312420</xdr:colOff>
      <xdr:row>17</xdr:row>
      <xdr:rowOff>41910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7F0594D-D8FC-38CC-FE74-033EBB4B33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21580" y="4076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0</xdr:row>
      <xdr:rowOff>148590</xdr:rowOff>
    </xdr:from>
    <xdr:to>
      <xdr:col>9</xdr:col>
      <xdr:colOff>571500</xdr:colOff>
      <xdr:row>15</xdr:row>
      <xdr:rowOff>148590</xdr:rowOff>
    </xdr:to>
    <xdr:graphicFrame macro="">
      <xdr:nvGraphicFramePr>
        <xdr:cNvPr id="3" name="Chart 2">
          <a:extLst>
            <a:ext uri="{FF2B5EF4-FFF2-40B4-BE49-F238E27FC236}">
              <a16:creationId xmlns:a16="http://schemas.microsoft.com/office/drawing/2014/main" id="{36E7E8DB-1007-A825-BDED-B8C4F144C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11430</xdr:rowOff>
    </xdr:from>
    <xdr:to>
      <xdr:col>2</xdr:col>
      <xdr:colOff>15240</xdr:colOff>
      <xdr:row>17</xdr:row>
      <xdr:rowOff>152400</xdr:rowOff>
    </xdr:to>
    <xdr:graphicFrame macro="">
      <xdr:nvGraphicFramePr>
        <xdr:cNvPr id="3" name="Chart 2">
          <a:extLst>
            <a:ext uri="{FF2B5EF4-FFF2-40B4-BE49-F238E27FC236}">
              <a16:creationId xmlns:a16="http://schemas.microsoft.com/office/drawing/2014/main" id="{1B018CC5-C69F-B350-DB45-3ABDAADA7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586740</xdr:colOff>
      <xdr:row>14</xdr:row>
      <xdr:rowOff>179070</xdr:rowOff>
    </xdr:from>
    <xdr:to>
      <xdr:col>5</xdr:col>
      <xdr:colOff>22860</xdr:colOff>
      <xdr:row>17</xdr:row>
      <xdr:rowOff>167640</xdr:rowOff>
    </xdr:to>
    <xdr:graphicFrame macro="">
      <xdr:nvGraphicFramePr>
        <xdr:cNvPr id="4" name="Chart 3">
          <a:extLst>
            <a:ext uri="{FF2B5EF4-FFF2-40B4-BE49-F238E27FC236}">
              <a16:creationId xmlns:a16="http://schemas.microsoft.com/office/drawing/2014/main" id="{4188BFBF-6BFD-541B-2755-1510F88F4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14</xdr:row>
      <xdr:rowOff>171450</xdr:rowOff>
    </xdr:from>
    <xdr:to>
      <xdr:col>7</xdr:col>
      <xdr:colOff>1005840</xdr:colOff>
      <xdr:row>18</xdr:row>
      <xdr:rowOff>7620</xdr:rowOff>
    </xdr:to>
    <xdr:graphicFrame macro="">
      <xdr:nvGraphicFramePr>
        <xdr:cNvPr id="5" name="Chart 4">
          <a:extLst>
            <a:ext uri="{FF2B5EF4-FFF2-40B4-BE49-F238E27FC236}">
              <a16:creationId xmlns:a16="http://schemas.microsoft.com/office/drawing/2014/main" id="{7C60ECE2-CA11-BEE2-DDA1-A657FB66C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15</xdr:row>
      <xdr:rowOff>0</xdr:rowOff>
    </xdr:from>
    <xdr:to>
      <xdr:col>11</xdr:col>
      <xdr:colOff>7620</xdr:colOff>
      <xdr:row>17</xdr:row>
      <xdr:rowOff>152400</xdr:rowOff>
    </xdr:to>
    <xdr:graphicFrame macro="">
      <xdr:nvGraphicFramePr>
        <xdr:cNvPr id="6" name="Chart 5">
          <a:extLst>
            <a:ext uri="{FF2B5EF4-FFF2-40B4-BE49-F238E27FC236}">
              <a16:creationId xmlns:a16="http://schemas.microsoft.com/office/drawing/2014/main" id="{34394927-5C03-6629-F743-983146A67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xdr:colOff>
      <xdr:row>16</xdr:row>
      <xdr:rowOff>121920</xdr:rowOff>
    </xdr:from>
    <xdr:to>
      <xdr:col>13</xdr:col>
      <xdr:colOff>1242060</xdr:colOff>
      <xdr:row>19</xdr:row>
      <xdr:rowOff>38100</xdr:rowOff>
    </xdr:to>
    <xdr:graphicFrame macro="">
      <xdr:nvGraphicFramePr>
        <xdr:cNvPr id="2" name="Chart 1">
          <a:extLst>
            <a:ext uri="{FF2B5EF4-FFF2-40B4-BE49-F238E27FC236}">
              <a16:creationId xmlns:a16="http://schemas.microsoft.com/office/drawing/2014/main" id="{85FF23C8-F1C9-3D8F-0BCA-5B3EB110E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0</xdr:col>
      <xdr:colOff>114300</xdr:colOff>
      <xdr:row>0</xdr:row>
      <xdr:rowOff>99060</xdr:rowOff>
    </xdr:from>
    <xdr:to>
      <xdr:col>18</xdr:col>
      <xdr:colOff>381000</xdr:colOff>
      <xdr:row>3</xdr:row>
      <xdr:rowOff>38100</xdr:rowOff>
    </xdr:to>
    <xdr:sp macro="" textlink="">
      <xdr:nvSpPr>
        <xdr:cNvPr id="2" name="Rectangle: Rounded Corners 1">
          <a:extLst>
            <a:ext uri="{FF2B5EF4-FFF2-40B4-BE49-F238E27FC236}">
              <a16:creationId xmlns:a16="http://schemas.microsoft.com/office/drawing/2014/main" id="{096077B4-C56B-4598-DB8A-124E2D8245D5}"/>
            </a:ext>
          </a:extLst>
        </xdr:cNvPr>
        <xdr:cNvSpPr/>
      </xdr:nvSpPr>
      <xdr:spPr>
        <a:xfrm>
          <a:off x="114300" y="99060"/>
          <a:ext cx="11239500" cy="48768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 SALES AND ANALYSIS DASHBOARD</a:t>
          </a:r>
        </a:p>
      </xdr:txBody>
    </xdr:sp>
    <xdr:clientData/>
  </xdr:twoCellAnchor>
  <xdr:twoCellAnchor>
    <xdr:from>
      <xdr:col>0</xdr:col>
      <xdr:colOff>251460</xdr:colOff>
      <xdr:row>7</xdr:row>
      <xdr:rowOff>76200</xdr:rowOff>
    </xdr:from>
    <xdr:to>
      <xdr:col>3</xdr:col>
      <xdr:colOff>38100</xdr:colOff>
      <xdr:row>9</xdr:row>
      <xdr:rowOff>167640</xdr:rowOff>
    </xdr:to>
    <xdr:graphicFrame macro="">
      <xdr:nvGraphicFramePr>
        <xdr:cNvPr id="7" name="Chart 6">
          <a:extLst>
            <a:ext uri="{FF2B5EF4-FFF2-40B4-BE49-F238E27FC236}">
              <a16:creationId xmlns:a16="http://schemas.microsoft.com/office/drawing/2014/main" id="{D0FB793D-405F-4AF3-A5E8-89108598B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5</xdr:row>
      <xdr:rowOff>68580</xdr:rowOff>
    </xdr:from>
    <xdr:to>
      <xdr:col>3</xdr:col>
      <xdr:colOff>312420</xdr:colOff>
      <xdr:row>12</xdr:row>
      <xdr:rowOff>137160</xdr:rowOff>
    </xdr:to>
    <xdr:sp macro="" textlink="">
      <xdr:nvSpPr>
        <xdr:cNvPr id="4" name="Rectangle: Rounded Corners 3">
          <a:extLst>
            <a:ext uri="{FF2B5EF4-FFF2-40B4-BE49-F238E27FC236}">
              <a16:creationId xmlns:a16="http://schemas.microsoft.com/office/drawing/2014/main" id="{19068372-C914-A3CF-8ED6-3BE387462051}"/>
            </a:ext>
          </a:extLst>
        </xdr:cNvPr>
        <xdr:cNvSpPr/>
      </xdr:nvSpPr>
      <xdr:spPr>
        <a:xfrm>
          <a:off x="76200" y="982980"/>
          <a:ext cx="2065020" cy="134874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91918</xdr:colOff>
      <xdr:row>3</xdr:row>
      <xdr:rowOff>121920</xdr:rowOff>
    </xdr:from>
    <xdr:to>
      <xdr:col>3</xdr:col>
      <xdr:colOff>311942</xdr:colOff>
      <xdr:row>11</xdr:row>
      <xdr:rowOff>144780</xdr:rowOff>
    </xdr:to>
    <xdr:grpSp>
      <xdr:nvGrpSpPr>
        <xdr:cNvPr id="14" name="Group 13">
          <a:extLst>
            <a:ext uri="{FF2B5EF4-FFF2-40B4-BE49-F238E27FC236}">
              <a16:creationId xmlns:a16="http://schemas.microsoft.com/office/drawing/2014/main" id="{CD3BBE36-4F1E-ACDA-87AE-4C46BE3062F4}"/>
            </a:ext>
          </a:extLst>
        </xdr:cNvPr>
        <xdr:cNvGrpSpPr/>
      </xdr:nvGrpSpPr>
      <xdr:grpSpPr>
        <a:xfrm>
          <a:off x="91918" y="676102"/>
          <a:ext cx="2044206" cy="1500678"/>
          <a:chOff x="91918" y="670560"/>
          <a:chExt cx="2048824" cy="1485900"/>
        </a:xfrm>
      </xdr:grpSpPr>
      <xdr:sp macro="" textlink="">
        <xdr:nvSpPr>
          <xdr:cNvPr id="3" name="Rectangle: Rounded Corners 2">
            <a:extLst>
              <a:ext uri="{FF2B5EF4-FFF2-40B4-BE49-F238E27FC236}">
                <a16:creationId xmlns:a16="http://schemas.microsoft.com/office/drawing/2014/main" id="{D6BECC7E-192A-E52A-36B4-EAFB3D1DDFA7}"/>
              </a:ext>
            </a:extLst>
          </xdr:cNvPr>
          <xdr:cNvSpPr/>
        </xdr:nvSpPr>
        <xdr:spPr>
          <a:xfrm>
            <a:off x="91918" y="670560"/>
            <a:ext cx="2048824" cy="25146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kpi!$B$15">
        <xdr:nvSpPr>
          <xdr:cNvPr id="6" name="Rectangle 5">
            <a:extLst>
              <a:ext uri="{FF2B5EF4-FFF2-40B4-BE49-F238E27FC236}">
                <a16:creationId xmlns:a16="http://schemas.microsoft.com/office/drawing/2014/main" id="{5005C901-B934-DF13-22B6-104B45D002A8}"/>
              </a:ext>
            </a:extLst>
          </xdr:cNvPr>
          <xdr:cNvSpPr/>
        </xdr:nvSpPr>
        <xdr:spPr>
          <a:xfrm>
            <a:off x="205740" y="1022363"/>
            <a:ext cx="1805940" cy="256515"/>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2084A9-5075-48D0-8BA8-F34570A97959}" type="TxLink">
              <a:rPr lang="en-US" sz="1100" b="0" i="0" u="none" strike="noStrike">
                <a:solidFill>
                  <a:srgbClr val="000000"/>
                </a:solidFill>
                <a:latin typeface="Calibri"/>
                <a:ea typeface="Calibri"/>
                <a:cs typeface="Calibri"/>
              </a:rPr>
              <a:pPr algn="l"/>
              <a:t> $30,452.42 </a:t>
            </a:fld>
            <a:endParaRPr lang="en-US"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 name="Rectangle: Rounded Corners 7">
            <a:extLst>
              <a:ext uri="{FF2B5EF4-FFF2-40B4-BE49-F238E27FC236}">
                <a16:creationId xmlns:a16="http://schemas.microsoft.com/office/drawing/2014/main" id="{DC197A3F-14C0-2B08-3207-1AFB89A71F8A}"/>
              </a:ext>
            </a:extLst>
          </xdr:cNvPr>
          <xdr:cNvSpPr/>
        </xdr:nvSpPr>
        <xdr:spPr>
          <a:xfrm>
            <a:off x="152400" y="1882140"/>
            <a:ext cx="1889760" cy="27432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mc:AlternateContent xmlns:mc="http://schemas.openxmlformats.org/markup-compatibility/2006">
    <mc:Choice xmlns:a14="http://schemas.microsoft.com/office/drawing/2010/main" Requires="a14">
      <xdr:twoCellAnchor editAs="oneCell">
        <xdr:from>
          <xdr:col>2</xdr:col>
          <xdr:colOff>137160</xdr:colOff>
          <xdr:row>10</xdr:row>
          <xdr:rowOff>91440</xdr:rowOff>
        </xdr:from>
        <xdr:to>
          <xdr:col>3</xdr:col>
          <xdr:colOff>182880</xdr:colOff>
          <xdr:row>11</xdr:row>
          <xdr:rowOff>144780</xdr:rowOff>
        </xdr:to>
        <xdr:pic>
          <xdr:nvPicPr>
            <xdr:cNvPr id="11" name="Picture 10">
              <a:extLst>
                <a:ext uri="{FF2B5EF4-FFF2-40B4-BE49-F238E27FC236}">
                  <a16:creationId xmlns:a16="http://schemas.microsoft.com/office/drawing/2014/main" id="{235DE0C4-91D3-8FC1-6F15-38F342D84335}"/>
                </a:ext>
              </a:extLst>
            </xdr:cNvPr>
            <xdr:cNvPicPr>
              <a:picLocks noChangeAspect="1" noChangeArrowheads="1"/>
              <a:extLst>
                <a:ext uri="{84589F7E-364E-4C9E-8A38-B11213B215E9}">
                  <a14:cameraTool cellRange="'kpi yoyy'!$I$5" spid="_x0000_s10463"/>
                </a:ext>
              </a:extLst>
            </xdr:cNvPicPr>
          </xdr:nvPicPr>
          <xdr:blipFill>
            <a:blip xmlns:r="http://schemas.openxmlformats.org/officeDocument/2006/relationships" r:embed="rId2"/>
            <a:srcRect/>
            <a:stretch>
              <a:fillRect/>
            </a:stretch>
          </xdr:blipFill>
          <xdr:spPr bwMode="auto">
            <a:xfrm>
              <a:off x="1356360" y="1920240"/>
              <a:ext cx="655320" cy="2362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304800</xdr:colOff>
      <xdr:row>5</xdr:row>
      <xdr:rowOff>30480</xdr:rowOff>
    </xdr:from>
    <xdr:to>
      <xdr:col>10</xdr:col>
      <xdr:colOff>541020</xdr:colOff>
      <xdr:row>12</xdr:row>
      <xdr:rowOff>99060</xdr:rowOff>
    </xdr:to>
    <xdr:sp macro="" textlink="">
      <xdr:nvSpPr>
        <xdr:cNvPr id="15" name="Rectangle: Rounded Corners 14">
          <a:extLst>
            <a:ext uri="{FF2B5EF4-FFF2-40B4-BE49-F238E27FC236}">
              <a16:creationId xmlns:a16="http://schemas.microsoft.com/office/drawing/2014/main" id="{D5A495EB-E6CC-FBCC-EC26-4F3C5FCC65E0}"/>
            </a:ext>
          </a:extLst>
        </xdr:cNvPr>
        <xdr:cNvSpPr/>
      </xdr:nvSpPr>
      <xdr:spPr>
        <a:xfrm>
          <a:off x="4572000" y="944880"/>
          <a:ext cx="2065020" cy="134874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350998</xdr:colOff>
      <xdr:row>3</xdr:row>
      <xdr:rowOff>99060</xdr:rowOff>
    </xdr:from>
    <xdr:to>
      <xdr:col>10</xdr:col>
      <xdr:colOff>571022</xdr:colOff>
      <xdr:row>11</xdr:row>
      <xdr:rowOff>99060</xdr:rowOff>
    </xdr:to>
    <xdr:grpSp>
      <xdr:nvGrpSpPr>
        <xdr:cNvPr id="16" name="Group 15">
          <a:extLst>
            <a:ext uri="{FF2B5EF4-FFF2-40B4-BE49-F238E27FC236}">
              <a16:creationId xmlns:a16="http://schemas.microsoft.com/office/drawing/2014/main" id="{D0B90F1F-F7C5-F3FB-58E6-A3255F5AB90F}"/>
            </a:ext>
          </a:extLst>
        </xdr:cNvPr>
        <xdr:cNvGrpSpPr/>
      </xdr:nvGrpSpPr>
      <xdr:grpSpPr>
        <a:xfrm>
          <a:off x="4607422" y="653242"/>
          <a:ext cx="2044206" cy="1477818"/>
          <a:chOff x="122398" y="693420"/>
          <a:chExt cx="2048824" cy="1463040"/>
        </a:xfrm>
      </xdr:grpSpPr>
      <xdr:sp macro="" textlink="">
        <xdr:nvSpPr>
          <xdr:cNvPr id="17" name="Rectangle: Rounded Corners 16">
            <a:extLst>
              <a:ext uri="{FF2B5EF4-FFF2-40B4-BE49-F238E27FC236}">
                <a16:creationId xmlns:a16="http://schemas.microsoft.com/office/drawing/2014/main" id="{203EF095-59FA-9D6A-A5DE-2DCB4C476347}"/>
              </a:ext>
            </a:extLst>
          </xdr:cNvPr>
          <xdr:cNvSpPr/>
        </xdr:nvSpPr>
        <xdr:spPr>
          <a:xfrm>
            <a:off x="122398" y="693420"/>
            <a:ext cx="2048824" cy="25146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kpi!H15">
        <xdr:nvSpPr>
          <xdr:cNvPr id="18" name="Rectangle 17">
            <a:extLst>
              <a:ext uri="{FF2B5EF4-FFF2-40B4-BE49-F238E27FC236}">
                <a16:creationId xmlns:a16="http://schemas.microsoft.com/office/drawing/2014/main" id="{B5802F2B-0BBD-44B6-41A2-DA53DEE494AC}"/>
              </a:ext>
            </a:extLst>
          </xdr:cNvPr>
          <xdr:cNvSpPr/>
        </xdr:nvSpPr>
        <xdr:spPr>
          <a:xfrm>
            <a:off x="205740" y="1022363"/>
            <a:ext cx="1805940" cy="256515"/>
          </a:xfrm>
          <a:prstGeom prst="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839616-7A33-4B76-A490-B45CCAF28C23}" type="TxLink">
              <a:rPr lang="en-US" sz="14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12503</a:t>
            </a:fld>
            <a:endParaRPr lang="en-IN" sz="14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9" name="Rectangle: Rounded Corners 18">
            <a:extLst>
              <a:ext uri="{FF2B5EF4-FFF2-40B4-BE49-F238E27FC236}">
                <a16:creationId xmlns:a16="http://schemas.microsoft.com/office/drawing/2014/main" id="{D28E2098-0E8C-7348-460D-F732715C179A}"/>
              </a:ext>
            </a:extLst>
          </xdr:cNvPr>
          <xdr:cNvSpPr/>
        </xdr:nvSpPr>
        <xdr:spPr>
          <a:xfrm>
            <a:off x="152400" y="1882140"/>
            <a:ext cx="1889760" cy="27432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xdr:twoCellAnchor>
    <xdr:from>
      <xdr:col>3</xdr:col>
      <xdr:colOff>495300</xdr:colOff>
      <xdr:row>5</xdr:row>
      <xdr:rowOff>60960</xdr:rowOff>
    </xdr:from>
    <xdr:to>
      <xdr:col>7</xdr:col>
      <xdr:colOff>121920</xdr:colOff>
      <xdr:row>12</xdr:row>
      <xdr:rowOff>129540</xdr:rowOff>
    </xdr:to>
    <xdr:sp macro="" textlink="">
      <xdr:nvSpPr>
        <xdr:cNvPr id="20" name="Rectangle: Rounded Corners 19">
          <a:extLst>
            <a:ext uri="{FF2B5EF4-FFF2-40B4-BE49-F238E27FC236}">
              <a16:creationId xmlns:a16="http://schemas.microsoft.com/office/drawing/2014/main" id="{9BBAD01D-BE5A-5F87-1D72-4B8C39F8DC03}"/>
            </a:ext>
          </a:extLst>
        </xdr:cNvPr>
        <xdr:cNvSpPr/>
      </xdr:nvSpPr>
      <xdr:spPr>
        <a:xfrm>
          <a:off x="2324100" y="975360"/>
          <a:ext cx="2065020" cy="134874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533878</xdr:colOff>
      <xdr:row>3</xdr:row>
      <xdr:rowOff>114300</xdr:rowOff>
    </xdr:from>
    <xdr:to>
      <xdr:col>7</xdr:col>
      <xdr:colOff>144302</xdr:colOff>
      <xdr:row>11</xdr:row>
      <xdr:rowOff>137160</xdr:rowOff>
    </xdr:to>
    <xdr:grpSp>
      <xdr:nvGrpSpPr>
        <xdr:cNvPr id="21" name="Group 20">
          <a:extLst>
            <a:ext uri="{FF2B5EF4-FFF2-40B4-BE49-F238E27FC236}">
              <a16:creationId xmlns:a16="http://schemas.microsoft.com/office/drawing/2014/main" id="{DC2CBF53-557A-15B6-30E4-F7BB766F60B9}"/>
            </a:ext>
          </a:extLst>
        </xdr:cNvPr>
        <xdr:cNvGrpSpPr/>
      </xdr:nvGrpSpPr>
      <xdr:grpSpPr>
        <a:xfrm>
          <a:off x="2358060" y="668482"/>
          <a:ext cx="2042666" cy="1500678"/>
          <a:chOff x="114778" y="670560"/>
          <a:chExt cx="2048824" cy="1485900"/>
        </a:xfrm>
      </xdr:grpSpPr>
      <xdr:sp macro="" textlink="">
        <xdr:nvSpPr>
          <xdr:cNvPr id="22" name="Rectangle: Rounded Corners 21">
            <a:extLst>
              <a:ext uri="{FF2B5EF4-FFF2-40B4-BE49-F238E27FC236}">
                <a16:creationId xmlns:a16="http://schemas.microsoft.com/office/drawing/2014/main" id="{F32F71BA-2BB3-B015-49B0-7839BAD130EA}"/>
              </a:ext>
            </a:extLst>
          </xdr:cNvPr>
          <xdr:cNvSpPr/>
        </xdr:nvSpPr>
        <xdr:spPr>
          <a:xfrm>
            <a:off x="114778" y="670560"/>
            <a:ext cx="2048824" cy="25146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kpi!$E$15">
        <xdr:nvSpPr>
          <xdr:cNvPr id="23" name="Rectangle 22">
            <a:extLst>
              <a:ext uri="{FF2B5EF4-FFF2-40B4-BE49-F238E27FC236}">
                <a16:creationId xmlns:a16="http://schemas.microsoft.com/office/drawing/2014/main" id="{F73A400A-560A-A9FA-92EF-41C09A34E2A8}"/>
              </a:ext>
            </a:extLst>
          </xdr:cNvPr>
          <xdr:cNvSpPr/>
        </xdr:nvSpPr>
        <xdr:spPr>
          <a:xfrm>
            <a:off x="236220" y="1037603"/>
            <a:ext cx="1805940" cy="256515"/>
          </a:xfrm>
          <a:prstGeom prst="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2C22D05-5681-42C1-977E-BE12B5BBBF1F}" type="TxLink">
              <a:rPr lang="en-US" sz="14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$93,507.51 </a:t>
            </a:fld>
            <a:endParaRPr lang="en-IN" sz="14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4" name="Rectangle: Rounded Corners 23">
            <a:extLst>
              <a:ext uri="{FF2B5EF4-FFF2-40B4-BE49-F238E27FC236}">
                <a16:creationId xmlns:a16="http://schemas.microsoft.com/office/drawing/2014/main" id="{83A7D96C-34DC-B71B-8AF0-1D60D2DB90E5}"/>
              </a:ext>
            </a:extLst>
          </xdr:cNvPr>
          <xdr:cNvSpPr/>
        </xdr:nvSpPr>
        <xdr:spPr>
          <a:xfrm>
            <a:off x="152400" y="1882140"/>
            <a:ext cx="1889760" cy="27432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xdr:twoCellAnchor>
    <xdr:from>
      <xdr:col>11</xdr:col>
      <xdr:colOff>137160</xdr:colOff>
      <xdr:row>5</xdr:row>
      <xdr:rowOff>30480</xdr:rowOff>
    </xdr:from>
    <xdr:to>
      <xdr:col>14</xdr:col>
      <xdr:colOff>373380</xdr:colOff>
      <xdr:row>12</xdr:row>
      <xdr:rowOff>99060</xdr:rowOff>
    </xdr:to>
    <xdr:sp macro="" textlink="">
      <xdr:nvSpPr>
        <xdr:cNvPr id="25" name="Rectangle: Rounded Corners 24">
          <a:extLst>
            <a:ext uri="{FF2B5EF4-FFF2-40B4-BE49-F238E27FC236}">
              <a16:creationId xmlns:a16="http://schemas.microsoft.com/office/drawing/2014/main" id="{441BF085-1881-7346-CE49-1A1FA2A35B20}"/>
            </a:ext>
          </a:extLst>
        </xdr:cNvPr>
        <xdr:cNvSpPr/>
      </xdr:nvSpPr>
      <xdr:spPr>
        <a:xfrm>
          <a:off x="6842760" y="944880"/>
          <a:ext cx="2065020" cy="134874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11</xdr:col>
      <xdr:colOff>152878</xdr:colOff>
      <xdr:row>3</xdr:row>
      <xdr:rowOff>91440</xdr:rowOff>
    </xdr:from>
    <xdr:to>
      <xdr:col>14</xdr:col>
      <xdr:colOff>372902</xdr:colOff>
      <xdr:row>11</xdr:row>
      <xdr:rowOff>106680</xdr:rowOff>
    </xdr:to>
    <xdr:grpSp>
      <xdr:nvGrpSpPr>
        <xdr:cNvPr id="26" name="Group 25">
          <a:extLst>
            <a:ext uri="{FF2B5EF4-FFF2-40B4-BE49-F238E27FC236}">
              <a16:creationId xmlns:a16="http://schemas.microsoft.com/office/drawing/2014/main" id="{B722BA63-D21F-D081-F945-30CCEE93E720}"/>
            </a:ext>
          </a:extLst>
        </xdr:cNvPr>
        <xdr:cNvGrpSpPr/>
      </xdr:nvGrpSpPr>
      <xdr:grpSpPr>
        <a:xfrm>
          <a:off x="6841545" y="645622"/>
          <a:ext cx="2044205" cy="1493058"/>
          <a:chOff x="91918" y="678180"/>
          <a:chExt cx="2048824" cy="1478280"/>
        </a:xfrm>
      </xdr:grpSpPr>
      <xdr:sp macro="" textlink="">
        <xdr:nvSpPr>
          <xdr:cNvPr id="27" name="Rectangle: Rounded Corners 26">
            <a:extLst>
              <a:ext uri="{FF2B5EF4-FFF2-40B4-BE49-F238E27FC236}">
                <a16:creationId xmlns:a16="http://schemas.microsoft.com/office/drawing/2014/main" id="{4E54FA1E-2463-32EA-A548-E09F8E67FF5B}"/>
              </a:ext>
            </a:extLst>
          </xdr:cNvPr>
          <xdr:cNvSpPr/>
        </xdr:nvSpPr>
        <xdr:spPr>
          <a:xfrm>
            <a:off x="91918" y="678180"/>
            <a:ext cx="2048824" cy="25146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a:t>
            </a:r>
            <a:r>
              <a:rPr lang="en-IN" sz="14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K15">
        <xdr:nvSpPr>
          <xdr:cNvPr id="28" name="Rectangle 27">
            <a:extLst>
              <a:ext uri="{FF2B5EF4-FFF2-40B4-BE49-F238E27FC236}">
                <a16:creationId xmlns:a16="http://schemas.microsoft.com/office/drawing/2014/main" id="{129E197E-F9FD-108C-4752-9ADAEF945E1A}"/>
              </a:ext>
            </a:extLst>
          </xdr:cNvPr>
          <xdr:cNvSpPr/>
        </xdr:nvSpPr>
        <xdr:spPr>
          <a:xfrm>
            <a:off x="205740" y="1022363"/>
            <a:ext cx="1805940" cy="256515"/>
          </a:xfrm>
          <a:prstGeom prst="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10ACDD-A917-4EF6-A9CE-0902C3F84024}" type="TxLink">
              <a:rPr lang="en-US" sz="14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3319</a:t>
            </a:fld>
            <a:endParaRPr lang="en-IN" sz="14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535A1869-C8D2-B537-15D1-5E7CB4619921}"/>
              </a:ext>
            </a:extLst>
          </xdr:cNvPr>
          <xdr:cNvSpPr/>
        </xdr:nvSpPr>
        <xdr:spPr>
          <a:xfrm>
            <a:off x="152400" y="1882140"/>
            <a:ext cx="1889760" cy="27432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xdr:twoCellAnchor>
    <xdr:from>
      <xdr:col>14</xdr:col>
      <xdr:colOff>586740</xdr:colOff>
      <xdr:row>5</xdr:row>
      <xdr:rowOff>15240</xdr:rowOff>
    </xdr:from>
    <xdr:to>
      <xdr:col>18</xdr:col>
      <xdr:colOff>213360</xdr:colOff>
      <xdr:row>12</xdr:row>
      <xdr:rowOff>83820</xdr:rowOff>
    </xdr:to>
    <xdr:sp macro="" textlink="">
      <xdr:nvSpPr>
        <xdr:cNvPr id="30" name="Rectangle: Rounded Corners 29">
          <a:extLst>
            <a:ext uri="{FF2B5EF4-FFF2-40B4-BE49-F238E27FC236}">
              <a16:creationId xmlns:a16="http://schemas.microsoft.com/office/drawing/2014/main" id="{14945922-43AD-ED14-AB88-E97F62F65A19}"/>
            </a:ext>
          </a:extLst>
        </xdr:cNvPr>
        <xdr:cNvSpPr/>
      </xdr:nvSpPr>
      <xdr:spPr>
        <a:xfrm>
          <a:off x="9121140" y="929640"/>
          <a:ext cx="2065020" cy="134874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15718</xdr:colOff>
      <xdr:row>3</xdr:row>
      <xdr:rowOff>76200</xdr:rowOff>
    </xdr:from>
    <xdr:to>
      <xdr:col>18</xdr:col>
      <xdr:colOff>235742</xdr:colOff>
      <xdr:row>11</xdr:row>
      <xdr:rowOff>83820</xdr:rowOff>
    </xdr:to>
    <xdr:grpSp>
      <xdr:nvGrpSpPr>
        <xdr:cNvPr id="31" name="Group 30">
          <a:extLst>
            <a:ext uri="{FF2B5EF4-FFF2-40B4-BE49-F238E27FC236}">
              <a16:creationId xmlns:a16="http://schemas.microsoft.com/office/drawing/2014/main" id="{7106E947-3901-85D2-AA6C-E33D4A62D514}"/>
            </a:ext>
          </a:extLst>
        </xdr:cNvPr>
        <xdr:cNvGrpSpPr/>
      </xdr:nvGrpSpPr>
      <xdr:grpSpPr>
        <a:xfrm>
          <a:off x="9136627" y="630382"/>
          <a:ext cx="2044206" cy="1485438"/>
          <a:chOff x="114778" y="685800"/>
          <a:chExt cx="2048824" cy="1470660"/>
        </a:xfrm>
      </xdr:grpSpPr>
      <xdr:sp macro="" textlink="">
        <xdr:nvSpPr>
          <xdr:cNvPr id="32" name="Rectangle: Rounded Corners 31">
            <a:extLst>
              <a:ext uri="{FF2B5EF4-FFF2-40B4-BE49-F238E27FC236}">
                <a16:creationId xmlns:a16="http://schemas.microsoft.com/office/drawing/2014/main" id="{42A5CEE4-713F-B430-05EC-48FB0EFAEA0D}"/>
              </a:ext>
            </a:extLst>
          </xdr:cNvPr>
          <xdr:cNvSpPr/>
        </xdr:nvSpPr>
        <xdr:spPr>
          <a:xfrm>
            <a:off x="114778" y="685800"/>
            <a:ext cx="2048824" cy="25146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r>
              <a:rPr lang="en-IN" sz="1400" baseline="0">
                <a:latin typeface="LATO BLACK" panose="020F0502020204030203" pitchFamily="34" charset="0"/>
                <a:ea typeface="LATO BLACK" panose="020F0502020204030203" pitchFamily="34" charset="0"/>
                <a:cs typeface="LATO BLACK" panose="020F0502020204030203" pitchFamily="34" charset="0"/>
              </a:rPr>
              <a:t> MARGIN</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N15">
        <xdr:nvSpPr>
          <xdr:cNvPr id="33" name="Rectangle 32">
            <a:extLst>
              <a:ext uri="{FF2B5EF4-FFF2-40B4-BE49-F238E27FC236}">
                <a16:creationId xmlns:a16="http://schemas.microsoft.com/office/drawing/2014/main" id="{613FA744-0217-0322-2256-9A0D08720FDE}"/>
              </a:ext>
            </a:extLst>
          </xdr:cNvPr>
          <xdr:cNvSpPr/>
        </xdr:nvSpPr>
        <xdr:spPr>
          <a:xfrm>
            <a:off x="205740" y="1022363"/>
            <a:ext cx="1805940" cy="256515"/>
          </a:xfrm>
          <a:prstGeom prst="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9365F4-7A2C-4094-8442-E7FE1FF6983D}" type="TxLink">
              <a:rPr lang="en-US" sz="14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12.74%</a:t>
            </a:fld>
            <a:endParaRPr lang="en-IN" sz="14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4" name="Rectangle: Rounded Corners 33">
            <a:extLst>
              <a:ext uri="{FF2B5EF4-FFF2-40B4-BE49-F238E27FC236}">
                <a16:creationId xmlns:a16="http://schemas.microsoft.com/office/drawing/2014/main" id="{0429D72E-5B44-5A41-E771-3A3CE87DA025}"/>
              </a:ext>
            </a:extLst>
          </xdr:cNvPr>
          <xdr:cNvSpPr/>
        </xdr:nvSpPr>
        <xdr:spPr>
          <a:xfrm>
            <a:off x="152400" y="1882140"/>
            <a:ext cx="1889760" cy="274320"/>
          </a:xfrm>
          <a:prstGeom prst="roundRect">
            <a:avLst/>
          </a:prstGeom>
          <a:gradFill>
            <a:gsLst>
              <a:gs pos="0">
                <a:schemeClr val="tx1">
                  <a:lumMod val="50000"/>
                  <a:lumOff val="50000"/>
                  <a:alpha val="80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xdr:twoCellAnchor>
    <xdr:from>
      <xdr:col>4</xdr:col>
      <xdr:colOff>68580</xdr:colOff>
      <xdr:row>7</xdr:row>
      <xdr:rowOff>30480</xdr:rowOff>
    </xdr:from>
    <xdr:to>
      <xdr:col>7</xdr:col>
      <xdr:colOff>22860</xdr:colOff>
      <xdr:row>10</xdr:row>
      <xdr:rowOff>19050</xdr:rowOff>
    </xdr:to>
    <xdr:graphicFrame macro="">
      <xdr:nvGraphicFramePr>
        <xdr:cNvPr id="36" name="Chart 35">
          <a:extLst>
            <a:ext uri="{FF2B5EF4-FFF2-40B4-BE49-F238E27FC236}">
              <a16:creationId xmlns:a16="http://schemas.microsoft.com/office/drawing/2014/main" id="{69F49F66-126E-4321-BB76-175306106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518160</xdr:colOff>
      <xdr:row>7</xdr:row>
      <xdr:rowOff>7620</xdr:rowOff>
    </xdr:from>
    <xdr:to>
      <xdr:col>10</xdr:col>
      <xdr:colOff>548640</xdr:colOff>
      <xdr:row>10</xdr:row>
      <xdr:rowOff>26670</xdr:rowOff>
    </xdr:to>
    <xdr:graphicFrame macro="">
      <xdr:nvGraphicFramePr>
        <xdr:cNvPr id="37" name="Chart 36">
          <a:extLst>
            <a:ext uri="{FF2B5EF4-FFF2-40B4-BE49-F238E27FC236}">
              <a16:creationId xmlns:a16="http://schemas.microsoft.com/office/drawing/2014/main" id="{C595198E-B73E-4807-A651-4D0870676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312420</xdr:colOff>
      <xdr:row>7</xdr:row>
      <xdr:rowOff>22860</xdr:rowOff>
    </xdr:from>
    <xdr:to>
      <xdr:col>14</xdr:col>
      <xdr:colOff>365760</xdr:colOff>
      <xdr:row>9</xdr:row>
      <xdr:rowOff>175260</xdr:rowOff>
    </xdr:to>
    <xdr:graphicFrame macro="">
      <xdr:nvGraphicFramePr>
        <xdr:cNvPr id="39" name="Chart 38">
          <a:extLst>
            <a:ext uri="{FF2B5EF4-FFF2-40B4-BE49-F238E27FC236}">
              <a16:creationId xmlns:a16="http://schemas.microsoft.com/office/drawing/2014/main" id="{4D5C41EE-FA71-493D-9C95-2C81E9216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198120</xdr:colOff>
      <xdr:row>7</xdr:row>
      <xdr:rowOff>0</xdr:rowOff>
    </xdr:from>
    <xdr:to>
      <xdr:col>18</xdr:col>
      <xdr:colOff>213360</xdr:colOff>
      <xdr:row>9</xdr:row>
      <xdr:rowOff>99060</xdr:rowOff>
    </xdr:to>
    <xdr:graphicFrame macro="">
      <xdr:nvGraphicFramePr>
        <xdr:cNvPr id="40" name="Chart 39">
          <a:extLst>
            <a:ext uri="{FF2B5EF4-FFF2-40B4-BE49-F238E27FC236}">
              <a16:creationId xmlns:a16="http://schemas.microsoft.com/office/drawing/2014/main" id="{B9AE5E0D-A4A5-469E-BE9F-4AD4DBBB9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15240</xdr:colOff>
          <xdr:row>10</xdr:row>
          <xdr:rowOff>91440</xdr:rowOff>
        </xdr:from>
        <xdr:to>
          <xdr:col>7</xdr:col>
          <xdr:colOff>60960</xdr:colOff>
          <xdr:row>11</xdr:row>
          <xdr:rowOff>137160</xdr:rowOff>
        </xdr:to>
        <xdr:pic>
          <xdr:nvPicPr>
            <xdr:cNvPr id="42" name="Picture 41">
              <a:extLst>
                <a:ext uri="{FF2B5EF4-FFF2-40B4-BE49-F238E27FC236}">
                  <a16:creationId xmlns:a16="http://schemas.microsoft.com/office/drawing/2014/main" id="{7659E6E4-C43A-64E4-E5A7-9F5C6263EF99}"/>
                </a:ext>
              </a:extLst>
            </xdr:cNvPr>
            <xdr:cNvPicPr>
              <a:picLocks noChangeAspect="1" noChangeArrowheads="1"/>
              <a:extLst>
                <a:ext uri="{84589F7E-364E-4C9E-8A38-B11213B215E9}">
                  <a14:cameraTool cellRange="'kpi yoyy'!$J$5" spid="_x0000_s10464"/>
                </a:ext>
              </a:extLst>
            </xdr:cNvPicPr>
          </xdr:nvPicPr>
          <xdr:blipFill>
            <a:blip xmlns:r="http://schemas.openxmlformats.org/officeDocument/2006/relationships" r:embed="rId2"/>
            <a:srcRect/>
            <a:stretch>
              <a:fillRect/>
            </a:stretch>
          </xdr:blipFill>
          <xdr:spPr bwMode="auto">
            <a:xfrm>
              <a:off x="3672840" y="1920240"/>
              <a:ext cx="65532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472440</xdr:colOff>
          <xdr:row>10</xdr:row>
          <xdr:rowOff>45720</xdr:rowOff>
        </xdr:from>
        <xdr:to>
          <xdr:col>10</xdr:col>
          <xdr:colOff>518160</xdr:colOff>
          <xdr:row>11</xdr:row>
          <xdr:rowOff>114300</xdr:rowOff>
        </xdr:to>
        <xdr:pic>
          <xdr:nvPicPr>
            <xdr:cNvPr id="44" name="Picture 43">
              <a:extLst>
                <a:ext uri="{FF2B5EF4-FFF2-40B4-BE49-F238E27FC236}">
                  <a16:creationId xmlns:a16="http://schemas.microsoft.com/office/drawing/2014/main" id="{398F6320-F313-5F75-97C6-B94348DCF4CE}"/>
                </a:ext>
              </a:extLst>
            </xdr:cNvPr>
            <xdr:cNvPicPr>
              <a:picLocks noChangeAspect="1" noChangeArrowheads="1"/>
              <a:extLst>
                <a:ext uri="{84589F7E-364E-4C9E-8A38-B11213B215E9}">
                  <a14:cameraTool cellRange="'kpi yoyy'!$K$5" spid="_x0000_s10465"/>
                </a:ext>
              </a:extLst>
            </xdr:cNvPicPr>
          </xdr:nvPicPr>
          <xdr:blipFill>
            <a:blip xmlns:r="http://schemas.openxmlformats.org/officeDocument/2006/relationships" r:embed="rId2"/>
            <a:srcRect/>
            <a:stretch>
              <a:fillRect/>
            </a:stretch>
          </xdr:blipFill>
          <xdr:spPr bwMode="auto">
            <a:xfrm>
              <a:off x="5958840" y="1874520"/>
              <a:ext cx="655320" cy="251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297180</xdr:colOff>
          <xdr:row>10</xdr:row>
          <xdr:rowOff>53340</xdr:rowOff>
        </xdr:from>
        <xdr:to>
          <xdr:col>14</xdr:col>
          <xdr:colOff>342900</xdr:colOff>
          <xdr:row>11</xdr:row>
          <xdr:rowOff>114300</xdr:rowOff>
        </xdr:to>
        <xdr:pic>
          <xdr:nvPicPr>
            <xdr:cNvPr id="46" name="Picture 45">
              <a:extLst>
                <a:ext uri="{FF2B5EF4-FFF2-40B4-BE49-F238E27FC236}">
                  <a16:creationId xmlns:a16="http://schemas.microsoft.com/office/drawing/2014/main" id="{1FDBE9F6-21FA-5C92-9331-9EC85F2246C0}"/>
                </a:ext>
              </a:extLst>
            </xdr:cNvPr>
            <xdr:cNvPicPr>
              <a:picLocks noChangeAspect="1" noChangeArrowheads="1"/>
              <a:extLst>
                <a:ext uri="{84589F7E-364E-4C9E-8A38-B11213B215E9}">
                  <a14:cameraTool cellRange="'kpi yoyy'!$L$5" spid="_x0000_s10466"/>
                </a:ext>
              </a:extLst>
            </xdr:cNvPicPr>
          </xdr:nvPicPr>
          <xdr:blipFill>
            <a:blip xmlns:r="http://schemas.openxmlformats.org/officeDocument/2006/relationships" r:embed="rId2"/>
            <a:srcRect/>
            <a:stretch>
              <a:fillRect/>
            </a:stretch>
          </xdr:blipFill>
          <xdr:spPr bwMode="auto">
            <a:xfrm>
              <a:off x="8221980" y="1882140"/>
              <a:ext cx="655320" cy="2438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91440</xdr:colOff>
          <xdr:row>10</xdr:row>
          <xdr:rowOff>22860</xdr:rowOff>
        </xdr:from>
        <xdr:to>
          <xdr:col>18</xdr:col>
          <xdr:colOff>106680</xdr:colOff>
          <xdr:row>11</xdr:row>
          <xdr:rowOff>106680</xdr:rowOff>
        </xdr:to>
        <xdr:pic>
          <xdr:nvPicPr>
            <xdr:cNvPr id="48" name="Picture 47">
              <a:extLst>
                <a:ext uri="{FF2B5EF4-FFF2-40B4-BE49-F238E27FC236}">
                  <a16:creationId xmlns:a16="http://schemas.microsoft.com/office/drawing/2014/main" id="{F8A17CCA-312C-4CC0-4168-FCA026E478DB}"/>
                </a:ext>
              </a:extLst>
            </xdr:cNvPr>
            <xdr:cNvPicPr>
              <a:picLocks noChangeAspect="1" noChangeArrowheads="1"/>
              <a:extLst>
                <a:ext uri="{84589F7E-364E-4C9E-8A38-B11213B215E9}">
                  <a14:cameraTool cellRange="'kpi yoyy'!$M$5" spid="_x0000_s10467"/>
                </a:ext>
              </a:extLst>
            </xdr:cNvPicPr>
          </xdr:nvPicPr>
          <xdr:blipFill>
            <a:blip xmlns:r="http://schemas.openxmlformats.org/officeDocument/2006/relationships" r:embed="rId7"/>
            <a:srcRect/>
            <a:stretch>
              <a:fillRect/>
            </a:stretch>
          </xdr:blipFill>
          <xdr:spPr bwMode="auto">
            <a:xfrm>
              <a:off x="10454640" y="1851660"/>
              <a:ext cx="62484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152400</xdr:colOff>
      <xdr:row>12</xdr:row>
      <xdr:rowOff>175260</xdr:rowOff>
    </xdr:from>
    <xdr:to>
      <xdr:col>7</xdr:col>
      <xdr:colOff>160020</xdr:colOff>
      <xdr:row>22</xdr:row>
      <xdr:rowOff>144780</xdr:rowOff>
    </xdr:to>
    <xdr:sp macro="" textlink="">
      <xdr:nvSpPr>
        <xdr:cNvPr id="5" name="Rectangle: Rounded Corners 4">
          <a:extLst>
            <a:ext uri="{FF2B5EF4-FFF2-40B4-BE49-F238E27FC236}">
              <a16:creationId xmlns:a16="http://schemas.microsoft.com/office/drawing/2014/main" id="{297B0B3C-3B6E-29D4-CA7C-C60CB349EC3E}"/>
            </a:ext>
          </a:extLst>
        </xdr:cNvPr>
        <xdr:cNvSpPr/>
      </xdr:nvSpPr>
      <xdr:spPr>
        <a:xfrm>
          <a:off x="152400" y="2369820"/>
          <a:ext cx="4274820" cy="179832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12</xdr:row>
      <xdr:rowOff>152400</xdr:rowOff>
    </xdr:from>
    <xdr:to>
      <xdr:col>13</xdr:col>
      <xdr:colOff>403860</xdr:colOff>
      <xdr:row>22</xdr:row>
      <xdr:rowOff>167640</xdr:rowOff>
    </xdr:to>
    <xdr:sp macro="" textlink="">
      <xdr:nvSpPr>
        <xdr:cNvPr id="9" name="Rectangle: Rounded Corners 8">
          <a:extLst>
            <a:ext uri="{FF2B5EF4-FFF2-40B4-BE49-F238E27FC236}">
              <a16:creationId xmlns:a16="http://schemas.microsoft.com/office/drawing/2014/main" id="{7C1C646C-05E9-2FB8-6E79-434653197138}"/>
            </a:ext>
          </a:extLst>
        </xdr:cNvPr>
        <xdr:cNvSpPr/>
      </xdr:nvSpPr>
      <xdr:spPr>
        <a:xfrm>
          <a:off x="4495800" y="2346960"/>
          <a:ext cx="3832860" cy="184404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441960</xdr:colOff>
      <xdr:row>12</xdr:row>
      <xdr:rowOff>152400</xdr:rowOff>
    </xdr:from>
    <xdr:to>
      <xdr:col>18</xdr:col>
      <xdr:colOff>259080</xdr:colOff>
      <xdr:row>22</xdr:row>
      <xdr:rowOff>167640</xdr:rowOff>
    </xdr:to>
    <xdr:sp macro="" textlink="">
      <xdr:nvSpPr>
        <xdr:cNvPr id="13" name="Rectangle: Rounded Corners 12">
          <a:extLst>
            <a:ext uri="{FF2B5EF4-FFF2-40B4-BE49-F238E27FC236}">
              <a16:creationId xmlns:a16="http://schemas.microsoft.com/office/drawing/2014/main" id="{719F05DE-39CA-6A45-3D9A-D3139841AD31}"/>
            </a:ext>
          </a:extLst>
        </xdr:cNvPr>
        <xdr:cNvSpPr/>
      </xdr:nvSpPr>
      <xdr:spPr>
        <a:xfrm>
          <a:off x="8366760" y="2346960"/>
          <a:ext cx="2865120" cy="184404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23</xdr:row>
      <xdr:rowOff>30480</xdr:rowOff>
    </xdr:from>
    <xdr:to>
      <xdr:col>7</xdr:col>
      <xdr:colOff>182880</xdr:colOff>
      <xdr:row>35</xdr:row>
      <xdr:rowOff>68580</xdr:rowOff>
    </xdr:to>
    <xdr:sp macro="" textlink="">
      <xdr:nvSpPr>
        <xdr:cNvPr id="35" name="Rectangle: Rounded Corners 34">
          <a:extLst>
            <a:ext uri="{FF2B5EF4-FFF2-40B4-BE49-F238E27FC236}">
              <a16:creationId xmlns:a16="http://schemas.microsoft.com/office/drawing/2014/main" id="{C311F5B2-58DA-4077-850F-8145066AD306}"/>
            </a:ext>
          </a:extLst>
        </xdr:cNvPr>
        <xdr:cNvSpPr/>
      </xdr:nvSpPr>
      <xdr:spPr>
        <a:xfrm>
          <a:off x="76200" y="4236720"/>
          <a:ext cx="4373880" cy="226314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220980</xdr:colOff>
      <xdr:row>23</xdr:row>
      <xdr:rowOff>22860</xdr:rowOff>
    </xdr:from>
    <xdr:to>
      <xdr:col>12</xdr:col>
      <xdr:colOff>190500</xdr:colOff>
      <xdr:row>35</xdr:row>
      <xdr:rowOff>0</xdr:rowOff>
    </xdr:to>
    <xdr:sp macro="" textlink="">
      <xdr:nvSpPr>
        <xdr:cNvPr id="38" name="Rectangle: Rounded Corners 37">
          <a:extLst>
            <a:ext uri="{FF2B5EF4-FFF2-40B4-BE49-F238E27FC236}">
              <a16:creationId xmlns:a16="http://schemas.microsoft.com/office/drawing/2014/main" id="{3EDC4F58-881E-4071-BFF9-1BCEC42611BF}"/>
            </a:ext>
          </a:extLst>
        </xdr:cNvPr>
        <xdr:cNvSpPr/>
      </xdr:nvSpPr>
      <xdr:spPr>
        <a:xfrm>
          <a:off x="4488180" y="4229100"/>
          <a:ext cx="3017520" cy="2202180"/>
        </a:xfrm>
        <a:prstGeom prst="roundRect">
          <a:avLst/>
        </a:prstGeom>
        <a:gradFill>
          <a:gsLst>
            <a:gs pos="0">
              <a:schemeClr val="tx1">
                <a:lumMod val="75000"/>
                <a:lumOff val="25000"/>
                <a:alpha val="75000"/>
              </a:schemeClr>
            </a:gs>
            <a:gs pos="100000">
              <a:schemeClr val="tx2">
                <a:lumMod val="85000"/>
                <a:lumOff val="15000"/>
                <a:alpha val="7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220980</xdr:colOff>
      <xdr:row>23</xdr:row>
      <xdr:rowOff>38100</xdr:rowOff>
    </xdr:from>
    <xdr:to>
      <xdr:col>18</xdr:col>
      <xdr:colOff>556260</xdr:colOff>
      <xdr:row>34</xdr:row>
      <xdr:rowOff>167640</xdr:rowOff>
    </xdr:to>
    <xdr:sp macro="" textlink="">
      <xdr:nvSpPr>
        <xdr:cNvPr id="41" name="Rectangle: Rounded Corners 40">
          <a:extLst>
            <a:ext uri="{FF2B5EF4-FFF2-40B4-BE49-F238E27FC236}">
              <a16:creationId xmlns:a16="http://schemas.microsoft.com/office/drawing/2014/main" id="{69B12C58-7F0E-496A-A364-E412FE4E3F18}"/>
            </a:ext>
          </a:extLst>
        </xdr:cNvPr>
        <xdr:cNvSpPr/>
      </xdr:nvSpPr>
      <xdr:spPr>
        <a:xfrm>
          <a:off x="7536180" y="4244340"/>
          <a:ext cx="3992880" cy="217170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13</xdr:row>
      <xdr:rowOff>68580</xdr:rowOff>
    </xdr:from>
    <xdr:to>
      <xdr:col>5</xdr:col>
      <xdr:colOff>114300</xdr:colOff>
      <xdr:row>14</xdr:row>
      <xdr:rowOff>121920</xdr:rowOff>
    </xdr:to>
    <xdr:sp macro="" textlink="">
      <xdr:nvSpPr>
        <xdr:cNvPr id="43" name="Rectangle: Rounded Corners 42">
          <a:extLst>
            <a:ext uri="{FF2B5EF4-FFF2-40B4-BE49-F238E27FC236}">
              <a16:creationId xmlns:a16="http://schemas.microsoft.com/office/drawing/2014/main" id="{C856942F-FF3E-FC0D-11D5-DCE2CE3524A8}"/>
            </a:ext>
          </a:extLst>
        </xdr:cNvPr>
        <xdr:cNvSpPr/>
      </xdr:nvSpPr>
      <xdr:spPr>
        <a:xfrm>
          <a:off x="266700" y="2446020"/>
          <a:ext cx="2895600" cy="23622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7</xdr:col>
      <xdr:colOff>381000</xdr:colOff>
      <xdr:row>13</xdr:row>
      <xdr:rowOff>38100</xdr:rowOff>
    </xdr:from>
    <xdr:to>
      <xdr:col>11</xdr:col>
      <xdr:colOff>434340</xdr:colOff>
      <xdr:row>14</xdr:row>
      <xdr:rowOff>129540</xdr:rowOff>
    </xdr:to>
    <xdr:sp macro="" textlink="">
      <xdr:nvSpPr>
        <xdr:cNvPr id="45" name="Rectangle: Rounded Corners 44">
          <a:extLst>
            <a:ext uri="{FF2B5EF4-FFF2-40B4-BE49-F238E27FC236}">
              <a16:creationId xmlns:a16="http://schemas.microsoft.com/office/drawing/2014/main" id="{5BC6335D-1B14-4F12-8489-A04C836C3781}"/>
            </a:ext>
          </a:extLst>
        </xdr:cNvPr>
        <xdr:cNvSpPr/>
      </xdr:nvSpPr>
      <xdr:spPr>
        <a:xfrm>
          <a:off x="4648200" y="2415540"/>
          <a:ext cx="2491740" cy="27432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latin typeface="Lato black" panose="020F0502020204030203" pitchFamily="34" charset="0"/>
              <a:ea typeface="Lato black" panose="020F0502020204030203" pitchFamily="34" charset="0"/>
              <a:cs typeface="Lato black" panose="020F0502020204030203" pitchFamily="34" charset="0"/>
            </a:rPr>
            <a:t>CATEGORY WISE PROFIT </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594360</xdr:colOff>
      <xdr:row>13</xdr:row>
      <xdr:rowOff>7620</xdr:rowOff>
    </xdr:from>
    <xdr:to>
      <xdr:col>18</xdr:col>
      <xdr:colOff>38100</xdr:colOff>
      <xdr:row>14</xdr:row>
      <xdr:rowOff>99060</xdr:rowOff>
    </xdr:to>
    <xdr:sp macro="" textlink="">
      <xdr:nvSpPr>
        <xdr:cNvPr id="47" name="Rectangle: Rounded Corners 46">
          <a:extLst>
            <a:ext uri="{FF2B5EF4-FFF2-40B4-BE49-F238E27FC236}">
              <a16:creationId xmlns:a16="http://schemas.microsoft.com/office/drawing/2014/main" id="{C36B496C-0B83-4F5F-9DB8-D93B099A1B0B}"/>
            </a:ext>
          </a:extLst>
        </xdr:cNvPr>
        <xdr:cNvSpPr/>
      </xdr:nvSpPr>
      <xdr:spPr>
        <a:xfrm>
          <a:off x="8519160" y="2385060"/>
          <a:ext cx="2491740" cy="27432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 WISE SALES SHARE</a:t>
          </a:r>
          <a:r>
            <a:rPr lang="en-IN" sz="1100" baseline="0">
              <a:latin typeface="Lato black" panose="020F0502020204030203" pitchFamily="34" charset="0"/>
              <a:ea typeface="Lato black" panose="020F0502020204030203" pitchFamily="34" charset="0"/>
              <a:cs typeface="Lato black" panose="020F0502020204030203" pitchFamily="34" charset="0"/>
            </a:rPr>
            <a:t> %</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205740</xdr:colOff>
      <xdr:row>23</xdr:row>
      <xdr:rowOff>91440</xdr:rowOff>
    </xdr:from>
    <xdr:to>
      <xdr:col>4</xdr:col>
      <xdr:colOff>259080</xdr:colOff>
      <xdr:row>24</xdr:row>
      <xdr:rowOff>152400</xdr:rowOff>
    </xdr:to>
    <xdr:sp macro="" textlink="">
      <xdr:nvSpPr>
        <xdr:cNvPr id="49" name="Rectangle: Rounded Corners 48">
          <a:extLst>
            <a:ext uri="{FF2B5EF4-FFF2-40B4-BE49-F238E27FC236}">
              <a16:creationId xmlns:a16="http://schemas.microsoft.com/office/drawing/2014/main" id="{855AD857-0FF6-4224-9F9E-471C5A70CDC8}"/>
            </a:ext>
          </a:extLst>
        </xdr:cNvPr>
        <xdr:cNvSpPr/>
      </xdr:nvSpPr>
      <xdr:spPr>
        <a:xfrm>
          <a:off x="205740" y="4297680"/>
          <a:ext cx="2491740" cy="274320"/>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xdr:from>
      <xdr:col>7</xdr:col>
      <xdr:colOff>405448</xdr:colOff>
      <xdr:row>23</xdr:row>
      <xdr:rowOff>106997</xdr:rowOff>
    </xdr:from>
    <xdr:to>
      <xdr:col>11</xdr:col>
      <xdr:colOff>458788</xdr:colOff>
      <xdr:row>24</xdr:row>
      <xdr:rowOff>167957</xdr:rowOff>
    </xdr:to>
    <xdr:sp macro="" textlink="">
      <xdr:nvSpPr>
        <xdr:cNvPr id="50" name="Rectangle: Rounded Corners 49">
          <a:extLst>
            <a:ext uri="{FF2B5EF4-FFF2-40B4-BE49-F238E27FC236}">
              <a16:creationId xmlns:a16="http://schemas.microsoft.com/office/drawing/2014/main" id="{5FDCF896-DB31-4064-BE99-5A8F3CC874AC}"/>
            </a:ext>
          </a:extLst>
        </xdr:cNvPr>
        <xdr:cNvSpPr/>
      </xdr:nvSpPr>
      <xdr:spPr>
        <a:xfrm>
          <a:off x="4683761" y="4305935"/>
          <a:ext cx="2498090" cy="275272"/>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TOP 10 SUB CATEGORY</a:t>
          </a:r>
        </a:p>
      </xdr:txBody>
    </xdr:sp>
    <xdr:clientData/>
  </xdr:twoCellAnchor>
  <xdr:twoCellAnchor>
    <xdr:from>
      <xdr:col>12</xdr:col>
      <xdr:colOff>403225</xdr:colOff>
      <xdr:row>23</xdr:row>
      <xdr:rowOff>107315</xdr:rowOff>
    </xdr:from>
    <xdr:to>
      <xdr:col>16</xdr:col>
      <xdr:colOff>456565</xdr:colOff>
      <xdr:row>24</xdr:row>
      <xdr:rowOff>168275</xdr:rowOff>
    </xdr:to>
    <xdr:sp macro="" textlink="">
      <xdr:nvSpPr>
        <xdr:cNvPr id="51" name="Rectangle: Rounded Corners 50">
          <a:extLst>
            <a:ext uri="{FF2B5EF4-FFF2-40B4-BE49-F238E27FC236}">
              <a16:creationId xmlns:a16="http://schemas.microsoft.com/office/drawing/2014/main" id="{739BAC80-ADC0-4321-AE18-7C9C20FAB749}"/>
            </a:ext>
          </a:extLst>
        </xdr:cNvPr>
        <xdr:cNvSpPr/>
      </xdr:nvSpPr>
      <xdr:spPr>
        <a:xfrm>
          <a:off x="7737475" y="4306253"/>
          <a:ext cx="2498090" cy="275272"/>
        </a:xfrm>
        <a:prstGeom prst="roundRect">
          <a:avLst/>
        </a:prstGeom>
        <a:gradFill>
          <a:gsLst>
            <a:gs pos="0">
              <a:schemeClr val="tx1">
                <a:lumMod val="75000"/>
                <a:lumOff val="25000"/>
                <a:alpha val="75000"/>
              </a:schemeClr>
            </a:gs>
            <a:gs pos="100000">
              <a:schemeClr val="tx2">
                <a:lumMod val="85000"/>
                <a:lumOff val="1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Lato black" panose="020F0502020204030203" pitchFamily="34" charset="0"/>
              <a:ea typeface="Lato black" panose="020F0502020204030203" pitchFamily="34" charset="0"/>
              <a:cs typeface="Lato black" panose="020F0502020204030203" pitchFamily="34" charset="0"/>
            </a:rPr>
            <a:t>FILTER</a:t>
          </a:r>
        </a:p>
      </xdr:txBody>
    </xdr:sp>
    <xdr:clientData/>
  </xdr:twoCellAnchor>
  <xdr:twoCellAnchor>
    <xdr:from>
      <xdr:col>0</xdr:col>
      <xdr:colOff>152400</xdr:colOff>
      <xdr:row>14</xdr:row>
      <xdr:rowOff>106680</xdr:rowOff>
    </xdr:from>
    <xdr:to>
      <xdr:col>6</xdr:col>
      <xdr:colOff>281940</xdr:colOff>
      <xdr:row>22</xdr:row>
      <xdr:rowOff>129540</xdr:rowOff>
    </xdr:to>
    <xdr:graphicFrame macro="">
      <xdr:nvGraphicFramePr>
        <xdr:cNvPr id="52" name="Chart 51">
          <a:extLst>
            <a:ext uri="{FF2B5EF4-FFF2-40B4-BE49-F238E27FC236}">
              <a16:creationId xmlns:a16="http://schemas.microsoft.com/office/drawing/2014/main" id="{7811AB11-24B8-493A-8321-F301B04F7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281940</xdr:colOff>
      <xdr:row>14</xdr:row>
      <xdr:rowOff>106680</xdr:rowOff>
    </xdr:from>
    <xdr:to>
      <xdr:col>13</xdr:col>
      <xdr:colOff>312420</xdr:colOff>
      <xdr:row>22</xdr:row>
      <xdr:rowOff>76200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C139CEFB-8DDC-4EFD-9C86-2C870121D3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549140" y="2667000"/>
              <a:ext cx="3688080" cy="1432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426720</xdr:colOff>
      <xdr:row>15</xdr:row>
      <xdr:rowOff>15240</xdr:rowOff>
    </xdr:from>
    <xdr:to>
      <xdr:col>18</xdr:col>
      <xdr:colOff>137160</xdr:colOff>
      <xdr:row>22</xdr:row>
      <xdr:rowOff>53340</xdr:rowOff>
    </xdr:to>
    <xdr:graphicFrame macro="">
      <xdr:nvGraphicFramePr>
        <xdr:cNvPr id="54" name="Chart 53">
          <a:extLst>
            <a:ext uri="{FF2B5EF4-FFF2-40B4-BE49-F238E27FC236}">
              <a16:creationId xmlns:a16="http://schemas.microsoft.com/office/drawing/2014/main" id="{310B3218-1738-442C-B148-53967C62F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259080</xdr:colOff>
      <xdr:row>25</xdr:row>
      <xdr:rowOff>45720</xdr:rowOff>
    </xdr:from>
    <xdr:to>
      <xdr:col>6</xdr:col>
      <xdr:colOff>571500</xdr:colOff>
      <xdr:row>34</xdr:row>
      <xdr:rowOff>114300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5BCD124-3858-4573-8BC0-9E048E0427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59080" y="4648200"/>
              <a:ext cx="3970020" cy="171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220980</xdr:colOff>
      <xdr:row>24</xdr:row>
      <xdr:rowOff>106680</xdr:rowOff>
    </xdr:from>
    <xdr:to>
      <xdr:col>12</xdr:col>
      <xdr:colOff>220980</xdr:colOff>
      <xdr:row>34</xdr:row>
      <xdr:rowOff>30480</xdr:rowOff>
    </xdr:to>
    <xdr:graphicFrame macro="">
      <xdr:nvGraphicFramePr>
        <xdr:cNvPr id="12" name="Chart 11">
          <a:extLst>
            <a:ext uri="{FF2B5EF4-FFF2-40B4-BE49-F238E27FC236}">
              <a16:creationId xmlns:a16="http://schemas.microsoft.com/office/drawing/2014/main" id="{6F92E20E-737B-402E-8F67-5A00BBF5C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365760</xdr:colOff>
      <xdr:row>26</xdr:row>
      <xdr:rowOff>1</xdr:rowOff>
    </xdr:from>
    <xdr:to>
      <xdr:col>14</xdr:col>
      <xdr:colOff>365760</xdr:colOff>
      <xdr:row>34</xdr:row>
      <xdr:rowOff>60961</xdr:rowOff>
    </xdr:to>
    <mc:AlternateContent xmlns:mc="http://schemas.openxmlformats.org/markup-compatibility/2006" xmlns:a14="http://schemas.microsoft.com/office/drawing/2010/main">
      <mc:Choice Requires="a14">
        <xdr:graphicFrame macro="">
          <xdr:nvGraphicFramePr>
            <xdr:cNvPr id="55" name="Year 1">
              <a:extLst>
                <a:ext uri="{FF2B5EF4-FFF2-40B4-BE49-F238E27FC236}">
                  <a16:creationId xmlns:a16="http://schemas.microsoft.com/office/drawing/2014/main" id="{65C4C4AF-3709-40EF-970A-39A0FE59F6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41631" y="4719485"/>
              <a:ext cx="1212645" cy="150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441960</xdr:colOff>
      <xdr:row>26</xdr:row>
      <xdr:rowOff>22859</xdr:rowOff>
    </xdr:from>
    <xdr:to>
      <xdr:col>16</xdr:col>
      <xdr:colOff>327660</xdr:colOff>
      <xdr:row>34</xdr:row>
      <xdr:rowOff>53340</xdr:rowOff>
    </xdr:to>
    <mc:AlternateContent xmlns:mc="http://schemas.openxmlformats.org/markup-compatibility/2006" xmlns:a14="http://schemas.microsoft.com/office/drawing/2010/main">
      <mc:Choice Requires="a14">
        <xdr:graphicFrame macro="">
          <xdr:nvGraphicFramePr>
            <xdr:cNvPr id="56" name="Segment 1">
              <a:extLst>
                <a:ext uri="{FF2B5EF4-FFF2-40B4-BE49-F238E27FC236}">
                  <a16:creationId xmlns:a16="http://schemas.microsoft.com/office/drawing/2014/main" id="{A77E1EE2-8843-4884-AED2-EF98F8BCF4F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930476" y="4742343"/>
              <a:ext cx="1098345" cy="1472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26</xdr:row>
      <xdr:rowOff>7621</xdr:rowOff>
    </xdr:from>
    <xdr:to>
      <xdr:col>18</xdr:col>
      <xdr:colOff>373380</xdr:colOff>
      <xdr:row>34</xdr:row>
      <xdr:rowOff>53341</xdr:rowOff>
    </xdr:to>
    <mc:AlternateContent xmlns:mc="http://schemas.openxmlformats.org/markup-compatibility/2006" xmlns:a14="http://schemas.microsoft.com/office/drawing/2010/main">
      <mc:Choice Requires="a14">
        <xdr:graphicFrame macro="">
          <xdr:nvGraphicFramePr>
            <xdr:cNvPr id="57" name="Region 1">
              <a:extLst>
                <a:ext uri="{FF2B5EF4-FFF2-40B4-BE49-F238E27FC236}">
                  <a16:creationId xmlns:a16="http://schemas.microsoft.com/office/drawing/2014/main" id="{7E283705-3EA7-4E21-BF62-5AFF842DC4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82161" y="4727105"/>
              <a:ext cx="1205025" cy="1487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122393</xdr:colOff>
          <xdr:row>10</xdr:row>
          <xdr:rowOff>106516</xdr:rowOff>
        </xdr:from>
        <xdr:to>
          <xdr:col>3</xdr:col>
          <xdr:colOff>157562</xdr:colOff>
          <xdr:row>11</xdr:row>
          <xdr:rowOff>136422</xdr:rowOff>
        </xdr:to>
        <xdr:pic>
          <xdr:nvPicPr>
            <xdr:cNvPr id="59" name="Picture 58">
              <a:extLst>
                <a:ext uri="{FF2B5EF4-FFF2-40B4-BE49-F238E27FC236}">
                  <a16:creationId xmlns:a16="http://schemas.microsoft.com/office/drawing/2014/main" id="{6936F05B-690A-A29B-E86A-8EBF3831B08C}"/>
                </a:ext>
              </a:extLst>
            </xdr:cNvPr>
            <xdr:cNvPicPr>
              <a:picLocks noChangeAspect="1" noChangeArrowheads="1"/>
              <a:extLst>
                <a:ext uri="{84589F7E-364E-4C9E-8A38-B11213B215E9}">
                  <a14:cameraTool cellRange="Sheet1!$F$11" spid="_x0000_s10468"/>
                </a:ext>
              </a:extLst>
            </xdr:cNvPicPr>
          </xdr:nvPicPr>
          <xdr:blipFill>
            <a:blip xmlns:r="http://schemas.openxmlformats.org/officeDocument/2006/relationships" r:embed="rId13"/>
            <a:srcRect/>
            <a:stretch>
              <a:fillRect/>
            </a:stretch>
          </xdr:blipFill>
          <xdr:spPr bwMode="auto">
            <a:xfrm>
              <a:off x="728716" y="1909097"/>
              <a:ext cx="1247814" cy="210164"/>
            </a:xfrm>
            <a:prstGeom prst="rect">
              <a:avLst/>
            </a:prstGeom>
            <a:no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8194</xdr:colOff>
          <xdr:row>10</xdr:row>
          <xdr:rowOff>98322</xdr:rowOff>
        </xdr:from>
        <xdr:to>
          <xdr:col>7</xdr:col>
          <xdr:colOff>61534</xdr:colOff>
          <xdr:row>11</xdr:row>
          <xdr:rowOff>136422</xdr:rowOff>
        </xdr:to>
        <xdr:pic>
          <xdr:nvPicPr>
            <xdr:cNvPr id="61" name="Picture 60">
              <a:extLst>
                <a:ext uri="{FF2B5EF4-FFF2-40B4-BE49-F238E27FC236}">
                  <a16:creationId xmlns:a16="http://schemas.microsoft.com/office/drawing/2014/main" id="{7653E854-339F-EEA0-8104-38F5A83FA711}"/>
                </a:ext>
              </a:extLst>
            </xdr:cNvPr>
            <xdr:cNvPicPr>
              <a:picLocks noChangeAspect="1" noChangeArrowheads="1"/>
              <a:extLst>
                <a:ext uri="{84589F7E-364E-4C9E-8A38-B11213B215E9}">
                  <a14:cameraTool cellRange="Sheet1!$G$11" spid="_x0000_s10469"/>
                </a:ext>
              </a:extLst>
            </xdr:cNvPicPr>
          </xdr:nvPicPr>
          <xdr:blipFill>
            <a:blip xmlns:r="http://schemas.openxmlformats.org/officeDocument/2006/relationships" r:embed="rId14"/>
            <a:srcRect/>
            <a:stretch>
              <a:fillRect/>
            </a:stretch>
          </xdr:blipFill>
          <xdr:spPr bwMode="auto">
            <a:xfrm>
              <a:off x="3646129" y="1900903"/>
              <a:ext cx="659663" cy="21835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483420</xdr:colOff>
          <xdr:row>10</xdr:row>
          <xdr:rowOff>57355</xdr:rowOff>
        </xdr:from>
        <xdr:to>
          <xdr:col>10</xdr:col>
          <xdr:colOff>536759</xdr:colOff>
          <xdr:row>11</xdr:row>
          <xdr:rowOff>95455</xdr:rowOff>
        </xdr:to>
        <xdr:pic>
          <xdr:nvPicPr>
            <xdr:cNvPr id="63" name="Picture 62">
              <a:extLst>
                <a:ext uri="{FF2B5EF4-FFF2-40B4-BE49-F238E27FC236}">
                  <a16:creationId xmlns:a16="http://schemas.microsoft.com/office/drawing/2014/main" id="{C8851965-B249-2B5D-0BBD-F6ABB391C4C9}"/>
                </a:ext>
              </a:extLst>
            </xdr:cNvPr>
            <xdr:cNvPicPr>
              <a:picLocks noChangeAspect="1" noChangeArrowheads="1"/>
              <a:extLst>
                <a:ext uri="{84589F7E-364E-4C9E-8A38-B11213B215E9}">
                  <a14:cameraTool cellRange="Sheet1!$H$11" spid="_x0000_s10470"/>
                </a:ext>
              </a:extLst>
            </xdr:cNvPicPr>
          </xdr:nvPicPr>
          <xdr:blipFill>
            <a:blip xmlns:r="http://schemas.openxmlformats.org/officeDocument/2006/relationships" r:embed="rId15"/>
            <a:srcRect/>
            <a:stretch>
              <a:fillRect/>
            </a:stretch>
          </xdr:blipFill>
          <xdr:spPr bwMode="auto">
            <a:xfrm>
              <a:off x="5940323" y="1859936"/>
              <a:ext cx="659662" cy="21835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294968</xdr:colOff>
          <xdr:row>10</xdr:row>
          <xdr:rowOff>65548</xdr:rowOff>
        </xdr:from>
        <xdr:to>
          <xdr:col>14</xdr:col>
          <xdr:colOff>348309</xdr:colOff>
          <xdr:row>11</xdr:row>
          <xdr:rowOff>103648</xdr:rowOff>
        </xdr:to>
        <xdr:pic>
          <xdr:nvPicPr>
            <xdr:cNvPr id="65" name="Picture 64">
              <a:extLst>
                <a:ext uri="{FF2B5EF4-FFF2-40B4-BE49-F238E27FC236}">
                  <a16:creationId xmlns:a16="http://schemas.microsoft.com/office/drawing/2014/main" id="{A6D28205-B65E-8C08-BAF2-3A48438A49FE}"/>
                </a:ext>
              </a:extLst>
            </xdr:cNvPr>
            <xdr:cNvPicPr>
              <a:picLocks noChangeAspect="1" noChangeArrowheads="1"/>
              <a:extLst>
                <a:ext uri="{84589F7E-364E-4C9E-8A38-B11213B215E9}">
                  <a14:cameraTool cellRange="Sheet1!$I$11" spid="_x0000_s10471"/>
                </a:ext>
              </a:extLst>
            </xdr:cNvPicPr>
          </xdr:nvPicPr>
          <xdr:blipFill>
            <a:blip xmlns:r="http://schemas.openxmlformats.org/officeDocument/2006/relationships" r:embed="rId16"/>
            <a:srcRect/>
            <a:stretch>
              <a:fillRect/>
            </a:stretch>
          </xdr:blipFill>
          <xdr:spPr bwMode="auto">
            <a:xfrm>
              <a:off x="8177162" y="1868129"/>
              <a:ext cx="659663" cy="21835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49161</xdr:colOff>
          <xdr:row>10</xdr:row>
          <xdr:rowOff>49161</xdr:rowOff>
        </xdr:from>
        <xdr:to>
          <xdr:col>18</xdr:col>
          <xdr:colOff>102502</xdr:colOff>
          <xdr:row>11</xdr:row>
          <xdr:rowOff>87261</xdr:rowOff>
        </xdr:to>
        <xdr:pic>
          <xdr:nvPicPr>
            <xdr:cNvPr id="67" name="Picture 66">
              <a:extLst>
                <a:ext uri="{FF2B5EF4-FFF2-40B4-BE49-F238E27FC236}">
                  <a16:creationId xmlns:a16="http://schemas.microsoft.com/office/drawing/2014/main" id="{A78AA123-1666-776D-3507-422F3D5903F6}"/>
                </a:ext>
              </a:extLst>
            </xdr:cNvPr>
            <xdr:cNvPicPr>
              <a:picLocks noChangeAspect="1" noChangeArrowheads="1"/>
              <a:extLst>
                <a:ext uri="{84589F7E-364E-4C9E-8A38-B11213B215E9}">
                  <a14:cameraTool cellRange="Sheet1!$J$11" spid="_x0000_s10472"/>
                </a:ext>
              </a:extLst>
            </xdr:cNvPicPr>
          </xdr:nvPicPr>
          <xdr:blipFill>
            <a:blip xmlns:r="http://schemas.openxmlformats.org/officeDocument/2006/relationships" r:embed="rId17"/>
            <a:srcRect/>
            <a:stretch>
              <a:fillRect/>
            </a:stretch>
          </xdr:blipFill>
          <xdr:spPr bwMode="auto">
            <a:xfrm>
              <a:off x="10356645" y="1851742"/>
              <a:ext cx="659663" cy="218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ai" refreshedDate="45929.474282060182" createdVersion="8" refreshedVersion="8" minRefreshableVersion="3" recordCount="9994" xr:uid="{7BB8B657-48F1-4DA4-A61D-A31D7A629D8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54164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0941AD-9486-4B2A-A491-FF40AD0EF8A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
      <pivotArea collapsedLevelsAreSubtotals="1" fieldPosition="0">
        <references count="1">
          <reference field="22" count="1">
            <x v="1"/>
          </reference>
        </references>
      </pivotArea>
    </format>
    <format dxfId="10">
      <pivotArea collapsedLevelsAreSubtotals="1" fieldPosition="0">
        <references count="1">
          <reference field="22" count="1">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1">
          <reference field="22" count="1">
            <x v="4"/>
          </reference>
        </references>
      </pivotArea>
    </format>
    <format dxfId="7">
      <pivotArea collapsedLevelsAreSubtotals="1" fieldPosition="0">
        <references count="1">
          <reference field="22" count="1">
            <x v="5"/>
          </reference>
        </references>
      </pivotArea>
    </format>
    <format dxfId="6">
      <pivotArea collapsedLevelsAreSubtotals="1" fieldPosition="0">
        <references count="1">
          <reference field="22" count="1">
            <x v="6"/>
          </reference>
        </references>
      </pivotArea>
    </format>
    <format dxfId="5">
      <pivotArea collapsedLevelsAreSubtotals="1" fieldPosition="0">
        <references count="1">
          <reference field="22" count="1">
            <x v="7"/>
          </reference>
        </references>
      </pivotArea>
    </format>
    <format dxfId="4">
      <pivotArea collapsedLevelsAreSubtotals="1" fieldPosition="0">
        <references count="1">
          <reference field="22" count="1">
            <x v="8"/>
          </reference>
        </references>
      </pivotArea>
    </format>
    <format dxfId="3">
      <pivotArea collapsedLevelsAreSubtotals="1" fieldPosition="0">
        <references count="1">
          <reference field="22" count="1">
            <x v="9"/>
          </reference>
        </references>
      </pivotArea>
    </format>
    <format dxfId="2">
      <pivotArea collapsedLevelsAreSubtotals="1" fieldPosition="0">
        <references count="1">
          <reference field="22" count="1">
            <x v="10"/>
          </reference>
        </references>
      </pivotArea>
    </format>
    <format dxfId="1">
      <pivotArea collapsedLevelsAreSubtotals="1" fieldPosition="0">
        <references count="1">
          <reference field="22" count="1">
            <x v="11"/>
          </reference>
        </references>
      </pivotArea>
    </format>
    <format dxfId="0">
      <pivotArea collapsedLevelsAreSubtotals="1" fieldPosition="0">
        <references count="1">
          <reference field="22" count="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0D1E50-EC54-415D-A340-344321FF2F4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65EBF8-5FB8-4555-BDA5-06A2B3B69D5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3" format="7">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027999-B752-4A96-B5CE-CEA285DE3E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F9750C-4694-41A0-99D5-C662CDB996F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6"/>
    </i>
    <i>
      <x v="14"/>
    </i>
    <i>
      <x v="3"/>
    </i>
    <i>
      <x v="5"/>
    </i>
    <i>
      <x v="13"/>
    </i>
    <i t="grand">
      <x/>
    </i>
  </rowItems>
  <colItems count="1">
    <i/>
  </colItems>
  <dataFields count="1">
    <dataField name="Sum of Sales" fld="18" baseField="0" baseItem="0"/>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13"/>
          </reference>
        </references>
      </pivotArea>
    </chartFormat>
    <chartFormat chart="5" format="4">
      <pivotArea type="data" outline="0" fieldPosition="0">
        <references count="2">
          <reference field="4294967294" count="1" selected="0">
            <x v="0"/>
          </reference>
          <reference field="16" count="1" selected="0">
            <x v="5"/>
          </reference>
        </references>
      </pivotArea>
    </chartFormat>
    <chartFormat chart="5" format="5">
      <pivotArea type="data" outline="0" fieldPosition="0">
        <references count="2">
          <reference field="4294967294" count="1" selected="0">
            <x v="0"/>
          </reference>
          <reference field="16" count="1" selected="0">
            <x v="14"/>
          </reference>
        </references>
      </pivotArea>
    </chartFormat>
    <chartFormat chart="5" format="6">
      <pivotArea type="data" outline="0" fieldPosition="0">
        <references count="2">
          <reference field="4294967294" count="1" selected="0">
            <x v="0"/>
          </reference>
          <reference field="16" count="1" selected="0">
            <x v="16"/>
          </reference>
        </references>
      </pivotArea>
    </chartFormat>
    <chartFormat chart="5" format="7">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A8E97D-3843-4355-9C49-B5946FFE0E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2D4A0B-C8B2-4A28-BCA9-7092826A7CC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N14"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DE3F3-B90A-4375-B8A7-DB4318E3C06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K14"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86396-8A6D-4425-940D-7DCBD46CC57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14"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CB781D-C20D-40CF-B5BE-0BB7C2A78A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14" firstHeaderRow="1"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4E4A6E-3CEB-4772-8455-289A54591AC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F5"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E73A72-4F4E-403A-B05A-06789A3B19BA}" sourceName="Year">
  <pivotTables>
    <pivotTable tabId="4" name="PivotTable2"/>
    <pivotTable tabId="3" name="PivotTable1"/>
    <pivotTable tabId="9" name="PivotTable3"/>
    <pivotTable tabId="9" name="PivotTable4"/>
    <pivotTable tabId="9" name="PivotTable5"/>
    <pivotTable tabId="9" name="PivotTable6"/>
    <pivotTable tabId="9" name="PivotTable7"/>
    <pivotTable tabId="6" name="PivotTable6"/>
    <pivotTable tabId="5" name="PivotTable5"/>
    <pivotTable tabId="7" name="PivotTable1"/>
  </pivotTables>
  <data>
    <tabular pivotCacheId="954164352">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2DB744-D631-4988-A3C1-A4F1E53DCA53}" sourceName="Segment">
  <pivotTables>
    <pivotTable tabId="4" name="PivotTable2"/>
    <pivotTable tabId="3" name="PivotTable1"/>
    <pivotTable tabId="9" name="PivotTable3"/>
  </pivotTables>
  <data>
    <tabular pivotCacheId="954164352">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AD9993-E854-45FB-BDBB-6AB1C15AC996}" sourceName="Region">
  <pivotTables>
    <pivotTable tabId="4" name="PivotTable2"/>
    <pivotTable tabId="9" name="PivotTable3"/>
    <pivotTable tabId="3" name="PivotTable1"/>
  </pivotTables>
  <data>
    <tabular pivotCacheId="954164352">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5CC43D-53AB-4946-A83F-337DE7EA12D0}" cache="Slicer_Year" caption="Year" rowHeight="234950"/>
  <slicer name="Segment" xr10:uid="{BF69041F-24CF-48A1-B697-97EB94676F78}" cache="Slicer_Segment" caption="Segment" rowHeight="234950"/>
  <slicer name="Region" xr10:uid="{A9EADB4F-6CA8-4195-98AD-8C32B57660C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98DAEBE-B280-437A-BF56-DFECF71B048A}" cache="Slicer_Year" caption="Year" style="SlicerStyleLight1 3" rowHeight="234950"/>
  <slicer name="Segment 1" xr10:uid="{5BF8E76A-EAF4-40C1-BF41-0E2FC1C6FC32}" cache="Slicer_Segment" caption="Segment" style="SlicerStyleLight1 3" rowHeight="234950"/>
  <slicer name="Region 1" xr10:uid="{8ADF5296-B1D3-43DF-B55D-026C59B03014}" cache="Slicer_Region" caption="Region" style="SlicerStyleLight1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BE25B-6BAE-4561-8056-04E5536EC9D6}">
  <dimension ref="A3:C16"/>
  <sheetViews>
    <sheetView workbookViewId="0">
      <selection activeCell="O39" sqref="O39"/>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10933</v>
      </c>
      <c r="B3" s="5" t="s">
        <v>10947</v>
      </c>
      <c r="C3" s="10" t="s">
        <v>10948</v>
      </c>
    </row>
    <row r="4" spans="1:3" x14ac:dyDescent="0.3">
      <c r="A4" s="8" t="s">
        <v>10935</v>
      </c>
      <c r="B4" s="11">
        <v>1602.1330000000003</v>
      </c>
      <c r="C4" s="12">
        <v>475.21409999999992</v>
      </c>
    </row>
    <row r="5" spans="1:3" x14ac:dyDescent="0.3">
      <c r="A5" s="8" t="s">
        <v>10936</v>
      </c>
      <c r="B5" s="11">
        <v>1840.6324</v>
      </c>
      <c r="C5" s="12">
        <v>-158.87630000000004</v>
      </c>
    </row>
    <row r="6" spans="1:3" x14ac:dyDescent="0.3">
      <c r="A6" s="8" t="s">
        <v>10937</v>
      </c>
      <c r="B6" s="11">
        <v>1497.598</v>
      </c>
      <c r="C6" s="12">
        <v>249.87370000000004</v>
      </c>
    </row>
    <row r="7" spans="1:3" x14ac:dyDescent="0.3">
      <c r="A7" s="8" t="s">
        <v>10938</v>
      </c>
      <c r="B7" s="11">
        <v>208.10000000000002</v>
      </c>
      <c r="C7" s="12">
        <v>-5.7181999999999951</v>
      </c>
    </row>
    <row r="8" spans="1:3" x14ac:dyDescent="0.3">
      <c r="A8" s="8" t="s">
        <v>10939</v>
      </c>
      <c r="B8" s="11">
        <v>1441.5819999999997</v>
      </c>
      <c r="C8" s="12">
        <v>210.86429999999996</v>
      </c>
    </row>
    <row r="9" spans="1:3" x14ac:dyDescent="0.3">
      <c r="A9" s="8" t="s">
        <v>10940</v>
      </c>
      <c r="B9" s="11">
        <v>2590.23</v>
      </c>
      <c r="C9" s="12">
        <v>75.510899999999907</v>
      </c>
    </row>
    <row r="10" spans="1:3" x14ac:dyDescent="0.3">
      <c r="A10" s="8" t="s">
        <v>10941</v>
      </c>
      <c r="B10" s="11">
        <v>3919.7799999999993</v>
      </c>
      <c r="C10" s="12">
        <v>289.65509999999989</v>
      </c>
    </row>
    <row r="11" spans="1:3" x14ac:dyDescent="0.3">
      <c r="A11" s="8" t="s">
        <v>10942</v>
      </c>
      <c r="B11" s="11">
        <v>461.99399999999997</v>
      </c>
      <c r="C11" s="12">
        <v>-69.539500000000061</v>
      </c>
    </row>
    <row r="12" spans="1:3" x14ac:dyDescent="0.3">
      <c r="A12" s="8" t="s">
        <v>10943</v>
      </c>
      <c r="B12" s="11">
        <v>8431.7619999999988</v>
      </c>
      <c r="C12" s="12">
        <v>1029.6014000000002</v>
      </c>
    </row>
    <row r="13" spans="1:3" x14ac:dyDescent="0.3">
      <c r="A13" s="8" t="s">
        <v>10944</v>
      </c>
      <c r="B13" s="11">
        <v>3336.6919999999996</v>
      </c>
      <c r="C13" s="12">
        <v>527.55089999999996</v>
      </c>
    </row>
    <row r="14" spans="1:3" x14ac:dyDescent="0.3">
      <c r="A14" s="8" t="s">
        <v>10945</v>
      </c>
      <c r="B14" s="11">
        <v>4510.2880000000005</v>
      </c>
      <c r="C14" s="12">
        <v>895.81469999999979</v>
      </c>
    </row>
    <row r="15" spans="1:3" x14ac:dyDescent="0.3">
      <c r="A15" s="8" t="s">
        <v>10946</v>
      </c>
      <c r="B15" s="11">
        <v>611.62800000000004</v>
      </c>
      <c r="C15" s="12">
        <v>158.85259999999997</v>
      </c>
    </row>
    <row r="16" spans="1:3" x14ac:dyDescent="0.3">
      <c r="A16" s="9" t="s">
        <v>10934</v>
      </c>
      <c r="B16" s="28">
        <v>30452.419399999999</v>
      </c>
      <c r="C16" s="29">
        <v>3678.8036999999995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D4D0-7BDF-49FC-96B0-75F9ED88A8E9}">
  <dimension ref="A3:E8"/>
  <sheetViews>
    <sheetView topLeftCell="A2" workbookViewId="0">
      <selection activeCell="E14" sqref="E14"/>
    </sheetView>
  </sheetViews>
  <sheetFormatPr defaultRowHeight="14.4" x14ac:dyDescent="0.3"/>
  <cols>
    <col min="1" max="1" width="13.109375" bestFit="1" customWidth="1"/>
    <col min="2" max="2" width="11.6640625" bestFit="1" customWidth="1"/>
    <col min="4" max="4" width="13" customWidth="1"/>
    <col min="5" max="5" width="12" customWidth="1"/>
  </cols>
  <sheetData>
    <row r="3" spans="1:5" x14ac:dyDescent="0.3">
      <c r="A3" s="6" t="s">
        <v>10933</v>
      </c>
      <c r="B3" s="7" t="s">
        <v>10948</v>
      </c>
      <c r="D3" s="14" t="s">
        <v>15</v>
      </c>
      <c r="E3" s="14" t="s">
        <v>10949</v>
      </c>
    </row>
    <row r="4" spans="1:5" x14ac:dyDescent="0.3">
      <c r="A4" s="8" t="s">
        <v>71</v>
      </c>
      <c r="B4" s="7">
        <v>3602.4890999999998</v>
      </c>
      <c r="D4" t="str">
        <f>A4</f>
        <v>Technology</v>
      </c>
      <c r="E4" s="15">
        <f>GETPIVOTDATA("Profit",$A$3,"Category","Furniture")</f>
        <v>-419.62610000000035</v>
      </c>
    </row>
    <row r="5" spans="1:5" x14ac:dyDescent="0.3">
      <c r="A5" s="13" t="s">
        <v>46</v>
      </c>
      <c r="B5" s="26">
        <v>495.94070000000022</v>
      </c>
      <c r="D5" t="str">
        <f>A5</f>
        <v>Office Supplies</v>
      </c>
      <c r="E5" s="15">
        <f>GETPIVOTDATA("Profit",$A$3,"Category","Office Supplies")</f>
        <v>495.94070000000022</v>
      </c>
    </row>
    <row r="6" spans="1:5" x14ac:dyDescent="0.3">
      <c r="A6" s="13" t="s">
        <v>32</v>
      </c>
      <c r="B6" s="26">
        <v>-419.62610000000035</v>
      </c>
      <c r="D6" t="str">
        <f>A6</f>
        <v>Furniture</v>
      </c>
      <c r="E6" s="15">
        <f>GETPIVOTDATA("Profit",$A$3,"Category","Technology")</f>
        <v>3602.4890999999998</v>
      </c>
    </row>
    <row r="7" spans="1:5" x14ac:dyDescent="0.3">
      <c r="A7" s="9" t="s">
        <v>10934</v>
      </c>
      <c r="B7" s="27">
        <v>3678.8036999999995</v>
      </c>
      <c r="D7" t="str">
        <f>A7</f>
        <v>Grand Total</v>
      </c>
      <c r="E7" s="15">
        <f>GETPIVOTDATA("Profit",$A$3)</f>
        <v>3678.8036999999995</v>
      </c>
    </row>
    <row r="8" spans="1:5" x14ac:dyDescent="0.3">
      <c r="E8" t="s">
        <v>10950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4B88-BCE1-40D7-B778-BC179A83C5D4}">
  <dimension ref="A1:B5"/>
  <sheetViews>
    <sheetView workbookViewId="0">
      <selection activeCell="B3" sqref="B3"/>
    </sheetView>
  </sheetViews>
  <sheetFormatPr defaultRowHeight="14.4" x14ac:dyDescent="0.3"/>
  <cols>
    <col min="1" max="1" width="13.109375" bestFit="1" customWidth="1"/>
    <col min="2" max="2" width="11.21875" bestFit="1" customWidth="1"/>
  </cols>
  <sheetData>
    <row r="1" spans="1:2" x14ac:dyDescent="0.3">
      <c r="A1" s="6" t="s">
        <v>10933</v>
      </c>
      <c r="B1" s="7" t="s">
        <v>10947</v>
      </c>
    </row>
    <row r="2" spans="1:2" x14ac:dyDescent="0.3">
      <c r="A2" s="8" t="s">
        <v>32</v>
      </c>
      <c r="B2" s="16">
        <v>0.29346432697678143</v>
      </c>
    </row>
    <row r="3" spans="1:2" x14ac:dyDescent="0.3">
      <c r="A3" s="13" t="s">
        <v>46</v>
      </c>
      <c r="B3" s="17">
        <v>0.33589150062241141</v>
      </c>
    </row>
    <row r="4" spans="1:2" x14ac:dyDescent="0.3">
      <c r="A4" s="13" t="s">
        <v>71</v>
      </c>
      <c r="B4" s="17">
        <v>0.37064417240080716</v>
      </c>
    </row>
    <row r="5" spans="1:2" x14ac:dyDescent="0.3">
      <c r="A5" s="9" t="s">
        <v>10934</v>
      </c>
      <c r="B5"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30F8-944C-4824-B653-1CD250ABC9F1}">
  <dimension ref="A1:E50"/>
  <sheetViews>
    <sheetView topLeftCell="C3" workbookViewId="0">
      <selection activeCell="J51" sqref="J51"/>
    </sheetView>
  </sheetViews>
  <sheetFormatPr defaultRowHeight="14.4" x14ac:dyDescent="0.3"/>
  <cols>
    <col min="1" max="1" width="17.33203125" bestFit="1" customWidth="1"/>
    <col min="2" max="2" width="12" bestFit="1" customWidth="1"/>
    <col min="4" max="4" width="17.109375" customWidth="1"/>
  </cols>
  <sheetData>
    <row r="1" spans="1:5" x14ac:dyDescent="0.3">
      <c r="A1" s="6" t="s">
        <v>10933</v>
      </c>
      <c r="B1" s="7" t="s">
        <v>10947</v>
      </c>
      <c r="D1" t="s">
        <v>10951</v>
      </c>
      <c r="E1" t="s">
        <v>10952</v>
      </c>
    </row>
    <row r="2" spans="1:5" x14ac:dyDescent="0.3">
      <c r="A2" s="8" t="s">
        <v>358</v>
      </c>
      <c r="B2" s="7">
        <v>1828.25</v>
      </c>
      <c r="D2" t="str">
        <f>A2</f>
        <v>Alabama</v>
      </c>
      <c r="E2" s="15">
        <f>GETPIVOTDATA("Sales",$A$1,"State",A2)</f>
        <v>1828.25</v>
      </c>
    </row>
    <row r="3" spans="1:5" x14ac:dyDescent="0.3">
      <c r="A3" s="13" t="s">
        <v>310</v>
      </c>
      <c r="B3" s="26">
        <v>11133.537</v>
      </c>
      <c r="D3" t="str">
        <f t="shared" ref="D3:D50" si="0">A3</f>
        <v>Arizona</v>
      </c>
      <c r="E3" s="15">
        <f t="shared" ref="E3:E50" si="1">GETPIVOTDATA("Sales",$A$1,"State",A3)</f>
        <v>11133.537</v>
      </c>
    </row>
    <row r="4" spans="1:5" x14ac:dyDescent="0.3">
      <c r="A4" s="13" t="s">
        <v>1707</v>
      </c>
      <c r="B4" s="26">
        <v>2707.6400000000003</v>
      </c>
      <c r="D4" t="str">
        <f t="shared" si="0"/>
        <v>Arkansas</v>
      </c>
      <c r="E4" s="15">
        <f t="shared" si="1"/>
        <v>2707.6400000000003</v>
      </c>
    </row>
    <row r="5" spans="1:5" x14ac:dyDescent="0.3">
      <c r="A5" s="13" t="s">
        <v>43</v>
      </c>
      <c r="B5" s="26">
        <v>146729.09649999964</v>
      </c>
      <c r="D5" t="str">
        <f t="shared" si="0"/>
        <v>California</v>
      </c>
      <c r="E5" s="15">
        <f t="shared" si="1"/>
        <v>146729.09649999964</v>
      </c>
    </row>
    <row r="6" spans="1:5" x14ac:dyDescent="0.3">
      <c r="A6" s="13" t="s">
        <v>457</v>
      </c>
      <c r="B6" s="26">
        <v>10299.813</v>
      </c>
      <c r="D6" t="str">
        <f t="shared" si="0"/>
        <v>Colorado</v>
      </c>
      <c r="E6" s="15">
        <f t="shared" si="1"/>
        <v>10299.813</v>
      </c>
    </row>
    <row r="7" spans="1:5" x14ac:dyDescent="0.3">
      <c r="A7" s="13" t="s">
        <v>747</v>
      </c>
      <c r="B7" s="26">
        <v>5307.21</v>
      </c>
      <c r="D7" t="str">
        <f t="shared" si="0"/>
        <v>Connecticut</v>
      </c>
      <c r="E7" s="15">
        <f t="shared" si="1"/>
        <v>5307.21</v>
      </c>
    </row>
    <row r="8" spans="1:5" x14ac:dyDescent="0.3">
      <c r="A8" s="13" t="s">
        <v>245</v>
      </c>
      <c r="B8" s="26">
        <v>13754.983</v>
      </c>
      <c r="D8" t="str">
        <f t="shared" si="0"/>
        <v>Delaware</v>
      </c>
      <c r="E8" s="15">
        <f t="shared" si="1"/>
        <v>13754.983</v>
      </c>
    </row>
    <row r="9" spans="1:5" x14ac:dyDescent="0.3">
      <c r="A9" s="13" t="s">
        <v>3034</v>
      </c>
      <c r="B9" s="26">
        <v>77.759999999999991</v>
      </c>
      <c r="D9" t="str">
        <f t="shared" si="0"/>
        <v>District of Columbia</v>
      </c>
      <c r="E9" s="15">
        <f t="shared" si="1"/>
        <v>77.759999999999991</v>
      </c>
    </row>
    <row r="10" spans="1:5" x14ac:dyDescent="0.3">
      <c r="A10" s="13" t="s">
        <v>54</v>
      </c>
      <c r="B10" s="26">
        <v>26515.811499999982</v>
      </c>
      <c r="D10" t="str">
        <f t="shared" si="0"/>
        <v>Florida</v>
      </c>
      <c r="E10" s="15">
        <f t="shared" si="1"/>
        <v>26515.811499999982</v>
      </c>
    </row>
    <row r="11" spans="1:5" x14ac:dyDescent="0.3">
      <c r="A11" s="13" t="s">
        <v>1272</v>
      </c>
      <c r="B11" s="26">
        <v>19160.02</v>
      </c>
      <c r="D11" t="str">
        <f t="shared" si="0"/>
        <v>Georgia</v>
      </c>
      <c r="E11" s="15">
        <f t="shared" si="1"/>
        <v>19160.02</v>
      </c>
    </row>
    <row r="12" spans="1:5" x14ac:dyDescent="0.3">
      <c r="A12" s="13" t="s">
        <v>6260</v>
      </c>
      <c r="B12" s="26">
        <v>1233.548</v>
      </c>
      <c r="D12" t="str">
        <f t="shared" si="0"/>
        <v>Idaho</v>
      </c>
      <c r="E12" s="15">
        <f t="shared" si="1"/>
        <v>1233.548</v>
      </c>
    </row>
    <row r="13" spans="1:5" x14ac:dyDescent="0.3">
      <c r="A13" s="13" t="s">
        <v>211</v>
      </c>
      <c r="B13" s="26">
        <v>24351.611000000004</v>
      </c>
      <c r="D13" t="str">
        <f t="shared" si="0"/>
        <v>Illinois</v>
      </c>
      <c r="E13" s="15">
        <f t="shared" si="1"/>
        <v>24351.611000000004</v>
      </c>
    </row>
    <row r="14" spans="1:5" x14ac:dyDescent="0.3">
      <c r="A14" s="13" t="s">
        <v>254</v>
      </c>
      <c r="B14" s="26">
        <v>18516.449999999993</v>
      </c>
      <c r="D14" t="str">
        <f t="shared" si="0"/>
        <v>Indiana</v>
      </c>
      <c r="E14" s="15">
        <f t="shared" si="1"/>
        <v>18516.449999999993</v>
      </c>
    </row>
    <row r="15" spans="1:5" x14ac:dyDescent="0.3">
      <c r="A15" s="13" t="s">
        <v>489</v>
      </c>
      <c r="B15" s="26">
        <v>716.41000000000008</v>
      </c>
      <c r="D15" t="str">
        <f t="shared" si="0"/>
        <v>Iowa</v>
      </c>
      <c r="E15" s="15">
        <f t="shared" si="1"/>
        <v>716.41000000000008</v>
      </c>
    </row>
    <row r="16" spans="1:5" x14ac:dyDescent="0.3">
      <c r="A16" s="13" t="s">
        <v>4530</v>
      </c>
      <c r="B16" s="26">
        <v>733.15</v>
      </c>
      <c r="D16" t="str">
        <f t="shared" si="0"/>
        <v>Kansas</v>
      </c>
      <c r="E16" s="15">
        <f t="shared" si="1"/>
        <v>733.15</v>
      </c>
    </row>
    <row r="17" spans="1:5" x14ac:dyDescent="0.3">
      <c r="A17" s="13" t="s">
        <v>29</v>
      </c>
      <c r="B17" s="26">
        <v>15534.839999999998</v>
      </c>
      <c r="D17" t="str">
        <f t="shared" si="0"/>
        <v>Kentucky</v>
      </c>
      <c r="E17" s="15">
        <f t="shared" si="1"/>
        <v>15534.839999999998</v>
      </c>
    </row>
    <row r="18" spans="1:5" x14ac:dyDescent="0.3">
      <c r="A18" s="13" t="s">
        <v>736</v>
      </c>
      <c r="B18" s="26">
        <v>5501.55</v>
      </c>
      <c r="D18" t="str">
        <f t="shared" si="0"/>
        <v>Louisiana</v>
      </c>
      <c r="E18" s="15">
        <f t="shared" si="1"/>
        <v>5501.55</v>
      </c>
    </row>
    <row r="19" spans="1:5" x14ac:dyDescent="0.3">
      <c r="A19" s="13" t="s">
        <v>2735</v>
      </c>
      <c r="B19" s="26">
        <v>9451.5999999999985</v>
      </c>
      <c r="D19" t="str">
        <f t="shared" si="0"/>
        <v>Maryland</v>
      </c>
      <c r="E19" s="15">
        <f t="shared" si="1"/>
        <v>9451.5999999999985</v>
      </c>
    </row>
    <row r="20" spans="1:5" x14ac:dyDescent="0.3">
      <c r="A20" s="13" t="s">
        <v>1245</v>
      </c>
      <c r="B20" s="26">
        <v>8143.0759999999982</v>
      </c>
      <c r="D20" t="str">
        <f t="shared" si="0"/>
        <v>Massachusetts</v>
      </c>
      <c r="E20" s="15">
        <f t="shared" si="1"/>
        <v>8143.0759999999982</v>
      </c>
    </row>
    <row r="21" spans="1:5" x14ac:dyDescent="0.3">
      <c r="A21" s="13" t="s">
        <v>238</v>
      </c>
      <c r="B21" s="26">
        <v>25833.649000000009</v>
      </c>
      <c r="D21" t="str">
        <f t="shared" si="0"/>
        <v>Michigan</v>
      </c>
      <c r="E21" s="15">
        <f t="shared" si="1"/>
        <v>25833.649000000009</v>
      </c>
    </row>
    <row r="22" spans="1:5" x14ac:dyDescent="0.3">
      <c r="A22" s="13" t="s">
        <v>229</v>
      </c>
      <c r="B22" s="26">
        <v>6728.2499999999982</v>
      </c>
      <c r="D22" t="str">
        <f t="shared" si="0"/>
        <v>Minnesota</v>
      </c>
      <c r="E22" s="15">
        <f t="shared" si="1"/>
        <v>6728.2499999999982</v>
      </c>
    </row>
    <row r="23" spans="1:5" x14ac:dyDescent="0.3">
      <c r="A23" s="13" t="s">
        <v>1487</v>
      </c>
      <c r="B23" s="26">
        <v>2997.24</v>
      </c>
      <c r="D23" t="str">
        <f t="shared" si="0"/>
        <v>Mississippi</v>
      </c>
      <c r="E23" s="15">
        <f t="shared" si="1"/>
        <v>2997.24</v>
      </c>
    </row>
    <row r="24" spans="1:5" x14ac:dyDescent="0.3">
      <c r="A24" s="13" t="s">
        <v>596</v>
      </c>
      <c r="B24" s="26">
        <v>9350.7999999999975</v>
      </c>
      <c r="D24" t="str">
        <f t="shared" si="0"/>
        <v>Missouri</v>
      </c>
      <c r="E24" s="15">
        <f t="shared" si="1"/>
        <v>9350.7999999999975</v>
      </c>
    </row>
    <row r="25" spans="1:5" x14ac:dyDescent="0.3">
      <c r="A25" s="13" t="s">
        <v>1762</v>
      </c>
      <c r="B25" s="26">
        <v>4229.2799999999988</v>
      </c>
      <c r="D25" t="str">
        <f t="shared" si="0"/>
        <v>Montana</v>
      </c>
      <c r="E25" s="15">
        <f t="shared" si="1"/>
        <v>4229.2799999999988</v>
      </c>
    </row>
    <row r="26" spans="1:5" x14ac:dyDescent="0.3">
      <c r="A26" s="13" t="s">
        <v>138</v>
      </c>
      <c r="B26" s="26">
        <v>3579.35</v>
      </c>
      <c r="D26" t="str">
        <f t="shared" si="0"/>
        <v>Nebraska</v>
      </c>
      <c r="E26" s="15">
        <f t="shared" si="1"/>
        <v>3579.35</v>
      </c>
    </row>
    <row r="27" spans="1:5" x14ac:dyDescent="0.3">
      <c r="A27" s="13" t="s">
        <v>1392</v>
      </c>
      <c r="B27" s="26">
        <v>3301.5659999999998</v>
      </c>
      <c r="D27" t="str">
        <f t="shared" si="0"/>
        <v>Nevada</v>
      </c>
      <c r="E27" s="15">
        <f t="shared" si="1"/>
        <v>3301.5659999999998</v>
      </c>
    </row>
    <row r="28" spans="1:5" x14ac:dyDescent="0.3">
      <c r="A28" s="13" t="s">
        <v>2694</v>
      </c>
      <c r="B28" s="26">
        <v>1509.4300000000003</v>
      </c>
      <c r="D28" t="str">
        <f t="shared" si="0"/>
        <v>New Hampshire</v>
      </c>
      <c r="E28" s="15">
        <f t="shared" si="1"/>
        <v>1509.4300000000003</v>
      </c>
    </row>
    <row r="29" spans="1:5" x14ac:dyDescent="0.3">
      <c r="A29" s="13" t="s">
        <v>788</v>
      </c>
      <c r="B29" s="26">
        <v>9483.5499999999975</v>
      </c>
      <c r="D29" t="str">
        <f t="shared" si="0"/>
        <v>New Jersey</v>
      </c>
      <c r="E29" s="15">
        <f t="shared" si="1"/>
        <v>9483.5499999999975</v>
      </c>
    </row>
    <row r="30" spans="1:5" x14ac:dyDescent="0.3">
      <c r="A30" s="13" t="s">
        <v>668</v>
      </c>
      <c r="B30" s="26">
        <v>2818.558</v>
      </c>
      <c r="D30" t="str">
        <f t="shared" si="0"/>
        <v>New Mexico</v>
      </c>
      <c r="E30" s="15">
        <f t="shared" si="1"/>
        <v>2818.558</v>
      </c>
    </row>
    <row r="31" spans="1:5" x14ac:dyDescent="0.3">
      <c r="A31" s="13" t="s">
        <v>267</v>
      </c>
      <c r="B31" s="26">
        <v>93922.994999999981</v>
      </c>
      <c r="D31" t="str">
        <f t="shared" si="0"/>
        <v>New York</v>
      </c>
      <c r="E31" s="15">
        <f t="shared" si="1"/>
        <v>93922.994999999981</v>
      </c>
    </row>
    <row r="32" spans="1:5" x14ac:dyDescent="0.3">
      <c r="A32" s="13" t="s">
        <v>88</v>
      </c>
      <c r="B32" s="26">
        <v>23456.828999999998</v>
      </c>
      <c r="D32" t="str">
        <f t="shared" si="0"/>
        <v>North Carolina</v>
      </c>
      <c r="E32" s="15">
        <f t="shared" si="1"/>
        <v>23456.828999999998</v>
      </c>
    </row>
    <row r="33" spans="1:5" x14ac:dyDescent="0.3">
      <c r="A33" s="13" t="s">
        <v>7449</v>
      </c>
      <c r="B33" s="26">
        <v>919.90999999999985</v>
      </c>
      <c r="D33" t="str">
        <f t="shared" si="0"/>
        <v>North Dakota</v>
      </c>
      <c r="E33" s="15">
        <f t="shared" si="1"/>
        <v>919.90999999999985</v>
      </c>
    </row>
    <row r="34" spans="1:5" x14ac:dyDescent="0.3">
      <c r="A34" s="13" t="s">
        <v>498</v>
      </c>
      <c r="B34" s="26">
        <v>23421.361999999997</v>
      </c>
      <c r="D34" t="str">
        <f t="shared" si="0"/>
        <v>Ohio</v>
      </c>
      <c r="E34" s="15">
        <f t="shared" si="1"/>
        <v>23421.361999999997</v>
      </c>
    </row>
    <row r="35" spans="1:5" x14ac:dyDescent="0.3">
      <c r="A35" s="13" t="s">
        <v>649</v>
      </c>
      <c r="B35" s="26">
        <v>6225.9100000000008</v>
      </c>
      <c r="D35" t="str">
        <f t="shared" si="0"/>
        <v>Oklahoma</v>
      </c>
      <c r="E35" s="15">
        <f t="shared" si="1"/>
        <v>6225.9100000000008</v>
      </c>
    </row>
    <row r="36" spans="1:5" x14ac:dyDescent="0.3">
      <c r="A36" s="13" t="s">
        <v>420</v>
      </c>
      <c r="B36" s="26">
        <v>2886.5930000000003</v>
      </c>
      <c r="D36" t="str">
        <f t="shared" si="0"/>
        <v>Oregon</v>
      </c>
      <c r="E36" s="15">
        <f t="shared" si="1"/>
        <v>2886.5930000000003</v>
      </c>
    </row>
    <row r="37" spans="1:5" x14ac:dyDescent="0.3">
      <c r="A37" s="13" t="s">
        <v>147</v>
      </c>
      <c r="B37" s="26">
        <v>42688.306000000011</v>
      </c>
      <c r="D37" t="str">
        <f t="shared" si="0"/>
        <v>Pennsylvania</v>
      </c>
      <c r="E37" s="15">
        <f t="shared" si="1"/>
        <v>42688.306000000011</v>
      </c>
    </row>
    <row r="38" spans="1:5" x14ac:dyDescent="0.3">
      <c r="A38" s="13" t="s">
        <v>1399</v>
      </c>
      <c r="B38" s="26">
        <v>3427.11</v>
      </c>
      <c r="D38" t="str">
        <f t="shared" si="0"/>
        <v>Rhode Island</v>
      </c>
      <c r="E38" s="15">
        <f t="shared" si="1"/>
        <v>3427.11</v>
      </c>
    </row>
    <row r="39" spans="1:5" x14ac:dyDescent="0.3">
      <c r="A39" s="13" t="s">
        <v>383</v>
      </c>
      <c r="B39" s="26">
        <v>1560.75</v>
      </c>
      <c r="D39" t="str">
        <f t="shared" si="0"/>
        <v>South Carolina</v>
      </c>
      <c r="E39" s="15">
        <f t="shared" si="1"/>
        <v>1560.75</v>
      </c>
    </row>
    <row r="40" spans="1:5" x14ac:dyDescent="0.3">
      <c r="A40" s="13" t="s">
        <v>5326</v>
      </c>
      <c r="B40" s="26">
        <v>1153.4100000000001</v>
      </c>
      <c r="D40" t="str">
        <f t="shared" si="0"/>
        <v>South Dakota</v>
      </c>
      <c r="E40" s="15">
        <f t="shared" si="1"/>
        <v>1153.4100000000001</v>
      </c>
    </row>
    <row r="41" spans="1:5" x14ac:dyDescent="0.3">
      <c r="A41" s="13" t="s">
        <v>335</v>
      </c>
      <c r="B41" s="26">
        <v>16113.823000000008</v>
      </c>
      <c r="D41" t="str">
        <f t="shared" si="0"/>
        <v>Tennessee</v>
      </c>
      <c r="E41" s="15">
        <f t="shared" si="1"/>
        <v>16113.823000000008</v>
      </c>
    </row>
    <row r="42" spans="1:5" x14ac:dyDescent="0.3">
      <c r="A42" s="13" t="s">
        <v>104</v>
      </c>
      <c r="B42" s="26">
        <v>43421.758199999997</v>
      </c>
      <c r="D42" t="str">
        <f t="shared" si="0"/>
        <v>Texas</v>
      </c>
      <c r="E42" s="15">
        <f t="shared" si="1"/>
        <v>43421.758199999997</v>
      </c>
    </row>
    <row r="43" spans="1:5" x14ac:dyDescent="0.3">
      <c r="A43" s="13" t="s">
        <v>121</v>
      </c>
      <c r="B43" s="26">
        <v>2460.6379999999995</v>
      </c>
      <c r="D43" t="str">
        <f t="shared" si="0"/>
        <v>Utah</v>
      </c>
      <c r="E43" s="15">
        <f t="shared" si="1"/>
        <v>2460.6379999999995</v>
      </c>
    </row>
    <row r="44" spans="1:5" x14ac:dyDescent="0.3">
      <c r="A44" s="13" t="s">
        <v>5203</v>
      </c>
      <c r="B44" s="26">
        <v>842.20999999999981</v>
      </c>
      <c r="D44" t="str">
        <f t="shared" si="0"/>
        <v>Vermont</v>
      </c>
      <c r="E44" s="15">
        <f t="shared" si="1"/>
        <v>842.20999999999981</v>
      </c>
    </row>
    <row r="45" spans="1:5" x14ac:dyDescent="0.3">
      <c r="A45" s="13" t="s">
        <v>319</v>
      </c>
      <c r="B45" s="26">
        <v>7600.2</v>
      </c>
      <c r="D45" t="str">
        <f t="shared" si="0"/>
        <v>Virginia</v>
      </c>
      <c r="E45" s="15">
        <f t="shared" si="1"/>
        <v>7600.2</v>
      </c>
    </row>
    <row r="46" spans="1:5" x14ac:dyDescent="0.3">
      <c r="A46" s="13" t="s">
        <v>96</v>
      </c>
      <c r="B46" s="26">
        <v>65539.896000000008</v>
      </c>
      <c r="D46" t="str">
        <f t="shared" si="0"/>
        <v>Washington</v>
      </c>
      <c r="E46" s="15">
        <f t="shared" si="1"/>
        <v>65539.896000000008</v>
      </c>
    </row>
    <row r="47" spans="1:5" x14ac:dyDescent="0.3">
      <c r="A47" s="13" t="s">
        <v>9726</v>
      </c>
      <c r="B47" s="26">
        <v>1209.8240000000001</v>
      </c>
      <c r="D47" t="str">
        <f t="shared" si="0"/>
        <v>West Virginia</v>
      </c>
      <c r="E47" s="15">
        <f t="shared" si="1"/>
        <v>1209.8240000000001</v>
      </c>
    </row>
    <row r="48" spans="1:5" x14ac:dyDescent="0.3">
      <c r="A48" s="13" t="s">
        <v>114</v>
      </c>
      <c r="B48" s="26">
        <v>5567.47</v>
      </c>
      <c r="D48" t="str">
        <f t="shared" si="0"/>
        <v>Wisconsin</v>
      </c>
      <c r="E48" s="15">
        <f t="shared" si="1"/>
        <v>5567.47</v>
      </c>
    </row>
    <row r="49" spans="1:5" x14ac:dyDescent="0.3">
      <c r="A49" s="9" t="s">
        <v>10934</v>
      </c>
      <c r="B49" s="27">
        <v>733947.02319999947</v>
      </c>
      <c r="D49" t="str">
        <f t="shared" si="0"/>
        <v>Grand Total</v>
      </c>
      <c r="E49" s="15" t="e">
        <f t="shared" si="1"/>
        <v>#REF!</v>
      </c>
    </row>
    <row r="50" spans="1:5" x14ac:dyDescent="0.3">
      <c r="D50">
        <f t="shared" si="0"/>
        <v>0</v>
      </c>
      <c r="E50" s="15"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7A6B-CCD8-4005-B3C2-F6DDD4D2D2C7}">
  <dimension ref="A1:B7"/>
  <sheetViews>
    <sheetView workbookViewId="0">
      <selection activeCell="B4" sqref="B4"/>
    </sheetView>
  </sheetViews>
  <sheetFormatPr defaultRowHeight="14.4" x14ac:dyDescent="0.3"/>
  <cols>
    <col min="1" max="1" width="12.5546875" bestFit="1" customWidth="1"/>
    <col min="2" max="2" width="11.6640625" bestFit="1" customWidth="1"/>
  </cols>
  <sheetData>
    <row r="1" spans="1:2" x14ac:dyDescent="0.3">
      <c r="A1" s="19" t="s">
        <v>10933</v>
      </c>
      <c r="B1" t="s">
        <v>10947</v>
      </c>
    </row>
    <row r="2" spans="1:2" x14ac:dyDescent="0.3">
      <c r="A2" s="20" t="s">
        <v>1216</v>
      </c>
      <c r="B2">
        <v>62899.387999999984</v>
      </c>
    </row>
    <row r="3" spans="1:2" x14ac:dyDescent="0.3">
      <c r="A3" s="20" t="s">
        <v>59</v>
      </c>
      <c r="B3">
        <v>69834.12999999999</v>
      </c>
    </row>
    <row r="4" spans="1:2" x14ac:dyDescent="0.3">
      <c r="A4" s="20" t="s">
        <v>75</v>
      </c>
      <c r="B4">
        <v>72986.189000000028</v>
      </c>
    </row>
    <row r="5" spans="1:2" x14ac:dyDescent="0.3">
      <c r="A5" s="20" t="s">
        <v>36</v>
      </c>
      <c r="B5">
        <v>95554.352999999988</v>
      </c>
    </row>
    <row r="6" spans="1:2" x14ac:dyDescent="0.3">
      <c r="A6" s="20" t="s">
        <v>72</v>
      </c>
      <c r="B6">
        <v>105642.89199999999</v>
      </c>
    </row>
    <row r="7" spans="1:2" x14ac:dyDescent="0.3">
      <c r="A7" s="20" t="s">
        <v>10934</v>
      </c>
      <c r="B7">
        <v>406916.95199999999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2ED06-AE51-4494-8AAE-85D88DCB6BE8}">
  <dimension ref="A1:N15"/>
  <sheetViews>
    <sheetView workbookViewId="0">
      <selection activeCell="V23" sqref="V23"/>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2" max="12" width="14.77734375" bestFit="1" customWidth="1"/>
    <col min="13" max="13" width="12.5546875" bestFit="1" customWidth="1"/>
    <col min="14" max="14" width="18.77734375" bestFit="1" customWidth="1"/>
    <col min="15" max="5019" width="14.77734375" bestFit="1" customWidth="1"/>
    <col min="5020" max="5020" width="10.77734375" bestFit="1" customWidth="1"/>
  </cols>
  <sheetData>
    <row r="1" spans="1:14" x14ac:dyDescent="0.3">
      <c r="A1" s="19" t="s">
        <v>10933</v>
      </c>
      <c r="B1" t="s">
        <v>10947</v>
      </c>
      <c r="D1" s="19" t="s">
        <v>10933</v>
      </c>
      <c r="E1" t="s">
        <v>10948</v>
      </c>
      <c r="G1" s="19" t="s">
        <v>10933</v>
      </c>
      <c r="H1" t="s">
        <v>10953</v>
      </c>
      <c r="J1" s="19" t="s">
        <v>10933</v>
      </c>
      <c r="K1" t="s">
        <v>10954</v>
      </c>
      <c r="M1" s="19" t="s">
        <v>10933</v>
      </c>
      <c r="N1" t="s">
        <v>10955</v>
      </c>
    </row>
    <row r="2" spans="1:14" x14ac:dyDescent="0.3">
      <c r="A2" s="20" t="s">
        <v>10935</v>
      </c>
      <c r="B2">
        <v>1602.1330000000003</v>
      </c>
      <c r="D2" s="20" t="s">
        <v>10935</v>
      </c>
      <c r="E2">
        <v>7208.682600000001</v>
      </c>
      <c r="G2" s="20" t="s">
        <v>10935</v>
      </c>
      <c r="H2">
        <v>624</v>
      </c>
      <c r="J2" s="20" t="s">
        <v>10935</v>
      </c>
      <c r="K2">
        <v>162</v>
      </c>
      <c r="M2" s="20" t="s">
        <v>10935</v>
      </c>
      <c r="N2">
        <v>0.1612567322449058</v>
      </c>
    </row>
    <row r="3" spans="1:14" x14ac:dyDescent="0.3">
      <c r="A3" s="20" t="s">
        <v>10936</v>
      </c>
      <c r="B3">
        <v>1840.6324</v>
      </c>
      <c r="D3" s="20" t="s">
        <v>10936</v>
      </c>
      <c r="E3">
        <v>1605.6477999999991</v>
      </c>
      <c r="G3" s="20" t="s">
        <v>10936</v>
      </c>
      <c r="H3">
        <v>360</v>
      </c>
      <c r="J3" s="20" t="s">
        <v>10936</v>
      </c>
      <c r="K3">
        <v>105</v>
      </c>
      <c r="M3" s="20" t="s">
        <v>10936</v>
      </c>
      <c r="N3">
        <v>7.9160240552802838E-2</v>
      </c>
    </row>
    <row r="4" spans="1:14" x14ac:dyDescent="0.3">
      <c r="A4" s="20" t="s">
        <v>10937</v>
      </c>
      <c r="B4">
        <v>1497.598</v>
      </c>
      <c r="D4" s="20" t="s">
        <v>10937</v>
      </c>
      <c r="E4">
        <v>12957.899899999997</v>
      </c>
      <c r="G4" s="20" t="s">
        <v>10937</v>
      </c>
      <c r="H4">
        <v>825</v>
      </c>
      <c r="J4" s="20" t="s">
        <v>10937</v>
      </c>
      <c r="K4">
        <v>227</v>
      </c>
      <c r="M4" s="20" t="s">
        <v>10937</v>
      </c>
      <c r="N4">
        <v>0.2403663402014678</v>
      </c>
    </row>
    <row r="5" spans="1:14" x14ac:dyDescent="0.3">
      <c r="A5" s="20" t="s">
        <v>10938</v>
      </c>
      <c r="B5">
        <v>208.10000000000002</v>
      </c>
      <c r="D5" s="20" t="s">
        <v>10938</v>
      </c>
      <c r="E5">
        <v>2803.6307999999972</v>
      </c>
      <c r="G5" s="20" t="s">
        <v>10938</v>
      </c>
      <c r="H5">
        <v>728</v>
      </c>
      <c r="J5" s="20" t="s">
        <v>10938</v>
      </c>
      <c r="K5">
        <v>198</v>
      </c>
      <c r="M5" s="20" t="s">
        <v>10938</v>
      </c>
      <c r="N5">
        <v>6.9894330411755287E-2</v>
      </c>
    </row>
    <row r="6" spans="1:14" x14ac:dyDescent="0.3">
      <c r="A6" s="20" t="s">
        <v>10939</v>
      </c>
      <c r="B6">
        <v>1441.5819999999997</v>
      </c>
      <c r="D6" s="20" t="s">
        <v>10939</v>
      </c>
      <c r="E6">
        <v>6274.4577999999992</v>
      </c>
      <c r="G6" s="20" t="s">
        <v>10939</v>
      </c>
      <c r="H6">
        <v>955</v>
      </c>
      <c r="J6" s="20" t="s">
        <v>10939</v>
      </c>
      <c r="K6">
        <v>260</v>
      </c>
      <c r="M6" s="20" t="s">
        <v>10939</v>
      </c>
      <c r="N6">
        <v>0.13744332732877881</v>
      </c>
    </row>
    <row r="7" spans="1:14" x14ac:dyDescent="0.3">
      <c r="A7" s="20" t="s">
        <v>10940</v>
      </c>
      <c r="B7">
        <v>2590.23</v>
      </c>
      <c r="D7" s="20" t="s">
        <v>10940</v>
      </c>
      <c r="E7">
        <v>8087.6683999999987</v>
      </c>
      <c r="G7" s="20" t="s">
        <v>10940</v>
      </c>
      <c r="H7">
        <v>891</v>
      </c>
      <c r="J7" s="20" t="s">
        <v>10940</v>
      </c>
      <c r="K7">
        <v>234</v>
      </c>
      <c r="M7" s="20" t="s">
        <v>10940</v>
      </c>
      <c r="N7">
        <v>0.16758621041058167</v>
      </c>
    </row>
    <row r="8" spans="1:14" x14ac:dyDescent="0.3">
      <c r="A8" s="20" t="s">
        <v>10941</v>
      </c>
      <c r="B8">
        <v>3919.7799999999993</v>
      </c>
      <c r="D8" s="20" t="s">
        <v>10941</v>
      </c>
      <c r="E8">
        <v>6623.5570999999991</v>
      </c>
      <c r="G8" s="20" t="s">
        <v>10941</v>
      </c>
      <c r="H8">
        <v>842</v>
      </c>
      <c r="J8" s="20" t="s">
        <v>10941</v>
      </c>
      <c r="K8">
        <v>226</v>
      </c>
      <c r="M8" s="20" t="s">
        <v>10941</v>
      </c>
      <c r="N8">
        <v>0.13677019862223302</v>
      </c>
    </row>
    <row r="9" spans="1:14" x14ac:dyDescent="0.3">
      <c r="A9" s="20" t="s">
        <v>10942</v>
      </c>
      <c r="B9">
        <v>461.99399999999997</v>
      </c>
      <c r="D9" s="20" t="s">
        <v>10942</v>
      </c>
      <c r="E9">
        <v>8894.4486000000015</v>
      </c>
      <c r="G9" s="20" t="s">
        <v>10942</v>
      </c>
      <c r="H9">
        <v>879</v>
      </c>
      <c r="J9" s="20" t="s">
        <v>10942</v>
      </c>
      <c r="K9">
        <v>218</v>
      </c>
      <c r="M9" s="20" t="s">
        <v>10942</v>
      </c>
      <c r="N9">
        <v>0.14458736207631942</v>
      </c>
    </row>
    <row r="10" spans="1:14" x14ac:dyDescent="0.3">
      <c r="A10" s="20" t="s">
        <v>10943</v>
      </c>
      <c r="B10">
        <v>8431.7619999999988</v>
      </c>
      <c r="D10" s="20" t="s">
        <v>10943</v>
      </c>
      <c r="E10">
        <v>11395.439400000005</v>
      </c>
      <c r="G10" s="20" t="s">
        <v>10943</v>
      </c>
      <c r="H10">
        <v>1676</v>
      </c>
      <c r="J10" s="20" t="s">
        <v>10943</v>
      </c>
      <c r="K10">
        <v>463</v>
      </c>
      <c r="M10" s="20" t="s">
        <v>10943</v>
      </c>
      <c r="N10">
        <v>0.12593215097015081</v>
      </c>
    </row>
    <row r="11" spans="1:14" x14ac:dyDescent="0.3">
      <c r="A11" s="20" t="s">
        <v>10944</v>
      </c>
      <c r="B11">
        <v>3336.6919999999996</v>
      </c>
      <c r="D11" s="20" t="s">
        <v>10944</v>
      </c>
      <c r="E11">
        <v>9440.6607999999978</v>
      </c>
      <c r="G11" s="20" t="s">
        <v>10944</v>
      </c>
      <c r="H11">
        <v>1151</v>
      </c>
      <c r="J11" s="20" t="s">
        <v>10944</v>
      </c>
      <c r="K11">
        <v>302</v>
      </c>
      <c r="M11" s="20" t="s">
        <v>10944</v>
      </c>
      <c r="N11">
        <v>0.12135499534286523</v>
      </c>
    </row>
    <row r="12" spans="1:14" x14ac:dyDescent="0.3">
      <c r="A12" s="20" t="s">
        <v>10945</v>
      </c>
      <c r="B12">
        <v>4510.2880000000005</v>
      </c>
      <c r="D12" s="20" t="s">
        <v>10945</v>
      </c>
      <c r="E12">
        <v>9682.5519000000058</v>
      </c>
      <c r="G12" s="20" t="s">
        <v>10945</v>
      </c>
      <c r="H12">
        <v>1789</v>
      </c>
      <c r="J12" s="20" t="s">
        <v>10945</v>
      </c>
      <c r="K12">
        <v>447</v>
      </c>
      <c r="M12" s="20" t="s">
        <v>10945</v>
      </c>
      <c r="N12">
        <v>8.6200089914691622E-2</v>
      </c>
    </row>
    <row r="13" spans="1:14" x14ac:dyDescent="0.3">
      <c r="A13" s="20" t="s">
        <v>10946</v>
      </c>
      <c r="B13">
        <v>611.62800000000004</v>
      </c>
      <c r="D13" s="20" t="s">
        <v>10946</v>
      </c>
      <c r="E13">
        <v>8532.8679999999968</v>
      </c>
      <c r="G13" s="20" t="s">
        <v>10946</v>
      </c>
      <c r="H13">
        <v>1783</v>
      </c>
      <c r="J13" s="20" t="s">
        <v>10946</v>
      </c>
      <c r="K13">
        <v>477</v>
      </c>
      <c r="M13" s="20" t="s">
        <v>10946</v>
      </c>
      <c r="N13">
        <v>9.4312303392887681E-2</v>
      </c>
    </row>
    <row r="14" spans="1:14" x14ac:dyDescent="0.3">
      <c r="A14" s="20" t="s">
        <v>10934</v>
      </c>
      <c r="B14">
        <v>30452.419399999999</v>
      </c>
      <c r="D14" s="20" t="s">
        <v>10934</v>
      </c>
      <c r="E14">
        <v>93507.513100000011</v>
      </c>
      <c r="G14" s="20" t="s">
        <v>10934</v>
      </c>
      <c r="H14">
        <v>12503</v>
      </c>
      <c r="J14" s="20" t="s">
        <v>10934</v>
      </c>
      <c r="K14">
        <v>3319</v>
      </c>
      <c r="M14" s="20" t="s">
        <v>10934</v>
      </c>
      <c r="N14">
        <v>0.12740362743391004</v>
      </c>
    </row>
    <row r="15" spans="1:14" x14ac:dyDescent="0.3">
      <c r="B15" s="21">
        <f>GETPIVOTDATA("Sales",$A$1)</f>
        <v>30452.419399999999</v>
      </c>
      <c r="E15" s="21">
        <f>GETPIVOTDATA("Profit",$D$1)</f>
        <v>93507.513100000011</v>
      </c>
      <c r="H15" s="22">
        <f>GETPIVOTDATA("Quantity",$G$1)</f>
        <v>12503</v>
      </c>
      <c r="K15" s="22">
        <f>GETPIVOTDATA("Order ID",$J$1)</f>
        <v>3319</v>
      </c>
      <c r="N15" s="23">
        <f>GETPIVOTDATA("Profit Margin",$M$1)</f>
        <v>0.12740362743391004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BCB0-E788-4FA6-B3A0-4C77451A92AA}">
  <dimension ref="I5:M5"/>
  <sheetViews>
    <sheetView topLeftCell="BG1" zoomScale="86" workbookViewId="0">
      <selection activeCell="B19" sqref="B19"/>
    </sheetView>
  </sheetViews>
  <sheetFormatPr defaultRowHeight="14.4" x14ac:dyDescent="0.3"/>
  <cols>
    <col min="1" max="1" width="12.5546875" bestFit="1" customWidth="1"/>
    <col min="2" max="2" width="12" bestFit="1" customWidth="1"/>
    <col min="3" max="3" width="12.109375" bestFit="1" customWidth="1"/>
    <col min="4" max="4" width="15.88671875" bestFit="1" customWidth="1"/>
    <col min="5" max="5" width="14.88671875" bestFit="1" customWidth="1"/>
    <col min="6" max="6" width="18.77734375" bestFit="1" customWidth="1"/>
    <col min="9" max="12" width="9.44140625" bestFit="1" customWidth="1"/>
    <col min="13" max="13" width="9" bestFit="1" customWidth="1"/>
  </cols>
  <sheetData>
    <row r="5" spans="9:13" ht="16.8" x14ac:dyDescent="0.3">
      <c r="I5" s="24"/>
      <c r="J5" s="24"/>
      <c r="K5" s="24"/>
      <c r="L5" s="24"/>
      <c r="M5"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609AB-F12F-4B51-A03C-3907084AFEAD}">
  <dimension ref="A1:J11"/>
  <sheetViews>
    <sheetView workbookViewId="0">
      <selection activeCell="I41" sqref="I41"/>
    </sheetView>
  </sheetViews>
  <sheetFormatPr defaultRowHeight="14.4" x14ac:dyDescent="0.3"/>
  <cols>
    <col min="1" max="1" width="12.5546875" bestFit="1" customWidth="1"/>
    <col min="2" max="2" width="12" bestFit="1" customWidth="1"/>
    <col min="3" max="3" width="12.109375" bestFit="1" customWidth="1"/>
    <col min="4" max="4" width="15.88671875" bestFit="1" customWidth="1"/>
    <col min="5" max="5" width="14.88671875" bestFit="1" customWidth="1"/>
    <col min="6" max="6" width="18.88671875" bestFit="1" customWidth="1"/>
    <col min="7" max="10" width="9.5546875" bestFit="1" customWidth="1"/>
  </cols>
  <sheetData>
    <row r="1" spans="1:10" x14ac:dyDescent="0.3">
      <c r="A1" s="19" t="s">
        <v>10933</v>
      </c>
      <c r="B1" t="s">
        <v>10947</v>
      </c>
      <c r="C1" t="s">
        <v>10948</v>
      </c>
      <c r="D1" t="s">
        <v>10954</v>
      </c>
      <c r="E1" t="s">
        <v>10953</v>
      </c>
      <c r="F1" t="s">
        <v>10955</v>
      </c>
    </row>
    <row r="2" spans="1:10" x14ac:dyDescent="0.3">
      <c r="A2" s="20" t="s">
        <v>10956</v>
      </c>
      <c r="B2">
        <v>484247.49810000096</v>
      </c>
      <c r="C2">
        <v>49543.974100000007</v>
      </c>
      <c r="D2">
        <v>1993</v>
      </c>
      <c r="E2">
        <v>7581</v>
      </c>
      <c r="F2">
        <v>0.10231126499236715</v>
      </c>
    </row>
    <row r="3" spans="1:10" x14ac:dyDescent="0.3">
      <c r="A3" s="20" t="s">
        <v>10957</v>
      </c>
      <c r="B3">
        <v>470532.50899999985</v>
      </c>
      <c r="C3">
        <v>61618.603700000051</v>
      </c>
      <c r="D3">
        <v>2102</v>
      </c>
      <c r="E3">
        <v>7979</v>
      </c>
      <c r="F3">
        <v>0.13095504034557592</v>
      </c>
    </row>
    <row r="4" spans="1:10" x14ac:dyDescent="0.3">
      <c r="A4" s="20" t="s">
        <v>10958</v>
      </c>
      <c r="B4">
        <v>608473.83000000066</v>
      </c>
      <c r="C4">
        <v>81726.930800000177</v>
      </c>
      <c r="D4">
        <v>2580</v>
      </c>
      <c r="E4">
        <v>9810</v>
      </c>
      <c r="F4">
        <v>0.13431461924993568</v>
      </c>
    </row>
    <row r="5" spans="1:10" x14ac:dyDescent="0.3">
      <c r="A5" s="20" t="s">
        <v>10959</v>
      </c>
      <c r="B5">
        <v>733947.0231999997</v>
      </c>
      <c r="C5">
        <v>93507.513099999967</v>
      </c>
      <c r="D5">
        <v>3319</v>
      </c>
      <c r="E5">
        <v>12503</v>
      </c>
      <c r="F5">
        <v>0.12740362743390987</v>
      </c>
    </row>
    <row r="11" spans="1:10" ht="16.8" x14ac:dyDescent="0.4">
      <c r="F11" s="25">
        <f>(GETPIVOTDATA("Sum of Sales",$A$1,"Years (Order Date)",2014)/GETPIVOTDATA("Sum of Sales",$A$1,"Years (Order Date)",2013))-1</f>
        <v>0.20620967905883303</v>
      </c>
      <c r="G11" s="25">
        <f>(GETPIVOTDATA("Sum of Profit",$A$1,"Years (Order Date)",2014)/GETPIVOTDATA("Sum of Profit",$A$1,"Years (Order Date)",2013))-1</f>
        <v>0.14414565902185772</v>
      </c>
      <c r="H11" s="25">
        <f>(GETPIVOTDATA("Sum of Quantity",$A$1,"Years (Order Date)",2014)/GETPIVOTDATA("Sum of Quantity",$A$1,"Years (Order Date)",2013))-1</f>
        <v>0.27451580020387367</v>
      </c>
      <c r="I11" s="25">
        <f>(GETPIVOTDATA("Count of Order ID",$A$1,"Years (Order Date)",2014)/GETPIVOTDATA("Count of Order ID",$A$1,"Years (Order Date)",2013))-1</f>
        <v>0.2864341085271318</v>
      </c>
      <c r="J11" s="25">
        <f>(GETPIVOTDATA("Sum of Profit Margin",$A$1,"Years (Order Date)",2014)/GETPIVOTDATA("Sum of Profit Margin",$A$1,"Years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353" zoomScale="71" workbookViewId="0">
      <selection activeCell="B774" sqref="B774"/>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D7"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0D5B-B181-4BCD-8B03-614E1ADB6898}">
  <dimension ref="F24"/>
  <sheetViews>
    <sheetView showGridLines="0" showRowColHeaders="0" tabSelected="1" topLeftCell="A4" zoomScale="99" zoomScaleNormal="96" workbookViewId="0">
      <selection activeCell="V23" sqref="V23"/>
    </sheetView>
  </sheetViews>
  <sheetFormatPr defaultRowHeight="14.4" x14ac:dyDescent="0.3"/>
  <sheetData>
    <row r="24" spans="6:6" ht="16.8" x14ac:dyDescent="0.3">
      <c r="F24" s="24"/>
    </row>
  </sheetData>
  <pageMargins left="0.7" right="0.7" top="0.75" bottom="0.75" header="0.3" footer="0.3"/>
  <pageSetup paperSize="9"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4981-F13F-4DC6-A687-B7D2CA311B27}">
  <dimension ref="D4:L13"/>
  <sheetViews>
    <sheetView workbookViewId="0">
      <selection activeCell="E12" sqref="E12"/>
    </sheetView>
  </sheetViews>
  <sheetFormatPr defaultRowHeight="14.4" x14ac:dyDescent="0.3"/>
  <sheetData>
    <row r="4" spans="4:12" x14ac:dyDescent="0.3">
      <c r="D4" t="s">
        <v>10960</v>
      </c>
      <c r="E4" t="s">
        <v>10961</v>
      </c>
      <c r="F4" t="s">
        <v>10962</v>
      </c>
      <c r="I4" t="s">
        <v>10961</v>
      </c>
      <c r="L4" t="s">
        <v>10962</v>
      </c>
    </row>
    <row r="5" spans="4:12" x14ac:dyDescent="0.3">
      <c r="D5" t="s">
        <v>10963</v>
      </c>
      <c r="E5" t="s">
        <v>10964</v>
      </c>
      <c r="F5">
        <v>25000</v>
      </c>
      <c r="H5" t="s">
        <v>10965</v>
      </c>
      <c r="I5" t="str">
        <f>VLOOKUP(H5,D5:F6,2,0)</f>
        <v>Finance</v>
      </c>
      <c r="K5" t="s">
        <v>10963</v>
      </c>
      <c r="L5">
        <f>VLOOKUP(K5,D5:F6,3,0)</f>
        <v>25000</v>
      </c>
    </row>
    <row r="6" spans="4:12" x14ac:dyDescent="0.3">
      <c r="D6" t="s">
        <v>10965</v>
      </c>
      <c r="E6" t="s">
        <v>10966</v>
      </c>
      <c r="F6">
        <v>35000</v>
      </c>
    </row>
    <row r="8" spans="4:12" x14ac:dyDescent="0.3">
      <c r="D8" t="s">
        <v>10960</v>
      </c>
      <c r="E8" t="s">
        <v>10967</v>
      </c>
      <c r="F8" t="s">
        <v>10968</v>
      </c>
      <c r="G8" t="s">
        <v>10969</v>
      </c>
      <c r="H8" t="s">
        <v>10970</v>
      </c>
    </row>
    <row r="9" spans="4:12" x14ac:dyDescent="0.3">
      <c r="D9" t="s">
        <v>10971</v>
      </c>
      <c r="E9">
        <v>85</v>
      </c>
      <c r="F9">
        <v>45</v>
      </c>
      <c r="G9">
        <f>SUM(E9+F9)</f>
        <v>130</v>
      </c>
      <c r="H9" t="str">
        <f>IF(G9&gt;35,"Pass","Fail")</f>
        <v>Pass</v>
      </c>
    </row>
    <row r="10" spans="4:12" x14ac:dyDescent="0.3">
      <c r="D10" t="s">
        <v>10972</v>
      </c>
      <c r="E10">
        <v>88</v>
      </c>
      <c r="F10">
        <v>56</v>
      </c>
      <c r="G10">
        <f t="shared" ref="G10:G13" si="0">SUM(E10+F10)</f>
        <v>144</v>
      </c>
      <c r="H10" t="str">
        <f t="shared" ref="H10:H13" si="1">IF(G10&gt;35,"Pass","Fail")</f>
        <v>Pass</v>
      </c>
    </row>
    <row r="11" spans="4:12" x14ac:dyDescent="0.3">
      <c r="D11" t="s">
        <v>10973</v>
      </c>
      <c r="E11">
        <v>10</v>
      </c>
      <c r="F11">
        <v>18</v>
      </c>
      <c r="G11">
        <f t="shared" si="0"/>
        <v>28</v>
      </c>
      <c r="H11" t="str">
        <f t="shared" si="1"/>
        <v>Fail</v>
      </c>
    </row>
    <row r="12" spans="4:12" x14ac:dyDescent="0.3">
      <c r="D12" t="s">
        <v>10974</v>
      </c>
      <c r="E12">
        <v>92</v>
      </c>
      <c r="F12">
        <v>85</v>
      </c>
      <c r="G12">
        <f t="shared" si="0"/>
        <v>177</v>
      </c>
      <c r="H12" t="str">
        <f t="shared" si="1"/>
        <v>Pass</v>
      </c>
    </row>
    <row r="13" spans="4:12" x14ac:dyDescent="0.3">
      <c r="D13" t="s">
        <v>10963</v>
      </c>
      <c r="E13">
        <v>95</v>
      </c>
      <c r="F13">
        <v>82</v>
      </c>
      <c r="G13">
        <f t="shared" si="0"/>
        <v>177</v>
      </c>
      <c r="H13" t="str">
        <f t="shared" si="1"/>
        <v>Pass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combo chart </vt:lpstr>
      <vt:lpstr>waterfall chart</vt:lpstr>
      <vt:lpstr>pie chart</vt:lpstr>
      <vt:lpstr>map charts</vt:lpstr>
      <vt:lpstr>top 5</vt:lpstr>
      <vt:lpstr>kpi</vt:lpstr>
      <vt:lpstr>kpi yoyy</vt:lpstr>
      <vt:lpstr>Sheet1</vt:lpstr>
      <vt:lpstr>Data</vt:lpstr>
      <vt:lpstr>layout</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santosh rai</cp:lastModifiedBy>
  <dcterms:created xsi:type="dcterms:W3CDTF">2015-06-05T18:17:20Z</dcterms:created>
  <dcterms:modified xsi:type="dcterms:W3CDTF">2026-01-19T18:08:51Z</dcterms:modified>
</cp:coreProperties>
</file>