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PY-ML\Data\"/>
    </mc:Choice>
  </mc:AlternateContent>
  <xr:revisionPtr revIDLastSave="0" documentId="13_ncr:1_{438E1FCF-50C8-4D75-ACAB-7755F0E1F48E}" xr6:coauthVersionLast="46" xr6:coauthVersionMax="46" xr10:uidLastSave="{00000000-0000-0000-0000-000000000000}"/>
  <bookViews>
    <workbookView minimized="1" xWindow="4248" yWindow="4092" windowWidth="17280" windowHeight="8964" xr2:uid="{00000000-000D-0000-FFFF-FFFF00000000}"/>
  </bookViews>
  <sheets>
    <sheet name="LinearRegression" sheetId="1" r:id="rId1"/>
  </sheets>
  <calcPr calcId="191029"/>
</workbook>
</file>

<file path=xl/calcChain.xml><?xml version="1.0" encoding="utf-8"?>
<calcChain xmlns="http://schemas.openxmlformats.org/spreadsheetml/2006/main">
  <c r="D35" i="1" l="1"/>
  <c r="C42" i="1"/>
  <c r="C41" i="1"/>
  <c r="A33" i="1"/>
  <c r="F33" i="1"/>
  <c r="E33" i="1"/>
  <c r="D33" i="1"/>
  <c r="F22" i="1"/>
  <c r="F23" i="1"/>
  <c r="F24" i="1"/>
  <c r="F25" i="1"/>
  <c r="F26" i="1"/>
  <c r="F27" i="1"/>
  <c r="F28" i="1"/>
  <c r="F29" i="1"/>
  <c r="F30" i="1"/>
  <c r="F31" i="1"/>
  <c r="F32" i="1"/>
  <c r="E22" i="1"/>
  <c r="E23" i="1"/>
  <c r="E24" i="1"/>
  <c r="E25" i="1"/>
  <c r="E26" i="1"/>
  <c r="E27" i="1"/>
  <c r="E28" i="1"/>
  <c r="E29" i="1"/>
  <c r="E30" i="1"/>
  <c r="E31" i="1"/>
  <c r="E32" i="1"/>
  <c r="D22" i="1"/>
  <c r="D23" i="1"/>
  <c r="D24" i="1"/>
  <c r="D25" i="1"/>
  <c r="D26" i="1"/>
  <c r="D27" i="1"/>
  <c r="D28" i="1"/>
  <c r="D29" i="1"/>
  <c r="D30" i="1"/>
  <c r="D31" i="1"/>
  <c r="D32" i="1"/>
  <c r="F21" i="1"/>
  <c r="E21" i="1"/>
  <c r="D21" i="1"/>
  <c r="B17" i="1"/>
  <c r="B16" i="1"/>
  <c r="B18" i="1" s="1"/>
  <c r="B15" i="1"/>
  <c r="G3" i="1"/>
  <c r="G4" i="1"/>
  <c r="G5" i="1"/>
  <c r="G6" i="1"/>
  <c r="G7" i="1"/>
  <c r="G8" i="1"/>
  <c r="G9" i="1"/>
  <c r="G10" i="1"/>
  <c r="G11" i="1"/>
  <c r="G12" i="1"/>
  <c r="G13" i="1"/>
  <c r="G2" i="1"/>
  <c r="G14" i="1"/>
  <c r="E3" i="1"/>
  <c r="E4" i="1"/>
  <c r="E5" i="1"/>
  <c r="E6" i="1"/>
  <c r="E7" i="1"/>
  <c r="E8" i="1"/>
  <c r="E9" i="1"/>
  <c r="E10" i="1"/>
  <c r="E11" i="1"/>
  <c r="E12" i="1"/>
  <c r="E13" i="1"/>
  <c r="E2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B14" i="1"/>
  <c r="C33" i="1"/>
  <c r="B33" i="1"/>
  <c r="C14" i="1"/>
  <c r="E14" i="1" l="1"/>
  <c r="D36" i="1" l="1"/>
</calcChain>
</file>

<file path=xl/sharedStrings.xml><?xml version="1.0" encoding="utf-8"?>
<sst xmlns="http://schemas.openxmlformats.org/spreadsheetml/2006/main" count="28" uniqueCount="24">
  <si>
    <t>Month</t>
  </si>
  <si>
    <t>Spend (x)</t>
  </si>
  <si>
    <t>Sales (y)</t>
  </si>
  <si>
    <t>Avg(x) – x</t>
  </si>
  <si>
    <t>Fxx=(Avg(x) – x)^2</t>
  </si>
  <si>
    <t>Avg(y) – y</t>
  </si>
  <si>
    <t>Fxy=(Avg(x)-x) * (Avg(y)-y)</t>
  </si>
  <si>
    <t>Average</t>
  </si>
  <si>
    <t>Corelation</t>
  </si>
  <si>
    <t xml:space="preserve">Slope </t>
  </si>
  <si>
    <t>SUM(Fxy)/SUM(Fxx)</t>
  </si>
  <si>
    <t>Intercept</t>
  </si>
  <si>
    <t>AVG(y) – Slope * AVG(x)</t>
  </si>
  <si>
    <t>Formula</t>
  </si>
  <si>
    <t>xy</t>
  </si>
  <si>
    <t>x</t>
  </si>
  <si>
    <t>y^2</t>
  </si>
  <si>
    <t>&lt;=== SUM</t>
  </si>
  <si>
    <t>r</t>
  </si>
  <si>
    <t>r-Sq</t>
  </si>
  <si>
    <t>sum</t>
  </si>
  <si>
    <t>predict</t>
  </si>
  <si>
    <t>spend(X)</t>
  </si>
  <si>
    <t>sales(Y)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</si>
</sst>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_);_(* \(#,##0\);_(* &quot;-&quot;??_);_(@_)"/>
    <numFmt numFmtId="165" formatCode="_(* #,##0.00_);_(* \(#,##0.00\);_(* &quot;-&quot;??_);_(@_)"/>
    <numFmt numFmtId="166" formatCode="0.0000"/>
    <numFmt numFmtId="167" formatCode="_(* #,##0.000000_);_(* \(#,##0.000000\);_(* &quot;-&quot;??_);_(@_)"/>
    <numFmt numFmtId="168" formatCode="_ * #,##0.00000_ ;_ * \-#,##0.00000_ ;_ * &quot;-&quot;??_ ;_ @_ "/>
  </numFmts>
  <fonts count="5">
    <font>
      <sz val="11"/>
      <color theme="1"/>
      <name val="Arial"/>
    </font>
    <font>
      <b/>
      <sz val="11"/>
      <color rgb="FF5A5A5A"/>
      <name val="Cantarel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0" borderId="2" xfId="0" applyFont="1" applyBorder="1"/>
    <xf numFmtId="0" fontId="2" fillId="0" borderId="2" xfId="0" applyFont="1" applyBorder="1"/>
    <xf numFmtId="164" fontId="2" fillId="0" borderId="0" xfId="0" applyNumberFormat="1" applyFont="1"/>
    <xf numFmtId="165" fontId="2" fillId="0" borderId="0" xfId="0" applyNumberFormat="1" applyFont="1"/>
    <xf numFmtId="43" fontId="2" fillId="0" borderId="0" xfId="0" applyNumberFormat="1" applyFont="1"/>
    <xf numFmtId="0" fontId="2" fillId="0" borderId="3" xfId="0" applyFont="1" applyBorder="1"/>
    <xf numFmtId="165" fontId="2" fillId="0" borderId="3" xfId="0" applyNumberFormat="1" applyFont="1" applyBorder="1"/>
    <xf numFmtId="43" fontId="2" fillId="0" borderId="3" xfId="0" applyNumberFormat="1" applyFont="1" applyBorder="1"/>
    <xf numFmtId="0" fontId="3" fillId="0" borderId="0" xfId="0" applyFont="1"/>
    <xf numFmtId="166" fontId="2" fillId="0" borderId="0" xfId="0" applyNumberFormat="1" applyFont="1"/>
    <xf numFmtId="0" fontId="1" fillId="2" borderId="1" xfId="0" applyFont="1" applyFill="1" applyBorder="1" applyAlignment="1">
      <alignment horizontal="center" wrapText="1"/>
    </xf>
    <xf numFmtId="0" fontId="2" fillId="0" borderId="0" xfId="0" quotePrefix="1" applyFont="1"/>
    <xf numFmtId="167" fontId="2" fillId="0" borderId="0" xfId="0" applyNumberFormat="1" applyFont="1"/>
    <xf numFmtId="168" fontId="2" fillId="0" borderId="0" xfId="0" applyNumberFormat="1" applyFont="1"/>
    <xf numFmtId="0" fontId="4" fillId="0" borderId="0" xfId="0" applyFont="1" applyAlignment="1"/>
    <xf numFmtId="4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LinearRegression!$B$2:$B$13</c:f>
              <c:numCache>
                <c:formatCode>_(* #,##0.00_);_(* \(#,##0.00\);_(* "-"??_);_(@_)</c:formatCode>
                <c:ptCount val="12"/>
                <c:pt idx="0">
                  <c:v>1000</c:v>
                </c:pt>
                <c:pt idx="1">
                  <c:v>4000</c:v>
                </c:pt>
                <c:pt idx="2">
                  <c:v>5000</c:v>
                </c:pt>
                <c:pt idx="3">
                  <c:v>4500</c:v>
                </c:pt>
                <c:pt idx="4">
                  <c:v>3000</c:v>
                </c:pt>
                <c:pt idx="5">
                  <c:v>4000</c:v>
                </c:pt>
                <c:pt idx="6">
                  <c:v>9000</c:v>
                </c:pt>
                <c:pt idx="7">
                  <c:v>11000</c:v>
                </c:pt>
                <c:pt idx="8">
                  <c:v>15000</c:v>
                </c:pt>
                <c:pt idx="9">
                  <c:v>12000</c:v>
                </c:pt>
                <c:pt idx="10">
                  <c:v>7000</c:v>
                </c:pt>
                <c:pt idx="11">
                  <c:v>3000</c:v>
                </c:pt>
              </c:numCache>
            </c:numRef>
          </c:xVal>
          <c:yVal>
            <c:numRef>
              <c:f>LinearRegression!$C$2:$C$13</c:f>
              <c:numCache>
                <c:formatCode>_(* #,##0.00_);_(* \(#,##0.00\);_(* "-"??_);_(@_)</c:formatCode>
                <c:ptCount val="12"/>
                <c:pt idx="0">
                  <c:v>9914</c:v>
                </c:pt>
                <c:pt idx="1">
                  <c:v>40487</c:v>
                </c:pt>
                <c:pt idx="2">
                  <c:v>54324</c:v>
                </c:pt>
                <c:pt idx="3">
                  <c:v>50044</c:v>
                </c:pt>
                <c:pt idx="4">
                  <c:v>34719</c:v>
                </c:pt>
                <c:pt idx="5">
                  <c:v>42551</c:v>
                </c:pt>
                <c:pt idx="6">
                  <c:v>94871</c:v>
                </c:pt>
                <c:pt idx="7">
                  <c:v>118914</c:v>
                </c:pt>
                <c:pt idx="8">
                  <c:v>158484</c:v>
                </c:pt>
                <c:pt idx="9">
                  <c:v>131348</c:v>
                </c:pt>
                <c:pt idx="10">
                  <c:v>78504</c:v>
                </c:pt>
                <c:pt idx="11">
                  <c:v>36284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3-49FB-BD7E-FF0FA2F2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79744"/>
        <c:axId val="581081408"/>
      </c:scatterChart>
      <c:valAx>
        <c:axId val="5810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81408"/>
        <c:crosses val="autoZero"/>
        <c:crossBetween val="midCat"/>
      </c:valAx>
      <c:valAx>
        <c:axId val="5810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79744"/>
        <c:crosses val="autoZero"/>
        <c:crossBetween val="midCat"/>
      </c:valAx>
      <c:spPr>
        <a:noFill/>
        <a:ln>
          <a:noFill/>
        </a:ln>
        <a:effectLst>
          <a:softEdge rad="2032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213360</xdr:colOff>
      <xdr:row>20</xdr:row>
      <xdr:rowOff>62865</xdr:rowOff>
    </xdr:from>
    <xdr:ext cx="5676900" cy="2171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4740" y="3720465"/>
          <a:ext cx="5676900" cy="2171700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3810</xdr:colOff>
      <xdr:row>2</xdr:row>
      <xdr:rowOff>30480</xdr:rowOff>
    </xdr:from>
    <xdr:to>
      <xdr:col>16</xdr:col>
      <xdr:colOff>521970</xdr:colOff>
      <xdr:row>17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C3181-A2E2-463D-BB27-CBF2DE052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0" workbookViewId="0">
      <selection activeCell="D35" sqref="D35"/>
    </sheetView>
  </sheetViews>
  <sheetFormatPr defaultColWidth="12.59765625" defaultRowHeight="15" customHeight="1"/>
  <cols>
    <col min="1" max="1" width="7.59765625" customWidth="1"/>
    <col min="2" max="3" width="11.09765625" customWidth="1"/>
    <col min="4" max="4" width="17.09765625" customWidth="1"/>
    <col min="5" max="7" width="16" customWidth="1"/>
    <col min="8" max="26" width="7.59765625" customWidth="1"/>
  </cols>
  <sheetData>
    <row r="1" spans="1:8" ht="14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/>
    </row>
    <row r="2" spans="1:8" ht="14.4">
      <c r="A2" s="4">
        <v>1</v>
      </c>
      <c r="B2" s="5">
        <v>1000</v>
      </c>
      <c r="C2" s="5">
        <v>9914</v>
      </c>
      <c r="D2" s="6">
        <f>$B$14-$B2</f>
        <v>5541.666666666667</v>
      </c>
      <c r="E2" s="6">
        <f>D2^2</f>
        <v>30710069.444444448</v>
      </c>
      <c r="F2" s="6">
        <f>$C$14-$C2</f>
        <v>60956.333333333328</v>
      </c>
      <c r="G2" s="6">
        <f>D2*F2</f>
        <v>337799680.55555552</v>
      </c>
    </row>
    <row r="3" spans="1:8" ht="14.4">
      <c r="A3" s="4">
        <v>2</v>
      </c>
      <c r="B3" s="5">
        <v>4000</v>
      </c>
      <c r="C3" s="5">
        <v>40487</v>
      </c>
      <c r="D3" s="6">
        <f t="shared" ref="D3:D13" si="0">$B$14-$B3</f>
        <v>2541.666666666667</v>
      </c>
      <c r="E3" s="6">
        <f t="shared" ref="E3:E13" si="1">D3^2</f>
        <v>6460069.4444444459</v>
      </c>
      <c r="F3" s="6">
        <f t="shared" ref="F3:F13" si="2">$C$14-$C3</f>
        <v>30383.333333333328</v>
      </c>
      <c r="G3" s="6">
        <f t="shared" ref="G3:G13" si="3">D3*F3</f>
        <v>77224305.555555552</v>
      </c>
    </row>
    <row r="4" spans="1:8" ht="14.4">
      <c r="A4" s="4">
        <v>3</v>
      </c>
      <c r="B4" s="5">
        <v>5000</v>
      </c>
      <c r="C4" s="5">
        <v>54324</v>
      </c>
      <c r="D4" s="6">
        <f t="shared" si="0"/>
        <v>1541.666666666667</v>
      </c>
      <c r="E4" s="6">
        <f t="shared" si="1"/>
        <v>2376736.1111111119</v>
      </c>
      <c r="F4" s="6">
        <f t="shared" si="2"/>
        <v>16546.333333333328</v>
      </c>
      <c r="G4" s="6">
        <f t="shared" si="3"/>
        <v>25508930.555555552</v>
      </c>
    </row>
    <row r="5" spans="1:8" ht="14.4">
      <c r="A5" s="4">
        <v>4</v>
      </c>
      <c r="B5" s="5">
        <v>4500</v>
      </c>
      <c r="C5" s="5">
        <v>50044</v>
      </c>
      <c r="D5" s="6">
        <f t="shared" si="0"/>
        <v>2041.666666666667</v>
      </c>
      <c r="E5" s="6">
        <f t="shared" si="1"/>
        <v>4168402.7777777789</v>
      </c>
      <c r="F5" s="6">
        <f t="shared" si="2"/>
        <v>20826.333333333328</v>
      </c>
      <c r="G5" s="6">
        <f t="shared" si="3"/>
        <v>42520430.555555552</v>
      </c>
    </row>
    <row r="6" spans="1:8" ht="14.4">
      <c r="A6" s="4">
        <v>5</v>
      </c>
      <c r="B6" s="5">
        <v>3000</v>
      </c>
      <c r="C6" s="5">
        <v>34719</v>
      </c>
      <c r="D6" s="6">
        <f t="shared" si="0"/>
        <v>3541.666666666667</v>
      </c>
      <c r="E6" s="6">
        <f t="shared" si="1"/>
        <v>12543402.77777778</v>
      </c>
      <c r="F6" s="6">
        <f t="shared" si="2"/>
        <v>36151.333333333328</v>
      </c>
      <c r="G6" s="6">
        <f t="shared" si="3"/>
        <v>128035972.22222221</v>
      </c>
    </row>
    <row r="7" spans="1:8" ht="14.4">
      <c r="A7" s="4">
        <v>6</v>
      </c>
      <c r="B7" s="5">
        <v>4000</v>
      </c>
      <c r="C7" s="5">
        <v>42551</v>
      </c>
      <c r="D7" s="6">
        <f t="shared" si="0"/>
        <v>2541.666666666667</v>
      </c>
      <c r="E7" s="6">
        <f t="shared" si="1"/>
        <v>6460069.4444444459</v>
      </c>
      <c r="F7" s="6">
        <f t="shared" si="2"/>
        <v>28319.333333333328</v>
      </c>
      <c r="G7" s="6">
        <f t="shared" si="3"/>
        <v>71978305.555555552</v>
      </c>
    </row>
    <row r="8" spans="1:8" ht="14.4">
      <c r="A8" s="4">
        <v>7</v>
      </c>
      <c r="B8" s="5">
        <v>9000</v>
      </c>
      <c r="C8" s="5">
        <v>94871</v>
      </c>
      <c r="D8" s="6">
        <f t="shared" si="0"/>
        <v>-2458.333333333333</v>
      </c>
      <c r="E8" s="6">
        <f t="shared" si="1"/>
        <v>6043402.7777777761</v>
      </c>
      <c r="F8" s="6">
        <f t="shared" si="2"/>
        <v>-24000.666666666672</v>
      </c>
      <c r="G8" s="6">
        <f t="shared" si="3"/>
        <v>59001638.888888896</v>
      </c>
    </row>
    <row r="9" spans="1:8" ht="14.4">
      <c r="A9" s="4">
        <v>8</v>
      </c>
      <c r="B9" s="5">
        <v>11000</v>
      </c>
      <c r="C9" s="5">
        <v>118914</v>
      </c>
      <c r="D9" s="6">
        <f t="shared" si="0"/>
        <v>-4458.333333333333</v>
      </c>
      <c r="E9" s="6">
        <f t="shared" si="1"/>
        <v>19876736.111111108</v>
      </c>
      <c r="F9" s="6">
        <f t="shared" si="2"/>
        <v>-48043.666666666672</v>
      </c>
      <c r="G9" s="6">
        <f t="shared" si="3"/>
        <v>214194680.55555555</v>
      </c>
    </row>
    <row r="10" spans="1:8" ht="14.4">
      <c r="A10" s="4">
        <v>9</v>
      </c>
      <c r="B10" s="5">
        <v>15000</v>
      </c>
      <c r="C10" s="5">
        <v>158484</v>
      </c>
      <c r="D10" s="6">
        <f t="shared" si="0"/>
        <v>-8458.3333333333321</v>
      </c>
      <c r="E10" s="6">
        <f t="shared" si="1"/>
        <v>71543402.777777761</v>
      </c>
      <c r="F10" s="6">
        <f t="shared" si="2"/>
        <v>-87613.666666666672</v>
      </c>
      <c r="G10" s="6">
        <f t="shared" si="3"/>
        <v>741065597.22222221</v>
      </c>
    </row>
    <row r="11" spans="1:8" ht="14.4">
      <c r="A11" s="4">
        <v>10</v>
      </c>
      <c r="B11" s="5">
        <v>12000</v>
      </c>
      <c r="C11" s="5">
        <v>131348</v>
      </c>
      <c r="D11" s="6">
        <f t="shared" si="0"/>
        <v>-5458.333333333333</v>
      </c>
      <c r="E11" s="6">
        <f t="shared" si="1"/>
        <v>29793402.777777776</v>
      </c>
      <c r="F11" s="6">
        <f t="shared" si="2"/>
        <v>-60477.666666666672</v>
      </c>
      <c r="G11" s="6">
        <f t="shared" si="3"/>
        <v>330107263.8888889</v>
      </c>
    </row>
    <row r="12" spans="1:8" ht="14.4">
      <c r="A12" s="4">
        <v>11</v>
      </c>
      <c r="B12" s="5">
        <v>7000</v>
      </c>
      <c r="C12" s="5">
        <v>78504</v>
      </c>
      <c r="D12" s="6">
        <f t="shared" si="0"/>
        <v>-458.33333333333303</v>
      </c>
      <c r="E12" s="6">
        <f t="shared" si="1"/>
        <v>210069.44444444418</v>
      </c>
      <c r="F12" s="6">
        <f t="shared" si="2"/>
        <v>-7633.6666666666715</v>
      </c>
      <c r="G12" s="6">
        <f t="shared" si="3"/>
        <v>3498763.888888889</v>
      </c>
    </row>
    <row r="13" spans="1:8" ht="14.4">
      <c r="A13" s="4">
        <v>12</v>
      </c>
      <c r="B13" s="5">
        <v>3000</v>
      </c>
      <c r="C13" s="5">
        <v>36284</v>
      </c>
      <c r="D13" s="6">
        <f t="shared" si="0"/>
        <v>3541.666666666667</v>
      </c>
      <c r="E13" s="6">
        <f t="shared" si="1"/>
        <v>12543402.77777778</v>
      </c>
      <c r="F13" s="6">
        <f t="shared" si="2"/>
        <v>34586.333333333328</v>
      </c>
      <c r="G13" s="6">
        <f t="shared" si="3"/>
        <v>122493263.88888888</v>
      </c>
    </row>
    <row r="14" spans="1:8" ht="14.4">
      <c r="A14" s="7" t="s">
        <v>7</v>
      </c>
      <c r="B14" s="8">
        <f>AVERAGE(B2:B13)</f>
        <v>6541.666666666667</v>
      </c>
      <c r="C14" s="8">
        <f t="shared" ref="C14" si="4">AVERAGE(C2:C13)</f>
        <v>70870.333333333328</v>
      </c>
      <c r="D14" s="7" t="s">
        <v>20</v>
      </c>
      <c r="E14" s="9">
        <f>SUM(E3:E13)</f>
        <v>172019097.22222224</v>
      </c>
      <c r="F14" s="7" t="s">
        <v>20</v>
      </c>
      <c r="G14" s="9">
        <f>SUM(G2:G13)</f>
        <v>2153428833.333333</v>
      </c>
    </row>
    <row r="15" spans="1:8" ht="14.4">
      <c r="A15" s="10" t="s">
        <v>8</v>
      </c>
      <c r="B15">
        <f>CORREL(B2:B13,C2:C13)</f>
        <v>0.9988322479583801</v>
      </c>
    </row>
    <row r="16" spans="1:8" ht="14.4">
      <c r="A16" s="10" t="s">
        <v>9</v>
      </c>
      <c r="B16" s="11">
        <f>SLOPE(C2:C13,B2:B13)</f>
        <v>10.622195457815229</v>
      </c>
      <c r="C16" s="11"/>
      <c r="E16" s="10" t="s">
        <v>10</v>
      </c>
    </row>
    <row r="17" spans="1:6" ht="14.4">
      <c r="A17" s="10" t="s">
        <v>11</v>
      </c>
      <c r="B17" s="6">
        <f>INTERCEPT(C2:C13,B2:B13)</f>
        <v>1383.4713801253674</v>
      </c>
      <c r="C17" s="6"/>
      <c r="E17" s="10" t="s">
        <v>12</v>
      </c>
    </row>
    <row r="18" spans="1:6" ht="14.4">
      <c r="A18" s="10" t="s">
        <v>13</v>
      </c>
      <c r="B18" s="10" t="str">
        <f>CONCATENATE("y = ",TEXT(B16,"##########.##"),"x + ",TEXT(B17,"##########.##"))</f>
        <v>y = 10.62x + 1383.47</v>
      </c>
    </row>
    <row r="20" spans="1:6" ht="13.8">
      <c r="A20" s="1" t="s">
        <v>0</v>
      </c>
      <c r="B20" s="1" t="s">
        <v>1</v>
      </c>
      <c r="C20" s="1" t="s">
        <v>2</v>
      </c>
      <c r="D20" s="12" t="s">
        <v>14</v>
      </c>
      <c r="E20" s="12" t="s">
        <v>15</v>
      </c>
      <c r="F20" s="12" t="s">
        <v>16</v>
      </c>
    </row>
    <row r="21" spans="1:6" ht="15.75" customHeight="1">
      <c r="A21" s="4">
        <v>1</v>
      </c>
      <c r="B21" s="5">
        <v>1000</v>
      </c>
      <c r="C21" s="5">
        <v>9914</v>
      </c>
      <c r="D21" s="5">
        <f>B21*C21</f>
        <v>9914000</v>
      </c>
      <c r="E21" s="6">
        <f>B21^2</f>
        <v>1000000</v>
      </c>
      <c r="F21" s="6">
        <f>C21^2</f>
        <v>98287396</v>
      </c>
    </row>
    <row r="22" spans="1:6" ht="15.75" customHeight="1">
      <c r="A22" s="4">
        <v>2</v>
      </c>
      <c r="B22" s="5">
        <v>4000</v>
      </c>
      <c r="C22" s="5">
        <v>40487</v>
      </c>
      <c r="D22" s="5">
        <f t="shared" ref="D22:D32" si="5">B22*C22</f>
        <v>161948000</v>
      </c>
      <c r="E22" s="6">
        <f t="shared" ref="E22:E32" si="6">B22^2</f>
        <v>16000000</v>
      </c>
      <c r="F22" s="6">
        <f t="shared" ref="F22:F32" si="7">C22^2</f>
        <v>1639197169</v>
      </c>
    </row>
    <row r="23" spans="1:6" ht="15.75" customHeight="1">
      <c r="A23" s="4">
        <v>3</v>
      </c>
      <c r="B23" s="5">
        <v>5000</v>
      </c>
      <c r="C23" s="5">
        <v>54324</v>
      </c>
      <c r="D23" s="5">
        <f t="shared" si="5"/>
        <v>271620000</v>
      </c>
      <c r="E23" s="6">
        <f t="shared" si="6"/>
        <v>25000000</v>
      </c>
      <c r="F23" s="6">
        <f t="shared" si="7"/>
        <v>2951096976</v>
      </c>
    </row>
    <row r="24" spans="1:6" ht="15.75" customHeight="1">
      <c r="A24" s="4">
        <v>4</v>
      </c>
      <c r="B24" s="5">
        <v>4500</v>
      </c>
      <c r="C24" s="5">
        <v>50044</v>
      </c>
      <c r="D24" s="5">
        <f t="shared" si="5"/>
        <v>225198000</v>
      </c>
      <c r="E24" s="6">
        <f t="shared" si="6"/>
        <v>20250000</v>
      </c>
      <c r="F24" s="6">
        <f t="shared" si="7"/>
        <v>2504401936</v>
      </c>
    </row>
    <row r="25" spans="1:6" ht="15.75" customHeight="1">
      <c r="A25" s="4">
        <v>5</v>
      </c>
      <c r="B25" s="5">
        <v>3000</v>
      </c>
      <c r="C25" s="5">
        <v>34719</v>
      </c>
      <c r="D25" s="5">
        <f t="shared" si="5"/>
        <v>104157000</v>
      </c>
      <c r="E25" s="6">
        <f t="shared" si="6"/>
        <v>9000000</v>
      </c>
      <c r="F25" s="6">
        <f t="shared" si="7"/>
        <v>1205408961</v>
      </c>
    </row>
    <row r="26" spans="1:6" ht="15.75" customHeight="1">
      <c r="A26" s="4">
        <v>6</v>
      </c>
      <c r="B26" s="5">
        <v>4000</v>
      </c>
      <c r="C26" s="5">
        <v>42551</v>
      </c>
      <c r="D26" s="5">
        <f t="shared" si="5"/>
        <v>170204000</v>
      </c>
      <c r="E26" s="6">
        <f t="shared" si="6"/>
        <v>16000000</v>
      </c>
      <c r="F26" s="6">
        <f t="shared" si="7"/>
        <v>1810587601</v>
      </c>
    </row>
    <row r="27" spans="1:6" ht="15.75" customHeight="1">
      <c r="A27" s="4">
        <v>7</v>
      </c>
      <c r="B27" s="5">
        <v>9000</v>
      </c>
      <c r="C27" s="5">
        <v>94871</v>
      </c>
      <c r="D27" s="5">
        <f t="shared" si="5"/>
        <v>853839000</v>
      </c>
      <c r="E27" s="6">
        <f t="shared" si="6"/>
        <v>81000000</v>
      </c>
      <c r="F27" s="6">
        <f t="shared" si="7"/>
        <v>9000506641</v>
      </c>
    </row>
    <row r="28" spans="1:6" ht="15.75" customHeight="1">
      <c r="A28" s="4">
        <v>8</v>
      </c>
      <c r="B28" s="5">
        <v>11000</v>
      </c>
      <c r="C28" s="5">
        <v>118914</v>
      </c>
      <c r="D28" s="5">
        <f t="shared" si="5"/>
        <v>1308054000</v>
      </c>
      <c r="E28" s="6">
        <f t="shared" si="6"/>
        <v>121000000</v>
      </c>
      <c r="F28" s="6">
        <f t="shared" si="7"/>
        <v>14140539396</v>
      </c>
    </row>
    <row r="29" spans="1:6" ht="15.75" customHeight="1">
      <c r="A29" s="4">
        <v>9</v>
      </c>
      <c r="B29" s="5">
        <v>15000</v>
      </c>
      <c r="C29" s="5">
        <v>158484</v>
      </c>
      <c r="D29" s="5">
        <f t="shared" si="5"/>
        <v>2377260000</v>
      </c>
      <c r="E29" s="6">
        <f t="shared" si="6"/>
        <v>225000000</v>
      </c>
      <c r="F29" s="6">
        <f t="shared" si="7"/>
        <v>25117178256</v>
      </c>
    </row>
    <row r="30" spans="1:6" ht="15.75" customHeight="1">
      <c r="A30" s="4">
        <v>10</v>
      </c>
      <c r="B30" s="5">
        <v>12000</v>
      </c>
      <c r="C30" s="5">
        <v>131348</v>
      </c>
      <c r="D30" s="5">
        <f t="shared" si="5"/>
        <v>1576176000</v>
      </c>
      <c r="E30" s="6">
        <f t="shared" si="6"/>
        <v>144000000</v>
      </c>
      <c r="F30" s="6">
        <f t="shared" si="7"/>
        <v>17252297104</v>
      </c>
    </row>
    <row r="31" spans="1:6" ht="15.75" customHeight="1">
      <c r="A31" s="4">
        <v>11</v>
      </c>
      <c r="B31" s="5">
        <v>7000</v>
      </c>
      <c r="C31" s="5">
        <v>78504</v>
      </c>
      <c r="D31" s="5">
        <f t="shared" si="5"/>
        <v>549528000</v>
      </c>
      <c r="E31" s="6">
        <f t="shared" si="6"/>
        <v>49000000</v>
      </c>
      <c r="F31" s="6">
        <f t="shared" si="7"/>
        <v>6162878016</v>
      </c>
    </row>
    <row r="32" spans="1:6" ht="15.75" customHeight="1">
      <c r="A32" s="4">
        <v>12</v>
      </c>
      <c r="B32" s="5">
        <v>3000</v>
      </c>
      <c r="C32" s="5">
        <v>36284</v>
      </c>
      <c r="D32" s="5">
        <f t="shared" si="5"/>
        <v>108852000</v>
      </c>
      <c r="E32" s="6">
        <f t="shared" si="6"/>
        <v>9000000</v>
      </c>
      <c r="F32" s="6">
        <f t="shared" si="7"/>
        <v>1316528656</v>
      </c>
    </row>
    <row r="33" spans="1:7" ht="15.75" customHeight="1">
      <c r="A33" s="7">
        <f>COUNT(A21:A32)</f>
        <v>12</v>
      </c>
      <c r="B33" s="8">
        <f t="shared" ref="B33:C33" si="8">SUM(B21:B32)</f>
        <v>78500</v>
      </c>
      <c r="C33" s="8">
        <f t="shared" si="8"/>
        <v>850444</v>
      </c>
      <c r="D33" s="5">
        <f>SUM(D21:D32)</f>
        <v>7716750000</v>
      </c>
      <c r="E33" s="6">
        <f>SUM(E21:E32)</f>
        <v>716250000</v>
      </c>
      <c r="F33" s="6">
        <f>SUM(F21:F32)</f>
        <v>83198908108</v>
      </c>
      <c r="G33" s="13" t="s">
        <v>17</v>
      </c>
    </row>
    <row r="34" spans="1:7" ht="15.75" customHeight="1"/>
    <row r="35" spans="1:7" ht="15.75" customHeight="1">
      <c r="C35" s="10" t="s">
        <v>18</v>
      </c>
      <c r="D35" s="14">
        <f>((A33*D33)-(B33*C33))/SQRT((A33*E33-(B33^2))*((A33*F33-(C33^2))))</f>
        <v>0.99883224795837999</v>
      </c>
    </row>
    <row r="36" spans="1:7" ht="15.75" customHeight="1">
      <c r="C36" s="10" t="s">
        <v>19</v>
      </c>
      <c r="D36" s="15">
        <f>D35^2</f>
        <v>0.99766585956159071</v>
      </c>
    </row>
    <row r="37" spans="1:7" ht="15.75" customHeight="1"/>
    <row r="38" spans="1:7" ht="15.75" customHeight="1"/>
    <row r="39" spans="1:7" ht="15.75" customHeight="1"/>
    <row r="40" spans="1:7" ht="15.75" customHeight="1">
      <c r="A40" s="16" t="s">
        <v>21</v>
      </c>
      <c r="B40" s="16" t="s">
        <v>22</v>
      </c>
      <c r="C40" s="16" t="s">
        <v>23</v>
      </c>
    </row>
    <row r="41" spans="1:7" ht="15.75" customHeight="1">
      <c r="A41">
        <v>1</v>
      </c>
      <c r="B41">
        <v>8000</v>
      </c>
      <c r="C41" s="17">
        <f>($B$16*B41)+$B$17</f>
        <v>86361.0350426472</v>
      </c>
    </row>
    <row r="42" spans="1:7" ht="15.75" customHeight="1">
      <c r="A42">
        <v>2</v>
      </c>
      <c r="B42">
        <v>9000</v>
      </c>
      <c r="C42" s="17">
        <f>($B$16*B42)+$B$17</f>
        <v>96983.230500462421</v>
      </c>
    </row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</dc:creator>
  <cp:lastModifiedBy>Shubhangi</cp:lastModifiedBy>
  <dcterms:created xsi:type="dcterms:W3CDTF">2021-05-18T06:00:40Z</dcterms:created>
  <dcterms:modified xsi:type="dcterms:W3CDTF">2021-05-22T09:37:45Z</dcterms:modified>
</cp:coreProperties>
</file>