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so/Dropbox/Beobachter/Recherchen Aktuell/Gesundheit:Pharma/2018_Geld für Ärzte/"/>
    </mc:Choice>
  </mc:AlternateContent>
  <bookViews>
    <workbookView xWindow="0" yWindow="460" windowWidth="28800" windowHeight="17540" activeTab="2" xr2:uid="{00000000-000D-0000-FFFF-FFFF00000000}"/>
  </bookViews>
  <sheets>
    <sheet name="Kennzahlen" sheetId="1" r:id="rId1"/>
    <sheet name="Rangliste Pharmafirmen" sheetId="2" r:id="rId2"/>
    <sheet name="Gelder an Ärzte und Istitutione" sheetId="3" r:id="rId3"/>
  </sheets>
  <calcPr calcId="171027"/>
</workbook>
</file>

<file path=xl/calcChain.xml><?xml version="1.0" encoding="utf-8"?>
<calcChain xmlns="http://schemas.openxmlformats.org/spreadsheetml/2006/main">
  <c r="C8" i="3" l="1"/>
  <c r="B8" i="3"/>
  <c r="B7" i="3"/>
  <c r="B6" i="3"/>
  <c r="D8" i="3"/>
  <c r="E8" i="3"/>
  <c r="F3" i="2" l="1"/>
  <c r="F4" i="2"/>
  <c r="F5" i="2"/>
  <c r="F6" i="2"/>
  <c r="F7" i="2"/>
  <c r="F8" i="2"/>
  <c r="F9" i="2"/>
  <c r="F10" i="2"/>
  <c r="F11" i="2"/>
  <c r="F12" i="2"/>
  <c r="E13" i="2"/>
  <c r="F13" i="2"/>
  <c r="G13" i="2"/>
  <c r="E60" i="1" l="1"/>
  <c r="F61" i="1"/>
  <c r="D60" i="1"/>
  <c r="F15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C60" i="1"/>
  <c r="B60" i="1"/>
  <c r="B2" i="3" s="1"/>
  <c r="F60" i="1" l="1"/>
</calcChain>
</file>

<file path=xl/sharedStrings.xml><?xml version="1.0" encoding="utf-8"?>
<sst xmlns="http://schemas.openxmlformats.org/spreadsheetml/2006/main" count="162" uniqueCount="99">
  <si>
    <t>AbbVie</t>
  </si>
  <si>
    <t>Alcon Switzerland</t>
  </si>
  <si>
    <t>Allergan</t>
  </si>
  <si>
    <t>Almirall</t>
  </si>
  <si>
    <t>Amgen Switzerland</t>
  </si>
  <si>
    <t>AstraZeneca</t>
  </si>
  <si>
    <t>Baxter</t>
  </si>
  <si>
    <t>Bayer (Schweiz)</t>
  </si>
  <si>
    <t>BGP Products GmbH</t>
  </si>
  <si>
    <t>Biogen Switzerland</t>
  </si>
  <si>
    <t>Bristol Myers Squibb</t>
  </si>
  <si>
    <t>Celgene</t>
  </si>
  <si>
    <t>CSL Behring</t>
  </si>
  <si>
    <t>Daiichi-Sankyo</t>
  </si>
  <si>
    <t>Ferring</t>
  </si>
  <si>
    <t>Galderma</t>
  </si>
  <si>
    <t>GILEAD Seiences Switzerland</t>
  </si>
  <si>
    <t>GlaxoSmithKiine</t>
  </si>
  <si>
    <t>Grünenthai Pharma</t>
  </si>
  <si>
    <t>HRA-Pharma SA</t>
  </si>
  <si>
    <t>Janssen-Cilag</t>
  </si>
  <si>
    <t>LEO Pharmaceutical Products Sarath</t>
  </si>
  <si>
    <t>Meda Pharma GmbH</t>
  </si>
  <si>
    <t>Mundipharma Medical Company</t>
  </si>
  <si>
    <t>Neurim Pharmaceuticals</t>
  </si>
  <si>
    <t>Nordic Pharma</t>
  </si>
  <si>
    <t>Novartis Pharma Schweiz</t>
  </si>
  <si>
    <t>Novo Nordisk Pharma</t>
  </si>
  <si>
    <t>Orion Pharma</t>
  </si>
  <si>
    <t>Merck (Schweiz) 
- inkl. Allergopharma</t>
  </si>
  <si>
    <t>aus Originalquelle</t>
  </si>
  <si>
    <t>Healthcare professional; Ärzte (und auch Apotheker etc)</t>
  </si>
  <si>
    <t>Healthcare organisation; Spitäler (aber auch Universitäten, Kongressveranstalter, Ärztenetzwerke etc.)</t>
  </si>
  <si>
    <t>Reasearch and Devlopement; Forschung&amp;Entwicklung (fliesst meist an Spitäler)</t>
  </si>
  <si>
    <t>TOTAL (56 Firmen)</t>
  </si>
  <si>
    <t>Quelle: scienceindustries</t>
  </si>
  <si>
    <t>Top10 2017</t>
  </si>
  <si>
    <t>Top 10 Senderfirmen inkl. Anteil Forschung und Entwicklung</t>
  </si>
  <si>
    <t>2016_print</t>
  </si>
  <si>
    <t>2015_print</t>
  </si>
  <si>
    <t>novartis</t>
  </si>
  <si>
    <t>roche</t>
  </si>
  <si>
    <t>pfizer</t>
  </si>
  <si>
    <t>bayer</t>
  </si>
  <si>
    <t>bristol</t>
  </si>
  <si>
    <t>abbvie</t>
  </si>
  <si>
    <t>astrazeneca</t>
  </si>
  <si>
    <t>msd</t>
  </si>
  <si>
    <t>gsk</t>
  </si>
  <si>
    <t>amgen</t>
  </si>
  <si>
    <t>Total Top 10</t>
  </si>
  <si>
    <t>Geld an Ärzte</t>
  </si>
  <si>
    <t>TOTAL Personen</t>
  </si>
  <si>
    <t>davon anonym</t>
  </si>
  <si>
    <t>Geld an Institutionen</t>
  </si>
  <si>
    <t>Total HCO</t>
  </si>
  <si>
    <t>Total R&amp;D (Forschung und Entwicklung)</t>
  </si>
  <si>
    <t>TOTAL Organisationen</t>
  </si>
  <si>
    <t>HCO anonym</t>
  </si>
  <si>
    <r>
      <rPr>
        <sz val="9"/>
        <color rgb="FF0A0A0A"/>
        <rFont val="Arial"/>
        <family val="2"/>
      </rPr>
      <t>Roche Pharma (Schweiz)</t>
    </r>
  </si>
  <si>
    <r>
      <rPr>
        <sz val="9"/>
        <color rgb="FF0A0A0A"/>
        <rFont val="Arial"/>
        <family val="2"/>
      </rPr>
      <t>Pfizer
- inkl. Pfizer PFE Switzerland</t>
    </r>
  </si>
  <si>
    <r>
      <t xml:space="preserve">MSD Merck Sharp </t>
    </r>
    <r>
      <rPr>
        <sz val="11"/>
        <color rgb="FF1B1B1B"/>
        <rFont val="Arial"/>
        <family val="2"/>
      </rPr>
      <t xml:space="preserve">&amp; </t>
    </r>
    <r>
      <rPr>
        <sz val="9"/>
        <color rgb="FF1B1B1B"/>
        <rFont val="Arial"/>
        <family val="2"/>
      </rPr>
      <t>Dohme</t>
    </r>
  </si>
  <si>
    <r>
      <t xml:space="preserve">Boehringer </t>
    </r>
    <r>
      <rPr>
        <sz val="9"/>
        <color rgb="FF040504"/>
        <rFont val="Arial"/>
        <family val="2"/>
      </rPr>
      <t xml:space="preserve">lngelheim </t>
    </r>
    <r>
      <rPr>
        <sz val="9"/>
        <color rgb="FF1B1B1B"/>
        <rFont val="Arial"/>
        <family val="2"/>
      </rPr>
      <t>(Schweiz)</t>
    </r>
  </si>
  <si>
    <r>
      <t>Act</t>
    </r>
    <r>
      <rPr>
        <sz val="9"/>
        <color rgb="FF3F3F3F"/>
        <rFont val="Arial"/>
        <family val="2"/>
      </rPr>
      <t>e</t>
    </r>
    <r>
      <rPr>
        <sz val="9"/>
        <color rgb="FF040504"/>
        <rFont val="Arial"/>
        <family val="2"/>
      </rPr>
      <t xml:space="preserve">lion </t>
    </r>
    <r>
      <rPr>
        <sz val="9"/>
        <color rgb="FF1B1B1B"/>
        <rFont val="Arial"/>
        <family val="2"/>
      </rPr>
      <t>Pharma Schweiz</t>
    </r>
  </si>
  <si>
    <r>
      <rPr>
        <sz val="9"/>
        <color rgb="FF0A0A0A"/>
        <rFont val="Arial"/>
        <family val="2"/>
      </rPr>
      <t>Vifor Pharma</t>
    </r>
  </si>
  <si>
    <r>
      <t xml:space="preserve">Eli </t>
    </r>
    <r>
      <rPr>
        <sz val="9"/>
        <color rgb="FF040504"/>
        <rFont val="Arial"/>
        <family val="2"/>
      </rPr>
      <t xml:space="preserve">Lilly </t>
    </r>
    <r>
      <rPr>
        <sz val="9"/>
        <color rgb="FF1B1B1B"/>
        <rFont val="Arial"/>
        <family val="2"/>
      </rPr>
      <t>(Suisse</t>
    </r>
    <r>
      <rPr>
        <sz val="9"/>
        <color rgb="FF3F3F3F"/>
        <rFont val="Arial"/>
        <family val="2"/>
      </rPr>
      <t>)</t>
    </r>
  </si>
  <si>
    <r>
      <rPr>
        <sz val="9"/>
        <color rgb="FF0A0A0A"/>
        <rFont val="Arial"/>
        <family val="2"/>
      </rPr>
      <t>Sanofi-Aventis
- inkl. Helvepharm</t>
    </r>
  </si>
  <si>
    <r>
      <rPr>
        <sz val="9"/>
        <color rgb="FF0A0A0A"/>
        <rFont val="Arial"/>
        <family val="2"/>
      </rPr>
      <t>UCB Pharma</t>
    </r>
  </si>
  <si>
    <r>
      <t xml:space="preserve">A. </t>
    </r>
    <r>
      <rPr>
        <sz val="9"/>
        <color rgb="FF040504"/>
        <rFont val="Arial"/>
        <family val="2"/>
      </rPr>
      <t>Menarini</t>
    </r>
  </si>
  <si>
    <r>
      <rPr>
        <sz val="9"/>
        <color rgb="FF0A0A0A"/>
        <rFont val="Arial"/>
        <family val="2"/>
      </rPr>
      <t>Servier (Suisse)</t>
    </r>
  </si>
  <si>
    <r>
      <t>Astelia</t>
    </r>
    <r>
      <rPr>
        <sz val="9"/>
        <color rgb="FF3F3F3F"/>
        <rFont val="Arial"/>
        <family val="2"/>
      </rPr>
      <t xml:space="preserve">s </t>
    </r>
    <r>
      <rPr>
        <sz val="9"/>
        <color rgb="FF1B1B1B"/>
        <rFont val="Arial"/>
        <family val="2"/>
      </rPr>
      <t>Pharma</t>
    </r>
  </si>
  <si>
    <r>
      <rPr>
        <sz val="9"/>
        <color rgb="FF0A0A0A"/>
        <rFont val="Arial"/>
        <family val="2"/>
      </rPr>
      <t>Takeda Pharma</t>
    </r>
  </si>
  <si>
    <r>
      <rPr>
        <sz val="9"/>
        <color rgb="FF0A0A0A"/>
        <rFont val="Arial"/>
        <family val="2"/>
      </rPr>
      <t>Shire Switzerland</t>
    </r>
  </si>
  <si>
    <r>
      <rPr>
        <sz val="9"/>
        <color rgb="FF0A0A0A"/>
        <rFont val="Arial"/>
        <family val="2"/>
      </rPr>
      <t>Sandoz Pharmaceuticals</t>
    </r>
  </si>
  <si>
    <r>
      <t>M</t>
    </r>
    <r>
      <rPr>
        <sz val="9"/>
        <color rgb="FF3F3F3F"/>
        <rFont val="Arial"/>
        <family val="2"/>
      </rPr>
      <t>e</t>
    </r>
    <r>
      <rPr>
        <sz val="9"/>
        <color rgb="FF1B1B1B"/>
        <rFont val="Arial"/>
        <family val="2"/>
      </rPr>
      <t>pha Pharma</t>
    </r>
  </si>
  <si>
    <r>
      <t xml:space="preserve">lundbeck </t>
    </r>
    <r>
      <rPr>
        <sz val="9"/>
        <color rgb="FF1B1B1B"/>
        <rFont val="Arial"/>
        <family val="2"/>
      </rPr>
      <t>(Schweiz)</t>
    </r>
  </si>
  <si>
    <r>
      <rPr>
        <sz val="9"/>
        <color rgb="FF0A0A0A"/>
        <rFont val="Arial"/>
        <family val="2"/>
      </rPr>
      <t>Teva Pharma</t>
    </r>
  </si>
  <si>
    <r>
      <t xml:space="preserve">Future </t>
    </r>
    <r>
      <rPr>
        <sz val="9"/>
        <color rgb="FF040504"/>
        <rFont val="Arial"/>
        <family val="2"/>
      </rPr>
      <t xml:space="preserve">Health </t>
    </r>
    <r>
      <rPr>
        <sz val="9"/>
        <color rgb="FF1B1B1B"/>
        <rFont val="Arial"/>
        <family val="2"/>
      </rPr>
      <t>Pharma (IPSEN)</t>
    </r>
  </si>
  <si>
    <r>
      <rPr>
        <sz val="9"/>
        <color rgb="FF0A0A0A"/>
        <rFont val="Arial"/>
        <family val="2"/>
      </rPr>
      <t>Zambon Schweiz</t>
    </r>
  </si>
  <si>
    <r>
      <t>Otsuka Pharmaceutical</t>
    </r>
    <r>
      <rPr>
        <sz val="9"/>
        <color rgb="FF3F3F3F"/>
        <rFont val="Arial"/>
        <family val="2"/>
      </rPr>
      <t>s (</t>
    </r>
    <r>
      <rPr>
        <sz val="9"/>
        <color rgb="FF1B1B1B"/>
        <rFont val="Arial"/>
        <family val="2"/>
      </rPr>
      <t>Switzerland)</t>
    </r>
  </si>
  <si>
    <r>
      <t>Biote</t>
    </r>
    <r>
      <rPr>
        <sz val="9"/>
        <color rgb="FF3F3F3F"/>
        <rFont val="Arial"/>
        <family val="2"/>
      </rPr>
      <t>s</t>
    </r>
    <r>
      <rPr>
        <sz val="9"/>
        <color rgb="FF1B1B1B"/>
        <rFont val="Arial"/>
        <family val="2"/>
      </rPr>
      <t>t (Schweiz)</t>
    </r>
  </si>
  <si>
    <r>
      <rPr>
        <sz val="9"/>
        <color rgb="FF0A0A0A"/>
        <rFont val="Arial"/>
        <family val="2"/>
      </rPr>
      <t>Pierre Fabre Pharma</t>
    </r>
  </si>
  <si>
    <r>
      <rPr>
        <sz val="9"/>
        <color rgb="FF0A0A0A"/>
        <rFont val="Arial"/>
        <family val="2"/>
      </rPr>
      <t>StaUergenes</t>
    </r>
  </si>
  <si>
    <r>
      <t>Eis</t>
    </r>
    <r>
      <rPr>
        <sz val="9"/>
        <color rgb="FF3F3F3F"/>
        <rFont val="Arial"/>
        <family val="2"/>
      </rPr>
      <t>a</t>
    </r>
    <r>
      <rPr>
        <sz val="9"/>
        <color rgb="FF040504"/>
        <rFont val="Arial"/>
        <family val="2"/>
      </rPr>
      <t xml:space="preserve">i </t>
    </r>
    <r>
      <rPr>
        <sz val="9"/>
        <color rgb="FF1B1B1B"/>
        <rFont val="Arial"/>
        <family val="2"/>
      </rPr>
      <t>Pharma</t>
    </r>
  </si>
  <si>
    <r>
      <rPr>
        <sz val="9"/>
        <color rgb="FF0A0A0A"/>
        <rFont val="Arial"/>
        <family val="2"/>
      </rPr>
      <t>SFL Pharma GmbH</t>
    </r>
  </si>
  <si>
    <r>
      <rPr>
        <b/>
        <sz val="11"/>
        <color rgb="FF0A0A0A"/>
        <rFont val="Arial"/>
        <family val="2"/>
      </rPr>
      <t>Kennzahlen Offenlegung für 2017 in der Schweiz</t>
    </r>
  </si>
  <si>
    <r>
      <rPr>
        <b/>
        <sz val="10"/>
        <color rgb="FF0A0A0A"/>
        <rFont val="Arial"/>
        <family val="2"/>
      </rPr>
      <t>Firma</t>
    </r>
  </si>
  <si>
    <r>
      <rPr>
        <b/>
        <sz val="10"/>
        <color rgb="FF0A0A0A"/>
        <rFont val="Arial"/>
        <family val="2"/>
      </rPr>
      <t>Value HCPs
CHF</t>
    </r>
  </si>
  <si>
    <r>
      <rPr>
        <b/>
        <sz val="10"/>
        <color rgb="FF0A0A0A"/>
        <rFont val="Arial"/>
        <family val="2"/>
      </rPr>
      <t>Value HCOs
CHF</t>
    </r>
  </si>
  <si>
    <r>
      <rPr>
        <b/>
        <sz val="10"/>
        <color rgb="FF0A0A0A"/>
        <rFont val="Arial"/>
        <family val="2"/>
      </rPr>
      <t>R&amp;D
CHF</t>
    </r>
  </si>
  <si>
    <r>
      <rPr>
        <b/>
        <sz val="10"/>
        <color rgb="FF0A0A0A"/>
        <rFont val="Arial"/>
        <family val="2"/>
      </rPr>
      <t>Gesamtsumme
CHF</t>
    </r>
  </si>
  <si>
    <r>
      <rPr>
        <sz val="9"/>
        <color rgb="FF0A0A0A"/>
        <rFont val="Arial"/>
        <family val="2"/>
      </rPr>
      <t>Die aufgeführten Daten beziehen sich auf die per 30. Juni 2018 von den PKK-Unterzeichnerfirmen an</t>
    </r>
  </si>
  <si>
    <r>
      <rPr>
        <sz val="9"/>
        <color rgb="FF0A0A0A"/>
        <rFont val="Arial"/>
        <family val="2"/>
      </rPr>
      <t xml:space="preserve">scienceindustries gemeldeten und </t>
    </r>
    <r>
      <rPr>
        <b/>
        <sz val="9"/>
        <color rgb="FF0A0A0A"/>
        <rFont val="Arial"/>
        <family val="2"/>
      </rPr>
      <t>per 15. Juli 2018 konsolidierten  Zahlen.</t>
    </r>
  </si>
  <si>
    <r>
      <rPr>
        <sz val="9"/>
        <color rgb="FF0A0A0A"/>
        <rFont val="Arial"/>
        <family val="2"/>
      </rPr>
      <t>Die Offenlegung basiert auf dem Prinzip des Ortes des Empfängers. Diese Zahlen geben deshalb lokal wie</t>
    </r>
  </si>
  <si>
    <r>
      <rPr>
        <sz val="9"/>
        <color rgb="FF0A0A0A"/>
        <rFont val="Arial"/>
        <family val="2"/>
      </rPr>
      <t>auch in beachtlichem Umfang global gesteuerte Kooperationsleistungen wider.</t>
    </r>
  </si>
  <si>
    <t>Wert 2016?</t>
  </si>
  <si>
    <t>Firma</t>
  </si>
  <si>
    <t>Wert</t>
  </si>
  <si>
    <r>
      <t>170</t>
    </r>
    <r>
      <rPr>
        <sz val="10"/>
        <color rgb="FF666666"/>
        <rFont val="Arial"/>
        <family val="2"/>
      </rPr>
      <t>'</t>
    </r>
    <r>
      <rPr>
        <sz val="10"/>
        <color rgb="FF4C4B4B"/>
        <rFont val="Arial"/>
        <family val="2"/>
      </rPr>
      <t>650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</si>
</sst>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>
    <font>
      <sz val="10"/>
      <color rgb="FF000000"/>
      <name val="Times New Roman"/>
      <charset val="204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1B1B1B"/>
      <name val="Arial"/>
      <family val="2"/>
    </font>
    <font>
      <sz val="10"/>
      <color rgb="FF3F3F3F"/>
      <name val="Arial"/>
      <family val="2"/>
    </font>
    <font>
      <sz val="10"/>
      <color rgb="FF252525"/>
      <name val="Arial"/>
      <family val="2"/>
    </font>
    <font>
      <sz val="9"/>
      <color rgb="FF0A0A0A"/>
      <name val="Arial"/>
      <family val="2"/>
    </font>
    <font>
      <sz val="10"/>
      <color rgb="FF555554"/>
      <name val="Arial"/>
      <family val="2"/>
    </font>
    <font>
      <sz val="11"/>
      <color rgb="FF1B1B1B"/>
      <name val="Arial"/>
      <family val="2"/>
    </font>
    <font>
      <sz val="9"/>
      <color rgb="FF040504"/>
      <name val="Arial"/>
      <family val="2"/>
    </font>
    <font>
      <sz val="9"/>
      <color rgb="FF3F3F3F"/>
      <name val="Arial"/>
      <family val="2"/>
    </font>
    <font>
      <b/>
      <sz val="11"/>
      <color rgb="FF0A0A0A"/>
      <name val="Arial"/>
      <family val="2"/>
    </font>
    <font>
      <b/>
      <sz val="10"/>
      <color rgb="FF0A0A0A"/>
      <name val="Arial"/>
      <family val="2"/>
    </font>
    <font>
      <sz val="7"/>
      <color rgb="FF000000"/>
      <name val="Arial"/>
      <family val="2"/>
    </font>
    <font>
      <sz val="10"/>
      <color rgb="FF353535"/>
      <name val="Arial"/>
      <family val="2"/>
    </font>
    <font>
      <sz val="10"/>
      <color rgb="FF1A1A1A"/>
      <name val="Arial"/>
      <family val="2"/>
    </font>
    <font>
      <sz val="10"/>
      <color rgb="FF1D1E1D"/>
      <name val="Arial"/>
      <family val="2"/>
    </font>
    <font>
      <sz val="10"/>
      <color theme="0" tint="-0.499984740745262"/>
      <name val="Arial"/>
      <family val="2"/>
    </font>
    <font>
      <sz val="10"/>
      <color rgb="FF4C4B4B"/>
      <name val="Arial"/>
      <family val="2"/>
    </font>
    <font>
      <sz val="10"/>
      <color rgb="FF666666"/>
      <name val="Arial"/>
      <family val="2"/>
    </font>
    <font>
      <sz val="10"/>
      <color rgb="FF303030"/>
      <name val="Arial"/>
      <family val="2"/>
    </font>
    <font>
      <sz val="11"/>
      <color rgb="FF4C4B4B"/>
      <name val="Arial"/>
      <family val="2"/>
    </font>
    <font>
      <b/>
      <sz val="9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i/>
      <sz val="10"/>
      <color theme="0" tint="-0.499984740745262"/>
      <name val="Arial"/>
      <family val="2"/>
    </font>
    <font>
      <b/>
      <sz val="9"/>
      <color rgb="FF0A0A0A"/>
      <name val="Arial"/>
      <family val="2"/>
    </font>
    <font>
      <i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131313"/>
      </left>
      <right/>
      <top/>
      <bottom style="thin">
        <color rgb="FF1F1F1F"/>
      </bottom>
      <diagonal/>
    </border>
    <border>
      <left style="thin">
        <color rgb="FF131313"/>
      </left>
      <right/>
      <top style="thin">
        <color rgb="FF1F1F1F"/>
      </top>
      <bottom style="thin">
        <color rgb="FF3F3F3F"/>
      </bottom>
      <diagonal/>
    </border>
    <border>
      <left style="thin">
        <color rgb="FF131313"/>
      </left>
      <right/>
      <top style="thin">
        <color rgb="FF3F3F3F"/>
      </top>
      <bottom style="thin">
        <color rgb="FF1C1C1C"/>
      </bottom>
      <diagonal/>
    </border>
    <border>
      <left style="thin">
        <color rgb="FF131313"/>
      </left>
      <right/>
      <top style="thin">
        <color rgb="FF1C1C1C"/>
      </top>
      <bottom style="thin">
        <color rgb="FF1F1F1F"/>
      </bottom>
      <diagonal/>
    </border>
    <border>
      <left style="thin">
        <color rgb="FF131313"/>
      </left>
      <right/>
      <top style="thin">
        <color rgb="FF1F1F1F"/>
      </top>
      <bottom style="thin">
        <color rgb="FF1C1C1C"/>
      </bottom>
      <diagonal/>
    </border>
    <border>
      <left style="thin">
        <color rgb="FF131313"/>
      </left>
      <right/>
      <top style="thin">
        <color rgb="FF1C1C1C"/>
      </top>
      <bottom style="thin">
        <color rgb="FF1C1C1C"/>
      </bottom>
      <diagonal/>
    </border>
    <border>
      <left style="thin">
        <color rgb="FF131313"/>
      </left>
      <right/>
      <top style="thin">
        <color rgb="FF1C1C1C"/>
      </top>
      <bottom style="thin">
        <color rgb="FF484848"/>
      </bottom>
      <diagonal/>
    </border>
    <border>
      <left style="thin">
        <color rgb="FF131313"/>
      </left>
      <right/>
      <top style="thin">
        <color rgb="FF484848"/>
      </top>
      <bottom style="thin">
        <color rgb="FF1F1F1F"/>
      </bottom>
      <diagonal/>
    </border>
    <border>
      <left style="thin">
        <color rgb="FF131313"/>
      </left>
      <right/>
      <top style="thin">
        <color rgb="FF1F1F1F"/>
      </top>
      <bottom style="thin">
        <color rgb="FF2F2F2F"/>
      </bottom>
      <diagonal/>
    </border>
    <border>
      <left style="thin">
        <color rgb="FF131313"/>
      </left>
      <right/>
      <top style="thin">
        <color rgb="FF2F2F2F"/>
      </top>
      <bottom style="thin">
        <color rgb="FF444444"/>
      </bottom>
      <diagonal/>
    </border>
    <border>
      <left style="thin">
        <color rgb="FF131313"/>
      </left>
      <right/>
      <top style="thin">
        <color rgb="FF444444"/>
      </top>
      <bottom style="thin">
        <color rgb="FF282828"/>
      </bottom>
      <diagonal/>
    </border>
    <border>
      <left style="thin">
        <color rgb="FF131313"/>
      </left>
      <right/>
      <top style="thin">
        <color rgb="FF282828"/>
      </top>
      <bottom style="thin">
        <color rgb="FF484848"/>
      </bottom>
      <diagonal/>
    </border>
    <border>
      <left style="thin">
        <color rgb="FF131313"/>
      </left>
      <right/>
      <top style="thin">
        <color rgb="FF484848"/>
      </top>
      <bottom style="thin">
        <color rgb="FF181818"/>
      </bottom>
      <diagonal/>
    </border>
    <border>
      <left style="thin">
        <color rgb="FF131313"/>
      </left>
      <right/>
      <top style="thin">
        <color rgb="FF181818"/>
      </top>
      <bottom style="thin">
        <color rgb="FF3B3B3B"/>
      </bottom>
      <diagonal/>
    </border>
    <border>
      <left style="thin">
        <color rgb="FF131313"/>
      </left>
      <right/>
      <top style="thin">
        <color rgb="FF3B3B3B"/>
      </top>
      <bottom style="thin">
        <color rgb="FF2323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31313"/>
      </left>
      <right/>
      <top style="thin">
        <color rgb="FF1F1F1F"/>
      </top>
      <bottom/>
      <diagonal/>
    </border>
    <border>
      <left/>
      <right/>
      <top style="thin">
        <color rgb="FF1F1F1F"/>
      </top>
      <bottom/>
      <diagonal/>
    </border>
    <border>
      <left/>
      <right style="thin">
        <color rgb="FF23231C"/>
      </right>
      <top style="thin">
        <color rgb="FF1F1F1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/>
    <xf numFmtId="4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0" xfId="0" applyFont="1" applyFill="1" applyBorder="1"/>
    <xf numFmtId="1" fontId="1" fillId="5" borderId="0" xfId="0" applyNumberFormat="1" applyFont="1" applyFill="1" applyBorder="1"/>
    <xf numFmtId="164" fontId="1" fillId="5" borderId="0" xfId="0" applyNumberFormat="1" applyFont="1" applyFill="1" applyBorder="1"/>
    <xf numFmtId="0" fontId="1" fillId="5" borderId="0" xfId="0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2" fillId="0" borderId="0" xfId="0" applyNumberFormat="1" applyFont="1" applyFill="1" applyBorder="1"/>
    <xf numFmtId="0" fontId="1" fillId="5" borderId="1" xfId="0" applyFont="1" applyFill="1" applyBorder="1"/>
    <xf numFmtId="165" fontId="1" fillId="6" borderId="1" xfId="0" applyNumberFormat="1" applyFont="1" applyFill="1" applyBorder="1"/>
    <xf numFmtId="165" fontId="1" fillId="0" borderId="1" xfId="0" applyNumberFormat="1" applyFont="1" applyFill="1" applyBorder="1"/>
    <xf numFmtId="165" fontId="1" fillId="0" borderId="0" xfId="0" applyNumberFormat="1" applyFont="1" applyFill="1" applyBorder="1"/>
    <xf numFmtId="1" fontId="3" fillId="0" borderId="0" xfId="0" applyNumberFormat="1" applyFont="1"/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3" fontId="7" fillId="0" borderId="26" xfId="0" applyNumberFormat="1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left" vertical="top"/>
    </xf>
    <xf numFmtId="3" fontId="8" fillId="0" borderId="27" xfId="0" applyNumberFormat="1" applyFont="1" applyFill="1" applyBorder="1" applyAlignment="1">
      <alignment horizontal="right" vertical="top"/>
    </xf>
    <xf numFmtId="3" fontId="7" fillId="0" borderId="27" xfId="0" applyNumberFormat="1" applyFont="1" applyFill="1" applyBorder="1" applyAlignment="1">
      <alignment horizontal="right" vertical="top"/>
    </xf>
    <xf numFmtId="0" fontId="5" fillId="0" borderId="2" xfId="0" applyFont="1" applyFill="1" applyBorder="1" applyAlignment="1">
      <alignment horizontal="left" vertical="top" wrapText="1"/>
    </xf>
    <xf numFmtId="3" fontId="5" fillId="3" borderId="27" xfId="0" applyNumberFormat="1" applyFont="1" applyFill="1" applyBorder="1" applyAlignment="1">
      <alignment horizontal="right" vertical="top" wrapText="1"/>
    </xf>
    <xf numFmtId="3" fontId="7" fillId="3" borderId="27" xfId="0" applyNumberFormat="1" applyFont="1" applyFill="1" applyBorder="1" applyAlignment="1">
      <alignment horizontal="right" vertical="top"/>
    </xf>
    <xf numFmtId="3" fontId="5" fillId="0" borderId="27" xfId="0" applyNumberFormat="1" applyFont="1" applyFill="1" applyBorder="1" applyAlignment="1">
      <alignment horizontal="right" vertical="top" wrapText="1"/>
    </xf>
    <xf numFmtId="3" fontId="10" fillId="0" borderId="27" xfId="0" applyNumberFormat="1" applyFont="1" applyFill="1" applyBorder="1" applyAlignment="1">
      <alignment horizontal="right" vertical="top"/>
    </xf>
    <xf numFmtId="0" fontId="12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3" fontId="10" fillId="3" borderId="27" xfId="0" applyNumberFormat="1" applyFont="1" applyFill="1" applyBorder="1" applyAlignment="1">
      <alignment horizontal="right" vertical="top"/>
    </xf>
    <xf numFmtId="0" fontId="6" fillId="0" borderId="6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/>
    </xf>
    <xf numFmtId="0" fontId="6" fillId="0" borderId="13" xfId="0" applyFont="1" applyFill="1" applyBorder="1" applyAlignment="1">
      <alignment horizontal="left" vertical="top"/>
    </xf>
    <xf numFmtId="0" fontId="6" fillId="0" borderId="14" xfId="0" applyFont="1" applyFill="1" applyBorder="1" applyAlignment="1">
      <alignment horizontal="left" vertical="top"/>
    </xf>
    <xf numFmtId="0" fontId="6" fillId="0" borderId="15" xfId="0" applyFont="1" applyFill="1" applyBorder="1" applyAlignment="1">
      <alignment horizontal="left" vertical="top"/>
    </xf>
    <xf numFmtId="0" fontId="7" fillId="0" borderId="27" xfId="0" applyFont="1" applyFill="1" applyBorder="1" applyAlignment="1">
      <alignment horizontal="right" vertical="top"/>
    </xf>
    <xf numFmtId="0" fontId="5" fillId="0" borderId="16" xfId="0" applyFont="1" applyFill="1" applyBorder="1" applyAlignment="1">
      <alignment horizontal="left" vertical="top" wrapText="1"/>
    </xf>
    <xf numFmtId="0" fontId="5" fillId="0" borderId="27" xfId="0" applyNumberFormat="1" applyFont="1" applyFill="1" applyBorder="1" applyAlignment="1">
      <alignment horizontal="right" vertical="top" wrapText="1"/>
    </xf>
    <xf numFmtId="0" fontId="5" fillId="2" borderId="18" xfId="0" applyFont="1" applyFill="1" applyBorder="1" applyAlignment="1">
      <alignment horizontal="center" vertical="top" wrapText="1"/>
    </xf>
    <xf numFmtId="0" fontId="5" fillId="2" borderId="24" xfId="0" applyFont="1" applyFill="1" applyBorder="1" applyAlignment="1">
      <alignment horizontal="center" vertical="top" wrapText="1"/>
    </xf>
    <xf numFmtId="0" fontId="5" fillId="2" borderId="25" xfId="0" applyFont="1" applyFill="1" applyBorder="1" applyAlignment="1">
      <alignment horizontal="center" vertical="top" wrapText="1"/>
    </xf>
    <xf numFmtId="0" fontId="16" fillId="2" borderId="28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5" fillId="2" borderId="26" xfId="0" applyFont="1" applyFill="1" applyBorder="1" applyAlignment="1">
      <alignment horizontal="left" vertical="top" wrapText="1"/>
    </xf>
    <xf numFmtId="3" fontId="17" fillId="0" borderId="29" xfId="0" applyNumberFormat="1" applyFont="1" applyFill="1" applyBorder="1" applyAlignment="1">
      <alignment horizontal="right" vertical="top"/>
    </xf>
    <xf numFmtId="3" fontId="18" fillId="0" borderId="30" xfId="0" applyNumberFormat="1" applyFont="1" applyFill="1" applyBorder="1" applyAlignment="1">
      <alignment horizontal="right" vertical="top"/>
    </xf>
    <xf numFmtId="3" fontId="19" fillId="0" borderId="31" xfId="0" applyNumberFormat="1" applyFont="1" applyFill="1" applyBorder="1" applyAlignment="1">
      <alignment horizontal="right" vertical="top"/>
    </xf>
    <xf numFmtId="3" fontId="7" fillId="3" borderId="26" xfId="0" applyNumberFormat="1" applyFont="1" applyFill="1" applyBorder="1" applyAlignment="1">
      <alignment horizontal="right" vertical="top"/>
    </xf>
    <xf numFmtId="3" fontId="20" fillId="0" borderId="0" xfId="0" applyNumberFormat="1" applyFont="1" applyFill="1" applyBorder="1" applyAlignment="1">
      <alignment horizontal="left" vertical="top"/>
    </xf>
    <xf numFmtId="3" fontId="21" fillId="0" borderId="32" xfId="0" applyNumberFormat="1" applyFont="1" applyFill="1" applyBorder="1" applyAlignment="1">
      <alignment horizontal="right" vertical="top"/>
    </xf>
    <xf numFmtId="3" fontId="18" fillId="0" borderId="1" xfId="0" applyNumberFormat="1" applyFont="1" applyFill="1" applyBorder="1" applyAlignment="1">
      <alignment horizontal="right" vertical="top"/>
    </xf>
    <xf numFmtId="3" fontId="19" fillId="0" borderId="33" xfId="0" applyNumberFormat="1" applyFont="1" applyFill="1" applyBorder="1" applyAlignment="1">
      <alignment horizontal="right" vertical="top"/>
    </xf>
    <xf numFmtId="3" fontId="17" fillId="0" borderId="32" xfId="0" applyNumberFormat="1" applyFont="1" applyFill="1" applyBorder="1" applyAlignment="1">
      <alignment horizontal="right" vertical="top"/>
    </xf>
    <xf numFmtId="0" fontId="19" fillId="0" borderId="33" xfId="0" applyFont="1" applyFill="1" applyBorder="1" applyAlignment="1">
      <alignment horizontal="right" vertical="top"/>
    </xf>
    <xf numFmtId="0" fontId="17" fillId="0" borderId="32" xfId="0" applyFont="1" applyFill="1" applyBorder="1" applyAlignment="1">
      <alignment horizontal="right" vertical="top"/>
    </xf>
    <xf numFmtId="3" fontId="23" fillId="0" borderId="1" xfId="0" applyNumberFormat="1" applyFont="1" applyFill="1" applyBorder="1" applyAlignment="1">
      <alignment horizontal="right" vertical="top"/>
    </xf>
    <xf numFmtId="0" fontId="21" fillId="0" borderId="32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left" vertical="top" wrapText="1"/>
    </xf>
    <xf numFmtId="0" fontId="24" fillId="0" borderId="32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right" vertical="top"/>
    </xf>
    <xf numFmtId="3" fontId="5" fillId="0" borderId="32" xfId="0" applyNumberFormat="1" applyFont="1" applyFill="1" applyBorder="1" applyAlignment="1">
      <alignment horizontal="right" vertical="top" wrapText="1"/>
    </xf>
    <xf numFmtId="3" fontId="5" fillId="0" borderId="1" xfId="0" applyNumberFormat="1" applyFont="1" applyFill="1" applyBorder="1" applyAlignment="1">
      <alignment horizontal="right" vertical="top" wrapText="1"/>
    </xf>
    <xf numFmtId="3" fontId="5" fillId="0" borderId="33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33" xfId="0" applyNumberFormat="1" applyFont="1" applyFill="1" applyBorder="1" applyAlignment="1">
      <alignment horizontal="righ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32" xfId="0" applyNumberFormat="1" applyFont="1" applyFill="1" applyBorder="1" applyAlignment="1">
      <alignment horizontal="right" vertical="top" wrapText="1"/>
    </xf>
    <xf numFmtId="0" fontId="5" fillId="0" borderId="1" xfId="0" applyNumberFormat="1" applyFont="1" applyFill="1" applyBorder="1" applyAlignment="1">
      <alignment horizontal="righ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3" fontId="5" fillId="0" borderId="34" xfId="0" applyNumberFormat="1" applyFont="1" applyFill="1" applyBorder="1" applyAlignment="1">
      <alignment horizontal="right" vertical="top" wrapText="1"/>
    </xf>
    <xf numFmtId="3" fontId="5" fillId="0" borderId="35" xfId="0" applyNumberFormat="1" applyFont="1" applyFill="1" applyBorder="1" applyAlignment="1">
      <alignment horizontal="right" vertical="top" wrapText="1"/>
    </xf>
    <xf numFmtId="0" fontId="5" fillId="0" borderId="36" xfId="0" applyNumberFormat="1" applyFont="1" applyFill="1" applyBorder="1" applyAlignment="1">
      <alignment horizontal="right" vertical="top" wrapText="1"/>
    </xf>
    <xf numFmtId="0" fontId="25" fillId="0" borderId="17" xfId="0" applyFont="1" applyFill="1" applyBorder="1" applyAlignment="1">
      <alignment horizontal="left" vertical="center" wrapText="1"/>
    </xf>
    <xf numFmtId="3" fontId="26" fillId="0" borderId="23" xfId="0" applyNumberFormat="1" applyFont="1" applyFill="1" applyBorder="1" applyAlignment="1">
      <alignment horizontal="right" vertical="center" wrapText="1"/>
    </xf>
    <xf numFmtId="3" fontId="26" fillId="3" borderId="1" xfId="0" applyNumberFormat="1" applyFont="1" applyFill="1" applyBorder="1" applyAlignment="1">
      <alignment horizontal="right" vertical="center" wrapText="1"/>
    </xf>
    <xf numFmtId="3" fontId="20" fillId="0" borderId="0" xfId="0" applyNumberFormat="1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7" fillId="0" borderId="16" xfId="0" applyFont="1" applyFill="1" applyBorder="1" applyAlignment="1">
      <alignment horizontal="left" vertical="top" wrapText="1"/>
    </xf>
    <xf numFmtId="3" fontId="5" fillId="3" borderId="1" xfId="0" applyNumberFormat="1" applyFont="1" applyFill="1" applyBorder="1" applyAlignment="1">
      <alignment horizontal="right" vertical="top" wrapText="1"/>
    </xf>
    <xf numFmtId="3" fontId="5" fillId="4" borderId="1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left" vertical="top"/>
    </xf>
    <xf numFmtId="0" fontId="1" fillId="5" borderId="2" xfId="0" applyFont="1" applyFill="1" applyBorder="1"/>
    <xf numFmtId="0" fontId="1" fillId="0" borderId="2" xfId="0" applyFont="1" applyFill="1" applyBorder="1"/>
    <xf numFmtId="4" fontId="1" fillId="0" borderId="27" xfId="0" applyNumberFormat="1" applyFont="1" applyFill="1" applyBorder="1"/>
    <xf numFmtId="0" fontId="1" fillId="0" borderId="39" xfId="0" applyFont="1" applyFill="1" applyBorder="1"/>
    <xf numFmtId="0" fontId="1" fillId="0" borderId="40" xfId="0" applyFont="1" applyFill="1" applyBorder="1"/>
    <xf numFmtId="3" fontId="1" fillId="0" borderId="39" xfId="0" applyNumberFormat="1" applyFont="1" applyFill="1" applyBorder="1"/>
    <xf numFmtId="0" fontId="1" fillId="0" borderId="41" xfId="0" applyFont="1" applyFill="1" applyBorder="1"/>
    <xf numFmtId="4" fontId="0" fillId="0" borderId="0" xfId="0" applyNumberFormat="1" applyFill="1" applyBorder="1" applyAlignment="1">
      <alignment horizontal="left" vertical="top"/>
    </xf>
    <xf numFmtId="49" fontId="1" fillId="5" borderId="37" xfId="0" applyNumberFormat="1" applyFont="1" applyFill="1" applyBorder="1" applyAlignment="1">
      <alignment horizontal="center"/>
    </xf>
    <xf numFmtId="164" fontId="1" fillId="5" borderId="27" xfId="0" applyNumberFormat="1" applyFont="1" applyFill="1" applyBorder="1"/>
    <xf numFmtId="49" fontId="1" fillId="5" borderId="1" xfId="0" applyNumberFormat="1" applyFont="1" applyFill="1" applyBorder="1" applyAlignment="1">
      <alignment horizontal="center"/>
    </xf>
    <xf numFmtId="49" fontId="1" fillId="5" borderId="38" xfId="0" applyNumberFormat="1" applyFont="1" applyFill="1" applyBorder="1" applyAlignment="1">
      <alignment horizontal="center"/>
    </xf>
    <xf numFmtId="0" fontId="0" fillId="0" borderId="1" xfId="0" applyFill="1" applyBorder="1"/>
    <xf numFmtId="165" fontId="1" fillId="6" borderId="27" xfId="0" applyNumberFormat="1" applyFont="1" applyFill="1" applyBorder="1"/>
    <xf numFmtId="4" fontId="1" fillId="6" borderId="27" xfId="0" applyNumberFormat="1" applyFont="1" applyFill="1" applyBorder="1"/>
    <xf numFmtId="0" fontId="6" fillId="7" borderId="0" xfId="0" applyFont="1" applyFill="1" applyBorder="1" applyAlignment="1">
      <alignment horizontal="left" vertical="top" wrapText="1"/>
    </xf>
    <xf numFmtId="0" fontId="5" fillId="7" borderId="0" xfId="0" applyFont="1" applyFill="1" applyBorder="1" applyAlignment="1">
      <alignment horizontal="left" vertical="top"/>
    </xf>
    <xf numFmtId="0" fontId="6" fillId="7" borderId="0" xfId="0" applyFont="1" applyFill="1" applyBorder="1" applyAlignment="1">
      <alignment horizontal="left" vertical="top"/>
    </xf>
    <xf numFmtId="0" fontId="6" fillId="0" borderId="29" xfId="0" applyFont="1" applyFill="1" applyBorder="1" applyAlignment="1">
      <alignment horizontal="left" vertical="top"/>
    </xf>
    <xf numFmtId="3" fontId="8" fillId="0" borderId="31" xfId="0" applyNumberFormat="1" applyFont="1" applyFill="1" applyBorder="1" applyAlignment="1">
      <alignment horizontal="right" vertical="top"/>
    </xf>
    <xf numFmtId="0" fontId="5" fillId="0" borderId="32" xfId="0" applyFont="1" applyFill="1" applyBorder="1" applyAlignment="1">
      <alignment horizontal="left" vertical="top" wrapText="1"/>
    </xf>
    <xf numFmtId="0" fontId="6" fillId="0" borderId="32" xfId="0" applyFont="1" applyFill="1" applyBorder="1" applyAlignment="1">
      <alignment horizontal="left" vertical="top"/>
    </xf>
    <xf numFmtId="3" fontId="7" fillId="0" borderId="33" xfId="0" applyNumberFormat="1" applyFont="1" applyFill="1" applyBorder="1" applyAlignment="1">
      <alignment horizontal="right" vertical="top"/>
    </xf>
    <xf numFmtId="3" fontId="10" fillId="0" borderId="33" xfId="0" applyNumberFormat="1" applyFont="1" applyFill="1" applyBorder="1" applyAlignment="1">
      <alignment horizontal="right" vertical="top"/>
    </xf>
    <xf numFmtId="3" fontId="8" fillId="0" borderId="33" xfId="0" applyNumberFormat="1" applyFont="1" applyFill="1" applyBorder="1" applyAlignment="1">
      <alignment horizontal="right" vertical="top"/>
    </xf>
    <xf numFmtId="3" fontId="7" fillId="3" borderId="33" xfId="0" applyNumberFormat="1" applyFont="1" applyFill="1" applyBorder="1" applyAlignment="1">
      <alignment horizontal="right" vertical="top"/>
    </xf>
    <xf numFmtId="0" fontId="6" fillId="0" borderId="32" xfId="0" applyFont="1" applyFill="1" applyBorder="1" applyAlignment="1">
      <alignment horizontal="left" vertical="top" wrapText="1"/>
    </xf>
    <xf numFmtId="0" fontId="6" fillId="0" borderId="34" xfId="0" applyFont="1" applyFill="1" applyBorder="1" applyAlignment="1">
      <alignment horizontal="left" vertical="top"/>
    </xf>
    <xf numFmtId="3" fontId="7" fillId="0" borderId="36" xfId="0" applyNumberFormat="1" applyFont="1" applyFill="1" applyBorder="1" applyAlignment="1">
      <alignment horizontal="right" vertical="top"/>
    </xf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zoomScale="130" zoomScaleNormal="130" workbookViewId="0">
      <selection activeCell="F15" sqref="F15"/>
    </sheetView>
  </sheetViews>
  <sheetFormatPr baseColWidth="10" defaultColWidth="9" defaultRowHeight="13"/>
  <cols>
    <col min="1" max="1" width="33.59765625" style="18" customWidth="1"/>
    <col min="2" max="2" width="22" style="18" customWidth="1"/>
    <col min="3" max="3" width="22.59765625" style="18" customWidth="1"/>
    <col min="4" max="4" width="21.796875" style="18" customWidth="1"/>
    <col min="5" max="5" width="18.19921875" style="18" customWidth="1"/>
    <col min="6" max="6" width="51.3984375" style="18" customWidth="1"/>
    <col min="7" max="16384" width="9" style="18"/>
  </cols>
  <sheetData>
    <row r="1" spans="1:6" ht="19" customHeight="1">
      <c r="A1" s="130" t="s">
        <v>85</v>
      </c>
      <c r="B1" s="131"/>
      <c r="C1" s="131"/>
      <c r="D1" s="131"/>
      <c r="E1" s="132"/>
    </row>
    <row r="2" spans="1:6" ht="32" customHeight="1">
      <c r="A2" s="133" t="s">
        <v>86</v>
      </c>
      <c r="B2" s="47" t="s">
        <v>87</v>
      </c>
      <c r="C2" s="48" t="s">
        <v>88</v>
      </c>
      <c r="D2" s="47" t="s">
        <v>89</v>
      </c>
      <c r="E2" s="49" t="s">
        <v>90</v>
      </c>
    </row>
    <row r="3" spans="1:6" ht="41" customHeight="1" thickBot="1">
      <c r="A3" s="134"/>
      <c r="B3" s="50" t="s">
        <v>31</v>
      </c>
      <c r="C3" s="51" t="s">
        <v>32</v>
      </c>
      <c r="D3" s="50" t="s">
        <v>33</v>
      </c>
      <c r="E3" s="52"/>
    </row>
    <row r="4" spans="1:6" ht="17" customHeight="1">
      <c r="A4" s="19" t="s">
        <v>0</v>
      </c>
      <c r="B4" s="53">
        <v>493785</v>
      </c>
      <c r="C4" s="54">
        <v>5547290</v>
      </c>
      <c r="D4" s="55">
        <v>1761943</v>
      </c>
      <c r="E4" s="56">
        <v>7803017</v>
      </c>
      <c r="F4" s="57">
        <f>SUM(B4:D4)</f>
        <v>7803018</v>
      </c>
    </row>
    <row r="5" spans="1:6" ht="13" customHeight="1">
      <c r="A5" s="21" t="s">
        <v>63</v>
      </c>
      <c r="B5" s="58">
        <v>126836</v>
      </c>
      <c r="C5" s="59">
        <v>648893</v>
      </c>
      <c r="D5" s="60">
        <v>2214325</v>
      </c>
      <c r="E5" s="23">
        <v>2990054</v>
      </c>
      <c r="F5" s="57">
        <f t="shared" ref="F5:F59" si="0">SUM(B5:D5)</f>
        <v>2990054</v>
      </c>
    </row>
    <row r="6" spans="1:6" ht="13" customHeight="1">
      <c r="A6" s="21" t="s">
        <v>1</v>
      </c>
      <c r="B6" s="61">
        <v>16672</v>
      </c>
      <c r="C6" s="59">
        <v>113653</v>
      </c>
      <c r="D6" s="60">
        <v>130325</v>
      </c>
      <c r="E6" s="23">
        <v>260650</v>
      </c>
      <c r="F6" s="57">
        <f t="shared" si="0"/>
        <v>260650</v>
      </c>
    </row>
    <row r="7" spans="1:6" ht="13" customHeight="1">
      <c r="A7" s="21" t="s">
        <v>2</v>
      </c>
      <c r="B7" s="61">
        <v>280245</v>
      </c>
      <c r="C7" s="59">
        <v>329056</v>
      </c>
      <c r="D7" s="62">
        <v>0</v>
      </c>
      <c r="E7" s="23">
        <v>609301</v>
      </c>
      <c r="F7" s="57">
        <f t="shared" si="0"/>
        <v>609301</v>
      </c>
    </row>
    <row r="8" spans="1:6" ht="14" customHeight="1">
      <c r="A8" s="21" t="s">
        <v>3</v>
      </c>
      <c r="B8" s="61">
        <v>101027</v>
      </c>
      <c r="C8" s="59">
        <v>527716</v>
      </c>
      <c r="D8" s="62">
        <v>0</v>
      </c>
      <c r="E8" s="23">
        <v>628743</v>
      </c>
      <c r="F8" s="57">
        <f t="shared" si="0"/>
        <v>628743</v>
      </c>
    </row>
    <row r="9" spans="1:6" ht="14" customHeight="1">
      <c r="A9" s="21" t="s">
        <v>4</v>
      </c>
      <c r="B9" s="58">
        <v>774146</v>
      </c>
      <c r="C9" s="59">
        <v>3554405</v>
      </c>
      <c r="D9" s="60">
        <v>1226797</v>
      </c>
      <c r="E9" s="23">
        <v>5555348</v>
      </c>
      <c r="F9" s="57">
        <f t="shared" si="0"/>
        <v>5555348</v>
      </c>
    </row>
    <row r="10" spans="1:6" ht="14" customHeight="1">
      <c r="A10" s="21" t="s">
        <v>70</v>
      </c>
      <c r="B10" s="61">
        <v>131509</v>
      </c>
      <c r="C10" s="59">
        <v>1111594</v>
      </c>
      <c r="D10" s="60">
        <v>103664</v>
      </c>
      <c r="E10" s="23">
        <v>1346767</v>
      </c>
      <c r="F10" s="57">
        <f t="shared" si="0"/>
        <v>1346767</v>
      </c>
    </row>
    <row r="11" spans="1:6" ht="14" customHeight="1">
      <c r="A11" s="21" t="s">
        <v>5</v>
      </c>
      <c r="B11" s="58">
        <v>392207</v>
      </c>
      <c r="C11" s="59">
        <v>2662613</v>
      </c>
      <c r="D11" s="60">
        <v>6671288</v>
      </c>
      <c r="E11" s="23">
        <v>9726108</v>
      </c>
      <c r="F11" s="57">
        <f t="shared" si="0"/>
        <v>9726108</v>
      </c>
    </row>
    <row r="12" spans="1:6" ht="14" customHeight="1">
      <c r="A12" s="21" t="s">
        <v>6</v>
      </c>
      <c r="B12" s="58">
        <v>57079</v>
      </c>
      <c r="C12" s="59">
        <v>108037</v>
      </c>
      <c r="D12" s="62">
        <v>0</v>
      </c>
      <c r="E12" s="22">
        <v>165116</v>
      </c>
      <c r="F12" s="57">
        <f t="shared" si="0"/>
        <v>165116</v>
      </c>
    </row>
    <row r="13" spans="1:6" ht="14" customHeight="1">
      <c r="A13" s="21" t="s">
        <v>7</v>
      </c>
      <c r="B13" s="61">
        <v>1431874</v>
      </c>
      <c r="C13" s="59">
        <v>5923380</v>
      </c>
      <c r="D13" s="60">
        <v>4641128</v>
      </c>
      <c r="E13" s="23">
        <v>11996382</v>
      </c>
      <c r="F13" s="57">
        <f t="shared" si="0"/>
        <v>11996382</v>
      </c>
    </row>
    <row r="14" spans="1:6" ht="14" customHeight="1">
      <c r="A14" s="21" t="s">
        <v>8</v>
      </c>
      <c r="B14" s="61">
        <v>14372</v>
      </c>
      <c r="C14" s="59">
        <v>317215</v>
      </c>
      <c r="D14" s="62">
        <v>0</v>
      </c>
      <c r="E14" s="23">
        <v>331587</v>
      </c>
      <c r="F14" s="57">
        <f t="shared" si="0"/>
        <v>331587</v>
      </c>
    </row>
    <row r="15" spans="1:6" ht="14" customHeight="1">
      <c r="A15" s="21" t="s">
        <v>9</v>
      </c>
      <c r="B15" s="63" t="s">
        <v>98</v>
      </c>
      <c r="C15" s="59">
        <v>681535</v>
      </c>
      <c r="D15" s="60">
        <v>1253858</v>
      </c>
      <c r="E15" s="26">
        <v>2106043</v>
      </c>
      <c r="F15" s="57">
        <f>SUM(B15:D15)</f>
        <v>1935393</v>
      </c>
    </row>
    <row r="16" spans="1:6" ht="14" customHeight="1">
      <c r="A16" s="21" t="s">
        <v>80</v>
      </c>
      <c r="B16" s="61">
        <v>8905</v>
      </c>
      <c r="C16" s="59">
        <v>230013</v>
      </c>
      <c r="D16" s="60">
        <v>1315</v>
      </c>
      <c r="E16" s="23">
        <v>240233</v>
      </c>
      <c r="F16" s="57">
        <f t="shared" si="0"/>
        <v>240233</v>
      </c>
    </row>
    <row r="17" spans="1:6" ht="14" customHeight="1">
      <c r="A17" s="21" t="s">
        <v>62</v>
      </c>
      <c r="B17" s="61">
        <v>495576</v>
      </c>
      <c r="C17" s="59">
        <v>4162621</v>
      </c>
      <c r="D17" s="60">
        <v>1847280</v>
      </c>
      <c r="E17" s="23">
        <v>6505477</v>
      </c>
      <c r="F17" s="57">
        <f t="shared" si="0"/>
        <v>6505477</v>
      </c>
    </row>
    <row r="18" spans="1:6" ht="14" customHeight="1">
      <c r="A18" s="21" t="s">
        <v>10</v>
      </c>
      <c r="B18" s="58">
        <v>446114</v>
      </c>
      <c r="C18" s="64">
        <v>3338364</v>
      </c>
      <c r="D18" s="60">
        <v>6269742</v>
      </c>
      <c r="E18" s="28">
        <v>10054220</v>
      </c>
      <c r="F18" s="57">
        <f t="shared" si="0"/>
        <v>10054220</v>
      </c>
    </row>
    <row r="19" spans="1:6" ht="14" customHeight="1">
      <c r="A19" s="21" t="s">
        <v>11</v>
      </c>
      <c r="B19" s="61">
        <v>293468</v>
      </c>
      <c r="C19" s="59">
        <v>724785</v>
      </c>
      <c r="D19" s="60">
        <v>1275895</v>
      </c>
      <c r="E19" s="26">
        <v>2294149</v>
      </c>
      <c r="F19" s="57">
        <f t="shared" si="0"/>
        <v>2294148</v>
      </c>
    </row>
    <row r="20" spans="1:6" ht="14" customHeight="1">
      <c r="A20" s="21" t="s">
        <v>12</v>
      </c>
      <c r="B20" s="61">
        <v>92367</v>
      </c>
      <c r="C20" s="59">
        <v>693589</v>
      </c>
      <c r="D20" s="60">
        <v>320506</v>
      </c>
      <c r="E20" s="23">
        <v>1106462</v>
      </c>
      <c r="F20" s="57">
        <f t="shared" si="0"/>
        <v>1106462</v>
      </c>
    </row>
    <row r="21" spans="1:6" ht="14" customHeight="1">
      <c r="A21" s="21" t="s">
        <v>13</v>
      </c>
      <c r="B21" s="61">
        <v>160430</v>
      </c>
      <c r="C21" s="64">
        <v>679110</v>
      </c>
      <c r="D21" s="60">
        <v>821454</v>
      </c>
      <c r="E21" s="22">
        <v>1660994</v>
      </c>
      <c r="F21" s="57">
        <f t="shared" si="0"/>
        <v>1660994</v>
      </c>
    </row>
    <row r="22" spans="1:6" ht="14" customHeight="1">
      <c r="A22" s="21" t="s">
        <v>83</v>
      </c>
      <c r="B22" s="61">
        <v>12982</v>
      </c>
      <c r="C22" s="59">
        <v>45007</v>
      </c>
      <c r="D22" s="62">
        <v>0</v>
      </c>
      <c r="E22" s="23">
        <v>57989</v>
      </c>
      <c r="F22" s="57">
        <f t="shared" si="0"/>
        <v>57989</v>
      </c>
    </row>
    <row r="23" spans="1:6" ht="14" customHeight="1">
      <c r="A23" s="21" t="s">
        <v>65</v>
      </c>
      <c r="B23" s="58">
        <v>268551</v>
      </c>
      <c r="C23" s="59">
        <v>1929668</v>
      </c>
      <c r="D23" s="60">
        <v>385588</v>
      </c>
      <c r="E23" s="23">
        <v>2583807</v>
      </c>
      <c r="F23" s="57">
        <f t="shared" si="0"/>
        <v>2583807</v>
      </c>
    </row>
    <row r="24" spans="1:6" ht="14" customHeight="1">
      <c r="A24" s="21" t="s">
        <v>14</v>
      </c>
      <c r="B24" s="58">
        <v>88094</v>
      </c>
      <c r="C24" s="59">
        <v>287210</v>
      </c>
      <c r="D24" s="62">
        <v>0</v>
      </c>
      <c r="E24" s="23">
        <v>375304</v>
      </c>
      <c r="F24" s="57">
        <f t="shared" si="0"/>
        <v>375304</v>
      </c>
    </row>
    <row r="25" spans="1:6" ht="14" customHeight="1">
      <c r="A25" s="21" t="s">
        <v>77</v>
      </c>
      <c r="B25" s="61">
        <v>67447</v>
      </c>
      <c r="C25" s="59">
        <v>252748</v>
      </c>
      <c r="D25" s="60">
        <v>16197</v>
      </c>
      <c r="E25" s="22">
        <v>336392</v>
      </c>
      <c r="F25" s="57">
        <f t="shared" si="0"/>
        <v>336392</v>
      </c>
    </row>
    <row r="26" spans="1:6" ht="14" customHeight="1">
      <c r="A26" s="21" t="s">
        <v>15</v>
      </c>
      <c r="B26" s="61">
        <v>90422</v>
      </c>
      <c r="C26" s="59">
        <v>315100</v>
      </c>
      <c r="D26" s="60">
        <v>17832</v>
      </c>
      <c r="E26" s="23">
        <v>423354</v>
      </c>
      <c r="F26" s="57">
        <f t="shared" si="0"/>
        <v>423354</v>
      </c>
    </row>
    <row r="27" spans="1:6" ht="14" customHeight="1">
      <c r="A27" s="21" t="s">
        <v>16</v>
      </c>
      <c r="B27" s="58">
        <v>214944</v>
      </c>
      <c r="C27" s="59">
        <v>1424012</v>
      </c>
      <c r="D27" s="60">
        <v>2383393</v>
      </c>
      <c r="E27" s="22">
        <v>4022349</v>
      </c>
      <c r="F27" s="57">
        <f t="shared" si="0"/>
        <v>4022349</v>
      </c>
    </row>
    <row r="28" spans="1:6" ht="14" customHeight="1">
      <c r="A28" s="21" t="s">
        <v>17</v>
      </c>
      <c r="B28" s="61">
        <v>44468</v>
      </c>
      <c r="C28" s="59">
        <v>3539664</v>
      </c>
      <c r="D28" s="60">
        <v>193885</v>
      </c>
      <c r="E28" s="23">
        <v>3778017</v>
      </c>
      <c r="F28" s="57">
        <f t="shared" si="0"/>
        <v>3778017</v>
      </c>
    </row>
    <row r="29" spans="1:6" ht="14" customHeight="1">
      <c r="A29" s="21" t="s">
        <v>18</v>
      </c>
      <c r="B29" s="61">
        <v>57292</v>
      </c>
      <c r="C29" s="59">
        <v>446118</v>
      </c>
      <c r="D29" s="60">
        <v>13220</v>
      </c>
      <c r="E29" s="22">
        <v>516630</v>
      </c>
      <c r="F29" s="57">
        <f t="shared" si="0"/>
        <v>516630</v>
      </c>
    </row>
    <row r="30" spans="1:6" ht="14" customHeight="1">
      <c r="A30" s="21" t="s">
        <v>19</v>
      </c>
      <c r="B30" s="65">
        <v>0</v>
      </c>
      <c r="C30" s="59">
        <v>7500</v>
      </c>
      <c r="D30" s="62">
        <v>0</v>
      </c>
      <c r="E30" s="28">
        <v>7500</v>
      </c>
      <c r="F30" s="57">
        <f t="shared" si="0"/>
        <v>7500</v>
      </c>
    </row>
    <row r="31" spans="1:6" ht="14" customHeight="1">
      <c r="A31" s="21" t="s">
        <v>20</v>
      </c>
      <c r="B31" s="61">
        <v>188139</v>
      </c>
      <c r="C31" s="59">
        <v>3148321</v>
      </c>
      <c r="D31" s="60">
        <v>1291865</v>
      </c>
      <c r="E31" s="22">
        <v>4628325</v>
      </c>
      <c r="F31" s="57">
        <f t="shared" si="0"/>
        <v>4628325</v>
      </c>
    </row>
    <row r="32" spans="1:6" ht="14" customHeight="1">
      <c r="A32" s="21" t="s">
        <v>21</v>
      </c>
      <c r="B32" s="61">
        <v>42407</v>
      </c>
      <c r="C32" s="59">
        <v>459847</v>
      </c>
      <c r="D32" s="62">
        <v>0</v>
      </c>
      <c r="E32" s="23">
        <v>502254</v>
      </c>
      <c r="F32" s="57">
        <f t="shared" si="0"/>
        <v>502254</v>
      </c>
    </row>
    <row r="33" spans="1:6" ht="14" customHeight="1">
      <c r="A33" s="29" t="s">
        <v>75</v>
      </c>
      <c r="B33" s="61">
        <v>194394</v>
      </c>
      <c r="C33" s="59">
        <v>328062</v>
      </c>
      <c r="D33" s="60">
        <v>33390</v>
      </c>
      <c r="E33" s="23">
        <v>555846</v>
      </c>
      <c r="F33" s="57">
        <f t="shared" si="0"/>
        <v>555846</v>
      </c>
    </row>
    <row r="34" spans="1:6" ht="14" customHeight="1">
      <c r="A34" s="21" t="s">
        <v>68</v>
      </c>
      <c r="B34" s="58">
        <v>288016</v>
      </c>
      <c r="C34" s="59">
        <v>1408144</v>
      </c>
      <c r="D34" s="62">
        <v>0</v>
      </c>
      <c r="E34" s="23">
        <v>1696160</v>
      </c>
      <c r="F34" s="57">
        <f t="shared" si="0"/>
        <v>1696160</v>
      </c>
    </row>
    <row r="35" spans="1:6" ht="14" customHeight="1">
      <c r="A35" s="21" t="s">
        <v>22</v>
      </c>
      <c r="B35" s="61">
        <v>17700</v>
      </c>
      <c r="C35" s="59">
        <v>206478</v>
      </c>
      <c r="D35" s="62">
        <v>0</v>
      </c>
      <c r="E35" s="23">
        <v>224178</v>
      </c>
      <c r="F35" s="57">
        <f t="shared" si="0"/>
        <v>224178</v>
      </c>
    </row>
    <row r="36" spans="1:6" ht="14" customHeight="1">
      <c r="A36" s="21" t="s">
        <v>74</v>
      </c>
      <c r="B36" s="61">
        <v>101129</v>
      </c>
      <c r="C36" s="59">
        <v>635390</v>
      </c>
      <c r="D36" s="62">
        <v>0</v>
      </c>
      <c r="E36" s="28">
        <v>736519</v>
      </c>
      <c r="F36" s="57">
        <f t="shared" si="0"/>
        <v>736519</v>
      </c>
    </row>
    <row r="37" spans="1:6" ht="28" customHeight="1">
      <c r="A37" s="66" t="s">
        <v>29</v>
      </c>
      <c r="B37" s="61">
        <v>392603</v>
      </c>
      <c r="C37" s="59">
        <v>6423022</v>
      </c>
      <c r="D37" s="60">
        <v>308177</v>
      </c>
      <c r="E37" s="23">
        <v>7123802</v>
      </c>
      <c r="F37" s="57">
        <f t="shared" si="0"/>
        <v>7123802</v>
      </c>
    </row>
    <row r="38" spans="1:6" ht="14" customHeight="1">
      <c r="A38" s="21" t="s">
        <v>61</v>
      </c>
      <c r="B38" s="61">
        <v>581983</v>
      </c>
      <c r="C38" s="59">
        <v>5318805</v>
      </c>
      <c r="D38" s="60">
        <v>3436188</v>
      </c>
      <c r="E38" s="22">
        <v>9336976</v>
      </c>
      <c r="F38" s="57">
        <f t="shared" si="0"/>
        <v>9336976</v>
      </c>
    </row>
    <row r="39" spans="1:6" ht="14" customHeight="1">
      <c r="A39" s="21" t="s">
        <v>23</v>
      </c>
      <c r="B39" s="61">
        <v>167347</v>
      </c>
      <c r="C39" s="59">
        <v>676329</v>
      </c>
      <c r="D39" s="60">
        <v>118000</v>
      </c>
      <c r="E39" s="23">
        <v>961676</v>
      </c>
      <c r="F39" s="57">
        <f t="shared" si="0"/>
        <v>961676</v>
      </c>
    </row>
    <row r="40" spans="1:6" ht="14" customHeight="1">
      <c r="A40" s="21" t="s">
        <v>24</v>
      </c>
      <c r="B40" s="63">
        <v>900</v>
      </c>
      <c r="C40" s="59">
        <v>11800</v>
      </c>
      <c r="D40" s="62">
        <v>0</v>
      </c>
      <c r="E40" s="23">
        <v>12700</v>
      </c>
      <c r="F40" s="57">
        <f t="shared" si="0"/>
        <v>12700</v>
      </c>
    </row>
    <row r="41" spans="1:6" ht="14" customHeight="1">
      <c r="A41" s="21" t="s">
        <v>25</v>
      </c>
      <c r="B41" s="67">
        <v>0</v>
      </c>
      <c r="C41" s="68">
        <v>0</v>
      </c>
      <c r="D41" s="62">
        <v>0</v>
      </c>
      <c r="E41" s="44">
        <v>0</v>
      </c>
      <c r="F41" s="57">
        <f t="shared" si="0"/>
        <v>0</v>
      </c>
    </row>
    <row r="42" spans="1:6" ht="14" customHeight="1">
      <c r="A42" s="21" t="s">
        <v>26</v>
      </c>
      <c r="B42" s="61">
        <v>686313</v>
      </c>
      <c r="C42" s="59">
        <v>11071304</v>
      </c>
      <c r="D42" s="60">
        <v>8141827</v>
      </c>
      <c r="E42" s="22">
        <v>19899444</v>
      </c>
      <c r="F42" s="57">
        <f t="shared" si="0"/>
        <v>19899444</v>
      </c>
    </row>
    <row r="43" spans="1:6" ht="14" customHeight="1">
      <c r="A43" s="21" t="s">
        <v>27</v>
      </c>
      <c r="B43" s="61">
        <v>486007</v>
      </c>
      <c r="C43" s="59">
        <v>1486267</v>
      </c>
      <c r="D43" s="60">
        <v>424528</v>
      </c>
      <c r="E43" s="23">
        <v>2396802</v>
      </c>
      <c r="F43" s="57">
        <f t="shared" si="0"/>
        <v>2396802</v>
      </c>
    </row>
    <row r="44" spans="1:6" ht="14" customHeight="1">
      <c r="A44" s="21" t="s">
        <v>28</v>
      </c>
      <c r="B44" s="61">
        <v>46318</v>
      </c>
      <c r="C44" s="59">
        <v>144226</v>
      </c>
      <c r="D44" s="62">
        <v>0</v>
      </c>
      <c r="E44" s="23">
        <v>190544</v>
      </c>
      <c r="F44" s="57">
        <f t="shared" si="0"/>
        <v>190544</v>
      </c>
    </row>
    <row r="45" spans="1:6" ht="14" customHeight="1">
      <c r="A45" s="21" t="s">
        <v>79</v>
      </c>
      <c r="B45" s="58">
        <v>70427</v>
      </c>
      <c r="C45" s="59">
        <v>160603</v>
      </c>
      <c r="D45" s="60">
        <v>28363</v>
      </c>
      <c r="E45" s="33">
        <v>259392</v>
      </c>
      <c r="F45" s="57">
        <f t="shared" si="0"/>
        <v>259393</v>
      </c>
    </row>
    <row r="46" spans="1:6" ht="27" customHeight="1">
      <c r="A46" s="30" t="s">
        <v>60</v>
      </c>
      <c r="B46" s="69">
        <v>586152</v>
      </c>
      <c r="C46" s="70">
        <v>7028394</v>
      </c>
      <c r="D46" s="71">
        <v>2506402</v>
      </c>
      <c r="E46" s="27">
        <v>10120948</v>
      </c>
      <c r="F46" s="57">
        <f t="shared" si="0"/>
        <v>10120948</v>
      </c>
    </row>
    <row r="47" spans="1:6" ht="13" customHeight="1">
      <c r="A47" s="72" t="s">
        <v>81</v>
      </c>
      <c r="B47" s="69">
        <v>40921</v>
      </c>
      <c r="C47" s="70">
        <v>180399</v>
      </c>
      <c r="D47" s="73">
        <v>0</v>
      </c>
      <c r="E47" s="25">
        <v>221321</v>
      </c>
      <c r="F47" s="57">
        <f t="shared" si="0"/>
        <v>221320</v>
      </c>
    </row>
    <row r="48" spans="1:6" ht="13" customHeight="1">
      <c r="A48" s="74" t="s">
        <v>59</v>
      </c>
      <c r="B48" s="69">
        <v>549151</v>
      </c>
      <c r="C48" s="70">
        <v>4295511</v>
      </c>
      <c r="D48" s="71">
        <v>9026015</v>
      </c>
      <c r="E48" s="27">
        <v>13870677</v>
      </c>
      <c r="F48" s="57">
        <f t="shared" si="0"/>
        <v>13870677</v>
      </c>
    </row>
    <row r="49" spans="1:8" ht="13" customHeight="1">
      <c r="A49" s="75" t="s">
        <v>73</v>
      </c>
      <c r="B49" s="69">
        <v>70443</v>
      </c>
      <c r="C49" s="70">
        <v>830000</v>
      </c>
      <c r="D49" s="71">
        <v>7042</v>
      </c>
      <c r="E49" s="25">
        <v>907486</v>
      </c>
      <c r="F49" s="57">
        <f t="shared" si="0"/>
        <v>907485</v>
      </c>
    </row>
    <row r="50" spans="1:8" ht="27" customHeight="1">
      <c r="A50" s="76" t="s">
        <v>66</v>
      </c>
      <c r="B50" s="69">
        <v>499003</v>
      </c>
      <c r="C50" s="70">
        <v>1419910</v>
      </c>
      <c r="D50" s="71">
        <v>524007</v>
      </c>
      <c r="E50" s="25">
        <v>2442919</v>
      </c>
      <c r="F50" s="57">
        <f t="shared" si="0"/>
        <v>2442920</v>
      </c>
    </row>
    <row r="51" spans="1:8" ht="13" customHeight="1">
      <c r="A51" s="36" t="s">
        <v>69</v>
      </c>
      <c r="B51" s="69">
        <v>165557</v>
      </c>
      <c r="C51" s="70">
        <v>1305429</v>
      </c>
      <c r="D51" s="71">
        <v>15615</v>
      </c>
      <c r="E51" s="27">
        <v>1486601</v>
      </c>
      <c r="F51" s="57">
        <f t="shared" si="0"/>
        <v>1486601</v>
      </c>
    </row>
    <row r="52" spans="1:8" ht="13" customHeight="1">
      <c r="A52" s="77" t="s">
        <v>84</v>
      </c>
      <c r="B52" s="78">
        <v>0</v>
      </c>
      <c r="C52" s="79">
        <v>0</v>
      </c>
      <c r="D52" s="73">
        <v>0</v>
      </c>
      <c r="E52" s="46">
        <v>0</v>
      </c>
      <c r="F52" s="57">
        <f t="shared" si="0"/>
        <v>0</v>
      </c>
    </row>
    <row r="53" spans="1:8" ht="13" customHeight="1">
      <c r="A53" s="80" t="s">
        <v>72</v>
      </c>
      <c r="B53" s="69">
        <v>48458</v>
      </c>
      <c r="C53" s="70">
        <v>841050</v>
      </c>
      <c r="D53" s="71">
        <v>42135</v>
      </c>
      <c r="E53" s="25">
        <v>931644</v>
      </c>
      <c r="F53" s="57">
        <f t="shared" si="0"/>
        <v>931643</v>
      </c>
    </row>
    <row r="54" spans="1:8" ht="13" customHeight="1">
      <c r="A54" s="39" t="s">
        <v>82</v>
      </c>
      <c r="B54" s="69">
        <v>24985</v>
      </c>
      <c r="C54" s="70">
        <v>99660</v>
      </c>
      <c r="D54" s="73">
        <v>0</v>
      </c>
      <c r="E54" s="27">
        <v>124645</v>
      </c>
      <c r="F54" s="57">
        <f t="shared" si="0"/>
        <v>124645</v>
      </c>
    </row>
    <row r="55" spans="1:8" ht="13" customHeight="1">
      <c r="A55" s="81" t="s">
        <v>71</v>
      </c>
      <c r="B55" s="69">
        <v>131115</v>
      </c>
      <c r="C55" s="70">
        <v>641425</v>
      </c>
      <c r="D55" s="71">
        <v>409063</v>
      </c>
      <c r="E55" s="27">
        <v>1181603</v>
      </c>
      <c r="F55" s="57">
        <f t="shared" si="0"/>
        <v>1181603</v>
      </c>
    </row>
    <row r="56" spans="1:8" ht="13" customHeight="1">
      <c r="A56" s="82" t="s">
        <v>76</v>
      </c>
      <c r="B56" s="69">
        <v>143317</v>
      </c>
      <c r="C56" s="70">
        <v>352799</v>
      </c>
      <c r="D56" s="73">
        <v>0</v>
      </c>
      <c r="E56" s="27">
        <v>496116</v>
      </c>
      <c r="F56" s="57">
        <f t="shared" si="0"/>
        <v>496116</v>
      </c>
    </row>
    <row r="57" spans="1:8" ht="13" customHeight="1">
      <c r="A57" s="83" t="s">
        <v>67</v>
      </c>
      <c r="B57" s="69">
        <v>81964</v>
      </c>
      <c r="C57" s="70">
        <v>851963</v>
      </c>
      <c r="D57" s="71">
        <v>814225</v>
      </c>
      <c r="E57" s="27">
        <v>1748152</v>
      </c>
      <c r="F57" s="57">
        <f t="shared" si="0"/>
        <v>1748152</v>
      </c>
    </row>
    <row r="58" spans="1:8" ht="13" customHeight="1">
      <c r="A58" s="84" t="s">
        <v>64</v>
      </c>
      <c r="B58" s="69">
        <v>514251</v>
      </c>
      <c r="C58" s="70">
        <v>1683850</v>
      </c>
      <c r="D58" s="71">
        <v>435960</v>
      </c>
      <c r="E58" s="25">
        <v>2634060</v>
      </c>
      <c r="F58" s="57">
        <f t="shared" si="0"/>
        <v>2634061</v>
      </c>
    </row>
    <row r="59" spans="1:8" ht="13" customHeight="1" thickBot="1">
      <c r="A59" s="45" t="s">
        <v>78</v>
      </c>
      <c r="B59" s="85">
        <v>16987</v>
      </c>
      <c r="C59" s="86">
        <v>255935</v>
      </c>
      <c r="D59" s="87">
        <v>0</v>
      </c>
      <c r="E59" s="27">
        <v>272922</v>
      </c>
      <c r="F59" s="57">
        <f t="shared" si="0"/>
        <v>272922</v>
      </c>
    </row>
    <row r="60" spans="1:8" s="93" customFormat="1" ht="26" customHeight="1">
      <c r="A60" s="88" t="s">
        <v>34</v>
      </c>
      <c r="B60" s="89">
        <f>SUM(B4:B59)</f>
        <v>12296799</v>
      </c>
      <c r="C60" s="89">
        <f>SUM(C4:C59)</f>
        <v>90865819</v>
      </c>
      <c r="D60" s="89">
        <f>SUM(D4:D59)</f>
        <v>59112437</v>
      </c>
      <c r="E60" s="90">
        <f>SUM(E4:E59)</f>
        <v>162445705</v>
      </c>
      <c r="F60" s="91">
        <f>SUM(B60:D60)</f>
        <v>162275055</v>
      </c>
      <c r="G60" s="92"/>
      <c r="H60" s="92"/>
    </row>
    <row r="61" spans="1:8" ht="13" customHeight="1">
      <c r="A61" s="94" t="s">
        <v>30</v>
      </c>
      <c r="B61" s="95">
        <v>12467447</v>
      </c>
      <c r="C61" s="70">
        <v>90865819</v>
      </c>
      <c r="D61" s="70">
        <v>59112437</v>
      </c>
      <c r="E61" s="96">
        <v>162445703</v>
      </c>
      <c r="F61" s="91">
        <f>SUM(B61:D61)</f>
        <v>162445703</v>
      </c>
      <c r="G61" s="97"/>
      <c r="H61" s="97"/>
    </row>
    <row r="62" spans="1:8" ht="13" customHeight="1">
      <c r="A62" s="98"/>
      <c r="B62" s="99"/>
      <c r="C62" s="99"/>
      <c r="D62" s="99"/>
      <c r="E62" s="99"/>
    </row>
    <row r="63" spans="1:8" ht="13" customHeight="1">
      <c r="A63" s="98"/>
      <c r="B63" s="99"/>
      <c r="C63" s="99"/>
      <c r="D63" s="99"/>
      <c r="E63" s="99"/>
    </row>
    <row r="64" spans="1:8" ht="12" customHeight="1">
      <c r="A64" s="18" t="s">
        <v>91</v>
      </c>
    </row>
    <row r="65" spans="1:1" ht="15" customHeight="1">
      <c r="A65" s="18" t="s">
        <v>92</v>
      </c>
    </row>
    <row r="66" spans="1:1" ht="15" customHeight="1">
      <c r="A66" s="18" t="s">
        <v>93</v>
      </c>
    </row>
    <row r="67" spans="1:1" ht="15" customHeight="1">
      <c r="A67" s="18" t="s">
        <v>94</v>
      </c>
    </row>
    <row r="69" spans="1:1">
      <c r="A69" s="100" t="s">
        <v>35</v>
      </c>
    </row>
  </sheetData>
  <mergeCells count="2">
    <mergeCell ref="A1:E1"/>
    <mergeCell ref="A2:A3"/>
  </mergeCells>
  <pageMargins left="0.7" right="0.7" top="0.75" bottom="0.75" header="0.3" footer="0.3"/>
  <pageSetup paperSize="9" scale="80" orientation="landscape" horizontalDpi="0" verticalDpi="0"/>
  <ignoredErrors>
    <ignoredError sqref="F4 F58:F59 F51:F57 F28:F50 F8:F14 F5:F7 F16:F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21C8-9FAE-6241-8D60-B08036DD8351}">
  <dimension ref="A1:G58"/>
  <sheetViews>
    <sheetView workbookViewId="0">
      <selection activeCell="A16" sqref="A16"/>
    </sheetView>
  </sheetViews>
  <sheetFormatPr baseColWidth="10" defaultRowHeight="13"/>
  <cols>
    <col min="1" max="1" width="34" style="18" customWidth="1"/>
    <col min="2" max="2" width="19.796875" style="18" customWidth="1"/>
    <col min="3" max="3" width="11" style="18"/>
    <col min="4" max="4" width="28.19921875" style="18" customWidth="1"/>
    <col min="5" max="5" width="22" style="18" customWidth="1"/>
    <col min="6" max="7" width="12.19921875" style="18" customWidth="1"/>
    <col min="8" max="16384" width="11" style="18"/>
  </cols>
  <sheetData>
    <row r="1" spans="1:7" ht="14">
      <c r="A1" s="17" t="s">
        <v>36</v>
      </c>
      <c r="D1" s="5"/>
      <c r="E1" s="6">
        <v>2016</v>
      </c>
      <c r="F1" s="7" t="s">
        <v>38</v>
      </c>
      <c r="G1" s="8" t="s">
        <v>39</v>
      </c>
    </row>
    <row r="2" spans="1:7" ht="15" thickBot="1">
      <c r="A2" s="17" t="s">
        <v>96</v>
      </c>
      <c r="B2" s="18" t="s">
        <v>97</v>
      </c>
      <c r="D2" s="5"/>
      <c r="E2" s="6"/>
      <c r="F2" s="7"/>
      <c r="G2" s="8"/>
    </row>
    <row r="3" spans="1:7" ht="14">
      <c r="A3" s="119" t="s">
        <v>26</v>
      </c>
      <c r="B3" s="120">
        <v>19899444</v>
      </c>
      <c r="D3" s="2" t="s">
        <v>40</v>
      </c>
      <c r="E3" s="3">
        <v>23071718.859999999</v>
      </c>
      <c r="F3" s="4">
        <f t="shared" ref="F3:F11" si="0">E3/1000000</f>
        <v>23.071718860000001</v>
      </c>
      <c r="G3" s="4">
        <v>26.6</v>
      </c>
    </row>
    <row r="4" spans="1:7" ht="14">
      <c r="A4" s="121" t="s">
        <v>59</v>
      </c>
      <c r="B4" s="71">
        <v>13870677</v>
      </c>
      <c r="D4" s="2" t="s">
        <v>41</v>
      </c>
      <c r="E4" s="3">
        <v>13957402</v>
      </c>
      <c r="F4" s="4">
        <f t="shared" si="0"/>
        <v>13.957402</v>
      </c>
      <c r="G4" s="4">
        <v>11.66</v>
      </c>
    </row>
    <row r="5" spans="1:7" ht="14">
      <c r="A5" s="122" t="s">
        <v>7</v>
      </c>
      <c r="B5" s="123">
        <v>11996382</v>
      </c>
      <c r="D5" s="2" t="s">
        <v>42</v>
      </c>
      <c r="E5" s="3">
        <v>11271954</v>
      </c>
      <c r="F5" s="4">
        <f>E5/1000000</f>
        <v>11.271953999999999</v>
      </c>
      <c r="G5" s="4">
        <v>6.67</v>
      </c>
    </row>
    <row r="6" spans="1:7" ht="24">
      <c r="A6" s="121" t="s">
        <v>60</v>
      </c>
      <c r="B6" s="71">
        <v>10120948</v>
      </c>
      <c r="D6" s="2" t="s">
        <v>43</v>
      </c>
      <c r="E6" s="3">
        <v>8999488.5</v>
      </c>
      <c r="F6" s="4">
        <f>E6/1000000</f>
        <v>8.9994885</v>
      </c>
      <c r="G6" s="4">
        <v>9.4700000000000006</v>
      </c>
    </row>
    <row r="7" spans="1:7" ht="14" customHeight="1">
      <c r="A7" s="122" t="s">
        <v>10</v>
      </c>
      <c r="B7" s="124">
        <v>10054220</v>
      </c>
      <c r="D7" s="2" t="s">
        <v>44</v>
      </c>
      <c r="E7" s="3">
        <v>8153222</v>
      </c>
      <c r="F7" s="4">
        <f>E7/1000000</f>
        <v>8.1532219999999995</v>
      </c>
      <c r="G7" s="4">
        <v>6.516</v>
      </c>
    </row>
    <row r="8" spans="1:7" ht="14">
      <c r="A8" s="122" t="s">
        <v>5</v>
      </c>
      <c r="B8" s="123">
        <v>9726108</v>
      </c>
      <c r="D8" s="2" t="s">
        <v>45</v>
      </c>
      <c r="E8" s="3">
        <v>7936711</v>
      </c>
      <c r="F8" s="4">
        <f t="shared" si="0"/>
        <v>7.9367109999999998</v>
      </c>
      <c r="G8" s="4">
        <v>6.04</v>
      </c>
    </row>
    <row r="9" spans="1:7" ht="14">
      <c r="A9" s="122" t="s">
        <v>61</v>
      </c>
      <c r="B9" s="125">
        <v>9336976</v>
      </c>
      <c r="D9" s="2" t="s">
        <v>46</v>
      </c>
      <c r="E9" s="3">
        <v>7592161</v>
      </c>
      <c r="F9" s="4">
        <f>E9/1000000</f>
        <v>7.5921609999999999</v>
      </c>
      <c r="G9" s="4">
        <v>8.76</v>
      </c>
    </row>
    <row r="10" spans="1:7" ht="14">
      <c r="A10" s="122" t="s">
        <v>0</v>
      </c>
      <c r="B10" s="126">
        <v>7803017</v>
      </c>
      <c r="D10" s="2" t="s">
        <v>47</v>
      </c>
      <c r="E10" s="3">
        <v>6513677.5</v>
      </c>
      <c r="F10" s="4">
        <f>E10/1000000</f>
        <v>6.5136775</v>
      </c>
      <c r="G10" s="4">
        <v>5.48</v>
      </c>
    </row>
    <row r="11" spans="1:7" ht="13" customHeight="1">
      <c r="A11" s="127" t="s">
        <v>29</v>
      </c>
      <c r="B11" s="123">
        <v>7123802</v>
      </c>
      <c r="D11" s="2" t="s">
        <v>48</v>
      </c>
      <c r="E11" s="3">
        <v>6389571.21</v>
      </c>
      <c r="F11" s="4">
        <f t="shared" si="0"/>
        <v>6.3895712099999997</v>
      </c>
      <c r="G11" s="4">
        <v>2.81</v>
      </c>
    </row>
    <row r="12" spans="1:7" ht="15" thickBot="1">
      <c r="A12" s="128" t="s">
        <v>62</v>
      </c>
      <c r="B12" s="129">
        <v>6505477</v>
      </c>
      <c r="D12" s="2" t="s">
        <v>49</v>
      </c>
      <c r="E12" s="3">
        <v>5440683.9299999997</v>
      </c>
      <c r="F12" s="4">
        <f>E12/1000000</f>
        <v>5.4406839299999996</v>
      </c>
      <c r="G12" s="4">
        <v>3.94</v>
      </c>
    </row>
    <row r="13" spans="1:7" ht="14">
      <c r="A13" s="19" t="s">
        <v>4</v>
      </c>
      <c r="B13" s="20">
        <v>5555348</v>
      </c>
      <c r="D13" s="11" t="s">
        <v>50</v>
      </c>
      <c r="E13" s="9">
        <f>SUM(E3:E12)</f>
        <v>99326590</v>
      </c>
      <c r="F13" s="11">
        <f>E13/1000000</f>
        <v>99.326589999999996</v>
      </c>
      <c r="G13" s="10">
        <f>SUM(G3:G12)</f>
        <v>87.946000000000012</v>
      </c>
    </row>
    <row r="14" spans="1:7">
      <c r="A14" s="21" t="s">
        <v>20</v>
      </c>
      <c r="B14" s="22">
        <v>4628325</v>
      </c>
    </row>
    <row r="15" spans="1:7" ht="14">
      <c r="A15" s="21" t="s">
        <v>16</v>
      </c>
      <c r="B15" s="22">
        <v>4022349</v>
      </c>
      <c r="D15" s="5" t="s">
        <v>37</v>
      </c>
    </row>
    <row r="16" spans="1:7">
      <c r="A16" s="21" t="s">
        <v>17</v>
      </c>
      <c r="B16" s="23">
        <v>3778017</v>
      </c>
    </row>
    <row r="17" spans="1:5" ht="12" customHeight="1">
      <c r="A17" s="21" t="s">
        <v>63</v>
      </c>
      <c r="B17" s="23">
        <v>2990054</v>
      </c>
      <c r="D17" s="116" t="s">
        <v>29</v>
      </c>
      <c r="E17" s="117" t="s">
        <v>95</v>
      </c>
    </row>
    <row r="18" spans="1:5">
      <c r="A18" s="24" t="s">
        <v>64</v>
      </c>
      <c r="B18" s="25">
        <v>2634060</v>
      </c>
      <c r="D18" s="118" t="s">
        <v>62</v>
      </c>
      <c r="E18" s="117" t="s">
        <v>95</v>
      </c>
    </row>
    <row r="19" spans="1:5">
      <c r="A19" s="21" t="s">
        <v>65</v>
      </c>
      <c r="B19" s="23">
        <v>2583807</v>
      </c>
    </row>
    <row r="20" spans="1:5" ht="24">
      <c r="A20" s="24" t="s">
        <v>66</v>
      </c>
      <c r="B20" s="25">
        <v>2442919</v>
      </c>
    </row>
    <row r="21" spans="1:5">
      <c r="A21" s="21" t="s">
        <v>27</v>
      </c>
      <c r="B21" s="23">
        <v>2396802</v>
      </c>
    </row>
    <row r="22" spans="1:5">
      <c r="A22" s="21" t="s">
        <v>11</v>
      </c>
      <c r="B22" s="26">
        <v>2294149</v>
      </c>
    </row>
    <row r="23" spans="1:5">
      <c r="A23" s="21" t="s">
        <v>9</v>
      </c>
      <c r="B23" s="26">
        <v>2106043</v>
      </c>
    </row>
    <row r="24" spans="1:5">
      <c r="A24" s="24" t="s">
        <v>67</v>
      </c>
      <c r="B24" s="27">
        <v>1748152</v>
      </c>
    </row>
    <row r="25" spans="1:5">
      <c r="A25" s="21" t="s">
        <v>68</v>
      </c>
      <c r="B25" s="23">
        <v>1696160</v>
      </c>
    </row>
    <row r="26" spans="1:5">
      <c r="A26" s="21" t="s">
        <v>13</v>
      </c>
      <c r="B26" s="22">
        <v>1660994</v>
      </c>
    </row>
    <row r="27" spans="1:5">
      <c r="A27" s="24" t="s">
        <v>69</v>
      </c>
      <c r="B27" s="27">
        <v>1486601</v>
      </c>
    </row>
    <row r="28" spans="1:5">
      <c r="A28" s="21" t="s">
        <v>70</v>
      </c>
      <c r="B28" s="23">
        <v>1346767</v>
      </c>
    </row>
    <row r="29" spans="1:5">
      <c r="A29" s="24" t="s">
        <v>71</v>
      </c>
      <c r="B29" s="27">
        <v>1181603</v>
      </c>
    </row>
    <row r="30" spans="1:5">
      <c r="A30" s="21" t="s">
        <v>12</v>
      </c>
      <c r="B30" s="23">
        <v>1106462</v>
      </c>
    </row>
    <row r="31" spans="1:5">
      <c r="A31" s="21" t="s">
        <v>23</v>
      </c>
      <c r="B31" s="23">
        <v>961676</v>
      </c>
    </row>
    <row r="32" spans="1:5">
      <c r="A32" s="24" t="s">
        <v>72</v>
      </c>
      <c r="B32" s="25">
        <v>931644</v>
      </c>
    </row>
    <row r="33" spans="1:2">
      <c r="A33" s="24" t="s">
        <v>73</v>
      </c>
      <c r="B33" s="25">
        <v>907486</v>
      </c>
    </row>
    <row r="34" spans="1:2">
      <c r="A34" s="21" t="s">
        <v>74</v>
      </c>
      <c r="B34" s="28">
        <v>736519</v>
      </c>
    </row>
    <row r="35" spans="1:2">
      <c r="A35" s="21" t="s">
        <v>3</v>
      </c>
      <c r="B35" s="23">
        <v>628743</v>
      </c>
    </row>
    <row r="36" spans="1:2">
      <c r="A36" s="21" t="s">
        <v>2</v>
      </c>
      <c r="B36" s="23">
        <v>609301</v>
      </c>
    </row>
    <row r="37" spans="1:2">
      <c r="A37" s="29" t="s">
        <v>75</v>
      </c>
      <c r="B37" s="23">
        <v>555846</v>
      </c>
    </row>
    <row r="38" spans="1:2">
      <c r="A38" s="21" t="s">
        <v>18</v>
      </c>
      <c r="B38" s="22">
        <v>516630</v>
      </c>
    </row>
    <row r="39" spans="1:2">
      <c r="A39" s="21" t="s">
        <v>21</v>
      </c>
      <c r="B39" s="23">
        <v>502254</v>
      </c>
    </row>
    <row r="40" spans="1:2">
      <c r="A40" s="24" t="s">
        <v>76</v>
      </c>
      <c r="B40" s="27">
        <v>496116</v>
      </c>
    </row>
    <row r="41" spans="1:2">
      <c r="A41" s="21" t="s">
        <v>15</v>
      </c>
      <c r="B41" s="23">
        <v>423354</v>
      </c>
    </row>
    <row r="42" spans="1:2">
      <c r="A42" s="21" t="s">
        <v>14</v>
      </c>
      <c r="B42" s="23">
        <v>375304</v>
      </c>
    </row>
    <row r="43" spans="1:2">
      <c r="A43" s="21" t="s">
        <v>77</v>
      </c>
      <c r="B43" s="22">
        <v>336392</v>
      </c>
    </row>
    <row r="44" spans="1:2">
      <c r="A44" s="21" t="s">
        <v>8</v>
      </c>
      <c r="B44" s="23">
        <v>331587</v>
      </c>
    </row>
    <row r="45" spans="1:2">
      <c r="A45" s="30" t="s">
        <v>78</v>
      </c>
      <c r="B45" s="27">
        <v>272922</v>
      </c>
    </row>
    <row r="46" spans="1:2">
      <c r="A46" s="31" t="s">
        <v>1</v>
      </c>
      <c r="B46" s="23">
        <v>260650</v>
      </c>
    </row>
    <row r="47" spans="1:2">
      <c r="A47" s="32" t="s">
        <v>79</v>
      </c>
      <c r="B47" s="33">
        <v>259392</v>
      </c>
    </row>
    <row r="48" spans="1:2">
      <c r="A48" s="34" t="s">
        <v>80</v>
      </c>
      <c r="B48" s="23">
        <v>240233</v>
      </c>
    </row>
    <row r="49" spans="1:2">
      <c r="A49" s="35" t="s">
        <v>22</v>
      </c>
      <c r="B49" s="23">
        <v>224178</v>
      </c>
    </row>
    <row r="50" spans="1:2">
      <c r="A50" s="36" t="s">
        <v>81</v>
      </c>
      <c r="B50" s="25">
        <v>221321</v>
      </c>
    </row>
    <row r="51" spans="1:2">
      <c r="A51" s="37" t="s">
        <v>28</v>
      </c>
      <c r="B51" s="23">
        <v>190544</v>
      </c>
    </row>
    <row r="52" spans="1:2">
      <c r="A52" s="38" t="s">
        <v>6</v>
      </c>
      <c r="B52" s="22">
        <v>165116</v>
      </c>
    </row>
    <row r="53" spans="1:2">
      <c r="A53" s="39" t="s">
        <v>82</v>
      </c>
      <c r="B53" s="27">
        <v>124645</v>
      </c>
    </row>
    <row r="54" spans="1:2">
      <c r="A54" s="40" t="s">
        <v>83</v>
      </c>
      <c r="B54" s="23">
        <v>57989</v>
      </c>
    </row>
    <row r="55" spans="1:2">
      <c r="A55" s="41" t="s">
        <v>24</v>
      </c>
      <c r="B55" s="23">
        <v>12700</v>
      </c>
    </row>
    <row r="56" spans="1:2">
      <c r="A56" s="42" t="s">
        <v>19</v>
      </c>
      <c r="B56" s="28">
        <v>7500</v>
      </c>
    </row>
    <row r="57" spans="1:2">
      <c r="A57" s="43" t="s">
        <v>25</v>
      </c>
      <c r="B57" s="44">
        <v>0</v>
      </c>
    </row>
    <row r="58" spans="1:2">
      <c r="A58" s="45" t="s">
        <v>84</v>
      </c>
      <c r="B58" s="46">
        <v>0</v>
      </c>
    </row>
  </sheetData>
  <sortState ref="A3:B58">
    <sortCondition descending="1" ref="B3:B58"/>
  </sortState>
  <pageMargins left="0.7" right="0.7" top="0.78740157499999996" bottom="0.78740157499999996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38E5-5BE2-2843-9B19-BE12EA46ECD2}">
  <dimension ref="A1:E12"/>
  <sheetViews>
    <sheetView tabSelected="1" workbookViewId="0">
      <selection activeCell="A7" sqref="A7"/>
    </sheetView>
  </sheetViews>
  <sheetFormatPr baseColWidth="10" defaultRowHeight="14"/>
  <cols>
    <col min="1" max="1" width="44.19921875" customWidth="1"/>
    <col min="2" max="2" width="13.59765625" style="1" customWidth="1"/>
    <col min="3" max="3" width="17.59765625" customWidth="1"/>
  </cols>
  <sheetData>
    <row r="1" spans="1:5">
      <c r="A1" s="101" t="s">
        <v>51</v>
      </c>
      <c r="B1" s="109">
        <v>2017</v>
      </c>
      <c r="C1" s="111">
        <v>2017</v>
      </c>
      <c r="D1" s="110" t="s">
        <v>38</v>
      </c>
      <c r="E1" s="12" t="s">
        <v>39</v>
      </c>
    </row>
    <row r="2" spans="1:5">
      <c r="A2" s="102" t="s">
        <v>52</v>
      </c>
      <c r="B2" s="106">
        <f>Kennzahlen!B60</f>
        <v>12296799</v>
      </c>
      <c r="C2" s="114">
        <v>12.3</v>
      </c>
      <c r="D2" s="13">
        <v>14</v>
      </c>
      <c r="E2" s="14">
        <v>15.5</v>
      </c>
    </row>
    <row r="3" spans="1:5">
      <c r="A3" s="102" t="s">
        <v>53</v>
      </c>
      <c r="B3" s="104"/>
      <c r="C3" s="103"/>
      <c r="D3" s="14">
        <v>4.6189827399999999</v>
      </c>
      <c r="E3" s="14"/>
    </row>
    <row r="4" spans="1:5" ht="15">
      <c r="A4" s="5"/>
      <c r="B4" s="105"/>
      <c r="C4" s="15"/>
      <c r="D4" s="16"/>
      <c r="E4" s="16"/>
    </row>
    <row r="5" spans="1:5">
      <c r="A5" s="101" t="s">
        <v>54</v>
      </c>
      <c r="B5" s="112">
        <v>2017</v>
      </c>
      <c r="C5" s="111">
        <v>2017</v>
      </c>
      <c r="D5" s="110" t="s">
        <v>38</v>
      </c>
      <c r="E5" s="12" t="s">
        <v>39</v>
      </c>
    </row>
    <row r="6" spans="1:5">
      <c r="A6" s="102" t="s">
        <v>55</v>
      </c>
      <c r="B6" s="106">
        <f>Kennzahlen!C60</f>
        <v>90865819</v>
      </c>
      <c r="C6" s="103">
        <v>90.9</v>
      </c>
      <c r="D6" s="14">
        <v>92.04</v>
      </c>
      <c r="E6" s="14">
        <v>75.5</v>
      </c>
    </row>
    <row r="7" spans="1:5">
      <c r="A7" s="102" t="s">
        <v>56</v>
      </c>
      <c r="B7" s="106">
        <f>Kennzahlen!D60</f>
        <v>59112437</v>
      </c>
      <c r="C7" s="103">
        <v>59.1</v>
      </c>
      <c r="D7" s="14">
        <v>48.7</v>
      </c>
      <c r="E7" s="14">
        <v>47.5</v>
      </c>
    </row>
    <row r="8" spans="1:5">
      <c r="A8" s="102" t="s">
        <v>57</v>
      </c>
      <c r="B8" s="106">
        <f>SUM(B6:B7)</f>
        <v>149978256</v>
      </c>
      <c r="C8" s="115">
        <f>SUM(C6:C7)</f>
        <v>150</v>
      </c>
      <c r="D8" s="13">
        <f>SUM(D6+D7)</f>
        <v>140.74</v>
      </c>
      <c r="E8" s="14">
        <f>SUM(E6:E7)</f>
        <v>123</v>
      </c>
    </row>
    <row r="9" spans="1:5" ht="16" thickBot="1">
      <c r="A9" s="102" t="s">
        <v>58</v>
      </c>
      <c r="B9" s="107"/>
      <c r="C9" s="103"/>
      <c r="D9" s="113">
        <v>15.8</v>
      </c>
      <c r="E9" s="14"/>
    </row>
    <row r="12" spans="1:5">
      <c r="C12" s="108"/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Kennzahlen</vt:lpstr>
      <vt:lpstr>Rangliste Pharmafirmen</vt:lpstr>
      <vt:lpstr>Gelder an Ärzte und Istitutione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Hostettler Otto</cp:lastModifiedBy>
  <cp:lastPrinted>2018-09-11T07:19:37Z</cp:lastPrinted>
  <dcterms:created xsi:type="dcterms:W3CDTF">2018-09-06T11:20:21Z</dcterms:created>
  <dcterms:modified xsi:type="dcterms:W3CDTF">2018-09-11T07:22:53Z</dcterms:modified>
</cp:coreProperties>
</file>