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560" yWindow="240" windowWidth="20720" windowHeight="18280" tabRatio="500"/>
  </bookViews>
  <sheets>
    <sheet name="vsgr" sheetId="2" r:id="rId1"/>
    <sheet name="Blatt1" sheetId="1" r:id="rId2"/>
    <sheet name="Blatt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2" l="1"/>
  <c r="C21" i="2"/>
  <c r="D21" i="2"/>
  <c r="D12" i="2"/>
  <c r="B12" i="2"/>
  <c r="C12" i="2"/>
  <c r="C2" i="2"/>
  <c r="C3" i="2"/>
  <c r="C4" i="2"/>
  <c r="C5" i="2"/>
  <c r="C6" i="2"/>
  <c r="C7" i="2"/>
  <c r="C8" i="2"/>
  <c r="C9" i="2"/>
  <c r="C10" i="2"/>
  <c r="C11" i="2"/>
  <c r="F6" i="1"/>
  <c r="C33" i="1"/>
  <c r="C30" i="1"/>
  <c r="B19" i="1"/>
  <c r="B16" i="1"/>
  <c r="C11" i="1"/>
  <c r="I11" i="1"/>
  <c r="C6" i="1"/>
  <c r="B9" i="1"/>
  <c r="C9" i="1"/>
  <c r="C7" i="1"/>
  <c r="F7" i="1"/>
  <c r="C8" i="1"/>
  <c r="F8" i="1"/>
  <c r="C3" i="1"/>
  <c r="B4" i="1"/>
  <c r="C4" i="1"/>
  <c r="F3" i="1"/>
  <c r="C2" i="1"/>
  <c r="F2" i="1"/>
  <c r="H9" i="1"/>
  <c r="H4" i="1"/>
  <c r="E5" i="1"/>
  <c r="D6" i="1"/>
  <c r="E6" i="1"/>
  <c r="D7" i="1"/>
  <c r="E7" i="1"/>
  <c r="D9" i="1"/>
  <c r="E9" i="1"/>
  <c r="E10" i="1"/>
  <c r="D11" i="1"/>
  <c r="E11" i="1"/>
  <c r="D3" i="1"/>
  <c r="E3" i="1"/>
  <c r="D4" i="1"/>
  <c r="E4" i="1"/>
  <c r="D2" i="1"/>
  <c r="E2" i="1"/>
  <c r="D8" i="1"/>
  <c r="C23" i="1"/>
  <c r="C24" i="1"/>
  <c r="C28" i="1"/>
  <c r="C25" i="1"/>
  <c r="C31" i="1"/>
  <c r="C26" i="1"/>
  <c r="C29" i="1"/>
  <c r="C32" i="1"/>
  <c r="C27" i="1"/>
</calcChain>
</file>

<file path=xl/sharedStrings.xml><?xml version="1.0" encoding="utf-8"?>
<sst xmlns="http://schemas.openxmlformats.org/spreadsheetml/2006/main" count="120" uniqueCount="114">
  <si>
    <t>Betrag an Ärzte namentlich bekannt</t>
  </si>
  <si>
    <t>Betrag an Ärzteorganisationen, Firmen und Spitäler namentlich bekannt</t>
  </si>
  <si>
    <t>Betrag an Ärzteorganisationen, Firmen und Spitäler anonym</t>
  </si>
  <si>
    <t>Betrag an Ärzte, Fachpersonen für Forschung/Entwicklung anonym</t>
  </si>
  <si>
    <t>Gesamttotal über alles</t>
  </si>
  <si>
    <t>Anzahl Ärzte namentlich bekannt</t>
  </si>
  <si>
    <t>Anzahl Ärzte namentlich anonym</t>
  </si>
  <si>
    <t>Total an Ärzte</t>
  </si>
  <si>
    <t>Anzahl an Ärzteorganisationen, Firmen und Spitäler namentlich bekannt</t>
  </si>
  <si>
    <t>Anzahl an Ärzteorganisationen, Firmen und Spitäler anonym</t>
  </si>
  <si>
    <t>gerundet</t>
  </si>
  <si>
    <t>Anzahl Pharmafirmen total</t>
  </si>
  <si>
    <t>Prozent vom Total</t>
  </si>
  <si>
    <t xml:space="preserve">Total an Ärzteorganisationen, Firmen und Spitäler sowie Ärzte, Fachpersonen für Forschung/Entwicklung </t>
  </si>
  <si>
    <t>Betrag an Ärzte anonym</t>
  </si>
  <si>
    <t>% vom Total</t>
  </si>
  <si>
    <t>% vom Bereich</t>
  </si>
  <si>
    <t xml:space="preserve"> roche                  </t>
  </si>
  <si>
    <t xml:space="preserve">abbvie               </t>
  </si>
  <si>
    <t xml:space="preserve">pfizer                  </t>
  </si>
  <si>
    <t xml:space="preserve">bayer                  </t>
  </si>
  <si>
    <t xml:space="preserve">amgen                  </t>
  </si>
  <si>
    <t xml:space="preserve">bristol                  </t>
  </si>
  <si>
    <t xml:space="preserve">merck                 </t>
  </si>
  <si>
    <t xml:space="preserve">gsk                    </t>
  </si>
  <si>
    <t>AstraZeneca</t>
  </si>
  <si>
    <t xml:space="preserve">novartis             </t>
  </si>
  <si>
    <t>Top 10 Spenderfirmen inkl. Anteil Forschund und Entwicklung (Stand 27. Juli)</t>
  </si>
  <si>
    <t>novartis</t>
  </si>
  <si>
    <t>roche</t>
  </si>
  <si>
    <t>pfizer</t>
  </si>
  <si>
    <t>bayer</t>
  </si>
  <si>
    <t>bristol</t>
  </si>
  <si>
    <t>abbvie</t>
  </si>
  <si>
    <t>astrazeneca</t>
  </si>
  <si>
    <t>msd</t>
  </si>
  <si>
    <t>gsk</t>
  </si>
  <si>
    <t>amgen</t>
  </si>
  <si>
    <t>Total Top 10</t>
  </si>
  <si>
    <t>2016_print</t>
  </si>
  <si>
    <t>2015_print</t>
  </si>
  <si>
    <t>Top 10 Senderfirmen inkl. Anteil Forschung und Entwicklung</t>
  </si>
  <si>
    <t>Stand 8. August 2017</t>
  </si>
  <si>
    <t>Geld an Ärzte</t>
  </si>
  <si>
    <t>Geld an Institutionen</t>
  </si>
  <si>
    <t>Total HCO</t>
  </si>
  <si>
    <t>Total R&amp;D</t>
  </si>
  <si>
    <t>TOTAL Personen</t>
  </si>
  <si>
    <t>TOTAL Organisationen</t>
  </si>
  <si>
    <t>Quelle: Angaben der Pharmafirmen, Scienceindustries.</t>
  </si>
  <si>
    <t>Anteil HCP mit Namen</t>
  </si>
  <si>
    <t>Anteil HCP anonymisiert (aggregiert)</t>
  </si>
  <si>
    <t>Anteil HCO mit Namen</t>
  </si>
  <si>
    <t>Anteil HCO anonymisiert (aggregiert)</t>
  </si>
  <si>
    <t>Angaben gemäss Scienceindustries</t>
  </si>
  <si>
    <t>bbVie AG, Baar</t>
  </si>
  <si>
    <t>Actelion Pharma Schweiz AG, Baden</t>
  </si>
  <si>
    <t>Alcon Switzerland SA, Rotkreuz</t>
  </si>
  <si>
    <t>Allergan AG, Lachen</t>
  </si>
  <si>
    <t>Allergopharma AG, Therwil</t>
  </si>
  <si>
    <t>Almirall AG, Wallisellen</t>
  </si>
  <si>
    <t>Amgen Switzerland AG, Zug</t>
  </si>
  <si>
    <t>Astellas Pharma AG, Wallisellen</t>
  </si>
  <si>
    <t>AstraZeneca AG, Zug</t>
  </si>
  <si>
    <t>Baxalta Schweiz AG, Volketswil (vgl. Shire)</t>
  </si>
  <si>
    <t>Baxter AG, Volketswil</t>
  </si>
  <si>
    <t>Bayer (Schweiz) AG, Zürich</t>
  </si>
  <si>
    <t>BGP Products GmbH, Baar (für Mylan)</t>
  </si>
  <si>
    <t>Biogen Switzerland AG, Zug</t>
  </si>
  <si>
    <t>Biotest (Schweiz) AG, Rupperswil</t>
  </si>
  <si>
    <t>Boehringer Ingelheim (Schweiz) GmbH, Basel</t>
  </si>
  <si>
    <t>Bristol-Myers Squibb GmbH, Cham</t>
  </si>
  <si>
    <t>Celgene GmbH, Zürich</t>
  </si>
  <si>
    <t>CSL Behring AG, Bern</t>
  </si>
  <si>
    <t>Daiichi Sankyo (Schweiz) AG, Thalwil</t>
  </si>
  <si>
    <t>Eisai Pharma AG, Zürich</t>
  </si>
  <si>
    <t>Eli Lilly (Suisse) SA, Vernier</t>
  </si>
  <si>
    <t>Ferring AG, Baar</t>
  </si>
  <si>
    <t>Future Health Pharma GmbH, Wetzikon (für Ipsen)</t>
  </si>
  <si>
    <t>Galderma Schweiz AG, Egerkingen</t>
  </si>
  <si>
    <t>GILEAD Sciences Switzerland Sàrl, Zug</t>
  </si>
  <si>
    <t>GlaxoSmithKline AG, Münchenbuchsee</t>
  </si>
  <si>
    <t>Grünenthal Pharma AG, Mitlödi</t>
  </si>
  <si>
    <t>Helvepharm, Frauenfeld</t>
  </si>
  <si>
    <t>HRA-Pharma Switzerland Sàrl, Nyon</t>
  </si>
  <si>
    <t>Janssen-Cilag AG, Zug</t>
  </si>
  <si>
    <t>LEO Pharmaceutical Products Sarath Ltd.</t>
  </si>
  <si>
    <t>Lundbeck (Schweiz) AG, Glattbrugg</t>
  </si>
  <si>
    <t>A. Menarini AG, Zürich</t>
  </si>
  <si>
    <t>Mepha Pharma AG, Basel</t>
  </si>
  <si>
    <t>Merck (Schweiz) AG, Zug</t>
  </si>
  <si>
    <t>MSD Merck Sharp &amp; Dohme AG, Luzern</t>
  </si>
  <si>
    <t>Mundipharma Medical Company, Basel</t>
  </si>
  <si>
    <t>Neurim Pharmaceuticals AG, Zug</t>
  </si>
  <si>
    <t>Nordic Pharma GmbH, Zürich</t>
  </si>
  <si>
    <t>Novartis Pharma Schweiz AG, Rotkreuz</t>
  </si>
  <si>
    <t>Novo Nordisk Pharma AG, Küsnacht</t>
  </si>
  <si>
    <t>Orion Pharma AG, Zug</t>
  </si>
  <si>
    <t>Otsuka Pharmaceutical (Switzerland) GmbH, Glattbrugg</t>
  </si>
  <si>
    <t>Pfizer AG, Zürich</t>
  </si>
  <si>
    <t>Pfizer PFE Switzerland GmbH, Zürich</t>
  </si>
  <si>
    <t>Pierre Fabre Pharma AG, Allschwil</t>
  </si>
  <si>
    <t>Roche Pharma (Schweiz) AG, Reinach BL</t>
  </si>
  <si>
    <t>Sandoz Pharmaceuticals AG, Rotkreuz</t>
  </si>
  <si>
    <t>Sanofi-aventis (Suisse) SA, Vernier</t>
  </si>
  <si>
    <t>Servier (Suisse) SA, Satigny</t>
  </si>
  <si>
    <t>SFL Pharma GmbH, Basel</t>
  </si>
  <si>
    <t>Shire Switzerland GmbH, Zug</t>
  </si>
  <si>
    <t>Stallergenes AG, Dietlikon</t>
  </si>
  <si>
    <t>Takeda Pharma AG, Pfäffikon</t>
  </si>
  <si>
    <t>Teva Pharma AG, Basel</t>
  </si>
  <si>
    <t>UCB-Pharma AG, Bulle</t>
  </si>
  <si>
    <t>Vifor Pharma, Villars-sur-Glâne</t>
  </si>
  <si>
    <t>Zambon Schweiz AG, Cadempino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</si>
</sst>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2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" fontId="0" fillId="0" borderId="1" xfId="0" applyNumberFormat="1" applyBorder="1"/>
    <xf numFmtId="1" fontId="1" fillId="0" borderId="1" xfId="0" applyNumberFormat="1" applyFont="1" applyBorder="1"/>
    <xf numFmtId="0" fontId="1" fillId="2" borderId="2" xfId="0" applyFont="1" applyFill="1" applyBorder="1"/>
    <xf numFmtId="1" fontId="1" fillId="2" borderId="3" xfId="0" applyNumberFormat="1" applyFont="1" applyFill="1" applyBorder="1"/>
    <xf numFmtId="164" fontId="1" fillId="2" borderId="3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0" fontId="1" fillId="2" borderId="4" xfId="0" applyFont="1" applyFill="1" applyBorder="1"/>
    <xf numFmtId="0" fontId="0" fillId="3" borderId="2" xfId="0" applyFill="1" applyBorder="1"/>
    <xf numFmtId="1" fontId="0" fillId="3" borderId="3" xfId="0" applyNumberFormat="1" applyFill="1" applyBorder="1"/>
    <xf numFmtId="164" fontId="0" fillId="3" borderId="3" xfId="0" applyNumberFormat="1" applyFill="1" applyBorder="1"/>
    <xf numFmtId="0" fontId="0" fillId="3" borderId="4" xfId="0" applyFill="1" applyBorder="1"/>
    <xf numFmtId="0" fontId="0" fillId="3" borderId="5" xfId="0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0" fontId="0" fillId="3" borderId="6" xfId="0" applyFill="1" applyBorder="1"/>
    <xf numFmtId="164" fontId="1" fillId="3" borderId="3" xfId="0" applyNumberFormat="1" applyFont="1" applyFill="1" applyBorder="1"/>
    <xf numFmtId="0" fontId="1" fillId="3" borderId="4" xfId="0" applyFont="1" applyFill="1" applyBorder="1"/>
    <xf numFmtId="0" fontId="0" fillId="0" borderId="2" xfId="0" applyBorder="1"/>
    <xf numFmtId="1" fontId="0" fillId="0" borderId="3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4" borderId="2" xfId="0" applyFill="1" applyBorder="1"/>
    <xf numFmtId="1" fontId="0" fillId="4" borderId="3" xfId="0" applyNumberFormat="1" applyFill="1" applyBorder="1"/>
    <xf numFmtId="164" fontId="0" fillId="4" borderId="3" xfId="0" applyNumberFormat="1" applyFill="1" applyBorder="1"/>
    <xf numFmtId="0" fontId="0" fillId="4" borderId="4" xfId="0" applyFill="1" applyBorder="1"/>
    <xf numFmtId="0" fontId="0" fillId="5" borderId="5" xfId="0" applyFill="1" applyBorder="1"/>
    <xf numFmtId="1" fontId="0" fillId="5" borderId="1" xfId="0" applyNumberFormat="1" applyFill="1" applyBorder="1"/>
    <xf numFmtId="164" fontId="0" fillId="5" borderId="1" xfId="0" applyNumberFormat="1" applyFill="1" applyBorder="1"/>
    <xf numFmtId="0" fontId="0" fillId="5" borderId="6" xfId="0" applyFill="1" applyBorder="1"/>
    <xf numFmtId="0" fontId="0" fillId="6" borderId="2" xfId="0" applyFill="1" applyBorder="1" applyAlignment="1">
      <alignment wrapText="1"/>
    </xf>
    <xf numFmtId="1" fontId="0" fillId="6" borderId="3" xfId="0" applyNumberFormat="1" applyFill="1" applyBorder="1"/>
    <xf numFmtId="164" fontId="1" fillId="6" borderId="3" xfId="0" applyNumberFormat="1" applyFont="1" applyFill="1" applyBorder="1"/>
    <xf numFmtId="1" fontId="1" fillId="6" borderId="3" xfId="0" applyNumberFormat="1" applyFont="1" applyFill="1" applyBorder="1"/>
    <xf numFmtId="0" fontId="1" fillId="6" borderId="4" xfId="0" applyFont="1" applyFill="1" applyBorder="1"/>
    <xf numFmtId="0" fontId="0" fillId="0" borderId="3" xfId="0" applyBorder="1"/>
    <xf numFmtId="0" fontId="0" fillId="0" borderId="7" xfId="0" applyBorder="1"/>
    <xf numFmtId="1" fontId="0" fillId="0" borderId="8" xfId="0" applyNumberFormat="1" applyBorder="1"/>
    <xf numFmtId="164" fontId="1" fillId="0" borderId="8" xfId="0" applyNumberFormat="1" applyFont="1" applyBorder="1"/>
    <xf numFmtId="1" fontId="1" fillId="0" borderId="8" xfId="0" applyNumberFormat="1" applyFont="1" applyBorder="1"/>
    <xf numFmtId="0" fontId="1" fillId="0" borderId="9" xfId="0" applyFont="1" applyBorder="1"/>
    <xf numFmtId="164" fontId="1" fillId="0" borderId="3" xfId="0" applyNumberFormat="1" applyFont="1" applyBorder="1"/>
    <xf numFmtId="1" fontId="1" fillId="0" borderId="3" xfId="0" applyNumberFormat="1" applyFont="1" applyBorder="1"/>
    <xf numFmtId="0" fontId="1" fillId="0" borderId="4" xfId="0" applyFont="1" applyBorder="1"/>
    <xf numFmtId="0" fontId="0" fillId="3" borderId="3" xfId="0" applyFill="1" applyBorder="1"/>
    <xf numFmtId="0" fontId="0" fillId="4" borderId="3" xfId="0" applyFill="1" applyBorder="1"/>
    <xf numFmtId="0" fontId="0" fillId="0" borderId="5" xfId="0" applyBorder="1"/>
    <xf numFmtId="164" fontId="0" fillId="0" borderId="1" xfId="0" applyNumberFormat="1" applyBorder="1"/>
    <xf numFmtId="0" fontId="0" fillId="0" borderId="6" xfId="0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64" fontId="1" fillId="3" borderId="4" xfId="0" applyNumberFormat="1" applyFont="1" applyFill="1" applyBorder="1"/>
    <xf numFmtId="164" fontId="0" fillId="0" borderId="4" xfId="0" applyNumberFormat="1" applyBorder="1"/>
    <xf numFmtId="164" fontId="0" fillId="4" borderId="4" xfId="0" applyNumberFormat="1" applyFill="1" applyBorder="1"/>
    <xf numFmtId="164" fontId="0" fillId="5" borderId="6" xfId="0" applyNumberFormat="1" applyFill="1" applyBorder="1"/>
    <xf numFmtId="164" fontId="1" fillId="6" borderId="4" xfId="0" applyNumberFormat="1" applyFont="1" applyFill="1" applyBorder="1"/>
    <xf numFmtId="164" fontId="1" fillId="0" borderId="9" xfId="0" applyNumberFormat="1" applyFont="1" applyBorder="1"/>
    <xf numFmtId="164" fontId="1" fillId="0" borderId="4" xfId="0" applyNumberFormat="1" applyFont="1" applyBorder="1"/>
    <xf numFmtId="164" fontId="0" fillId="0" borderId="6" xfId="0" applyNumberFormat="1" applyBorder="1"/>
    <xf numFmtId="1" fontId="1" fillId="3" borderId="3" xfId="0" applyNumberFormat="1" applyFont="1" applyFill="1" applyBorder="1"/>
    <xf numFmtId="1" fontId="1" fillId="2" borderId="4" xfId="0" applyNumberFormat="1" applyFont="1" applyFill="1" applyBorder="1" applyAlignment="1">
      <alignment horizontal="right"/>
    </xf>
    <xf numFmtId="1" fontId="0" fillId="3" borderId="4" xfId="0" applyNumberFormat="1" applyFill="1" applyBorder="1"/>
    <xf numFmtId="1" fontId="0" fillId="3" borderId="6" xfId="0" applyNumberFormat="1" applyFill="1" applyBorder="1"/>
    <xf numFmtId="1" fontId="1" fillId="3" borderId="4" xfId="0" applyNumberFormat="1" applyFont="1" applyFill="1" applyBorder="1"/>
    <xf numFmtId="1" fontId="0" fillId="0" borderId="4" xfId="0" applyNumberFormat="1" applyBorder="1"/>
    <xf numFmtId="1" fontId="0" fillId="4" borderId="4" xfId="0" applyNumberFormat="1" applyFill="1" applyBorder="1"/>
    <xf numFmtId="1" fontId="0" fillId="5" borderId="6" xfId="0" applyNumberFormat="1" applyFill="1" applyBorder="1"/>
    <xf numFmtId="1" fontId="1" fillId="6" borderId="4" xfId="0" applyNumberFormat="1" applyFont="1" applyFill="1" applyBorder="1"/>
    <xf numFmtId="1" fontId="1" fillId="0" borderId="9" xfId="0" applyNumberFormat="1" applyFont="1" applyBorder="1"/>
    <xf numFmtId="1" fontId="1" fillId="0" borderId="4" xfId="0" applyNumberFormat="1" applyFont="1" applyBorder="1"/>
    <xf numFmtId="1" fontId="0" fillId="0" borderId="6" xfId="0" applyNumberFormat="1" applyBorder="1"/>
    <xf numFmtId="0" fontId="0" fillId="3" borderId="1" xfId="0" applyFill="1" applyBorder="1"/>
    <xf numFmtId="0" fontId="0" fillId="3" borderId="10" xfId="0" applyFill="1" applyBorder="1"/>
    <xf numFmtId="1" fontId="0" fillId="3" borderId="11" xfId="0" applyNumberFormat="1" applyFill="1" applyBorder="1"/>
    <xf numFmtId="0" fontId="0" fillId="3" borderId="11" xfId="0" applyFill="1" applyBorder="1"/>
    <xf numFmtId="1" fontId="0" fillId="3" borderId="12" xfId="0" applyNumberFormat="1" applyFill="1" applyBorder="1"/>
    <xf numFmtId="0" fontId="0" fillId="3" borderId="12" xfId="0" applyFill="1" applyBorder="1"/>
    <xf numFmtId="164" fontId="0" fillId="3" borderId="12" xfId="0" applyNumberFormat="1" applyFill="1" applyBorder="1"/>
    <xf numFmtId="0" fontId="0" fillId="4" borderId="5" xfId="0" applyFill="1" applyBorder="1"/>
    <xf numFmtId="1" fontId="0" fillId="4" borderId="1" xfId="0" applyNumberFormat="1" applyFill="1" applyBorder="1"/>
    <xf numFmtId="0" fontId="0" fillId="4" borderId="1" xfId="0" applyFill="1" applyBorder="1"/>
    <xf numFmtId="1" fontId="0" fillId="4" borderId="6" xfId="0" applyNumberFormat="1" applyFill="1" applyBorder="1"/>
    <xf numFmtId="0" fontId="0" fillId="4" borderId="6" xfId="0" applyFill="1" applyBorder="1"/>
    <xf numFmtId="164" fontId="0" fillId="4" borderId="6" xfId="0" applyNumberFormat="1" applyFill="1" applyBorder="1"/>
    <xf numFmtId="0" fontId="0" fillId="4" borderId="10" xfId="0" applyFill="1" applyBorder="1"/>
    <xf numFmtId="1" fontId="0" fillId="4" borderId="11" xfId="0" applyNumberFormat="1" applyFill="1" applyBorder="1"/>
    <xf numFmtId="0" fontId="0" fillId="4" borderId="11" xfId="0" applyFill="1" applyBorder="1"/>
    <xf numFmtId="1" fontId="0" fillId="4" borderId="12" xfId="0" applyNumberFormat="1" applyFill="1" applyBorder="1"/>
    <xf numFmtId="0" fontId="0" fillId="4" borderId="12" xfId="0" applyFill="1" applyBorder="1"/>
    <xf numFmtId="164" fontId="0" fillId="4" borderId="12" xfId="0" applyNumberFormat="1" applyFill="1" applyBorder="1"/>
    <xf numFmtId="0" fontId="5" fillId="0" borderId="0" xfId="0" applyFont="1" applyFill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0" fontId="5" fillId="0" borderId="0" xfId="0" applyFont="1" applyBorder="1"/>
    <xf numFmtId="4" fontId="5" fillId="0" borderId="0" xfId="0" applyNumberFormat="1" applyFont="1" applyFill="1" applyBorder="1"/>
    <xf numFmtId="164" fontId="5" fillId="0" borderId="0" xfId="0" applyNumberFormat="1" applyFont="1" applyFill="1" applyBorder="1"/>
    <xf numFmtId="165" fontId="5" fillId="0" borderId="0" xfId="0" applyNumberFormat="1" applyFont="1" applyFill="1" applyBorder="1"/>
    <xf numFmtId="1" fontId="6" fillId="0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/>
    <xf numFmtId="1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2" fillId="0" borderId="0" xfId="209"/>
  </cellXfs>
  <cellStyles count="210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ylan.ch/de-ch/offenlegungspflicht" TargetMode="External"/><Relationship Id="rId14" Type="http://schemas.openxmlformats.org/officeDocument/2006/relationships/hyperlink" Target="https://www.biogen.ch/de_CH/responsibility/transparency.html" TargetMode="External"/><Relationship Id="rId15" Type="http://schemas.openxmlformats.org/officeDocument/2006/relationships/hyperlink" Target="http://www.biotest.com/ch/de/unternehmen/compliance/disclosure-report.cfm" TargetMode="External"/><Relationship Id="rId16" Type="http://schemas.openxmlformats.org/officeDocument/2006/relationships/hyperlink" Target="https://www.boehringer-ingelheim.ch/de/wer-wir-sind/werte-vertrauen-durch-transparenz" TargetMode="External"/><Relationship Id="rId17" Type="http://schemas.openxmlformats.org/officeDocument/2006/relationships/hyperlink" Target="https://www1.bms.ch/chde/responsibility/Pages/Transparency.aspx" TargetMode="External"/><Relationship Id="rId18" Type="http://schemas.openxmlformats.org/officeDocument/2006/relationships/hyperlink" Target="http://www.celgene.ch/kontakt/" TargetMode="External"/><Relationship Id="rId19" Type="http://schemas.openxmlformats.org/officeDocument/2006/relationships/hyperlink" Target="http://www.cslbehring.ch/kooperationen" TargetMode="External"/><Relationship Id="rId50" Type="http://schemas.openxmlformats.org/officeDocument/2006/relationships/hyperlink" Target="http://www.sanofi.ch/l/ch/de/layout.jsp?scat=992986C4-7D7D-4D53-927B-A573B2AB6B4B" TargetMode="External"/><Relationship Id="rId51" Type="http://schemas.openxmlformats.org/officeDocument/2006/relationships/hyperlink" Target="https://www.servier.ch/de/engagements/transparenz/" TargetMode="External"/><Relationship Id="rId52" Type="http://schemas.openxmlformats.org/officeDocument/2006/relationships/hyperlink" Target="http://sfl-pharma.ch/de/willkommen/" TargetMode="External"/><Relationship Id="rId53" Type="http://schemas.openxmlformats.org/officeDocument/2006/relationships/hyperlink" Target="https://www.shire.com/who-we-are/how-we-operate/efpia-reporting" TargetMode="External"/><Relationship Id="rId54" Type="http://schemas.openxmlformats.org/officeDocument/2006/relationships/hyperlink" Target="http://www.stallergenes.ch/stallergenes/sponsoring-stagr-schweiz.html" TargetMode="External"/><Relationship Id="rId55" Type="http://schemas.openxmlformats.org/officeDocument/2006/relationships/hyperlink" Target="http://www.takeda.ch/transparenz/aerzte-und-gesundheitsorganisationen/" TargetMode="External"/><Relationship Id="rId56" Type="http://schemas.openxmlformats.org/officeDocument/2006/relationships/hyperlink" Target="http://www.tevapharma.ch/PortalPages/pkk.aspx" TargetMode="External"/><Relationship Id="rId57" Type="http://schemas.openxmlformats.org/officeDocument/2006/relationships/hyperlink" Target="http://www.ucbsuisse.ch/Transparence" TargetMode="External"/><Relationship Id="rId58" Type="http://schemas.openxmlformats.org/officeDocument/2006/relationships/hyperlink" Target="http://www.viforpharma.com/de/ueber-vifor-pharma/transparenz" TargetMode="External"/><Relationship Id="rId59" Type="http://schemas.openxmlformats.org/officeDocument/2006/relationships/hyperlink" Target="http://www.zambon-ch.ch/de/disclosure/" TargetMode="External"/><Relationship Id="rId40" Type="http://schemas.openxmlformats.org/officeDocument/2006/relationships/hyperlink" Target="http://www.nordicpharma.ch/about-us/transparency/" TargetMode="External"/><Relationship Id="rId41" Type="http://schemas.openxmlformats.org/officeDocument/2006/relationships/hyperlink" Target="https://www.novartis.ch/de/ueber-uns/unsere-verantwortung/offenlegung-der-geldwerten-leistungen" TargetMode="External"/><Relationship Id="rId42" Type="http://schemas.openxmlformats.org/officeDocument/2006/relationships/hyperlink" Target="http://www.novonordisk.ch/about-novo-nordisk/transparency.html" TargetMode="External"/><Relationship Id="rId43" Type="http://schemas.openxmlformats.org/officeDocument/2006/relationships/hyperlink" Target="http://www.orionpharma.ch/Offenlegung/" TargetMode="External"/><Relationship Id="rId44" Type="http://schemas.openxmlformats.org/officeDocument/2006/relationships/hyperlink" Target="https://www.otsuka-europe.com/eu/transparency-ch" TargetMode="External"/><Relationship Id="rId45" Type="http://schemas.openxmlformats.org/officeDocument/2006/relationships/hyperlink" Target="http://www.pfizer.ch/de/engagement/efpia-pkk" TargetMode="External"/><Relationship Id="rId46" Type="http://schemas.openxmlformats.org/officeDocument/2006/relationships/hyperlink" Target="http://www.pfizer.ch/de/engagement/efpia-pkk" TargetMode="External"/><Relationship Id="rId47" Type="http://schemas.openxmlformats.org/officeDocument/2006/relationships/hyperlink" Target="https://www.pierre-fabre.com/en/disclosure-payments-healthcare-professionals" TargetMode="External"/><Relationship Id="rId48" Type="http://schemas.openxmlformats.org/officeDocument/2006/relationships/hyperlink" Target="http://www.roche.ch/pharma/wer-wir-sind/aerzte-und-kliniken.htm" TargetMode="External"/><Relationship Id="rId49" Type="http://schemas.openxmlformats.org/officeDocument/2006/relationships/hyperlink" Target="https://www.novartis.ch/de/ueber-uns/unsere-verantwortung/offenlegung-der-geldwerten-leistungen" TargetMode="External"/><Relationship Id="rId1" Type="http://schemas.openxmlformats.org/officeDocument/2006/relationships/hyperlink" Target="http://www.abbvie.ch/de/transparency/home.html?trackingSelection=Yes" TargetMode="External"/><Relationship Id="rId2" Type="http://schemas.openxmlformats.org/officeDocument/2006/relationships/hyperlink" Target="https://www.actelion.ch/ch/unternehmen/stakeholder-engagement/index.page" TargetMode="External"/><Relationship Id="rId3" Type="http://schemas.openxmlformats.org/officeDocument/2006/relationships/hyperlink" Target="https://www.novartis.ch/de/ueber-uns/unsere-verantwortung/offenlegung-der-geldwerten-leistungen" TargetMode="External"/><Relationship Id="rId4" Type="http://schemas.openxmlformats.org/officeDocument/2006/relationships/hyperlink" Target="https://www.allergan.ch/de-ch/responsibility/transparency" TargetMode="External"/><Relationship Id="rId5" Type="http://schemas.openxmlformats.org/officeDocument/2006/relationships/hyperlink" Target="http://www.merckgroup.com/en/responsibility/more_information/transparency/efpia.html" TargetMode="External"/><Relationship Id="rId6" Type="http://schemas.openxmlformats.org/officeDocument/2006/relationships/hyperlink" Target="https://www.almirall.ch/de_CH/fachkreise/transparenz" TargetMode="External"/><Relationship Id="rId7" Type="http://schemas.openxmlformats.org/officeDocument/2006/relationships/hyperlink" Target="http://www.amgen.ch/german/about/unterstutzung.html" TargetMode="External"/><Relationship Id="rId8" Type="http://schemas.openxmlformats.org/officeDocument/2006/relationships/hyperlink" Target="https://www.astellas.ch/de/uber-astellas/transparenz/" TargetMode="External"/><Relationship Id="rId9" Type="http://schemas.openxmlformats.org/officeDocument/2006/relationships/hyperlink" Target="https://www.astrazeneca.com/country-sites/switzerland.html" TargetMode="External"/><Relationship Id="rId30" Type="http://schemas.openxmlformats.org/officeDocument/2006/relationships/hyperlink" Target="http://www.hra-pharma.com/index.php/en/our_commitments/transparency_reports" TargetMode="External"/><Relationship Id="rId31" Type="http://schemas.openxmlformats.org/officeDocument/2006/relationships/hyperlink" Target="http://www.janssen.com/switzerland/de/disclosure" TargetMode="External"/><Relationship Id="rId32" Type="http://schemas.openxmlformats.org/officeDocument/2006/relationships/hyperlink" Target="http://www.leo-pharma.ch/Home/Finanzielle-Zuwendungen.aspx" TargetMode="External"/><Relationship Id="rId33" Type="http://schemas.openxmlformats.org/officeDocument/2006/relationships/hyperlink" Target="https://www.lundbeck.com/ch/de/ueber-uns/lundbeck-schweiz-ag/HCP/transparenz" TargetMode="External"/><Relationship Id="rId34" Type="http://schemas.openxmlformats.org/officeDocument/2006/relationships/hyperlink" Target="http://www.menarini.ch/de-de/Home/Ethik-und-Compliance" TargetMode="External"/><Relationship Id="rId35" Type="http://schemas.openxmlformats.org/officeDocument/2006/relationships/hyperlink" Target="http://www.mepha.ch/de/unternehmen/%C3%BCber-mepha/" TargetMode="External"/><Relationship Id="rId36" Type="http://schemas.openxmlformats.org/officeDocument/2006/relationships/hyperlink" Target="https://www.merckgroup.com/de/company/responsibility/how-we-do-business/transparency-in-healthcare.html" TargetMode="External"/><Relationship Id="rId37" Type="http://schemas.openxmlformats.org/officeDocument/2006/relationships/hyperlink" Target="http://msd-email.ch/landing-pages/msd-offenlegung-geldwerterleistungen/" TargetMode="External"/><Relationship Id="rId38" Type="http://schemas.openxmlformats.org/officeDocument/2006/relationships/hyperlink" Target="http://www.mundipharma.ch/index.php?id=150" TargetMode="External"/><Relationship Id="rId39" Type="http://schemas.openxmlformats.org/officeDocument/2006/relationships/hyperlink" Target="https://www.neurim.ch/de/tranzparenz/" TargetMode="External"/><Relationship Id="rId20" Type="http://schemas.openxmlformats.org/officeDocument/2006/relationships/hyperlink" Target="https://www.daiichi-sankyo.ch/de/ueber-uns/verantwortung/transparenz/" TargetMode="External"/><Relationship Id="rId21" Type="http://schemas.openxmlformats.org/officeDocument/2006/relationships/hyperlink" Target="http://www.eisai.ch/de/transparenz/" TargetMode="External"/><Relationship Id="rId22" Type="http://schemas.openxmlformats.org/officeDocument/2006/relationships/hyperlink" Target="https://www.lilly.ch/de/verantwortung/efpia-kodex.aspx" TargetMode="External"/><Relationship Id="rId23" Type="http://schemas.openxmlformats.org/officeDocument/2006/relationships/hyperlink" Target="http://ferring.ch/de/global/offenlegung/" TargetMode="External"/><Relationship Id="rId24" Type="http://schemas.openxmlformats.org/officeDocument/2006/relationships/hyperlink" Target="http://www.five.ch/futurehealth-declaration/" TargetMode="External"/><Relationship Id="rId25" Type="http://schemas.openxmlformats.org/officeDocument/2006/relationships/hyperlink" Target="http://www.galderma.ch/ueber-galderma/ethik-werte/pharmakodex-kooperationskodex/" TargetMode="External"/><Relationship Id="rId26" Type="http://schemas.openxmlformats.org/officeDocument/2006/relationships/hyperlink" Target="http://www.gilead.com/about/worldwide-operations/europe/switzerland" TargetMode="External"/><Relationship Id="rId27" Type="http://schemas.openxmlformats.org/officeDocument/2006/relationships/hyperlink" Target="http://www.gsk.com/en-gb/responsibility/our-behaviour/engaging-with-healthcare-professionals/europe/switzerland/" TargetMode="External"/><Relationship Id="rId28" Type="http://schemas.openxmlformats.org/officeDocument/2006/relationships/hyperlink" Target="https://www.grunenthal.ch/grt-web/Grunenthal_Pharma_AG/Wir_uber_uns/Compliance/EFPIA-Transpar-enzkodex_/de_CH/324900105.jsp" TargetMode="External"/><Relationship Id="rId29" Type="http://schemas.openxmlformats.org/officeDocument/2006/relationships/hyperlink" Target="http://www.sanofi.ch/l/ch/de/layout.jsp?cnt=219E6DB0-1D95-49C3-AA8D-A2632A8FD2CE" TargetMode="External"/><Relationship Id="rId10" Type="http://schemas.openxmlformats.org/officeDocument/2006/relationships/hyperlink" Target="https://www.shire.com/who-we-are/how-we-operate/efpia-reporting" TargetMode="External"/><Relationship Id="rId11" Type="http://schemas.openxmlformats.org/officeDocument/2006/relationships/hyperlink" Target="http://www.baxter.ch/ueber_baxter/unternehmen/sub/unterstuetzte_organisationen.html" TargetMode="External"/><Relationship Id="rId12" Type="http://schemas.openxmlformats.org/officeDocument/2006/relationships/hyperlink" Target="https://www.bayer.ch/de/nachhaltigkeit/offenlegung-geldwerter-leistung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4"/>
  <sheetViews>
    <sheetView tabSelected="1" workbookViewId="0">
      <selection activeCell="F21" sqref="F21"/>
    </sheetView>
  </sheetViews>
  <sheetFormatPr baseColWidth="10" defaultRowHeight="14" x14ac:dyDescent="0"/>
  <cols>
    <col min="1" max="1" width="47.83203125" style="102" customWidth="1"/>
    <col min="2" max="2" width="19" style="103" customWidth="1"/>
    <col min="3" max="3" width="10.83203125" style="104" customWidth="1"/>
    <col min="4" max="4" width="10.83203125" style="102" customWidth="1"/>
    <col min="5" max="5" width="16.83203125" style="104" customWidth="1"/>
    <col min="6" max="16384" width="10.83203125" style="102"/>
  </cols>
  <sheetData>
    <row r="1" spans="1:5" s="96" customFormat="1" ht="13">
      <c r="A1" s="93" t="s">
        <v>41</v>
      </c>
      <c r="B1" s="94">
        <v>2016</v>
      </c>
      <c r="C1" s="95" t="s">
        <v>39</v>
      </c>
      <c r="D1" s="96" t="s">
        <v>40</v>
      </c>
      <c r="E1" s="95"/>
    </row>
    <row r="2" spans="1:5" s="96" customFormat="1" ht="13">
      <c r="A2" s="93" t="s">
        <v>28</v>
      </c>
      <c r="B2" s="97">
        <v>23071718.859999999</v>
      </c>
      <c r="C2" s="98">
        <f t="shared" ref="C2:C10" si="0">B2/1000000</f>
        <v>23.071718860000001</v>
      </c>
      <c r="D2" s="98">
        <v>26.6</v>
      </c>
      <c r="E2" s="95"/>
    </row>
    <row r="3" spans="1:5" s="96" customFormat="1" ht="13">
      <c r="A3" s="93" t="s">
        <v>29</v>
      </c>
      <c r="B3" s="97">
        <v>13957402</v>
      </c>
      <c r="C3" s="98">
        <f t="shared" si="0"/>
        <v>13.957402</v>
      </c>
      <c r="D3" s="98">
        <v>11.66</v>
      </c>
      <c r="E3" s="95"/>
    </row>
    <row r="4" spans="1:5" s="96" customFormat="1" ht="13">
      <c r="A4" s="93" t="s">
        <v>30</v>
      </c>
      <c r="B4" s="97">
        <v>11271954</v>
      </c>
      <c r="C4" s="98">
        <f>B4/1000000</f>
        <v>11.271953999999999</v>
      </c>
      <c r="D4" s="98">
        <v>6.67</v>
      </c>
      <c r="E4" s="95"/>
    </row>
    <row r="5" spans="1:5" s="96" customFormat="1" ht="13">
      <c r="A5" s="93" t="s">
        <v>31</v>
      </c>
      <c r="B5" s="97">
        <v>8999488.5</v>
      </c>
      <c r="C5" s="98">
        <f>B5/1000000</f>
        <v>8.9994885</v>
      </c>
      <c r="D5" s="98">
        <v>9.4700000000000006</v>
      </c>
      <c r="E5" s="95"/>
    </row>
    <row r="6" spans="1:5" s="96" customFormat="1" ht="13">
      <c r="A6" s="93" t="s">
        <v>32</v>
      </c>
      <c r="B6" s="97">
        <v>8153222</v>
      </c>
      <c r="C6" s="98">
        <f>B6/1000000</f>
        <v>8.1532219999999995</v>
      </c>
      <c r="D6" s="98">
        <v>6.516</v>
      </c>
      <c r="E6" s="95"/>
    </row>
    <row r="7" spans="1:5" s="96" customFormat="1" ht="13">
      <c r="A7" s="93" t="s">
        <v>33</v>
      </c>
      <c r="B7" s="97">
        <v>7936711</v>
      </c>
      <c r="C7" s="98">
        <f t="shared" si="0"/>
        <v>7.9367109999999998</v>
      </c>
      <c r="D7" s="98">
        <v>6.04</v>
      </c>
      <c r="E7" s="95"/>
    </row>
    <row r="8" spans="1:5" s="96" customFormat="1" ht="13">
      <c r="A8" s="93" t="s">
        <v>34</v>
      </c>
      <c r="B8" s="97">
        <v>7592161</v>
      </c>
      <c r="C8" s="98">
        <f>B8/1000000</f>
        <v>7.5921609999999999</v>
      </c>
      <c r="D8" s="98">
        <v>8.76</v>
      </c>
      <c r="E8" s="95"/>
    </row>
    <row r="9" spans="1:5" s="96" customFormat="1" ht="13">
      <c r="A9" s="93" t="s">
        <v>35</v>
      </c>
      <c r="B9" s="97">
        <v>6513677.5</v>
      </c>
      <c r="C9" s="98">
        <f>B9/1000000</f>
        <v>6.5136775</v>
      </c>
      <c r="D9" s="98">
        <v>5.48</v>
      </c>
      <c r="E9" s="95"/>
    </row>
    <row r="10" spans="1:5" s="96" customFormat="1" ht="13">
      <c r="A10" s="93" t="s">
        <v>36</v>
      </c>
      <c r="B10" s="97">
        <v>6389571.21</v>
      </c>
      <c r="C10" s="98">
        <f t="shared" si="0"/>
        <v>6.3895712099999997</v>
      </c>
      <c r="D10" s="98">
        <v>2.81</v>
      </c>
      <c r="E10" s="95"/>
    </row>
    <row r="11" spans="1:5" s="96" customFormat="1" ht="13">
      <c r="A11" s="93" t="s">
        <v>37</v>
      </c>
      <c r="B11" s="97">
        <v>5440683.9299999997</v>
      </c>
      <c r="C11" s="98">
        <f>B11/1000000</f>
        <v>5.4406839299999996</v>
      </c>
      <c r="D11" s="98">
        <v>3.94</v>
      </c>
      <c r="E11" s="95"/>
    </row>
    <row r="12" spans="1:5" s="96" customFormat="1" ht="13">
      <c r="A12" s="98" t="s">
        <v>38</v>
      </c>
      <c r="B12" s="97">
        <f>SUM(B2:B11)</f>
        <v>99326590</v>
      </c>
      <c r="C12" s="98">
        <f>B12/1000000</f>
        <v>99.326589999999996</v>
      </c>
      <c r="D12" s="98">
        <f>SUM(D2:D11)</f>
        <v>87.946000000000012</v>
      </c>
      <c r="E12" s="95"/>
    </row>
    <row r="13" spans="1:5" s="96" customFormat="1" ht="13">
      <c r="A13" s="93" t="s">
        <v>11</v>
      </c>
      <c r="B13" s="100">
        <v>56</v>
      </c>
      <c r="C13" s="98"/>
      <c r="D13" s="101">
        <v>59</v>
      </c>
      <c r="E13" s="95"/>
    </row>
    <row r="14" spans="1:5">
      <c r="A14" s="93"/>
      <c r="B14" s="99"/>
    </row>
    <row r="15" spans="1:5">
      <c r="A15" s="93" t="s">
        <v>43</v>
      </c>
      <c r="B15" s="99"/>
      <c r="C15" s="95" t="s">
        <v>39</v>
      </c>
      <c r="D15" s="96" t="s">
        <v>40</v>
      </c>
    </row>
    <row r="16" spans="1:5">
      <c r="A16" s="93" t="s">
        <v>47</v>
      </c>
      <c r="B16" s="97">
        <v>13970165.48</v>
      </c>
      <c r="C16" s="99">
        <v>14</v>
      </c>
      <c r="D16" s="99">
        <v>15.5</v>
      </c>
    </row>
    <row r="17" spans="1:6">
      <c r="A17" s="93"/>
      <c r="B17" s="99"/>
      <c r="C17" s="103"/>
      <c r="D17" s="103"/>
      <c r="E17" s="103"/>
      <c r="F17" s="103"/>
    </row>
    <row r="18" spans="1:6">
      <c r="A18" s="93" t="s">
        <v>44</v>
      </c>
      <c r="B18" s="99"/>
      <c r="C18" s="95" t="s">
        <v>39</v>
      </c>
      <c r="D18" s="96" t="s">
        <v>40</v>
      </c>
      <c r="E18" s="103"/>
      <c r="F18" s="103"/>
    </row>
    <row r="19" spans="1:6">
      <c r="A19" s="93" t="s">
        <v>45</v>
      </c>
      <c r="B19" s="97">
        <v>92049684.120000005</v>
      </c>
      <c r="C19" s="99">
        <v>92.04</v>
      </c>
      <c r="D19" s="99">
        <v>75.5</v>
      </c>
      <c r="E19" s="103"/>
      <c r="F19" s="103"/>
    </row>
    <row r="20" spans="1:6">
      <c r="A20" s="93" t="s">
        <v>46</v>
      </c>
      <c r="B20" s="97">
        <v>48669525.880000003</v>
      </c>
      <c r="C20" s="99">
        <v>48.7</v>
      </c>
      <c r="D20" s="99">
        <v>47.5</v>
      </c>
      <c r="E20" s="103"/>
      <c r="F20" s="103"/>
    </row>
    <row r="21" spans="1:6" s="105" customFormat="1">
      <c r="A21" s="93" t="s">
        <v>48</v>
      </c>
      <c r="B21" s="97">
        <f>B19+B20+B22</f>
        <v>140719210</v>
      </c>
      <c r="C21" s="99">
        <f>SUM(C19:C20)</f>
        <v>140.74</v>
      </c>
      <c r="D21" s="99">
        <f>SUM(D19:D20)</f>
        <v>123</v>
      </c>
      <c r="E21" s="103"/>
      <c r="F21" s="103"/>
    </row>
    <row r="22" spans="1:6" s="105" customFormat="1">
      <c r="B22" s="103"/>
      <c r="C22" s="103"/>
      <c r="D22" s="103"/>
      <c r="E22" s="103"/>
      <c r="F22" s="103"/>
    </row>
    <row r="23" spans="1:6" s="105" customFormat="1">
      <c r="A23" s="93" t="s">
        <v>54</v>
      </c>
      <c r="B23" s="93"/>
      <c r="C23" s="103"/>
      <c r="D23" s="103"/>
      <c r="E23" s="103"/>
      <c r="F23" s="103"/>
    </row>
    <row r="24" spans="1:6" s="105" customFormat="1">
      <c r="A24" s="93" t="s">
        <v>50</v>
      </c>
      <c r="B24" s="93">
        <v>6589</v>
      </c>
      <c r="C24" s="93">
        <v>63.3</v>
      </c>
      <c r="D24" s="103"/>
      <c r="E24" s="103"/>
      <c r="F24" s="103"/>
    </row>
    <row r="25" spans="1:6">
      <c r="A25" s="93" t="s">
        <v>51</v>
      </c>
      <c r="B25" s="93">
        <v>3812</v>
      </c>
      <c r="C25" s="93">
        <v>36.700000000000003</v>
      </c>
      <c r="D25" s="93"/>
      <c r="E25" s="103"/>
      <c r="F25" s="103"/>
    </row>
    <row r="26" spans="1:6">
      <c r="A26" s="93" t="s">
        <v>52</v>
      </c>
      <c r="B26" s="93">
        <v>4149</v>
      </c>
      <c r="C26" s="93">
        <v>81.7</v>
      </c>
      <c r="D26" s="103"/>
      <c r="E26" s="103"/>
      <c r="F26" s="103"/>
    </row>
    <row r="27" spans="1:6">
      <c r="A27" s="93" t="s">
        <v>53</v>
      </c>
      <c r="B27" s="93">
        <v>930</v>
      </c>
      <c r="C27" s="93">
        <v>18.3</v>
      </c>
      <c r="D27" s="103"/>
      <c r="E27" s="103"/>
      <c r="F27" s="103"/>
    </row>
    <row r="28" spans="1:6">
      <c r="C28" s="93"/>
      <c r="D28" s="103"/>
      <c r="E28" s="103"/>
      <c r="F28" s="103"/>
    </row>
    <row r="29" spans="1:6">
      <c r="C29" s="103"/>
      <c r="D29" s="103"/>
      <c r="E29" s="103"/>
      <c r="F29" s="103"/>
    </row>
    <row r="30" spans="1:6">
      <c r="A30" s="93" t="s">
        <v>49</v>
      </c>
      <c r="C30" s="103"/>
      <c r="D30" s="103"/>
      <c r="E30" s="103"/>
      <c r="F30" s="103"/>
    </row>
    <row r="31" spans="1:6">
      <c r="A31" s="93"/>
      <c r="C31" s="103"/>
      <c r="D31" s="103"/>
      <c r="E31" s="103"/>
      <c r="F31" s="103"/>
    </row>
    <row r="32" spans="1:6">
      <c r="A32" s="93" t="s">
        <v>42</v>
      </c>
      <c r="C32" s="103"/>
      <c r="D32" s="103"/>
      <c r="E32" s="103"/>
      <c r="F32" s="103"/>
    </row>
    <row r="33" spans="3:6">
      <c r="C33" s="103"/>
      <c r="D33" s="103"/>
      <c r="E33" s="103"/>
      <c r="F33" s="103"/>
    </row>
    <row r="34" spans="3:6">
      <c r="C34" s="103"/>
      <c r="D34" s="103"/>
      <c r="E34" s="103"/>
      <c r="F34" s="103"/>
    </row>
    <row r="35" spans="3:6">
      <c r="C35" s="103"/>
      <c r="D35" s="103"/>
      <c r="E35" s="103"/>
      <c r="F35" s="103"/>
    </row>
    <row r="36" spans="3:6">
      <c r="C36" s="103"/>
      <c r="D36" s="103"/>
      <c r="E36" s="103"/>
      <c r="F36" s="103"/>
    </row>
    <row r="37" spans="3:6">
      <c r="C37" s="103"/>
      <c r="D37" s="103"/>
      <c r="E37" s="103"/>
      <c r="F37" s="103"/>
    </row>
    <row r="38" spans="3:6">
      <c r="C38" s="103"/>
      <c r="D38" s="103"/>
      <c r="E38" s="103"/>
      <c r="F38" s="103"/>
    </row>
    <row r="39" spans="3:6">
      <c r="C39" s="103"/>
      <c r="D39" s="103"/>
      <c r="E39" s="103"/>
      <c r="F39" s="103"/>
    </row>
    <row r="40" spans="3:6">
      <c r="C40" s="103"/>
      <c r="D40" s="103"/>
      <c r="E40" s="103"/>
      <c r="F40" s="103"/>
    </row>
    <row r="41" spans="3:6">
      <c r="C41" s="103"/>
      <c r="D41" s="103"/>
      <c r="E41" s="103"/>
      <c r="F41" s="103"/>
    </row>
    <row r="42" spans="3:6">
      <c r="C42" s="103"/>
      <c r="D42" s="103"/>
      <c r="E42" s="103"/>
      <c r="F42" s="103"/>
    </row>
    <row r="43" spans="3:6">
      <c r="C43" s="103"/>
      <c r="D43" s="103"/>
      <c r="E43" s="103"/>
      <c r="F43" s="103"/>
    </row>
    <row r="44" spans="3:6">
      <c r="C44" s="103"/>
      <c r="D44" s="103"/>
      <c r="E44" s="103"/>
      <c r="F44" s="103"/>
    </row>
  </sheetData>
  <pageMargins left="0.75000000000000011" right="0.75000000000000011" top="1" bottom="1" header="0.5" footer="0.5"/>
  <pageSetup paperSize="9" scale="6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4"/>
  <sheetViews>
    <sheetView workbookViewId="0">
      <selection activeCell="B30" sqref="B30"/>
    </sheetView>
  </sheetViews>
  <sheetFormatPr baseColWidth="10" defaultRowHeight="15" x14ac:dyDescent="0"/>
  <cols>
    <col min="1" max="1" width="70.83203125" customWidth="1"/>
    <col min="2" max="2" width="15.33203125" style="1" customWidth="1"/>
    <col min="3" max="3" width="11.33203125" style="2" customWidth="1"/>
    <col min="4" max="4" width="13.5" style="2" customWidth="1"/>
    <col min="5" max="5" width="12.6640625" style="1" customWidth="1"/>
    <col min="6" max="6" width="14.6640625" style="1" customWidth="1"/>
    <col min="7" max="7" width="10" customWidth="1"/>
    <col min="8" max="8" width="16.83203125" style="2" customWidth="1"/>
  </cols>
  <sheetData>
    <row r="1" spans="1:9" s="3" customFormat="1">
      <c r="A1" s="6"/>
      <c r="B1" s="7">
        <v>2016</v>
      </c>
      <c r="C1" s="8" t="s">
        <v>10</v>
      </c>
      <c r="D1" s="9" t="s">
        <v>15</v>
      </c>
      <c r="E1" s="9" t="s">
        <v>15</v>
      </c>
      <c r="F1" s="63" t="s">
        <v>16</v>
      </c>
      <c r="G1" s="10">
        <v>2015</v>
      </c>
      <c r="H1" s="8" t="s">
        <v>12</v>
      </c>
    </row>
    <row r="2" spans="1:9">
      <c r="A2" s="11" t="s">
        <v>0</v>
      </c>
      <c r="B2" s="12">
        <v>9351182.7400000002</v>
      </c>
      <c r="C2" s="13">
        <f>B2/1000000</f>
        <v>9.3511827400000005</v>
      </c>
      <c r="D2" s="13">
        <f>(C2*100)/$C$11</f>
        <v>6.046073562498675</v>
      </c>
      <c r="E2" s="12">
        <f>ROUND((D2),0)</f>
        <v>6</v>
      </c>
      <c r="F2" s="65">
        <f>(C2*100)/$C$4</f>
        <v>66.936807251047682</v>
      </c>
      <c r="G2" s="14"/>
      <c r="H2" s="52"/>
    </row>
    <row r="3" spans="1:9">
      <c r="A3" s="15" t="s">
        <v>14</v>
      </c>
      <c r="B3" s="16">
        <v>4618982.74</v>
      </c>
      <c r="C3" s="17">
        <f>B3/1000000</f>
        <v>4.6189827399999999</v>
      </c>
      <c r="D3" s="17">
        <f t="shared" ref="D3:D11" si="0">(C3*100)/$C$11</f>
        <v>2.9864360697919254</v>
      </c>
      <c r="E3" s="16">
        <f t="shared" ref="E3:E11" si="1">ROUND((D3),0)</f>
        <v>3</v>
      </c>
      <c r="F3" s="65">
        <f>(C3*100)/$C$4</f>
        <v>33.063192748952318</v>
      </c>
      <c r="G3" s="18"/>
      <c r="H3" s="53"/>
    </row>
    <row r="4" spans="1:9">
      <c r="A4" s="11" t="s">
        <v>7</v>
      </c>
      <c r="B4" s="12">
        <f>B2+B3</f>
        <v>13970165.48</v>
      </c>
      <c r="C4" s="19">
        <f>B4/1000000</f>
        <v>13.97016548</v>
      </c>
      <c r="D4" s="13">
        <f t="shared" si="0"/>
        <v>9.0325096322906013</v>
      </c>
      <c r="E4" s="62">
        <f t="shared" si="1"/>
        <v>9</v>
      </c>
      <c r="F4" s="66">
        <v>100</v>
      </c>
      <c r="G4" s="20">
        <v>15.5</v>
      </c>
      <c r="H4" s="54">
        <f>(G4*100)/$G$11</f>
        <v>11.231884057971014</v>
      </c>
    </row>
    <row r="5" spans="1:9">
      <c r="A5" s="21"/>
      <c r="B5" s="22"/>
      <c r="C5" s="23"/>
      <c r="D5" s="23"/>
      <c r="E5" s="22">
        <f t="shared" si="1"/>
        <v>0</v>
      </c>
      <c r="F5" s="67"/>
      <c r="G5" s="24"/>
      <c r="H5" s="55"/>
    </row>
    <row r="6" spans="1:9">
      <c r="A6" s="25" t="s">
        <v>1</v>
      </c>
      <c r="B6" s="26">
        <v>76275514.319999993</v>
      </c>
      <c r="C6" s="27">
        <f>B6/1000000</f>
        <v>76.275514319999999</v>
      </c>
      <c r="D6" s="27">
        <f t="shared" si="0"/>
        <v>49.316475083251454</v>
      </c>
      <c r="E6" s="26">
        <f t="shared" si="1"/>
        <v>49</v>
      </c>
      <c r="F6" s="26">
        <f t="shared" ref="F6:F7" si="2">(C6*100)/$C$9</f>
        <v>54.213296292888884</v>
      </c>
      <c r="G6" s="28"/>
      <c r="H6" s="56"/>
    </row>
    <row r="7" spans="1:9">
      <c r="A7" s="25" t="s">
        <v>2</v>
      </c>
      <c r="B7" s="26">
        <v>15750175.800000001</v>
      </c>
      <c r="C7" s="27">
        <f t="shared" ref="C7:C31" si="3">B7/1000000</f>
        <v>15.750175800000001</v>
      </c>
      <c r="D7" s="27">
        <f t="shared" si="0"/>
        <v>10.183387936774126</v>
      </c>
      <c r="E7" s="26">
        <f t="shared" si="1"/>
        <v>10</v>
      </c>
      <c r="F7" s="26">
        <f t="shared" si="2"/>
        <v>11.194535427558534</v>
      </c>
      <c r="G7" s="28"/>
      <c r="H7" s="56"/>
    </row>
    <row r="8" spans="1:9">
      <c r="A8" s="29" t="s">
        <v>3</v>
      </c>
      <c r="B8" s="30">
        <v>48669525.880000003</v>
      </c>
      <c r="C8" s="31">
        <f t="shared" si="3"/>
        <v>48.669525880000002</v>
      </c>
      <c r="D8" s="31">
        <f t="shared" si="0"/>
        <v>31.467627347683834</v>
      </c>
      <c r="E8" s="30">
        <v>32</v>
      </c>
      <c r="F8" s="69">
        <f>(C8*100)/$C$9</f>
        <v>34.592168279552595</v>
      </c>
      <c r="G8" s="32"/>
      <c r="H8" s="57"/>
    </row>
    <row r="9" spans="1:9" ht="30">
      <c r="A9" s="33" t="s">
        <v>13</v>
      </c>
      <c r="B9" s="34">
        <f>B6+B7+B8</f>
        <v>140695216</v>
      </c>
      <c r="C9" s="35">
        <f t="shared" si="3"/>
        <v>140.69521599999999</v>
      </c>
      <c r="D9" s="35">
        <f t="shared" si="0"/>
        <v>90.967490367709402</v>
      </c>
      <c r="E9" s="36">
        <f t="shared" si="1"/>
        <v>91</v>
      </c>
      <c r="F9" s="70">
        <v>100</v>
      </c>
      <c r="G9" s="37">
        <v>122.5</v>
      </c>
      <c r="H9" s="58">
        <f>(G9*100)/$G$11</f>
        <v>88.768115942028984</v>
      </c>
    </row>
    <row r="10" spans="1:9">
      <c r="A10" s="21"/>
      <c r="B10" s="22"/>
      <c r="C10" s="38"/>
      <c r="D10" s="22"/>
      <c r="E10" s="22">
        <f t="shared" si="1"/>
        <v>0</v>
      </c>
      <c r="F10" s="67"/>
      <c r="G10" s="24"/>
      <c r="H10" s="55"/>
    </row>
    <row r="11" spans="1:9" ht="16" thickBot="1">
      <c r="A11" s="39" t="s">
        <v>4</v>
      </c>
      <c r="B11" s="40">
        <v>154665381.47999999</v>
      </c>
      <c r="C11" s="41">
        <f t="shared" si="3"/>
        <v>154.66538147999998</v>
      </c>
      <c r="D11" s="41">
        <f t="shared" si="0"/>
        <v>100</v>
      </c>
      <c r="E11" s="42">
        <f t="shared" si="1"/>
        <v>100</v>
      </c>
      <c r="F11" s="71"/>
      <c r="G11" s="43">
        <v>138</v>
      </c>
      <c r="H11" s="59"/>
      <c r="I11" s="2">
        <f>C11-G11</f>
        <v>16.665381479999979</v>
      </c>
    </row>
    <row r="12" spans="1:9" ht="16" thickTop="1">
      <c r="A12" s="21"/>
      <c r="B12" s="22"/>
      <c r="C12" s="44"/>
      <c r="D12" s="44"/>
      <c r="E12" s="45"/>
      <c r="F12" s="72"/>
      <c r="G12" s="46"/>
      <c r="H12" s="60"/>
    </row>
    <row r="13" spans="1:9">
      <c r="A13" s="21"/>
      <c r="B13" s="22"/>
      <c r="C13" s="23"/>
      <c r="D13" s="23"/>
      <c r="E13" s="22"/>
      <c r="F13" s="67"/>
      <c r="G13" s="24"/>
      <c r="H13" s="55"/>
    </row>
    <row r="14" spans="1:9">
      <c r="A14" s="11" t="s">
        <v>5</v>
      </c>
      <c r="B14" s="12">
        <v>6589</v>
      </c>
      <c r="C14" s="47"/>
      <c r="D14" s="47"/>
      <c r="E14" s="12"/>
      <c r="F14" s="64"/>
      <c r="G14" s="14"/>
      <c r="H14" s="52"/>
    </row>
    <row r="15" spans="1:9">
      <c r="A15" s="15" t="s">
        <v>6</v>
      </c>
      <c r="B15" s="16">
        <v>3812</v>
      </c>
      <c r="C15" s="74"/>
      <c r="D15" s="74"/>
      <c r="E15" s="16"/>
      <c r="F15" s="65"/>
      <c r="G15" s="18"/>
      <c r="H15" s="53"/>
    </row>
    <row r="16" spans="1:9" ht="16" thickBot="1">
      <c r="A16" s="75"/>
      <c r="B16" s="76">
        <f>B14+B15</f>
        <v>10401</v>
      </c>
      <c r="C16" s="77"/>
      <c r="D16" s="77"/>
      <c r="E16" s="76"/>
      <c r="F16" s="78"/>
      <c r="G16" s="79"/>
      <c r="H16" s="80"/>
    </row>
    <row r="17" spans="1:8" ht="16" thickTop="1">
      <c r="A17" s="25" t="s">
        <v>8</v>
      </c>
      <c r="B17" s="26">
        <v>4148</v>
      </c>
      <c r="C17" s="48"/>
      <c r="D17" s="48"/>
      <c r="E17" s="26"/>
      <c r="F17" s="68"/>
      <c r="G17" s="28"/>
      <c r="H17" s="56"/>
    </row>
    <row r="18" spans="1:8">
      <c r="A18" s="81" t="s">
        <v>9</v>
      </c>
      <c r="B18" s="82">
        <v>930</v>
      </c>
      <c r="C18" s="83"/>
      <c r="D18" s="83"/>
      <c r="E18" s="82"/>
      <c r="F18" s="84"/>
      <c r="G18" s="85"/>
      <c r="H18" s="86"/>
    </row>
    <row r="19" spans="1:8" ht="16" thickBot="1">
      <c r="A19" s="87"/>
      <c r="B19" s="88">
        <f>B17+B18</f>
        <v>5078</v>
      </c>
      <c r="C19" s="89"/>
      <c r="D19" s="89"/>
      <c r="E19" s="88"/>
      <c r="F19" s="90"/>
      <c r="G19" s="91"/>
      <c r="H19" s="92"/>
    </row>
    <row r="20" spans="1:8" ht="16" thickTop="1">
      <c r="A20" s="21"/>
      <c r="B20" s="22"/>
      <c r="C20" s="38"/>
      <c r="D20" s="38"/>
      <c r="E20" s="22"/>
      <c r="F20" s="67"/>
      <c r="G20" s="24"/>
      <c r="H20" s="55"/>
    </row>
    <row r="21" spans="1:8">
      <c r="A21" s="21"/>
      <c r="B21" s="22"/>
      <c r="C21" s="38"/>
      <c r="D21" s="38"/>
      <c r="E21" s="22"/>
      <c r="F21" s="67"/>
      <c r="G21" s="24"/>
      <c r="H21" s="55"/>
    </row>
    <row r="22" spans="1:8">
      <c r="A22" s="21" t="s">
        <v>27</v>
      </c>
      <c r="B22" s="22"/>
      <c r="C22" s="38"/>
      <c r="D22" s="38"/>
      <c r="E22" s="22"/>
      <c r="F22" s="67"/>
      <c r="G22" s="24"/>
      <c r="H22" s="55"/>
    </row>
    <row r="23" spans="1:8">
      <c r="A23" s="21" t="s">
        <v>26</v>
      </c>
      <c r="B23" s="22">
        <v>22995166.48</v>
      </c>
      <c r="C23" s="23">
        <f t="shared" si="3"/>
        <v>22.995166480000002</v>
      </c>
      <c r="D23" s="23"/>
      <c r="E23" s="22"/>
      <c r="F23" s="67"/>
      <c r="G23" s="24">
        <v>25.8</v>
      </c>
      <c r="H23" s="55"/>
    </row>
    <row r="24" spans="1:8">
      <c r="A24" s="21" t="s">
        <v>17</v>
      </c>
      <c r="B24" s="22">
        <v>13786537</v>
      </c>
      <c r="C24" s="23">
        <f t="shared" si="3"/>
        <v>13.786536999999999</v>
      </c>
      <c r="D24" s="23"/>
      <c r="E24" s="22"/>
      <c r="F24" s="67"/>
      <c r="G24" s="24">
        <v>11.6</v>
      </c>
      <c r="H24" s="55"/>
    </row>
    <row r="25" spans="1:8">
      <c r="A25" s="21" t="s">
        <v>18</v>
      </c>
      <c r="B25" s="22">
        <v>7915142</v>
      </c>
      <c r="C25" s="23">
        <f>B25/1000000</f>
        <v>7.9151420000000003</v>
      </c>
      <c r="D25" s="23"/>
      <c r="E25" s="22"/>
      <c r="F25" s="67"/>
      <c r="G25" s="24">
        <v>1.8</v>
      </c>
      <c r="H25" s="55"/>
    </row>
    <row r="26" spans="1:8">
      <c r="A26" s="21" t="s">
        <v>19</v>
      </c>
      <c r="B26" s="22">
        <v>7674467</v>
      </c>
      <c r="C26" s="23">
        <f>B26/1000000</f>
        <v>7.6744669999999999</v>
      </c>
      <c r="D26" s="23"/>
      <c r="E26" s="22"/>
      <c r="F26" s="67"/>
      <c r="G26" s="24">
        <v>6.6</v>
      </c>
      <c r="H26" s="55"/>
    </row>
    <row r="27" spans="1:8">
      <c r="A27" s="21" t="s">
        <v>22</v>
      </c>
      <c r="B27" s="22">
        <v>7130296</v>
      </c>
      <c r="C27" s="23">
        <f>B27/1000000</f>
        <v>7.1302960000000004</v>
      </c>
      <c r="D27" s="23"/>
      <c r="E27" s="22"/>
      <c r="F27" s="67"/>
      <c r="G27" s="24">
        <v>2.8</v>
      </c>
      <c r="H27" s="55"/>
    </row>
    <row r="28" spans="1:8">
      <c r="A28" s="21" t="s">
        <v>24</v>
      </c>
      <c r="B28" s="22">
        <v>6389571.21</v>
      </c>
      <c r="C28" s="23">
        <f t="shared" si="3"/>
        <v>6.3895712099999997</v>
      </c>
      <c r="D28" s="23"/>
      <c r="E28" s="22"/>
      <c r="F28" s="67"/>
      <c r="G28" s="24">
        <v>2.8</v>
      </c>
      <c r="H28" s="55"/>
    </row>
    <row r="29" spans="1:8">
      <c r="A29" s="21" t="s">
        <v>20</v>
      </c>
      <c r="B29" s="22">
        <v>6144237.21</v>
      </c>
      <c r="C29" s="23">
        <f>B29/1000000</f>
        <v>6.14423721</v>
      </c>
      <c r="D29" s="23"/>
      <c r="E29" s="22"/>
      <c r="F29" s="67"/>
      <c r="G29" s="24">
        <v>9.1999999999999993</v>
      </c>
      <c r="H29" s="55"/>
    </row>
    <row r="30" spans="1:8">
      <c r="A30" s="21" t="s">
        <v>25</v>
      </c>
      <c r="B30" s="22">
        <v>5884181</v>
      </c>
      <c r="C30" s="23">
        <f>B30/1000000</f>
        <v>5.8841809999999999</v>
      </c>
      <c r="D30" s="23"/>
      <c r="E30" s="22"/>
      <c r="F30" s="67"/>
      <c r="G30" s="24">
        <v>6</v>
      </c>
      <c r="H30" s="55"/>
    </row>
    <row r="31" spans="1:8">
      <c r="A31" s="21" t="s">
        <v>23</v>
      </c>
      <c r="B31" s="22">
        <v>5244765.1399999997</v>
      </c>
      <c r="C31" s="23">
        <f t="shared" si="3"/>
        <v>5.2447651399999993</v>
      </c>
      <c r="D31" s="23"/>
      <c r="E31" s="22"/>
      <c r="F31" s="67"/>
      <c r="G31" s="24">
        <v>8.5</v>
      </c>
      <c r="H31" s="55"/>
    </row>
    <row r="32" spans="1:8">
      <c r="A32" s="49" t="s">
        <v>21</v>
      </c>
      <c r="B32" s="4">
        <v>5069109.4800000004</v>
      </c>
      <c r="C32" s="50">
        <f>B32/1000000</f>
        <v>5.0691094800000007</v>
      </c>
      <c r="D32" s="50"/>
      <c r="E32" s="4"/>
      <c r="F32" s="73"/>
      <c r="G32" s="51">
        <v>3.6</v>
      </c>
      <c r="H32" s="61"/>
    </row>
    <row r="33" spans="1:8">
      <c r="A33" s="21"/>
      <c r="B33" s="22"/>
      <c r="C33" s="23">
        <f>SUM(C23:C32)</f>
        <v>88.233472519999992</v>
      </c>
      <c r="D33" s="38"/>
      <c r="E33" s="22"/>
      <c r="F33" s="67"/>
      <c r="G33" s="24"/>
      <c r="H33" s="55"/>
    </row>
    <row r="34" spans="1:8">
      <c r="A34" s="49" t="s">
        <v>11</v>
      </c>
      <c r="B34" s="5">
        <v>59</v>
      </c>
      <c r="C34" s="50"/>
      <c r="D34" s="50"/>
      <c r="E34" s="4"/>
      <c r="F34" s="73"/>
      <c r="G34" s="51">
        <v>56</v>
      </c>
      <c r="H34" s="61"/>
    </row>
  </sheetData>
  <phoneticPr fontId="4" type="noConversion"/>
  <pageMargins left="0.75000000000000011" right="0.75000000000000011" top="1" bottom="1" header="0.5" footer="0.5"/>
  <pageSetup paperSize="9" scale="6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topLeftCell="A23" workbookViewId="0">
      <selection sqref="A1:A59"/>
    </sheetView>
  </sheetViews>
  <sheetFormatPr baseColWidth="10" defaultRowHeight="15" x14ac:dyDescent="0"/>
  <sheetData>
    <row r="1" spans="1:1">
      <c r="A1" s="106" t="s">
        <v>55</v>
      </c>
    </row>
    <row r="2" spans="1:1">
      <c r="A2" s="106" t="s">
        <v>56</v>
      </c>
    </row>
    <row r="3" spans="1:1">
      <c r="A3" s="106" t="s">
        <v>57</v>
      </c>
    </row>
    <row r="4" spans="1:1">
      <c r="A4" s="106" t="s">
        <v>58</v>
      </c>
    </row>
    <row r="5" spans="1:1">
      <c r="A5" s="106" t="s">
        <v>59</v>
      </c>
    </row>
    <row r="6" spans="1:1">
      <c r="A6" s="106" t="s">
        <v>60</v>
      </c>
    </row>
    <row r="7" spans="1:1">
      <c r="A7" s="106" t="s">
        <v>61</v>
      </c>
    </row>
    <row r="8" spans="1:1">
      <c r="A8" s="106" t="s">
        <v>62</v>
      </c>
    </row>
    <row r="9" spans="1:1">
      <c r="A9" s="106" t="s">
        <v>63</v>
      </c>
    </row>
    <row r="10" spans="1:1">
      <c r="A10" s="106" t="s">
        <v>64</v>
      </c>
    </row>
    <row r="11" spans="1:1">
      <c r="A11" s="106" t="s">
        <v>65</v>
      </c>
    </row>
    <row r="12" spans="1:1">
      <c r="A12" s="106" t="s">
        <v>66</v>
      </c>
    </row>
    <row r="13" spans="1:1">
      <c r="A13" s="106" t="s">
        <v>67</v>
      </c>
    </row>
    <row r="14" spans="1:1">
      <c r="A14" s="106" t="s">
        <v>68</v>
      </c>
    </row>
    <row r="15" spans="1:1">
      <c r="A15" s="106" t="s">
        <v>69</v>
      </c>
    </row>
    <row r="16" spans="1:1">
      <c r="A16" s="106" t="s">
        <v>70</v>
      </c>
    </row>
    <row r="17" spans="1:1">
      <c r="A17" s="106" t="s">
        <v>71</v>
      </c>
    </row>
    <row r="18" spans="1:1">
      <c r="A18" s="106" t="s">
        <v>72</v>
      </c>
    </row>
    <row r="19" spans="1:1">
      <c r="A19" s="106" t="s">
        <v>73</v>
      </c>
    </row>
    <row r="20" spans="1:1">
      <c r="A20" s="106" t="s">
        <v>74</v>
      </c>
    </row>
    <row r="21" spans="1:1">
      <c r="A21" s="106" t="s">
        <v>75</v>
      </c>
    </row>
    <row r="22" spans="1:1">
      <c r="A22" s="106" t="s">
        <v>76</v>
      </c>
    </row>
    <row r="23" spans="1:1">
      <c r="A23" s="106" t="s">
        <v>77</v>
      </c>
    </row>
    <row r="24" spans="1:1">
      <c r="A24" s="106" t="s">
        <v>78</v>
      </c>
    </row>
    <row r="25" spans="1:1">
      <c r="A25" s="106" t="s">
        <v>79</v>
      </c>
    </row>
    <row r="26" spans="1:1">
      <c r="A26" s="106" t="s">
        <v>80</v>
      </c>
    </row>
    <row r="27" spans="1:1">
      <c r="A27" s="106" t="s">
        <v>81</v>
      </c>
    </row>
    <row r="28" spans="1:1">
      <c r="A28" s="106" t="s">
        <v>82</v>
      </c>
    </row>
    <row r="29" spans="1:1">
      <c r="A29" s="106" t="s">
        <v>83</v>
      </c>
    </row>
    <row r="30" spans="1:1">
      <c r="A30" s="106" t="s">
        <v>84</v>
      </c>
    </row>
    <row r="31" spans="1:1">
      <c r="A31" s="106" t="s">
        <v>85</v>
      </c>
    </row>
    <row r="32" spans="1:1">
      <c r="A32" s="106" t="s">
        <v>86</v>
      </c>
    </row>
    <row r="33" spans="1:1">
      <c r="A33" s="106" t="s">
        <v>87</v>
      </c>
    </row>
    <row r="34" spans="1:1">
      <c r="A34" s="106" t="s">
        <v>88</v>
      </c>
    </row>
    <row r="35" spans="1:1">
      <c r="A35" s="106" t="s">
        <v>89</v>
      </c>
    </row>
    <row r="36" spans="1:1">
      <c r="A36" s="106" t="s">
        <v>90</v>
      </c>
    </row>
    <row r="37" spans="1:1">
      <c r="A37" s="106" t="s">
        <v>91</v>
      </c>
    </row>
    <row r="38" spans="1:1">
      <c r="A38" s="106" t="s">
        <v>92</v>
      </c>
    </row>
    <row r="39" spans="1:1">
      <c r="A39" s="106" t="s">
        <v>93</v>
      </c>
    </row>
    <row r="40" spans="1:1">
      <c r="A40" s="106" t="s">
        <v>94</v>
      </c>
    </row>
    <row r="41" spans="1:1">
      <c r="A41" s="106" t="s">
        <v>95</v>
      </c>
    </row>
    <row r="42" spans="1:1">
      <c r="A42" s="106" t="s">
        <v>96</v>
      </c>
    </row>
    <row r="43" spans="1:1">
      <c r="A43" s="106" t="s">
        <v>97</v>
      </c>
    </row>
    <row r="44" spans="1:1">
      <c r="A44" s="106" t="s">
        <v>98</v>
      </c>
    </row>
    <row r="45" spans="1:1">
      <c r="A45" s="106" t="s">
        <v>99</v>
      </c>
    </row>
    <row r="46" spans="1:1">
      <c r="A46" s="106" t="s">
        <v>100</v>
      </c>
    </row>
    <row r="47" spans="1:1">
      <c r="A47" s="106" t="s">
        <v>101</v>
      </c>
    </row>
    <row r="48" spans="1:1">
      <c r="A48" s="106" t="s">
        <v>102</v>
      </c>
    </row>
    <row r="49" spans="1:1">
      <c r="A49" s="106" t="s">
        <v>103</v>
      </c>
    </row>
    <row r="50" spans="1:1">
      <c r="A50" s="106" t="s">
        <v>104</v>
      </c>
    </row>
    <row r="51" spans="1:1">
      <c r="A51" s="106" t="s">
        <v>105</v>
      </c>
    </row>
    <row r="52" spans="1:1">
      <c r="A52" s="106" t="s">
        <v>106</v>
      </c>
    </row>
    <row r="53" spans="1:1">
      <c r="A53" s="106" t="s">
        <v>107</v>
      </c>
    </row>
    <row r="54" spans="1:1">
      <c r="A54" s="106" t="s">
        <v>108</v>
      </c>
    </row>
    <row r="55" spans="1:1">
      <c r="A55" s="106" t="s">
        <v>109</v>
      </c>
    </row>
    <row r="56" spans="1:1">
      <c r="A56" s="106" t="s">
        <v>110</v>
      </c>
    </row>
    <row r="57" spans="1:1">
      <c r="A57" s="106" t="s">
        <v>111</v>
      </c>
    </row>
    <row r="58" spans="1:1">
      <c r="A58" s="106" t="s">
        <v>112</v>
      </c>
    </row>
    <row r="59" spans="1:1">
      <c r="A59" s="106" t="s">
        <v>113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 location="_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vsgr</vt:lpstr>
      <vt:lpstr>Blatt1</vt:lpstr>
      <vt:lpstr>Blatt2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Springer AG</dc:creator>
  <cp:lastModifiedBy>Gruhnwald Sylke</cp:lastModifiedBy>
  <cp:lastPrinted>2017-08-07T11:50:52Z</cp:lastPrinted>
  <dcterms:created xsi:type="dcterms:W3CDTF">2017-07-24T07:08:20Z</dcterms:created>
  <dcterms:modified xsi:type="dcterms:W3CDTF">2017-08-11T07:48:31Z</dcterms:modified>
</cp:coreProperties>
</file>