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0b28f29adbfc54/Desktop/New folder/Project/"/>
    </mc:Choice>
  </mc:AlternateContent>
  <xr:revisionPtr revIDLastSave="109" documentId="8_{1FF9794B-2496-40F1-B932-52745CD72118}" xr6:coauthVersionLast="47" xr6:coauthVersionMax="47" xr10:uidLastSave="{D6D0796C-2532-48C1-B2F9-3176B0A296BA}"/>
  <bookViews>
    <workbookView xWindow="-108" yWindow="-108" windowWidth="23256" windowHeight="12456" activeTab="3" xr2:uid="{A0F522E8-D734-4679-887B-8353FF6AEA54}"/>
  </bookViews>
  <sheets>
    <sheet name="Daily Activities Data" sheetId="1" r:id="rId1"/>
    <sheet name="Analysis" sheetId="2" r:id="rId2"/>
    <sheet name="Table" sheetId="3" r:id="rId3"/>
    <sheet name="Chart" sheetId="4" r:id="rId4"/>
  </sheets>
  <calcPr calcId="181029"/>
  <pivotCaches>
    <pivotCache cacheId="20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C3" i="2"/>
  <c r="C4" i="2"/>
  <c r="F4" i="2" s="1"/>
  <c r="C5" i="2"/>
  <c r="F5" i="2" s="1"/>
  <c r="C6" i="2"/>
  <c r="F6" i="2" s="1"/>
  <c r="C7" i="2"/>
  <c r="C8" i="2"/>
  <c r="C9" i="2"/>
  <c r="F9" i="2" s="1"/>
  <c r="C10" i="2"/>
  <c r="C11" i="2"/>
  <c r="C12" i="2"/>
  <c r="F12" i="2" s="1"/>
  <c r="C13" i="2"/>
  <c r="F13" i="2" s="1"/>
  <c r="C14" i="2"/>
  <c r="F14" i="2" s="1"/>
  <c r="C15" i="2"/>
  <c r="C16" i="2"/>
  <c r="C17" i="2"/>
  <c r="F17" i="2" s="1"/>
  <c r="C18" i="2"/>
  <c r="C19" i="2"/>
  <c r="C20" i="2"/>
  <c r="F20" i="2" s="1"/>
  <c r="C21" i="2"/>
  <c r="F21" i="2" s="1"/>
  <c r="C22" i="2"/>
  <c r="F22" i="2" s="1"/>
  <c r="C23" i="2"/>
  <c r="C24" i="2"/>
  <c r="C25" i="2"/>
  <c r="F25" i="2" s="1"/>
  <c r="C26" i="2"/>
  <c r="C27" i="2"/>
  <c r="C28" i="2"/>
  <c r="F28" i="2" s="1"/>
  <c r="C29" i="2"/>
  <c r="F29" i="2" s="1"/>
  <c r="C30" i="2"/>
  <c r="F30" i="2" s="1"/>
  <c r="C31" i="2"/>
  <c r="C32" i="2"/>
  <c r="C33" i="2"/>
  <c r="F33" i="2" s="1"/>
  <c r="C34" i="2"/>
  <c r="C2" i="2"/>
  <c r="B3" i="2"/>
  <c r="B4" i="2"/>
  <c r="E4" i="2" s="1"/>
  <c r="B5" i="2"/>
  <c r="E5" i="2" s="1"/>
  <c r="B6" i="2"/>
  <c r="B7" i="2"/>
  <c r="B8" i="2"/>
  <c r="E8" i="2" s="1"/>
  <c r="B9" i="2"/>
  <c r="B10" i="2"/>
  <c r="B11" i="2"/>
  <c r="B12" i="2"/>
  <c r="E12" i="2" s="1"/>
  <c r="B13" i="2"/>
  <c r="B14" i="2"/>
  <c r="B15" i="2"/>
  <c r="B16" i="2"/>
  <c r="E16" i="2" s="1"/>
  <c r="B17" i="2"/>
  <c r="B18" i="2"/>
  <c r="B19" i="2"/>
  <c r="B20" i="2"/>
  <c r="E20" i="2" s="1"/>
  <c r="B21" i="2"/>
  <c r="B22" i="2"/>
  <c r="B23" i="2"/>
  <c r="B24" i="2"/>
  <c r="E24" i="2" s="1"/>
  <c r="B25" i="2"/>
  <c r="B26" i="2"/>
  <c r="B27" i="2"/>
  <c r="E27" i="2" s="1"/>
  <c r="B28" i="2"/>
  <c r="E28" i="2" s="1"/>
  <c r="B29" i="2"/>
  <c r="E29" i="2" s="1"/>
  <c r="B30" i="2"/>
  <c r="B31" i="2"/>
  <c r="B32" i="2"/>
  <c r="E32" i="2" s="1"/>
  <c r="B33" i="2"/>
  <c r="B34" i="2"/>
  <c r="E34" i="2" s="1"/>
  <c r="B2" i="2"/>
  <c r="E2" i="2" s="1"/>
  <c r="E31" i="2" l="1"/>
  <c r="E7" i="2"/>
  <c r="F32" i="2"/>
  <c r="F8" i="2"/>
  <c r="E33" i="2"/>
  <c r="E25" i="2"/>
  <c r="E17" i="2"/>
  <c r="E9" i="2"/>
  <c r="F34" i="2"/>
  <c r="F26" i="2"/>
  <c r="F18" i="2"/>
  <c r="F10" i="2"/>
  <c r="F24" i="2"/>
  <c r="E19" i="2"/>
  <c r="E11" i="2"/>
  <c r="E3" i="2"/>
  <c r="E26" i="2"/>
  <c r="E18" i="2"/>
  <c r="E10" i="2"/>
  <c r="F27" i="2"/>
  <c r="F19" i="2"/>
  <c r="F11" i="2"/>
  <c r="F3" i="2"/>
  <c r="E30" i="2"/>
  <c r="E22" i="2"/>
  <c r="E14" i="2"/>
  <c r="E6" i="2"/>
  <c r="F31" i="2"/>
  <c r="F23" i="2"/>
  <c r="F15" i="2"/>
  <c r="F7" i="2"/>
  <c r="E21" i="2"/>
  <c r="E13" i="2"/>
  <c r="E23" i="2"/>
  <c r="E15" i="2"/>
  <c r="F16" i="2"/>
</calcChain>
</file>

<file path=xl/sharedStrings.xml><?xml version="1.0" encoding="utf-8"?>
<sst xmlns="http://schemas.openxmlformats.org/spreadsheetml/2006/main" count="625" uniqueCount="60">
  <si>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</si>
  <si>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</si>
  <si>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</si>
  <si>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</si>
  <si>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</si>
  <si>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</si>
  <si>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</si>
  <si>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</si>
  <si>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</si>
  <si>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</si>
  <si>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</si>
  <si>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</si>
  <si>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</si>
  <si>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</si>
  <si>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</si>
  <si>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</si>
  <si>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</si>
  <si>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</si>
  <si>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</si>
  <si>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</si>
  <si>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</si>
  <si>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</si>
  <si>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</si>
  <si>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</si>
  <si>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</si>
  <si>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</si>
  <si>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</si>
  <si>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</si>
  <si>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</si>
  <si>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</si>
  <si>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</si>
  <si>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</si>
  <si>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</si>
  <si>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Unique IDs</t>
  </si>
  <si>
    <t>Active Days</t>
  </si>
  <si>
    <t>Average of Very Active Minutes</t>
  </si>
  <si>
    <t>Average of Fairly Active Minutes</t>
  </si>
  <si>
    <t>Potential or Not</t>
  </si>
  <si>
    <t>Potential Customer IDs</t>
  </si>
  <si>
    <t>Grand Total</t>
  </si>
  <si>
    <t>Sum of Average of Very Active Minutes</t>
  </si>
  <si>
    <t>Sum of Average of Fairly Active Minutes</t>
  </si>
  <si>
    <t>(All)</t>
  </si>
  <si>
    <t>Sum of Active Days</t>
  </si>
  <si>
    <t>Formulas Used</t>
  </si>
  <si>
    <t>Sr No.</t>
  </si>
  <si>
    <t>Visualizations Used</t>
  </si>
  <si>
    <t>Total Unique IDs           33</t>
  </si>
  <si>
    <t>Criteria Used</t>
  </si>
  <si>
    <t>"Average of Very Active Minutes"&gt;30 OR "Average of Fairly Active Minutes"&gt;60</t>
  </si>
  <si>
    <t>Pivot Table and Clustered Column Chart</t>
  </si>
  <si>
    <t>Total                           9</t>
  </si>
  <si>
    <t>Total Potential Customer IDs           33</t>
  </si>
  <si>
    <r>
      <t xml:space="preserve"> =Remove Duplicates for </t>
    </r>
    <r>
      <rPr>
        <b/>
        <sz val="11"/>
        <color theme="1"/>
        <rFont val="Calibri"/>
        <family val="2"/>
        <scheme val="minor"/>
      </rPr>
      <t>Unique IDs</t>
    </r>
  </si>
  <si>
    <r>
      <t xml:space="preserve"> =COUNTIFS('Daily Activities Data'!$A$2:$A$941,'Final Result'!A2) for </t>
    </r>
    <r>
      <rPr>
        <b/>
        <sz val="11"/>
        <color theme="1"/>
        <rFont val="Calibri"/>
        <family val="2"/>
        <scheme val="minor"/>
      </rPr>
      <t>Active Days</t>
    </r>
  </si>
  <si>
    <r>
      <t xml:space="preserve"> =AVERAGEIFS('Daily Activities Data'!$K$2:$K$941,'Daily Activities Data'!$A$2:$A$941,'Final Result'!A2) for </t>
    </r>
    <r>
      <rPr>
        <b/>
        <sz val="11"/>
        <color theme="1"/>
        <rFont val="Calibri"/>
        <family val="2"/>
        <scheme val="minor"/>
      </rPr>
      <t>Average of Very Active Minutes</t>
    </r>
  </si>
  <si>
    <r>
      <t xml:space="preserve"> =AVERAGEIFS('Daily Activities Data'!$l$2:$l$941,'Daily Activities Data'!$A$2:$A$941,'Final Result'!A2) for </t>
    </r>
    <r>
      <rPr>
        <b/>
        <sz val="11"/>
        <color theme="1"/>
        <rFont val="Calibri"/>
        <family val="2"/>
        <scheme val="minor"/>
      </rPr>
      <t>Average of Fairly Active Minutes</t>
    </r>
  </si>
  <si>
    <r>
      <t xml:space="preserve"> =IF(AND(B3&gt;20,C3&gt;30),"Potential Customer",IF(AND(B3&gt;20,D3&gt;60),"Potential Customer","Not a Potential Customer")) for </t>
    </r>
    <r>
      <rPr>
        <b/>
        <sz val="11"/>
        <color theme="1"/>
        <rFont val="Calibri"/>
        <family val="2"/>
        <scheme val="minor"/>
      </rPr>
      <t>Potential or not</t>
    </r>
  </si>
  <si>
    <r>
      <t xml:space="preserve"> =IF(OR(C2&gt;30,D2&gt;60),A2,"") for </t>
    </r>
    <r>
      <rPr>
        <b/>
        <sz val="11"/>
        <color theme="1"/>
        <rFont val="Calibri"/>
        <family val="2"/>
        <scheme val="minor"/>
      </rPr>
      <t>Potential Customer IDs</t>
    </r>
  </si>
  <si>
    <r>
      <t xml:space="preserve">Conditional Statements like IF and AND to know whether Customer is Potential or Not, a customer is said Potential to buy products of FitWear only if </t>
    </r>
    <r>
      <rPr>
        <b/>
        <sz val="11"/>
        <color rgb="FFFF0000"/>
        <rFont val="Calibri"/>
        <family val="2"/>
        <scheme val="minor"/>
      </rPr>
      <t>"Active Days"&gt;20,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</si>
</sst>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1" fillId="3" borderId="0" xfId="0" applyFont="1" applyFill="1"/>
    <xf numFmtId="0" fontId="1" fillId="2" borderId="6" xfId="0" applyFont="1" applyFill="1" applyBorder="1"/>
    <xf numFmtId="0" fontId="3" fillId="3" borderId="0" xfId="0" applyFont="1" applyFill="1"/>
    <xf numFmtId="0" fontId="0" fillId="4" borderId="0" xfId="0" applyFill="1"/>
    <xf numFmtId="0" fontId="4" fillId="4" borderId="0" xfId="0" applyFont="1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2.xlsx]Table!PivotTable1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2">
              <a:lumMod val="9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59420195932299E-2"/>
          <c:y val="0.12502239148889771"/>
          <c:w val="0.90130088677186959"/>
          <c:h val="0.630670498531897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Table!$B$4</c:f>
              <c:strCache>
                <c:ptCount val="1"/>
                <c:pt idx="0">
                  <c:v>Sum of Active Days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Table!$A$5:$A$38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Table!$B$5:$B$38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18</c:v>
                </c:pt>
                <c:pt idx="9">
                  <c:v>31</c:v>
                </c:pt>
                <c:pt idx="10">
                  <c:v>20</c:v>
                </c:pt>
                <c:pt idx="11">
                  <c:v>30</c:v>
                </c:pt>
                <c:pt idx="12">
                  <c:v>31</c:v>
                </c:pt>
                <c:pt idx="13">
                  <c:v>4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30</c:v>
                </c:pt>
                <c:pt idx="21">
                  <c:v>28</c:v>
                </c:pt>
                <c:pt idx="22">
                  <c:v>29</c:v>
                </c:pt>
                <c:pt idx="23">
                  <c:v>26</c:v>
                </c:pt>
                <c:pt idx="24">
                  <c:v>31</c:v>
                </c:pt>
                <c:pt idx="25">
                  <c:v>26</c:v>
                </c:pt>
                <c:pt idx="26">
                  <c:v>31</c:v>
                </c:pt>
                <c:pt idx="27">
                  <c:v>31</c:v>
                </c:pt>
                <c:pt idx="28">
                  <c:v>19</c:v>
                </c:pt>
                <c:pt idx="29">
                  <c:v>31</c:v>
                </c:pt>
                <c:pt idx="30">
                  <c:v>31</c:v>
                </c:pt>
                <c:pt idx="31">
                  <c:v>29</c:v>
                </c:pt>
                <c:pt idx="3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7-4D21-A256-449B97124B72}"/>
            </c:ext>
          </c:extLst>
        </c:ser>
        <c:ser>
          <c:idx val="1"/>
          <c:order val="1"/>
          <c:tx>
            <c:strRef>
              <c:f>Table!$C$4</c:f>
              <c:strCache>
                <c:ptCount val="1"/>
                <c:pt idx="0">
                  <c:v>Sum of Average of Very Active Minutes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Table!$A$5:$A$38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Table!$C$5:$C$38</c:f>
              <c:numCache>
                <c:formatCode>General</c:formatCode>
                <c:ptCount val="33"/>
                <c:pt idx="0">
                  <c:v>38.70967741935484</c:v>
                </c:pt>
                <c:pt idx="1">
                  <c:v>8.67741935483871</c:v>
                </c:pt>
                <c:pt idx="2">
                  <c:v>9.5666666666666664</c:v>
                </c:pt>
                <c:pt idx="3">
                  <c:v>0.12903225806451613</c:v>
                </c:pt>
                <c:pt idx="4">
                  <c:v>1.3225806451612903</c:v>
                </c:pt>
                <c:pt idx="5">
                  <c:v>36.29032258064516</c:v>
                </c:pt>
                <c:pt idx="6">
                  <c:v>9.6774193548387094E-2</c:v>
                </c:pt>
                <c:pt idx="7">
                  <c:v>1.3548387096774193</c:v>
                </c:pt>
                <c:pt idx="8">
                  <c:v>13.5</c:v>
                </c:pt>
                <c:pt idx="9">
                  <c:v>14.096774193548388</c:v>
                </c:pt>
                <c:pt idx="10">
                  <c:v>9.15</c:v>
                </c:pt>
                <c:pt idx="11">
                  <c:v>18.899999999999999</c:v>
                </c:pt>
                <c:pt idx="12">
                  <c:v>5.193548387096774</c:v>
                </c:pt>
                <c:pt idx="13">
                  <c:v>0.75</c:v>
                </c:pt>
                <c:pt idx="14">
                  <c:v>3.5806451612903225</c:v>
                </c:pt>
                <c:pt idx="15">
                  <c:v>23.161290322580644</c:v>
                </c:pt>
                <c:pt idx="16">
                  <c:v>6.612903225806452</c:v>
                </c:pt>
                <c:pt idx="17">
                  <c:v>10.387096774193548</c:v>
                </c:pt>
                <c:pt idx="18">
                  <c:v>5.129032258064516</c:v>
                </c:pt>
                <c:pt idx="19">
                  <c:v>23.419354838709676</c:v>
                </c:pt>
                <c:pt idx="20">
                  <c:v>87.333333333333329</c:v>
                </c:pt>
                <c:pt idx="21">
                  <c:v>1.5714285714285714</c:v>
                </c:pt>
                <c:pt idx="22">
                  <c:v>2.7586206896551726</c:v>
                </c:pt>
                <c:pt idx="23">
                  <c:v>11</c:v>
                </c:pt>
                <c:pt idx="24">
                  <c:v>22.806451612903224</c:v>
                </c:pt>
                <c:pt idx="25">
                  <c:v>31.03846153846154</c:v>
                </c:pt>
                <c:pt idx="26">
                  <c:v>42.58064516129032</c:v>
                </c:pt>
                <c:pt idx="27">
                  <c:v>85.161290322580641</c:v>
                </c:pt>
                <c:pt idx="28">
                  <c:v>20.526315789473685</c:v>
                </c:pt>
                <c:pt idx="29">
                  <c:v>58.677419354838712</c:v>
                </c:pt>
                <c:pt idx="30">
                  <c:v>9.67741935483871</c:v>
                </c:pt>
                <c:pt idx="31">
                  <c:v>0.96551724137931039</c:v>
                </c:pt>
                <c:pt idx="32">
                  <c:v>66.064516129032256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7-4D21-A256-449B97124B72}"/>
            </c:ext>
          </c:extLst>
        </c:ser>
        <c:ser>
          <c:idx val="2"/>
          <c:order val="2"/>
          <c:tx>
            <c:strRef>
              <c:f>Table!$D$4</c:f>
              <c:strCache>
                <c:ptCount val="1"/>
                <c:pt idx="0">
                  <c:v>Sum of Average of Fairly Active Minutes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Table!$A$5:$A$38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Table!$D$5:$D$38</c:f>
              <c:numCache>
                <c:formatCode>General</c:formatCode>
                <c:ptCount val="33"/>
                <c:pt idx="0">
                  <c:v>19.161290322580644</c:v>
                </c:pt>
                <c:pt idx="1">
                  <c:v>5.806451612903226</c:v>
                </c:pt>
                <c:pt idx="2">
                  <c:v>21.366666666666667</c:v>
                </c:pt>
                <c:pt idx="3">
                  <c:v>1.2903225806451613</c:v>
                </c:pt>
                <c:pt idx="4">
                  <c:v>0.77419354838709675</c:v>
                </c:pt>
                <c:pt idx="5">
                  <c:v>19.35483870967742</c:v>
                </c:pt>
                <c:pt idx="6">
                  <c:v>0.25806451612903225</c:v>
                </c:pt>
                <c:pt idx="7">
                  <c:v>2.5806451612903225</c:v>
                </c:pt>
                <c:pt idx="8">
                  <c:v>20.555555555555557</c:v>
                </c:pt>
                <c:pt idx="9">
                  <c:v>6.129032258064516</c:v>
                </c:pt>
                <c:pt idx="10">
                  <c:v>4.0999999999999996</c:v>
                </c:pt>
                <c:pt idx="11">
                  <c:v>61.266666666666666</c:v>
                </c:pt>
                <c:pt idx="12">
                  <c:v>5.354838709677419</c:v>
                </c:pt>
                <c:pt idx="13">
                  <c:v>1.5</c:v>
                </c:pt>
                <c:pt idx="14">
                  <c:v>12.32258064516129</c:v>
                </c:pt>
                <c:pt idx="15">
                  <c:v>20.35483870967742</c:v>
                </c:pt>
                <c:pt idx="16">
                  <c:v>1.7419354838709677</c:v>
                </c:pt>
                <c:pt idx="17">
                  <c:v>13.709677419354838</c:v>
                </c:pt>
                <c:pt idx="18">
                  <c:v>26.032258064516128</c:v>
                </c:pt>
                <c:pt idx="19">
                  <c:v>13</c:v>
                </c:pt>
                <c:pt idx="20">
                  <c:v>29.833333333333332</c:v>
                </c:pt>
                <c:pt idx="21">
                  <c:v>2.0357142857142856</c:v>
                </c:pt>
                <c:pt idx="22">
                  <c:v>3.7931034482758621</c:v>
                </c:pt>
                <c:pt idx="23">
                  <c:v>14.807692307692308</c:v>
                </c:pt>
                <c:pt idx="24">
                  <c:v>18.516129032258064</c:v>
                </c:pt>
                <c:pt idx="25">
                  <c:v>16.26923076923077</c:v>
                </c:pt>
                <c:pt idx="26">
                  <c:v>25.35483870967742</c:v>
                </c:pt>
                <c:pt idx="27">
                  <c:v>9.5806451612903221</c:v>
                </c:pt>
                <c:pt idx="28">
                  <c:v>14.315789473684211</c:v>
                </c:pt>
                <c:pt idx="29">
                  <c:v>10.258064516129032</c:v>
                </c:pt>
                <c:pt idx="30">
                  <c:v>22.193548387096776</c:v>
                </c:pt>
                <c:pt idx="31">
                  <c:v>4.0344827586206895</c:v>
                </c:pt>
                <c:pt idx="32">
                  <c:v>9.935483870967742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E7-4D21-A256-449B97124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946159"/>
        <c:axId val="405944911"/>
      </c:barChart>
      <c:catAx>
        <c:axId val="40594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44911"/>
        <c:crosses val="autoZero"/>
        <c:auto val="1"/>
        <c:lblAlgn val="ctr"/>
        <c:lblOffset val="100"/>
        <c:noMultiLvlLbl val="0"/>
      </c:catAx>
      <c:valAx>
        <c:axId val="40594491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4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563880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31CBE-AFAF-4E1F-BF30-D5DE9FCFA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nkar Kulkarni" refreshedDate="45469.484953240739" createdVersion="7" refreshedVersion="7" minRefreshableVersion="3" recordCount="33" xr:uid="{765C37BA-384C-4F9B-8916-312296C9A8D7}">
  <cacheSource type="worksheet">
    <worksheetSource ref="A1:F34" sheet="Analysis"/>
  </cacheSource>
  <cacheFields count="6">
    <cacheField name="Unique IDs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e Days" numFmtId="0">
      <sharedItems containsSemiMixedTypes="0" containsString="0" containsNumber="1" containsInteger="1" minValue="4" maxValue="31" count="9">
        <n v="31"/>
        <n v="30"/>
        <n v="18"/>
        <n v="20"/>
        <n v="4"/>
        <n v="28"/>
        <n v="29"/>
        <n v="26"/>
        <n v="19"/>
      </sharedItems>
    </cacheField>
    <cacheField name="Average of Very Active Minutes" numFmtId="0">
      <sharedItems containsSemiMixedTypes="0" containsString="0" containsNumber="1" minValue="9.6774193548387094E-2" maxValue="87.333333333333329"/>
    </cacheField>
    <cacheField name="Average of Fairly Active Minutes" numFmtId="0">
      <sharedItems containsSemiMixedTypes="0" containsString="0" containsNumber="1" minValue="0.25806451612903225" maxValue="61.266666666666666"/>
    </cacheField>
    <cacheField name="Potential or Not" numFmtId="0">
      <sharedItems count="2">
        <s v="Potential Customer"/>
        <s v="Not a Potential Customer"/>
      </sharedItems>
    </cacheField>
    <cacheField name="Potential Customer IDs" numFmtId="0">
      <sharedItems containsMixedTypes="1" containsNumber="1" containsInteger="1" minValue="1503960366" maxValue="8877689391" count="10">
        <n v="1503960366"/>
        <s v=""/>
        <n v="2022484408"/>
        <n v="3977333714"/>
        <n v="5577150313"/>
        <n v="7007744171"/>
        <n v="7086361926"/>
        <n v="8053475328"/>
        <n v="8378563200"/>
        <n v="887768939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n v="38.70967741935484"/>
    <n v="19.161290322580644"/>
    <x v="0"/>
    <x v="0"/>
  </r>
  <r>
    <x v="1"/>
    <x v="0"/>
    <n v="8.67741935483871"/>
    <n v="5.806451612903226"/>
    <x v="1"/>
    <x v="1"/>
  </r>
  <r>
    <x v="2"/>
    <x v="1"/>
    <n v="9.5666666666666664"/>
    <n v="21.366666666666667"/>
    <x v="1"/>
    <x v="1"/>
  </r>
  <r>
    <x v="3"/>
    <x v="0"/>
    <n v="0.12903225806451613"/>
    <n v="1.2903225806451613"/>
    <x v="1"/>
    <x v="1"/>
  </r>
  <r>
    <x v="4"/>
    <x v="0"/>
    <n v="1.3225806451612903"/>
    <n v="0.77419354838709675"/>
    <x v="1"/>
    <x v="1"/>
  </r>
  <r>
    <x v="5"/>
    <x v="0"/>
    <n v="36.29032258064516"/>
    <n v="19.35483870967742"/>
    <x v="0"/>
    <x v="2"/>
  </r>
  <r>
    <x v="6"/>
    <x v="0"/>
    <n v="9.6774193548387094E-2"/>
    <n v="0.25806451612903225"/>
    <x v="1"/>
    <x v="1"/>
  </r>
  <r>
    <x v="7"/>
    <x v="0"/>
    <n v="1.3548387096774193"/>
    <n v="2.5806451612903225"/>
    <x v="1"/>
    <x v="1"/>
  </r>
  <r>
    <x v="8"/>
    <x v="2"/>
    <n v="13.5"/>
    <n v="20.555555555555557"/>
    <x v="1"/>
    <x v="1"/>
  </r>
  <r>
    <x v="9"/>
    <x v="0"/>
    <n v="14.096774193548388"/>
    <n v="6.129032258064516"/>
    <x v="1"/>
    <x v="1"/>
  </r>
  <r>
    <x v="10"/>
    <x v="3"/>
    <n v="9.15"/>
    <n v="4.0999999999999996"/>
    <x v="1"/>
    <x v="1"/>
  </r>
  <r>
    <x v="11"/>
    <x v="1"/>
    <n v="18.899999999999999"/>
    <n v="61.266666666666666"/>
    <x v="0"/>
    <x v="3"/>
  </r>
  <r>
    <x v="12"/>
    <x v="0"/>
    <n v="5.193548387096774"/>
    <n v="5.354838709677419"/>
    <x v="1"/>
    <x v="1"/>
  </r>
  <r>
    <x v="13"/>
    <x v="4"/>
    <n v="0.75"/>
    <n v="1.5"/>
    <x v="1"/>
    <x v="1"/>
  </r>
  <r>
    <x v="14"/>
    <x v="0"/>
    <n v="3.5806451612903225"/>
    <n v="12.32258064516129"/>
    <x v="1"/>
    <x v="1"/>
  </r>
  <r>
    <x v="15"/>
    <x v="0"/>
    <n v="23.161290322580644"/>
    <n v="20.35483870967742"/>
    <x v="1"/>
    <x v="1"/>
  </r>
  <r>
    <x v="16"/>
    <x v="0"/>
    <n v="6.612903225806452"/>
    <n v="1.7419354838709677"/>
    <x v="1"/>
    <x v="1"/>
  </r>
  <r>
    <x v="17"/>
    <x v="0"/>
    <n v="10.387096774193548"/>
    <n v="13.709677419354838"/>
    <x v="1"/>
    <x v="1"/>
  </r>
  <r>
    <x v="18"/>
    <x v="0"/>
    <n v="5.129032258064516"/>
    <n v="26.032258064516128"/>
    <x v="1"/>
    <x v="1"/>
  </r>
  <r>
    <x v="19"/>
    <x v="0"/>
    <n v="23.419354838709676"/>
    <n v="13"/>
    <x v="1"/>
    <x v="1"/>
  </r>
  <r>
    <x v="20"/>
    <x v="1"/>
    <n v="87.333333333333329"/>
    <n v="29.833333333333332"/>
    <x v="0"/>
    <x v="4"/>
  </r>
  <r>
    <x v="21"/>
    <x v="5"/>
    <n v="1.5714285714285714"/>
    <n v="2.0357142857142856"/>
    <x v="1"/>
    <x v="1"/>
  </r>
  <r>
    <x v="22"/>
    <x v="6"/>
    <n v="2.7586206896551726"/>
    <n v="3.7931034482758621"/>
    <x v="1"/>
    <x v="1"/>
  </r>
  <r>
    <x v="23"/>
    <x v="7"/>
    <n v="11"/>
    <n v="14.807692307692308"/>
    <x v="1"/>
    <x v="1"/>
  </r>
  <r>
    <x v="24"/>
    <x v="0"/>
    <n v="22.806451612903224"/>
    <n v="18.516129032258064"/>
    <x v="1"/>
    <x v="1"/>
  </r>
  <r>
    <x v="25"/>
    <x v="7"/>
    <n v="31.03846153846154"/>
    <n v="16.26923076923077"/>
    <x v="0"/>
    <x v="5"/>
  </r>
  <r>
    <x v="26"/>
    <x v="0"/>
    <n v="42.58064516129032"/>
    <n v="25.35483870967742"/>
    <x v="0"/>
    <x v="6"/>
  </r>
  <r>
    <x v="27"/>
    <x v="0"/>
    <n v="85.161290322580641"/>
    <n v="9.5806451612903221"/>
    <x v="0"/>
    <x v="7"/>
  </r>
  <r>
    <x v="28"/>
    <x v="8"/>
    <n v="20.526315789473685"/>
    <n v="14.315789473684211"/>
    <x v="1"/>
    <x v="1"/>
  </r>
  <r>
    <x v="29"/>
    <x v="0"/>
    <n v="58.677419354838712"/>
    <n v="10.258064516129032"/>
    <x v="0"/>
    <x v="8"/>
  </r>
  <r>
    <x v="30"/>
    <x v="0"/>
    <n v="9.67741935483871"/>
    <n v="22.193548387096776"/>
    <x v="1"/>
    <x v="1"/>
  </r>
  <r>
    <x v="31"/>
    <x v="6"/>
    <n v="0.96551724137931039"/>
    <n v="4.0344827586206895"/>
    <x v="1"/>
    <x v="1"/>
  </r>
  <r>
    <x v="32"/>
    <x v="0"/>
    <n v="66.064516129032256"/>
    <n v="9.935483870967742"/>
    <x v="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B8E27-2C71-4DEE-89F0-4B4C5240D351}" name="PivotTable1" cacheId="20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 rowHeaderCaption="Unique IDs">
  <location ref="A4:D38" firstHeaderRow="0" firstDataRow="1" firstDataCol="1" rowPageCount="2" colPageCount="1"/>
  <pivotFields count="6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>
      <items count="10">
        <item x="4"/>
        <item x="2"/>
        <item x="8"/>
        <item x="3"/>
        <item x="7"/>
        <item x="5"/>
        <item x="6"/>
        <item x="1"/>
        <item x="0"/>
        <item t="default"/>
      </items>
    </pivotField>
    <pivotField dataField="1" showAll="0"/>
    <pivotField dataField="1" showAll="0"/>
    <pivotField axis="axisPage" multipleItemSelectionAllowed="1" showAll="0">
      <items count="3">
        <item x="1"/>
        <item x="0"/>
        <item t="default"/>
      </items>
    </pivotField>
    <pivotField axis="axisPage" multipleItemSelectionAllowed="1" showAll="0">
      <items count="11">
        <item x="0"/>
        <item x="2"/>
        <item x="3"/>
        <item x="4"/>
        <item x="5"/>
        <item x="6"/>
        <item x="7"/>
        <item x="8"/>
        <item x="9"/>
        <item x="1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4" hier="-1"/>
    <pageField fld="5" hier="-1"/>
  </pageFields>
  <dataFields count="3">
    <dataField name="Sum of Active Days" fld="1" baseField="0" baseItem="0"/>
    <dataField name="Sum of Average of Very Active Minutes" fld="2" baseField="0" baseItem="0"/>
    <dataField name="Sum of Average of Fairly Active Minutes" fld="3" baseField="0" baseItem="0"/>
  </dataFields>
  <chartFormats count="3"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B1AEF7-5B84-4FA4-A4D9-DBF2834E3183}" name="Table1" displayName="Table1" ref="A39:A49" totalsRowShown="0" headerRowDxfId="0">
  <autoFilter ref="A39:A49" xr:uid="{67B1AEF7-5B84-4FA4-A4D9-DBF2834E3183}"/>
  <tableColumns count="1">
    <tableColumn id="1" xr3:uid="{B211DA4B-CC7A-48BB-9F01-7ECB53C77791}" name="Potential Customer ID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8B32A-7754-4D0A-8981-AB70D2D1DCCA}">
  <dimension ref="A1:O941"/>
  <sheetViews>
    <sheetView workbookViewId="0">
      <selection activeCell="C10" sqref="C10"/>
    </sheetView>
  </sheetViews>
  <sheetFormatPr defaultRowHeight="14.4" x14ac:dyDescent="0.3"/>
  <cols>
    <col min="1" max="1" width="11" bestFit="1" customWidth="1"/>
    <col min="2" max="2" width="10.88671875" bestFit="1" customWidth="1"/>
    <col min="3" max="3" width="9.5546875" bestFit="1" customWidth="1"/>
    <col min="4" max="4" width="12.21875" bestFit="1" customWidth="1"/>
    <col min="5" max="5" width="14.21875" bestFit="1" customWidth="1"/>
    <col min="6" max="6" width="21.44140625" bestFit="1" customWidth="1"/>
    <col min="7" max="7" width="16.77734375" bestFit="1" customWidth="1"/>
    <col min="8" max="8" width="22.77734375" bestFit="1" customWidth="1"/>
    <col min="9" max="9" width="17" bestFit="1" customWidth="1"/>
    <col min="10" max="10" width="21.44140625" bestFit="1" customWidth="1"/>
    <col min="11" max="11" width="16.33203125" bestFit="1" customWidth="1"/>
    <col min="12" max="12" width="17" bestFit="1" customWidth="1"/>
    <col min="13" max="13" width="18" bestFit="1" customWidth="1"/>
    <col min="14" max="14" width="15.77734375" bestFit="1" customWidth="1"/>
    <col min="15" max="15" width="7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1503960366</v>
      </c>
      <c r="B2" s="1">
        <v>42708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">
      <c r="A3">
        <v>1503960366</v>
      </c>
      <c r="B3" t="s">
        <v>15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">
      <c r="A4">
        <v>1503960366</v>
      </c>
      <c r="B4" t="s">
        <v>16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">
      <c r="A5">
        <v>1503960366</v>
      </c>
      <c r="B5" t="s">
        <v>17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">
      <c r="A6">
        <v>1503960366</v>
      </c>
      <c r="B6" t="s">
        <v>18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">
      <c r="A7">
        <v>1503960366</v>
      </c>
      <c r="B7" t="s">
        <v>19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">
      <c r="A8">
        <v>1503960366</v>
      </c>
      <c r="B8" t="s">
        <v>20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">
      <c r="A9">
        <v>1503960366</v>
      </c>
      <c r="B9" t="s">
        <v>21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">
      <c r="A10">
        <v>1503960366</v>
      </c>
      <c r="B10" t="s">
        <v>22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">
      <c r="A11">
        <v>1503960366</v>
      </c>
      <c r="B11" t="s">
        <v>23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">
      <c r="A12">
        <v>1503960366</v>
      </c>
      <c r="B12" t="s">
        <v>24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">
      <c r="A13">
        <v>1503960366</v>
      </c>
      <c r="B13" t="s">
        <v>25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">
      <c r="A14">
        <v>1503960366</v>
      </c>
      <c r="B14" t="s">
        <v>26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">
      <c r="A15">
        <v>1503960366</v>
      </c>
      <c r="B15" t="s">
        <v>27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">
      <c r="A16">
        <v>1503960366</v>
      </c>
      <c r="B16" t="s">
        <v>28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">
      <c r="A17">
        <v>1503960366</v>
      </c>
      <c r="B17" t="s">
        <v>29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">
      <c r="A18">
        <v>1503960366</v>
      </c>
      <c r="B18" t="s">
        <v>30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">
      <c r="A19">
        <v>1503960366</v>
      </c>
      <c r="B19" t="s">
        <v>31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">
      <c r="A20">
        <v>1503960366</v>
      </c>
      <c r="B20" t="s">
        <v>32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">
      <c r="A21">
        <v>1503960366</v>
      </c>
      <c r="B21" s="1">
        <v>42374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">
      <c r="A22">
        <v>1503960366</v>
      </c>
      <c r="B22" s="1">
        <v>42405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">
      <c r="A23">
        <v>1503960366</v>
      </c>
      <c r="B23" s="1">
        <v>42434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">
      <c r="A24">
        <v>1503960366</v>
      </c>
      <c r="B24" s="1">
        <v>42465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">
      <c r="A26">
        <v>1503960366</v>
      </c>
      <c r="B26" s="1">
        <v>42526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">
      <c r="A27">
        <v>1503960366</v>
      </c>
      <c r="B27" s="1">
        <v>42556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">
      <c r="A28">
        <v>1503960366</v>
      </c>
      <c r="B28" s="1">
        <v>42587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">
      <c r="A29">
        <v>1503960366</v>
      </c>
      <c r="B29" s="1">
        <v>42618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">
      <c r="A30">
        <v>1503960366</v>
      </c>
      <c r="B30" s="1">
        <v>42648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">
      <c r="A31">
        <v>1503960366</v>
      </c>
      <c r="B31" s="1">
        <v>42679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">
      <c r="A32">
        <v>1503960366</v>
      </c>
      <c r="B32" s="1">
        <v>42709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">
      <c r="A33">
        <v>1624580081</v>
      </c>
      <c r="B33" s="1">
        <v>42708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">
      <c r="A34">
        <v>1624580081</v>
      </c>
      <c r="B34" t="s">
        <v>15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">
      <c r="A35">
        <v>1624580081</v>
      </c>
      <c r="B35" t="s">
        <v>16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">
      <c r="A36">
        <v>1624580081</v>
      </c>
      <c r="B36" t="s">
        <v>17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">
      <c r="A37">
        <v>1624580081</v>
      </c>
      <c r="B37" t="s">
        <v>18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">
      <c r="A38">
        <v>1624580081</v>
      </c>
      <c r="B38" t="s">
        <v>19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">
      <c r="A39">
        <v>1624580081</v>
      </c>
      <c r="B39" t="s">
        <v>20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">
      <c r="A40">
        <v>1624580081</v>
      </c>
      <c r="B40" t="s">
        <v>21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">
      <c r="A41">
        <v>1624580081</v>
      </c>
      <c r="B41" t="s">
        <v>22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">
      <c r="A42">
        <v>1624580081</v>
      </c>
      <c r="B42" t="s">
        <v>23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">
      <c r="A43">
        <v>1624580081</v>
      </c>
      <c r="B43" t="s">
        <v>24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">
      <c r="A44">
        <v>1624580081</v>
      </c>
      <c r="B44" t="s">
        <v>25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">
      <c r="A45">
        <v>1624580081</v>
      </c>
      <c r="B45" t="s">
        <v>26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">
      <c r="A46">
        <v>1624580081</v>
      </c>
      <c r="B46" t="s">
        <v>27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">
      <c r="A47">
        <v>1624580081</v>
      </c>
      <c r="B47" t="s">
        <v>28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">
      <c r="A48">
        <v>1624580081</v>
      </c>
      <c r="B48" t="s">
        <v>29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t="s">
        <v>30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t="s">
        <v>31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t="s">
        <v>32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s="1">
        <v>42374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s="1">
        <v>42405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s="1">
        <v>42434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s="1">
        <v>42465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s="1">
        <v>42526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s="1">
        <v>42556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s="1">
        <v>42587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s="1">
        <v>42618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s="1">
        <v>42648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s="1">
        <v>42679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s="1">
        <v>42709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s="1">
        <v>42708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t="s">
        <v>15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t="s">
        <v>16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t="s">
        <v>17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t="s">
        <v>18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t="s">
        <v>19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t="s">
        <v>20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t="s">
        <v>21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t="s">
        <v>22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t="s">
        <v>23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t="s">
        <v>24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t="s">
        <v>25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t="s">
        <v>26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t="s">
        <v>27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t="s">
        <v>28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t="s">
        <v>29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t="s">
        <v>30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t="s">
        <v>31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t="s">
        <v>32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s="1">
        <v>42374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s="1">
        <v>42405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s="1">
        <v>42434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s="1">
        <v>42465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s="1">
        <v>42526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s="1">
        <v>42556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s="1">
        <v>42587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s="1">
        <v>42618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s="1">
        <v>42648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s="1">
        <v>42679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s="1">
        <v>42708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t="s">
        <v>15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t="s">
        <v>16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t="s">
        <v>17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t="s">
        <v>18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t="s">
        <v>19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t="s">
        <v>20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t="s">
        <v>21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t="s">
        <v>22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t="s">
        <v>23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t="s">
        <v>24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t="s">
        <v>25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t="s">
        <v>26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t="s">
        <v>27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t="s">
        <v>28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t="s">
        <v>29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t="s">
        <v>30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t="s">
        <v>31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t="s">
        <v>32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s="1">
        <v>42374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s="1">
        <v>42405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s="1">
        <v>42434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s="1">
        <v>42465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s="1">
        <v>42526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s="1">
        <v>42556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s="1">
        <v>42587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s="1">
        <v>42618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s="1">
        <v>42648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s="1">
        <v>42679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s="1">
        <v>42709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s="1">
        <v>42708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t="s">
        <v>15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t="s">
        <v>16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t="s">
        <v>17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t="s">
        <v>18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t="s">
        <v>20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t="s">
        <v>21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t="s">
        <v>22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t="s">
        <v>23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t="s">
        <v>24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t="s">
        <v>25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t="s">
        <v>26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t="s">
        <v>27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t="s">
        <v>28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t="s">
        <v>29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t="s">
        <v>30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t="s">
        <v>31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t="s">
        <v>32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s="1">
        <v>42374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s="1">
        <v>42405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s="1">
        <v>42434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s="1">
        <v>42465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s="1">
        <v>42526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s="1">
        <v>42556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s="1">
        <v>42587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s="1">
        <v>42618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s="1">
        <v>42648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s="1">
        <v>42679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s="1">
        <v>42709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s="1">
        <v>42708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t="s">
        <v>15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t="s">
        <v>16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t="s">
        <v>17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t="s">
        <v>18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t="s">
        <v>19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t="s">
        <v>20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t="s">
        <v>21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t="s">
        <v>22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t="s">
        <v>23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t="s">
        <v>24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t="s">
        <v>25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t="s">
        <v>26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t="s">
        <v>27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t="s">
        <v>28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t="s">
        <v>29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t="s">
        <v>30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t="s">
        <v>31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t="s">
        <v>32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s="1">
        <v>42374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s="1">
        <v>42405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s="1">
        <v>42434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s="1">
        <v>42465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s="1">
        <v>42526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s="1">
        <v>42556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s="1">
        <v>42587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s="1">
        <v>42618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s="1">
        <v>42648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s="1">
        <v>42679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s="1">
        <v>42709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s="1">
        <v>42708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t="s">
        <v>15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t="s">
        <v>16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t="s">
        <v>17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t="s">
        <v>18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t="s">
        <v>19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t="s">
        <v>20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t="s">
        <v>21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t="s">
        <v>22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t="s">
        <v>23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t="s">
        <v>24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t="s">
        <v>25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t="s">
        <v>26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t="s">
        <v>27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t="s">
        <v>28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t="s">
        <v>29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t="s">
        <v>30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t="s">
        <v>31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t="s">
        <v>32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s="1">
        <v>42374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s="1">
        <v>42405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s="1">
        <v>42434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s="1">
        <v>42465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s="1">
        <v>42526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s="1">
        <v>42556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s="1">
        <v>42587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s="1">
        <v>42618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s="1">
        <v>42648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s="1">
        <v>42679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s="1">
        <v>42709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s="1">
        <v>42708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t="s">
        <v>15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t="s">
        <v>16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t="s">
        <v>17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t="s">
        <v>18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t="s">
        <v>19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t="s">
        <v>20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t="s">
        <v>21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t="s">
        <v>22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t="s">
        <v>23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t="s">
        <v>24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t="s">
        <v>25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t="s">
        <v>26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t="s">
        <v>27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t="s">
        <v>28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t="s">
        <v>29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t="s">
        <v>30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t="s">
        <v>31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t="s">
        <v>32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s="1">
        <v>42374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s="1">
        <v>42405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s="1">
        <v>42434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s="1">
        <v>42465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s="1">
        <v>42526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s="1">
        <v>42556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s="1">
        <v>42587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s="1">
        <v>42618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s="1">
        <v>42648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s="1">
        <v>42679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s="1">
        <v>42709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s="1">
        <v>42708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t="s">
        <v>15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t="s">
        <v>16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t="s">
        <v>17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t="s">
        <v>18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t="s">
        <v>19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t="s">
        <v>20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t="s">
        <v>21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t="s">
        <v>22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t="s">
        <v>23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t="s">
        <v>24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t="s">
        <v>25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t="s">
        <v>26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t="s">
        <v>27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t="s">
        <v>28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t="s">
        <v>29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t="s">
        <v>30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t="s">
        <v>31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s="1">
        <v>42708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t="s">
        <v>15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t="s">
        <v>16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t="s">
        <v>17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t="s">
        <v>18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t="s">
        <v>19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t="s">
        <v>20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t="s">
        <v>21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t="s">
        <v>22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t="s">
        <v>23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t="s">
        <v>24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t="s">
        <v>25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t="s">
        <v>26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t="s">
        <v>27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t="s">
        <v>28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t="s">
        <v>29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t="s">
        <v>30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t="s">
        <v>31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t="s">
        <v>32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s="1">
        <v>42374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s="1">
        <v>42405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s="1">
        <v>42434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s="1">
        <v>42465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s="1">
        <v>42526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s="1">
        <v>42556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s="1">
        <v>42587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s="1">
        <v>42618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s="1">
        <v>42648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s="1">
        <v>42679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s="1">
        <v>42709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s="1">
        <v>42708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t="s">
        <v>15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t="s">
        <v>16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t="s">
        <v>17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t="s">
        <v>18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t="s">
        <v>19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t="s">
        <v>20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t="s">
        <v>21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t="s">
        <v>22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t="s">
        <v>23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t="s">
        <v>24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t="s">
        <v>25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t="s">
        <v>26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t="s">
        <v>27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t="s">
        <v>28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t="s">
        <v>29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t="s">
        <v>30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t="s">
        <v>31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t="s">
        <v>32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s="1">
        <v>42374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s="1">
        <v>42708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t="s">
        <v>15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t="s">
        <v>16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t="s">
        <v>17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t="s">
        <v>18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t="s">
        <v>19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t="s">
        <v>20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t="s">
        <v>21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t="s">
        <v>22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t="s">
        <v>23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t="s">
        <v>24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t="s">
        <v>25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t="s">
        <v>26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t="s">
        <v>27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t="s">
        <v>28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t="s">
        <v>29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t="s">
        <v>30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t="s">
        <v>31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t="s">
        <v>32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s="1">
        <v>42374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s="1">
        <v>42405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s="1">
        <v>42434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s="1">
        <v>42465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s="1">
        <v>42526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s="1">
        <v>42556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s="1">
        <v>42587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s="1">
        <v>42618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s="1">
        <v>42648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s="1">
        <v>42679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s="1">
        <v>42708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t="s">
        <v>15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t="s">
        <v>16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t="s">
        <v>17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t="s">
        <v>18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t="s">
        <v>19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t="s">
        <v>20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t="s">
        <v>21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t="s">
        <v>22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t="s">
        <v>23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t="s">
        <v>24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t="s">
        <v>25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t="s">
        <v>26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t="s">
        <v>27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t="s">
        <v>28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t="s">
        <v>29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t="s">
        <v>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t="s">
        <v>31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t="s">
        <v>32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s="1">
        <v>42374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s="1">
        <v>42405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s="1">
        <v>42434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s="1">
        <v>42465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s="1">
        <v>42526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s="1">
        <v>42556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s="1">
        <v>42587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s="1">
        <v>42618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s="1">
        <v>42648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s="1">
        <v>42679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s="1">
        <v>42709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s="1">
        <v>42708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t="s">
        <v>15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t="s">
        <v>16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t="s">
        <v>17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s="1">
        <v>42708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t="s">
        <v>15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t="s">
        <v>16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t="s">
        <v>17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t="s">
        <v>18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t="s">
        <v>19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t="s">
        <v>20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t="s">
        <v>21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t="s">
        <v>22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t="s">
        <v>23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t="s">
        <v>24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t="s">
        <v>25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t="s">
        <v>26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t="s">
        <v>27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t="s">
        <v>28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t="s">
        <v>29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t="s">
        <v>30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t="s">
        <v>31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t="s">
        <v>32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s="1">
        <v>42374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s="1">
        <v>42405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s="1">
        <v>42434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s="1">
        <v>42465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s="1">
        <v>42526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s="1">
        <v>42556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s="1">
        <v>42587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s="1">
        <v>42618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s="1">
        <v>42648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s="1">
        <v>42679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s="1">
        <v>42709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s="1">
        <v>42708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t="s">
        <v>15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t="s">
        <v>16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t="s">
        <v>17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t="s">
        <v>18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t="s">
        <v>19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t="s">
        <v>20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t="s">
        <v>21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t="s">
        <v>22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t="s">
        <v>23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t="s">
        <v>24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t="s">
        <v>25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t="s">
        <v>26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t="s">
        <v>27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t="s">
        <v>28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t="s">
        <v>29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t="s">
        <v>30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t="s">
        <v>31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t="s">
        <v>32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s="1">
        <v>42374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s="1">
        <v>42405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s="1">
        <v>42434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s="1">
        <v>42465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s="1">
        <v>42526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s="1">
        <v>42556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s="1">
        <v>42587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s="1">
        <v>42618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s="1">
        <v>42648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s="1">
        <v>42679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s="1">
        <v>42709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s="1">
        <v>42708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t="s">
        <v>15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t="s">
        <v>16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t="s">
        <v>17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t="s">
        <v>18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t="s">
        <v>19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t="s">
        <v>20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t="s">
        <v>21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t="s">
        <v>22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t="s">
        <v>23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t="s">
        <v>24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t="s">
        <v>25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t="s">
        <v>26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t="s">
        <v>27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t="s">
        <v>28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t="s">
        <v>29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t="s">
        <v>30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t="s">
        <v>31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t="s">
        <v>32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s="1">
        <v>42374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s="1">
        <v>42405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s="1">
        <v>42434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s="1">
        <v>42465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s="1">
        <v>42526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s="1">
        <v>42556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s="1">
        <v>42587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s="1">
        <v>42618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s="1">
        <v>42648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s="1">
        <v>42679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s="1">
        <v>42709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s="1">
        <v>42708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t="s">
        <v>15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t="s">
        <v>16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t="s">
        <v>17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t="s">
        <v>18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t="s">
        <v>19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t="s">
        <v>20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t="s">
        <v>21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t="s">
        <v>22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t="s">
        <v>23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t="s">
        <v>24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t="s">
        <v>25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t="s">
        <v>26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t="s">
        <v>27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t="s">
        <v>28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t="s">
        <v>29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t="s">
        <v>30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t="s">
        <v>31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t="s">
        <v>32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s="1">
        <v>42374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s="1">
        <v>42405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s="1">
        <v>42434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s="1">
        <v>42465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s="1">
        <v>42526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s="1">
        <v>42556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s="1">
        <v>42587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s="1">
        <v>42618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s="1">
        <v>42648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s="1">
        <v>42679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s="1">
        <v>42709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s="1">
        <v>42708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t="s">
        <v>15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t="s">
        <v>16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t="s">
        <v>17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t="s">
        <v>18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t="s">
        <v>19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t="s">
        <v>20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t="s">
        <v>21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t="s">
        <v>22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t="s">
        <v>23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t="s">
        <v>24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t="s">
        <v>25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t="s">
        <v>26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t="s">
        <v>27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t="s">
        <v>28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t="s">
        <v>29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t="s">
        <v>30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t="s">
        <v>31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t="s">
        <v>32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s="1">
        <v>42374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s="1">
        <v>42405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s="1">
        <v>42434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s="1">
        <v>42465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s="1">
        <v>42526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s="1">
        <v>42556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s="1">
        <v>42587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s="1">
        <v>42618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s="1">
        <v>42648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s="1">
        <v>42679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s="1">
        <v>42709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s="1">
        <v>42708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t="s">
        <v>15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t="s">
        <v>16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t="s">
        <v>17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t="s">
        <v>18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t="s">
        <v>19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t="s">
        <v>20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t="s">
        <v>21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t="s">
        <v>22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t="s">
        <v>23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t="s">
        <v>24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t="s">
        <v>25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t="s">
        <v>26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t="s">
        <v>27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t="s">
        <v>28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t="s">
        <v>29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t="s">
        <v>30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t="s">
        <v>31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t="s">
        <v>32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s="1">
        <v>42374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s="1">
        <v>42405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s="1">
        <v>42434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s="1">
        <v>42465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s="1">
        <v>42526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s="1">
        <v>42556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s="1">
        <v>42587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s="1">
        <v>42618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s="1">
        <v>42648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s="1">
        <v>42679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s="1">
        <v>42709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s="1">
        <v>42708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t="s">
        <v>15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t="s">
        <v>16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t="s">
        <v>17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t="s">
        <v>18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t="s">
        <v>19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t="s">
        <v>20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t="s">
        <v>21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t="s">
        <v>22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t="s">
        <v>23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t="s">
        <v>24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t="s">
        <v>25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t="s">
        <v>26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t="s">
        <v>27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t="s">
        <v>28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t="s">
        <v>29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t="s">
        <v>30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t="s">
        <v>31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t="s">
        <v>32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s="1">
        <v>42374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s="1">
        <v>42405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s="1">
        <v>42434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s="1">
        <v>42465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s="1">
        <v>42526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s="1">
        <v>42556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s="1">
        <v>42587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s="1">
        <v>42618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s="1">
        <v>42648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s="1">
        <v>42679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s="1">
        <v>42708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t="s">
        <v>15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t="s">
        <v>16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t="s">
        <v>17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t="s">
        <v>18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t="s">
        <v>19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t="s">
        <v>20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t="s">
        <v>21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t="s">
        <v>22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t="s">
        <v>23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t="s">
        <v>24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t="s">
        <v>25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t="s">
        <v>26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t="s">
        <v>27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t="s">
        <v>28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t="s">
        <v>29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t="s">
        <v>30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t="s">
        <v>31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t="s">
        <v>32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s="1">
        <v>42374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s="1">
        <v>42405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s="1">
        <v>42434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s="1">
        <v>42465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s="1">
        <v>42526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s="1">
        <v>42556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s="1">
        <v>42587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s="1">
        <v>42618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s="1">
        <v>42708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t="s">
        <v>15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t="s">
        <v>16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t="s">
        <v>17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t="s">
        <v>18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t="s">
        <v>19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t="s">
        <v>20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t="s">
        <v>21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t="s">
        <v>22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t="s">
        <v>23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t="s">
        <v>24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t="s">
        <v>25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t="s">
        <v>26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t="s">
        <v>27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t="s">
        <v>28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t="s">
        <v>29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t="s">
        <v>30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t="s">
        <v>31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t="s">
        <v>32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s="1">
        <v>42374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s="1">
        <v>42405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s="1">
        <v>42434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s="1">
        <v>42465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s="1">
        <v>42526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s="1">
        <v>42556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s="1">
        <v>42587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s="1">
        <v>42618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s="1">
        <v>42648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s="1">
        <v>42708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t="s">
        <v>15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t="s">
        <v>16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t="s">
        <v>17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t="s">
        <v>18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t="s">
        <v>19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t="s">
        <v>20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t="s">
        <v>21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t="s">
        <v>22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t="s">
        <v>23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t="s">
        <v>24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t="s">
        <v>25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t="s">
        <v>26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t="s">
        <v>27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t="s">
        <v>28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t="s">
        <v>29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t="s">
        <v>30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t="s">
        <v>31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t="s">
        <v>32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s="1">
        <v>42374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s="1">
        <v>42405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s="1">
        <v>42434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s="1">
        <v>42465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s="1">
        <v>42526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s="1">
        <v>42556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s="1">
        <v>42708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t="s">
        <v>15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t="s">
        <v>16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t="s">
        <v>17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t="s">
        <v>18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t="s">
        <v>19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t="s">
        <v>20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t="s">
        <v>21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t="s">
        <v>22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t="s">
        <v>23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t="s">
        <v>24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t="s">
        <v>25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t="s">
        <v>26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t="s">
        <v>27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t="s">
        <v>28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t="s">
        <v>29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t="s">
        <v>30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t="s">
        <v>31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t="s">
        <v>32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s="1">
        <v>42374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s="1">
        <v>42405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s="1">
        <v>42434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s="1">
        <v>42465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s="1">
        <v>42526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s="1">
        <v>42556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s="1">
        <v>42587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s="1">
        <v>42618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s="1">
        <v>42648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s="1">
        <v>42679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s="1">
        <v>42709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s="1">
        <v>42708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t="s">
        <v>15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t="s">
        <v>16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t="s">
        <v>17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t="s">
        <v>18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t="s">
        <v>19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t="s">
        <v>20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t="s">
        <v>21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t="s">
        <v>22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t="s">
        <v>23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t="s">
        <v>24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t="s">
        <v>25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t="s">
        <v>26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t="s">
        <v>27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t="s">
        <v>28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t="s">
        <v>29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t="s">
        <v>30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t="s">
        <v>31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t="s">
        <v>32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s="1">
        <v>42374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s="1">
        <v>42405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s="1">
        <v>42434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s="1">
        <v>42465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s="1">
        <v>42526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s="1">
        <v>42556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s="1">
        <v>42708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t="s">
        <v>15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t="s">
        <v>16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t="s">
        <v>17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t="s">
        <v>18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t="s">
        <v>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t="s">
        <v>20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t="s">
        <v>21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t="s">
        <v>22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t="s">
        <v>23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t="s">
        <v>24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t="s">
        <v>25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t="s">
        <v>26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t="s">
        <v>27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t="s">
        <v>28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t="s">
        <v>29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t="s">
        <v>30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t="s">
        <v>31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t="s">
        <v>32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s="1">
        <v>42374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s="1">
        <v>42405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s="1">
        <v>42434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s="1">
        <v>42465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s="1">
        <v>42526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s="1">
        <v>42556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s="1">
        <v>42587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s="1">
        <v>42618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s="1">
        <v>42648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s="1">
        <v>42679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s="1">
        <v>42709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s="1">
        <v>42708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t="s">
        <v>15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t="s">
        <v>16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t="s">
        <v>17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t="s">
        <v>18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t="s">
        <v>19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t="s">
        <v>20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t="s">
        <v>21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t="s">
        <v>22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t="s">
        <v>23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t="s">
        <v>24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t="s">
        <v>25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t="s">
        <v>26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t="s">
        <v>27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t="s">
        <v>28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t="s">
        <v>29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t="s">
        <v>30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t="s">
        <v>31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t="s">
        <v>32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s="1">
        <v>42374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s="1">
        <v>42405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s="1">
        <v>42434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s="1">
        <v>42465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s="1">
        <v>42526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s="1">
        <v>42556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s="1">
        <v>42587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s="1">
        <v>42618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s="1">
        <v>42648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s="1">
        <v>42679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s="1">
        <v>42709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s="1">
        <v>42708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t="s">
        <v>15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t="s">
        <v>16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t="s">
        <v>17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t="s">
        <v>18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t="s">
        <v>19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t="s">
        <v>20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t="s">
        <v>21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t="s">
        <v>22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t="s">
        <v>23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t="s">
        <v>24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t="s">
        <v>25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t="s">
        <v>26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t="s">
        <v>27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t="s">
        <v>28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t="s">
        <v>29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t="s">
        <v>30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t="s">
        <v>31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t="s">
        <v>32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s="1">
        <v>42708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t="s">
        <v>15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t="s">
        <v>16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t="s">
        <v>17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t="s">
        <v>18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t="s">
        <v>19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t="s">
        <v>20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t="s">
        <v>21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t="s">
        <v>22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t="s">
        <v>23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t="s">
        <v>24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t="s">
        <v>25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t="s">
        <v>26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t="s">
        <v>27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t="s">
        <v>28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t="s">
        <v>29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t="s">
        <v>30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t="s">
        <v>31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t="s">
        <v>32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s="1">
        <v>42374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s="1">
        <v>42405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s="1">
        <v>42434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s="1">
        <v>42465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s="1">
        <v>42526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s="1">
        <v>42556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s="1">
        <v>42587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s="1">
        <v>42618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s="1">
        <v>42648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s="1">
        <v>42679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s="1">
        <v>42709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s="1">
        <v>42708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t="s">
        <v>15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t="s">
        <v>16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t="s">
        <v>17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t="s">
        <v>18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t="s">
        <v>19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t="s">
        <v>20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t="s">
        <v>21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t="s">
        <v>22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t="s">
        <v>23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t="s">
        <v>24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t="s">
        <v>25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t="s">
        <v>26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t="s">
        <v>27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t="s">
        <v>28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t="s">
        <v>29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t="s">
        <v>30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t="s">
        <v>31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t="s">
        <v>32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s="1">
        <v>42374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s="1">
        <v>42405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s="1">
        <v>42434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s="1">
        <v>42465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s="1">
        <v>42526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s="1">
        <v>42556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s="1">
        <v>42587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s="1">
        <v>42618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s="1">
        <v>42648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s="1">
        <v>42679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s="1">
        <v>42709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s="1">
        <v>42708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t="s">
        <v>15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t="s">
        <v>16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t="s">
        <v>17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t="s">
        <v>18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t="s">
        <v>19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t="s">
        <v>20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t="s">
        <v>21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t="s">
        <v>22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t="s">
        <v>23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t="s">
        <v>24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t="s">
        <v>25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t="s">
        <v>26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t="s">
        <v>27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t="s">
        <v>28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t="s">
        <v>29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t="s">
        <v>30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t="s">
        <v>31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t="s">
        <v>32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s="1">
        <v>42374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s="1">
        <v>42405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s="1">
        <v>42434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s="1">
        <v>42465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s="1">
        <v>42526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s="1">
        <v>42556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s="1">
        <v>42587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s="1">
        <v>42618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s="1">
        <v>42648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s="1">
        <v>42708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t="s">
        <v>15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t="s">
        <v>16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t="s">
        <v>17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t="s">
        <v>18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t="s">
        <v>19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t="s">
        <v>20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t="s">
        <v>21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t="s">
        <v>22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t="s">
        <v>23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t="s">
        <v>24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t="s">
        <v>25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t="s">
        <v>26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t="s">
        <v>27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t="s">
        <v>28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t="s">
        <v>29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t="s">
        <v>30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t="s">
        <v>31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t="s">
        <v>32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s="1">
        <v>42374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s="1">
        <v>42405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s="1">
        <v>42434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s="1">
        <v>42465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s="1">
        <v>42526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s="1">
        <v>42556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s="1">
        <v>42587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s="1">
        <v>42618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s="1">
        <v>42648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s="1">
        <v>42679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s="1">
        <v>42709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FA76-84E7-47A3-8CEB-C7227B1F327E}">
  <dimension ref="A1:F49"/>
  <sheetViews>
    <sheetView showGridLines="0" topLeftCell="C28" workbookViewId="0">
      <selection activeCell="E49" sqref="E49"/>
    </sheetView>
  </sheetViews>
  <sheetFormatPr defaultRowHeight="14.4" x14ac:dyDescent="0.3"/>
  <cols>
    <col min="1" max="1" width="22.5546875" bestFit="1" customWidth="1"/>
    <col min="2" max="2" width="11.109375" bestFit="1" customWidth="1"/>
    <col min="3" max="3" width="28.33203125" bestFit="1" customWidth="1"/>
    <col min="4" max="4" width="29" bestFit="1" customWidth="1"/>
    <col min="5" max="5" width="140.21875" bestFit="1" customWidth="1"/>
    <col min="6" max="6" width="32.21875" bestFit="1" customWidth="1"/>
  </cols>
  <sheetData>
    <row r="1" spans="1:6" ht="15" thickTop="1" x14ac:dyDescent="0.3">
      <c r="A1" s="7" t="s">
        <v>33</v>
      </c>
      <c r="B1" s="8" t="s">
        <v>34</v>
      </c>
      <c r="C1" s="8" t="s">
        <v>35</v>
      </c>
      <c r="D1" s="8" t="s">
        <v>36</v>
      </c>
      <c r="E1" s="8" t="s">
        <v>37</v>
      </c>
      <c r="F1" s="9" t="s">
        <v>38</v>
      </c>
    </row>
    <row r="2" spans="1:6" x14ac:dyDescent="0.3">
      <c r="A2" s="10">
        <v>1503960366</v>
      </c>
      <c r="B2" s="11">
        <f>COUNTIFS('Daily Activities Data'!$A$2:$A$941,Analysis!A2)</f>
        <v>31</v>
      </c>
      <c r="C2" s="11">
        <f>AVERAGEIFS('Daily Activities Data'!$K$2:$K$941,'Daily Activities Data'!$A$2:$A$941,Analysis!A2)</f>
        <v>38.70967741935484</v>
      </c>
      <c r="D2" s="11">
        <f>AVERAGEIFS('Daily Activities Data'!$L$2:$L$941,'Daily Activities Data'!$A$2:$A$941,Analysis!A2)</f>
        <v>19.161290322580644</v>
      </c>
      <c r="E2" s="11" t="str">
        <f>IF(AND(B2&gt;20,C2&gt;30),"Potential Customer",IF(AND(B2&gt;20,D2&gt;60),"Potential Customer","Not a Potential Customer"))</f>
        <v>Potential Customer</v>
      </c>
      <c r="F2" s="12">
        <f>IF(OR(C2&gt;30,D2&gt;60),A2,"")</f>
        <v>1503960366</v>
      </c>
    </row>
    <row r="3" spans="1:6" x14ac:dyDescent="0.3">
      <c r="A3" s="10">
        <v>1624580081</v>
      </c>
      <c r="B3" s="11">
        <f>COUNTIFS('Daily Activities Data'!$A$2:$A$941,Analysis!A3)</f>
        <v>31</v>
      </c>
      <c r="C3" s="11">
        <f>AVERAGEIFS('Daily Activities Data'!$K$2:$K$941,'Daily Activities Data'!$A$2:$A$941,Analysis!A3)</f>
        <v>8.67741935483871</v>
      </c>
      <c r="D3" s="11">
        <f>AVERAGEIFS('Daily Activities Data'!$L$2:$L$941,'Daily Activities Data'!$A$2:$A$941,Analysis!A3)</f>
        <v>5.806451612903226</v>
      </c>
      <c r="E3" s="11" t="str">
        <f t="shared" ref="E3:E34" si="0">IF(AND(B3&gt;20,C3&gt;30),"Potential Customer",IF(AND(B3&gt;20,D3&gt;60),"Potential Customer","Not a Potential Customer"))</f>
        <v>Not a Potential Customer</v>
      </c>
      <c r="F3" s="13" t="str">
        <f t="shared" ref="F3:F34" si="1">IF(OR(C3&gt;30,D3&gt;60),A3,"")</f>
        <v/>
      </c>
    </row>
    <row r="4" spans="1:6" x14ac:dyDescent="0.3">
      <c r="A4" s="10">
        <v>1644430081</v>
      </c>
      <c r="B4" s="11">
        <f>COUNTIFS('Daily Activities Data'!$A$2:$A$941,Analysis!A4)</f>
        <v>30</v>
      </c>
      <c r="C4" s="11">
        <f>AVERAGEIFS('Daily Activities Data'!$K$2:$K$941,'Daily Activities Data'!$A$2:$A$941,Analysis!A4)</f>
        <v>9.5666666666666664</v>
      </c>
      <c r="D4" s="11">
        <f>AVERAGEIFS('Daily Activities Data'!$L$2:$L$941,'Daily Activities Data'!$A$2:$A$941,Analysis!A4)</f>
        <v>21.366666666666667</v>
      </c>
      <c r="E4" s="11" t="str">
        <f t="shared" si="0"/>
        <v>Not a Potential Customer</v>
      </c>
      <c r="F4" s="13" t="str">
        <f t="shared" si="1"/>
        <v/>
      </c>
    </row>
    <row r="5" spans="1:6" x14ac:dyDescent="0.3">
      <c r="A5" s="10">
        <v>1844505072</v>
      </c>
      <c r="B5" s="11">
        <f>COUNTIFS('Daily Activities Data'!$A$2:$A$941,Analysis!A5)</f>
        <v>31</v>
      </c>
      <c r="C5" s="11">
        <f>AVERAGEIFS('Daily Activities Data'!$K$2:$K$941,'Daily Activities Data'!$A$2:$A$941,Analysis!A5)</f>
        <v>0.12903225806451613</v>
      </c>
      <c r="D5" s="11">
        <f>AVERAGEIFS('Daily Activities Data'!$L$2:$L$941,'Daily Activities Data'!$A$2:$A$941,Analysis!A5)</f>
        <v>1.2903225806451613</v>
      </c>
      <c r="E5" s="11" t="str">
        <f t="shared" si="0"/>
        <v>Not a Potential Customer</v>
      </c>
      <c r="F5" s="13" t="str">
        <f t="shared" si="1"/>
        <v/>
      </c>
    </row>
    <row r="6" spans="1:6" x14ac:dyDescent="0.3">
      <c r="A6" s="10">
        <v>1927972279</v>
      </c>
      <c r="B6" s="11">
        <f>COUNTIFS('Daily Activities Data'!$A$2:$A$941,Analysis!A6)</f>
        <v>31</v>
      </c>
      <c r="C6" s="11">
        <f>AVERAGEIFS('Daily Activities Data'!$K$2:$K$941,'Daily Activities Data'!$A$2:$A$941,Analysis!A6)</f>
        <v>1.3225806451612903</v>
      </c>
      <c r="D6" s="11">
        <f>AVERAGEIFS('Daily Activities Data'!$L$2:$L$941,'Daily Activities Data'!$A$2:$A$941,Analysis!A6)</f>
        <v>0.77419354838709675</v>
      </c>
      <c r="E6" s="11" t="str">
        <f t="shared" si="0"/>
        <v>Not a Potential Customer</v>
      </c>
      <c r="F6" s="13" t="str">
        <f t="shared" si="1"/>
        <v/>
      </c>
    </row>
    <row r="7" spans="1:6" x14ac:dyDescent="0.3">
      <c r="A7" s="10">
        <v>2022484408</v>
      </c>
      <c r="B7" s="11">
        <f>COUNTIFS('Daily Activities Data'!$A$2:$A$941,Analysis!A7)</f>
        <v>31</v>
      </c>
      <c r="C7" s="11">
        <f>AVERAGEIFS('Daily Activities Data'!$K$2:$K$941,'Daily Activities Data'!$A$2:$A$941,Analysis!A7)</f>
        <v>36.29032258064516</v>
      </c>
      <c r="D7" s="11">
        <f>AVERAGEIFS('Daily Activities Data'!$L$2:$L$941,'Daily Activities Data'!$A$2:$A$941,Analysis!A7)</f>
        <v>19.35483870967742</v>
      </c>
      <c r="E7" s="11" t="str">
        <f t="shared" si="0"/>
        <v>Potential Customer</v>
      </c>
      <c r="F7" s="12">
        <f t="shared" si="1"/>
        <v>2022484408</v>
      </c>
    </row>
    <row r="8" spans="1:6" x14ac:dyDescent="0.3">
      <c r="A8" s="10">
        <v>2026352035</v>
      </c>
      <c r="B8" s="11">
        <f>COUNTIFS('Daily Activities Data'!$A$2:$A$941,Analysis!A8)</f>
        <v>31</v>
      </c>
      <c r="C8" s="11">
        <f>AVERAGEIFS('Daily Activities Data'!$K$2:$K$941,'Daily Activities Data'!$A$2:$A$941,Analysis!A8)</f>
        <v>9.6774193548387094E-2</v>
      </c>
      <c r="D8" s="11">
        <f>AVERAGEIFS('Daily Activities Data'!$L$2:$L$941,'Daily Activities Data'!$A$2:$A$941,Analysis!A8)</f>
        <v>0.25806451612903225</v>
      </c>
      <c r="E8" s="11" t="str">
        <f t="shared" si="0"/>
        <v>Not a Potential Customer</v>
      </c>
      <c r="F8" s="13" t="str">
        <f t="shared" si="1"/>
        <v/>
      </c>
    </row>
    <row r="9" spans="1:6" x14ac:dyDescent="0.3">
      <c r="A9" s="10">
        <v>2320127002</v>
      </c>
      <c r="B9" s="11">
        <f>COUNTIFS('Daily Activities Data'!$A$2:$A$941,Analysis!A9)</f>
        <v>31</v>
      </c>
      <c r="C9" s="11">
        <f>AVERAGEIFS('Daily Activities Data'!$K$2:$K$941,'Daily Activities Data'!$A$2:$A$941,Analysis!A9)</f>
        <v>1.3548387096774193</v>
      </c>
      <c r="D9" s="11">
        <f>AVERAGEIFS('Daily Activities Data'!$L$2:$L$941,'Daily Activities Data'!$A$2:$A$941,Analysis!A9)</f>
        <v>2.5806451612903225</v>
      </c>
      <c r="E9" s="11" t="str">
        <f t="shared" si="0"/>
        <v>Not a Potential Customer</v>
      </c>
      <c r="F9" s="13" t="str">
        <f t="shared" si="1"/>
        <v/>
      </c>
    </row>
    <row r="10" spans="1:6" x14ac:dyDescent="0.3">
      <c r="A10" s="10">
        <v>2347167796</v>
      </c>
      <c r="B10" s="11">
        <f>COUNTIFS('Daily Activities Data'!$A$2:$A$941,Analysis!A10)</f>
        <v>18</v>
      </c>
      <c r="C10" s="11">
        <f>AVERAGEIFS('Daily Activities Data'!$K$2:$K$941,'Daily Activities Data'!$A$2:$A$941,Analysis!A10)</f>
        <v>13.5</v>
      </c>
      <c r="D10" s="11">
        <f>AVERAGEIFS('Daily Activities Data'!$L$2:$L$941,'Daily Activities Data'!$A$2:$A$941,Analysis!A10)</f>
        <v>20.555555555555557</v>
      </c>
      <c r="E10" s="11" t="str">
        <f t="shared" si="0"/>
        <v>Not a Potential Customer</v>
      </c>
      <c r="F10" s="13" t="str">
        <f t="shared" si="1"/>
        <v/>
      </c>
    </row>
    <row r="11" spans="1:6" x14ac:dyDescent="0.3">
      <c r="A11" s="10">
        <v>2873212765</v>
      </c>
      <c r="B11" s="11">
        <f>COUNTIFS('Daily Activities Data'!$A$2:$A$941,Analysis!A11)</f>
        <v>31</v>
      </c>
      <c r="C11" s="11">
        <f>AVERAGEIFS('Daily Activities Data'!$K$2:$K$941,'Daily Activities Data'!$A$2:$A$941,Analysis!A11)</f>
        <v>14.096774193548388</v>
      </c>
      <c r="D11" s="11">
        <f>AVERAGEIFS('Daily Activities Data'!$L$2:$L$941,'Daily Activities Data'!$A$2:$A$941,Analysis!A11)</f>
        <v>6.129032258064516</v>
      </c>
      <c r="E11" s="11" t="str">
        <f t="shared" si="0"/>
        <v>Not a Potential Customer</v>
      </c>
      <c r="F11" s="13" t="str">
        <f t="shared" si="1"/>
        <v/>
      </c>
    </row>
    <row r="12" spans="1:6" x14ac:dyDescent="0.3">
      <c r="A12" s="10">
        <v>3372868164</v>
      </c>
      <c r="B12" s="11">
        <f>COUNTIFS('Daily Activities Data'!$A$2:$A$941,Analysis!A12)</f>
        <v>20</v>
      </c>
      <c r="C12" s="11">
        <f>AVERAGEIFS('Daily Activities Data'!$K$2:$K$941,'Daily Activities Data'!$A$2:$A$941,Analysis!A12)</f>
        <v>9.15</v>
      </c>
      <c r="D12" s="11">
        <f>AVERAGEIFS('Daily Activities Data'!$L$2:$L$941,'Daily Activities Data'!$A$2:$A$941,Analysis!A12)</f>
        <v>4.0999999999999996</v>
      </c>
      <c r="E12" s="11" t="str">
        <f t="shared" si="0"/>
        <v>Not a Potential Customer</v>
      </c>
      <c r="F12" s="13" t="str">
        <f t="shared" si="1"/>
        <v/>
      </c>
    </row>
    <row r="13" spans="1:6" x14ac:dyDescent="0.3">
      <c r="A13" s="10">
        <v>3977333714</v>
      </c>
      <c r="B13" s="11">
        <f>COUNTIFS('Daily Activities Data'!$A$2:$A$941,Analysis!A13)</f>
        <v>30</v>
      </c>
      <c r="C13" s="11">
        <f>AVERAGEIFS('Daily Activities Data'!$K$2:$K$941,'Daily Activities Data'!$A$2:$A$941,Analysis!A13)</f>
        <v>18.899999999999999</v>
      </c>
      <c r="D13" s="11">
        <f>AVERAGEIFS('Daily Activities Data'!$L$2:$L$941,'Daily Activities Data'!$A$2:$A$941,Analysis!A13)</f>
        <v>61.266666666666666</v>
      </c>
      <c r="E13" s="11" t="str">
        <f t="shared" si="0"/>
        <v>Potential Customer</v>
      </c>
      <c r="F13" s="12">
        <f t="shared" si="1"/>
        <v>3977333714</v>
      </c>
    </row>
    <row r="14" spans="1:6" x14ac:dyDescent="0.3">
      <c r="A14" s="10">
        <v>4020332650</v>
      </c>
      <c r="B14" s="11">
        <f>COUNTIFS('Daily Activities Data'!$A$2:$A$941,Analysis!A14)</f>
        <v>31</v>
      </c>
      <c r="C14" s="11">
        <f>AVERAGEIFS('Daily Activities Data'!$K$2:$K$941,'Daily Activities Data'!$A$2:$A$941,Analysis!A14)</f>
        <v>5.193548387096774</v>
      </c>
      <c r="D14" s="11">
        <f>AVERAGEIFS('Daily Activities Data'!$L$2:$L$941,'Daily Activities Data'!$A$2:$A$941,Analysis!A14)</f>
        <v>5.354838709677419</v>
      </c>
      <c r="E14" s="11" t="str">
        <f t="shared" si="0"/>
        <v>Not a Potential Customer</v>
      </c>
      <c r="F14" s="13" t="str">
        <f t="shared" si="1"/>
        <v/>
      </c>
    </row>
    <row r="15" spans="1:6" x14ac:dyDescent="0.3">
      <c r="A15" s="10">
        <v>4057192912</v>
      </c>
      <c r="B15" s="11">
        <f>COUNTIFS('Daily Activities Data'!$A$2:$A$941,Analysis!A15)</f>
        <v>4</v>
      </c>
      <c r="C15" s="11">
        <f>AVERAGEIFS('Daily Activities Data'!$K$2:$K$941,'Daily Activities Data'!$A$2:$A$941,Analysis!A15)</f>
        <v>0.75</v>
      </c>
      <c r="D15" s="11">
        <f>AVERAGEIFS('Daily Activities Data'!$L$2:$L$941,'Daily Activities Data'!$A$2:$A$941,Analysis!A15)</f>
        <v>1.5</v>
      </c>
      <c r="E15" s="11" t="str">
        <f t="shared" si="0"/>
        <v>Not a Potential Customer</v>
      </c>
      <c r="F15" s="13" t="str">
        <f t="shared" si="1"/>
        <v/>
      </c>
    </row>
    <row r="16" spans="1:6" x14ac:dyDescent="0.3">
      <c r="A16" s="10">
        <v>4319703577</v>
      </c>
      <c r="B16" s="11">
        <f>COUNTIFS('Daily Activities Data'!$A$2:$A$941,Analysis!A16)</f>
        <v>31</v>
      </c>
      <c r="C16" s="11">
        <f>AVERAGEIFS('Daily Activities Data'!$K$2:$K$941,'Daily Activities Data'!$A$2:$A$941,Analysis!A16)</f>
        <v>3.5806451612903225</v>
      </c>
      <c r="D16" s="11">
        <f>AVERAGEIFS('Daily Activities Data'!$L$2:$L$941,'Daily Activities Data'!$A$2:$A$941,Analysis!A16)</f>
        <v>12.32258064516129</v>
      </c>
      <c r="E16" s="11" t="str">
        <f t="shared" si="0"/>
        <v>Not a Potential Customer</v>
      </c>
      <c r="F16" s="13" t="str">
        <f t="shared" si="1"/>
        <v/>
      </c>
    </row>
    <row r="17" spans="1:6" x14ac:dyDescent="0.3">
      <c r="A17" s="10">
        <v>4388161847</v>
      </c>
      <c r="B17" s="11">
        <f>COUNTIFS('Daily Activities Data'!$A$2:$A$941,Analysis!A17)</f>
        <v>31</v>
      </c>
      <c r="C17" s="11">
        <f>AVERAGEIFS('Daily Activities Data'!$K$2:$K$941,'Daily Activities Data'!$A$2:$A$941,Analysis!A17)</f>
        <v>23.161290322580644</v>
      </c>
      <c r="D17" s="11">
        <f>AVERAGEIFS('Daily Activities Data'!$L$2:$L$941,'Daily Activities Data'!$A$2:$A$941,Analysis!A17)</f>
        <v>20.35483870967742</v>
      </c>
      <c r="E17" s="11" t="str">
        <f t="shared" si="0"/>
        <v>Not a Potential Customer</v>
      </c>
      <c r="F17" s="13" t="str">
        <f t="shared" si="1"/>
        <v/>
      </c>
    </row>
    <row r="18" spans="1:6" x14ac:dyDescent="0.3">
      <c r="A18" s="10">
        <v>4445114986</v>
      </c>
      <c r="B18" s="11">
        <f>COUNTIFS('Daily Activities Data'!$A$2:$A$941,Analysis!A18)</f>
        <v>31</v>
      </c>
      <c r="C18" s="11">
        <f>AVERAGEIFS('Daily Activities Data'!$K$2:$K$941,'Daily Activities Data'!$A$2:$A$941,Analysis!A18)</f>
        <v>6.612903225806452</v>
      </c>
      <c r="D18" s="11">
        <f>AVERAGEIFS('Daily Activities Data'!$L$2:$L$941,'Daily Activities Data'!$A$2:$A$941,Analysis!A18)</f>
        <v>1.7419354838709677</v>
      </c>
      <c r="E18" s="11" t="str">
        <f t="shared" si="0"/>
        <v>Not a Potential Customer</v>
      </c>
      <c r="F18" s="13" t="str">
        <f t="shared" si="1"/>
        <v/>
      </c>
    </row>
    <row r="19" spans="1:6" x14ac:dyDescent="0.3">
      <c r="A19" s="10">
        <v>4558609924</v>
      </c>
      <c r="B19" s="11">
        <f>COUNTIFS('Daily Activities Data'!$A$2:$A$941,Analysis!A19)</f>
        <v>31</v>
      </c>
      <c r="C19" s="11">
        <f>AVERAGEIFS('Daily Activities Data'!$K$2:$K$941,'Daily Activities Data'!$A$2:$A$941,Analysis!A19)</f>
        <v>10.387096774193548</v>
      </c>
      <c r="D19" s="11">
        <f>AVERAGEIFS('Daily Activities Data'!$L$2:$L$941,'Daily Activities Data'!$A$2:$A$941,Analysis!A19)</f>
        <v>13.709677419354838</v>
      </c>
      <c r="E19" s="11" t="str">
        <f t="shared" si="0"/>
        <v>Not a Potential Customer</v>
      </c>
      <c r="F19" s="13" t="str">
        <f t="shared" si="1"/>
        <v/>
      </c>
    </row>
    <row r="20" spans="1:6" x14ac:dyDescent="0.3">
      <c r="A20" s="10">
        <v>4702921684</v>
      </c>
      <c r="B20" s="11">
        <f>COUNTIFS('Daily Activities Data'!$A$2:$A$941,Analysis!A20)</f>
        <v>31</v>
      </c>
      <c r="C20" s="11">
        <f>AVERAGEIFS('Daily Activities Data'!$K$2:$K$941,'Daily Activities Data'!$A$2:$A$941,Analysis!A20)</f>
        <v>5.129032258064516</v>
      </c>
      <c r="D20" s="11">
        <f>AVERAGEIFS('Daily Activities Data'!$L$2:$L$941,'Daily Activities Data'!$A$2:$A$941,Analysis!A20)</f>
        <v>26.032258064516128</v>
      </c>
      <c r="E20" s="11" t="str">
        <f t="shared" si="0"/>
        <v>Not a Potential Customer</v>
      </c>
      <c r="F20" s="13" t="str">
        <f t="shared" si="1"/>
        <v/>
      </c>
    </row>
    <row r="21" spans="1:6" x14ac:dyDescent="0.3">
      <c r="A21" s="10">
        <v>5553957443</v>
      </c>
      <c r="B21" s="11">
        <f>COUNTIFS('Daily Activities Data'!$A$2:$A$941,Analysis!A21)</f>
        <v>31</v>
      </c>
      <c r="C21" s="11">
        <f>AVERAGEIFS('Daily Activities Data'!$K$2:$K$941,'Daily Activities Data'!$A$2:$A$941,Analysis!A21)</f>
        <v>23.419354838709676</v>
      </c>
      <c r="D21" s="11">
        <f>AVERAGEIFS('Daily Activities Data'!$L$2:$L$941,'Daily Activities Data'!$A$2:$A$941,Analysis!A21)</f>
        <v>13</v>
      </c>
      <c r="E21" s="11" t="str">
        <f t="shared" si="0"/>
        <v>Not a Potential Customer</v>
      </c>
      <c r="F21" s="13" t="str">
        <f t="shared" si="1"/>
        <v/>
      </c>
    </row>
    <row r="22" spans="1:6" x14ac:dyDescent="0.3">
      <c r="A22" s="10">
        <v>5577150313</v>
      </c>
      <c r="B22" s="11">
        <f>COUNTIFS('Daily Activities Data'!$A$2:$A$941,Analysis!A22)</f>
        <v>30</v>
      </c>
      <c r="C22" s="11">
        <f>AVERAGEIFS('Daily Activities Data'!$K$2:$K$941,'Daily Activities Data'!$A$2:$A$941,Analysis!A22)</f>
        <v>87.333333333333329</v>
      </c>
      <c r="D22" s="11">
        <f>AVERAGEIFS('Daily Activities Data'!$L$2:$L$941,'Daily Activities Data'!$A$2:$A$941,Analysis!A22)</f>
        <v>29.833333333333332</v>
      </c>
      <c r="E22" s="11" t="str">
        <f t="shared" si="0"/>
        <v>Potential Customer</v>
      </c>
      <c r="F22" s="12">
        <f t="shared" si="1"/>
        <v>5577150313</v>
      </c>
    </row>
    <row r="23" spans="1:6" x14ac:dyDescent="0.3">
      <c r="A23" s="10">
        <v>6117666160</v>
      </c>
      <c r="B23" s="11">
        <f>COUNTIFS('Daily Activities Data'!$A$2:$A$941,Analysis!A23)</f>
        <v>28</v>
      </c>
      <c r="C23" s="11">
        <f>AVERAGEIFS('Daily Activities Data'!$K$2:$K$941,'Daily Activities Data'!$A$2:$A$941,Analysis!A23)</f>
        <v>1.5714285714285714</v>
      </c>
      <c r="D23" s="11">
        <f>AVERAGEIFS('Daily Activities Data'!$L$2:$L$941,'Daily Activities Data'!$A$2:$A$941,Analysis!A23)</f>
        <v>2.0357142857142856</v>
      </c>
      <c r="E23" s="11" t="str">
        <f t="shared" si="0"/>
        <v>Not a Potential Customer</v>
      </c>
      <c r="F23" s="13" t="str">
        <f t="shared" si="1"/>
        <v/>
      </c>
    </row>
    <row r="24" spans="1:6" x14ac:dyDescent="0.3">
      <c r="A24" s="10">
        <v>6290855005</v>
      </c>
      <c r="B24" s="11">
        <f>COUNTIFS('Daily Activities Data'!$A$2:$A$941,Analysis!A24)</f>
        <v>29</v>
      </c>
      <c r="C24" s="11">
        <f>AVERAGEIFS('Daily Activities Data'!$K$2:$K$941,'Daily Activities Data'!$A$2:$A$941,Analysis!A24)</f>
        <v>2.7586206896551726</v>
      </c>
      <c r="D24" s="11">
        <f>AVERAGEIFS('Daily Activities Data'!$L$2:$L$941,'Daily Activities Data'!$A$2:$A$941,Analysis!A24)</f>
        <v>3.7931034482758621</v>
      </c>
      <c r="E24" s="11" t="str">
        <f t="shared" si="0"/>
        <v>Not a Potential Customer</v>
      </c>
      <c r="F24" s="13" t="str">
        <f t="shared" si="1"/>
        <v/>
      </c>
    </row>
    <row r="25" spans="1:6" x14ac:dyDescent="0.3">
      <c r="A25" s="10">
        <v>6775888955</v>
      </c>
      <c r="B25" s="11">
        <f>COUNTIFS('Daily Activities Data'!$A$2:$A$941,Analysis!A25)</f>
        <v>26</v>
      </c>
      <c r="C25" s="11">
        <f>AVERAGEIFS('Daily Activities Data'!$K$2:$K$941,'Daily Activities Data'!$A$2:$A$941,Analysis!A25)</f>
        <v>11</v>
      </c>
      <c r="D25" s="11">
        <f>AVERAGEIFS('Daily Activities Data'!$L$2:$L$941,'Daily Activities Data'!$A$2:$A$941,Analysis!A25)</f>
        <v>14.807692307692308</v>
      </c>
      <c r="E25" s="11" t="str">
        <f t="shared" si="0"/>
        <v>Not a Potential Customer</v>
      </c>
      <c r="F25" s="13" t="str">
        <f t="shared" si="1"/>
        <v/>
      </c>
    </row>
    <row r="26" spans="1:6" x14ac:dyDescent="0.3">
      <c r="A26" s="10">
        <v>6962181067</v>
      </c>
      <c r="B26" s="11">
        <f>COUNTIFS('Daily Activities Data'!$A$2:$A$941,Analysis!A26)</f>
        <v>31</v>
      </c>
      <c r="C26" s="11">
        <f>AVERAGEIFS('Daily Activities Data'!$K$2:$K$941,'Daily Activities Data'!$A$2:$A$941,Analysis!A26)</f>
        <v>22.806451612903224</v>
      </c>
      <c r="D26" s="11">
        <f>AVERAGEIFS('Daily Activities Data'!$L$2:$L$941,'Daily Activities Data'!$A$2:$A$941,Analysis!A26)</f>
        <v>18.516129032258064</v>
      </c>
      <c r="E26" s="11" t="str">
        <f t="shared" si="0"/>
        <v>Not a Potential Customer</v>
      </c>
      <c r="F26" s="13" t="str">
        <f t="shared" si="1"/>
        <v/>
      </c>
    </row>
    <row r="27" spans="1:6" x14ac:dyDescent="0.3">
      <c r="A27" s="10">
        <v>7007744171</v>
      </c>
      <c r="B27" s="11">
        <f>COUNTIFS('Daily Activities Data'!$A$2:$A$941,Analysis!A27)</f>
        <v>26</v>
      </c>
      <c r="C27" s="11">
        <f>AVERAGEIFS('Daily Activities Data'!$K$2:$K$941,'Daily Activities Data'!$A$2:$A$941,Analysis!A27)</f>
        <v>31.03846153846154</v>
      </c>
      <c r="D27" s="11">
        <f>AVERAGEIFS('Daily Activities Data'!$L$2:$L$941,'Daily Activities Data'!$A$2:$A$941,Analysis!A27)</f>
        <v>16.26923076923077</v>
      </c>
      <c r="E27" s="11" t="str">
        <f t="shared" si="0"/>
        <v>Potential Customer</v>
      </c>
      <c r="F27" s="12">
        <f t="shared" si="1"/>
        <v>7007744171</v>
      </c>
    </row>
    <row r="28" spans="1:6" x14ac:dyDescent="0.3">
      <c r="A28" s="10">
        <v>7086361926</v>
      </c>
      <c r="B28" s="11">
        <f>COUNTIFS('Daily Activities Data'!$A$2:$A$941,Analysis!A28)</f>
        <v>31</v>
      </c>
      <c r="C28" s="11">
        <f>AVERAGEIFS('Daily Activities Data'!$K$2:$K$941,'Daily Activities Data'!$A$2:$A$941,Analysis!A28)</f>
        <v>42.58064516129032</v>
      </c>
      <c r="D28" s="11">
        <f>AVERAGEIFS('Daily Activities Data'!$L$2:$L$941,'Daily Activities Data'!$A$2:$A$941,Analysis!A28)</f>
        <v>25.35483870967742</v>
      </c>
      <c r="E28" s="11" t="str">
        <f t="shared" si="0"/>
        <v>Potential Customer</v>
      </c>
      <c r="F28" s="12">
        <f t="shared" si="1"/>
        <v>7086361926</v>
      </c>
    </row>
    <row r="29" spans="1:6" x14ac:dyDescent="0.3">
      <c r="A29" s="10">
        <v>8053475328</v>
      </c>
      <c r="B29" s="11">
        <f>COUNTIFS('Daily Activities Data'!$A$2:$A$941,Analysis!A29)</f>
        <v>31</v>
      </c>
      <c r="C29" s="11">
        <f>AVERAGEIFS('Daily Activities Data'!$K$2:$K$941,'Daily Activities Data'!$A$2:$A$941,Analysis!A29)</f>
        <v>85.161290322580641</v>
      </c>
      <c r="D29" s="11">
        <f>AVERAGEIFS('Daily Activities Data'!$L$2:$L$941,'Daily Activities Data'!$A$2:$A$941,Analysis!A29)</f>
        <v>9.5806451612903221</v>
      </c>
      <c r="E29" s="11" t="str">
        <f t="shared" si="0"/>
        <v>Potential Customer</v>
      </c>
      <c r="F29" s="12">
        <f t="shared" si="1"/>
        <v>8053475328</v>
      </c>
    </row>
    <row r="30" spans="1:6" x14ac:dyDescent="0.3">
      <c r="A30" s="10">
        <v>8253242879</v>
      </c>
      <c r="B30" s="11">
        <f>COUNTIFS('Daily Activities Data'!$A$2:$A$941,Analysis!A30)</f>
        <v>19</v>
      </c>
      <c r="C30" s="11">
        <f>AVERAGEIFS('Daily Activities Data'!$K$2:$K$941,'Daily Activities Data'!$A$2:$A$941,Analysis!A30)</f>
        <v>20.526315789473685</v>
      </c>
      <c r="D30" s="11">
        <f>AVERAGEIFS('Daily Activities Data'!$L$2:$L$941,'Daily Activities Data'!$A$2:$A$941,Analysis!A30)</f>
        <v>14.315789473684211</v>
      </c>
      <c r="E30" s="11" t="str">
        <f t="shared" si="0"/>
        <v>Not a Potential Customer</v>
      </c>
      <c r="F30" s="13" t="str">
        <f t="shared" si="1"/>
        <v/>
      </c>
    </row>
    <row r="31" spans="1:6" x14ac:dyDescent="0.3">
      <c r="A31" s="10">
        <v>8378563200</v>
      </c>
      <c r="B31" s="11">
        <f>COUNTIFS('Daily Activities Data'!$A$2:$A$941,Analysis!A31)</f>
        <v>31</v>
      </c>
      <c r="C31" s="11">
        <f>AVERAGEIFS('Daily Activities Data'!$K$2:$K$941,'Daily Activities Data'!$A$2:$A$941,Analysis!A31)</f>
        <v>58.677419354838712</v>
      </c>
      <c r="D31" s="11">
        <f>AVERAGEIFS('Daily Activities Data'!$L$2:$L$941,'Daily Activities Data'!$A$2:$A$941,Analysis!A31)</f>
        <v>10.258064516129032</v>
      </c>
      <c r="E31" s="11" t="str">
        <f t="shared" si="0"/>
        <v>Potential Customer</v>
      </c>
      <c r="F31" s="12">
        <f t="shared" si="1"/>
        <v>8378563200</v>
      </c>
    </row>
    <row r="32" spans="1:6" x14ac:dyDescent="0.3">
      <c r="A32" s="10">
        <v>8583815059</v>
      </c>
      <c r="B32" s="11">
        <f>COUNTIFS('Daily Activities Data'!$A$2:$A$941,Analysis!A32)</f>
        <v>31</v>
      </c>
      <c r="C32" s="11">
        <f>AVERAGEIFS('Daily Activities Data'!$K$2:$K$941,'Daily Activities Data'!$A$2:$A$941,Analysis!A32)</f>
        <v>9.67741935483871</v>
      </c>
      <c r="D32" s="11">
        <f>AVERAGEIFS('Daily Activities Data'!$L$2:$L$941,'Daily Activities Data'!$A$2:$A$941,Analysis!A32)</f>
        <v>22.193548387096776</v>
      </c>
      <c r="E32" s="11" t="str">
        <f t="shared" si="0"/>
        <v>Not a Potential Customer</v>
      </c>
      <c r="F32" s="13" t="str">
        <f t="shared" si="1"/>
        <v/>
      </c>
    </row>
    <row r="33" spans="1:6" x14ac:dyDescent="0.3">
      <c r="A33" s="10">
        <v>8792009665</v>
      </c>
      <c r="B33" s="11">
        <f>COUNTIFS('Daily Activities Data'!$A$2:$A$941,Analysis!A33)</f>
        <v>29</v>
      </c>
      <c r="C33" s="11">
        <f>AVERAGEIFS('Daily Activities Data'!$K$2:$K$941,'Daily Activities Data'!$A$2:$A$941,Analysis!A33)</f>
        <v>0.96551724137931039</v>
      </c>
      <c r="D33" s="11">
        <f>AVERAGEIFS('Daily Activities Data'!$L$2:$L$941,'Daily Activities Data'!$A$2:$A$941,Analysis!A33)</f>
        <v>4.0344827586206895</v>
      </c>
      <c r="E33" s="11" t="str">
        <f t="shared" si="0"/>
        <v>Not a Potential Customer</v>
      </c>
      <c r="F33" s="13" t="str">
        <f t="shared" si="1"/>
        <v/>
      </c>
    </row>
    <row r="34" spans="1:6" ht="15" thickBot="1" x14ac:dyDescent="0.35">
      <c r="A34" s="14">
        <v>8877689391</v>
      </c>
      <c r="B34" s="15">
        <f>COUNTIFS('Daily Activities Data'!$A$2:$A$941,Analysis!A34)</f>
        <v>31</v>
      </c>
      <c r="C34" s="15">
        <f>AVERAGEIFS('Daily Activities Data'!$K$2:$K$941,'Daily Activities Data'!$A$2:$A$941,Analysis!A34)</f>
        <v>66.064516129032256</v>
      </c>
      <c r="D34" s="15">
        <f>AVERAGEIFS('Daily Activities Data'!$L$2:$L$941,'Daily Activities Data'!$A$2:$A$941,Analysis!A34)</f>
        <v>9.935483870967742</v>
      </c>
      <c r="E34" s="15" t="str">
        <f t="shared" si="0"/>
        <v>Potential Customer</v>
      </c>
      <c r="F34" s="16">
        <f t="shared" si="1"/>
        <v>8877689391</v>
      </c>
    </row>
    <row r="35" spans="1:6" ht="15" thickTop="1" x14ac:dyDescent="0.3">
      <c r="A35" s="18" t="s">
        <v>47</v>
      </c>
      <c r="F35" s="18" t="s">
        <v>52</v>
      </c>
    </row>
    <row r="38" spans="1:6" x14ac:dyDescent="0.3">
      <c r="D38" s="2" t="s">
        <v>45</v>
      </c>
      <c r="E38" s="2" t="s">
        <v>44</v>
      </c>
    </row>
    <row r="39" spans="1:6" x14ac:dyDescent="0.3">
      <c r="A39" s="2" t="s">
        <v>38</v>
      </c>
      <c r="D39" s="2">
        <v>1</v>
      </c>
      <c r="E39" s="6" t="s">
        <v>53</v>
      </c>
    </row>
    <row r="40" spans="1:6" x14ac:dyDescent="0.3">
      <c r="A40">
        <v>1503960366</v>
      </c>
      <c r="D40" s="2">
        <v>2</v>
      </c>
      <c r="E40" s="6" t="s">
        <v>54</v>
      </c>
    </row>
    <row r="41" spans="1:6" x14ac:dyDescent="0.3">
      <c r="A41">
        <v>2022484408</v>
      </c>
      <c r="D41" s="2">
        <v>3</v>
      </c>
      <c r="E41" s="6" t="s">
        <v>55</v>
      </c>
    </row>
    <row r="42" spans="1:6" x14ac:dyDescent="0.3">
      <c r="A42">
        <v>3977333714</v>
      </c>
      <c r="D42" s="2">
        <v>4</v>
      </c>
      <c r="E42" s="6" t="s">
        <v>56</v>
      </c>
    </row>
    <row r="43" spans="1:6" x14ac:dyDescent="0.3">
      <c r="A43">
        <v>5577150313</v>
      </c>
      <c r="D43" s="2">
        <v>5</v>
      </c>
      <c r="E43" s="6" t="s">
        <v>57</v>
      </c>
    </row>
    <row r="44" spans="1:6" x14ac:dyDescent="0.3">
      <c r="A44">
        <v>7007744171</v>
      </c>
      <c r="D44" s="2">
        <v>6</v>
      </c>
      <c r="E44" s="6" t="s">
        <v>58</v>
      </c>
    </row>
    <row r="45" spans="1:6" x14ac:dyDescent="0.3">
      <c r="A45">
        <v>7086361926</v>
      </c>
    </row>
    <row r="46" spans="1:6" ht="18" x14ac:dyDescent="0.35">
      <c r="A46">
        <v>8053475328</v>
      </c>
      <c r="D46" s="2" t="s">
        <v>46</v>
      </c>
      <c r="E46" s="19" t="s">
        <v>50</v>
      </c>
    </row>
    <row r="47" spans="1:6" x14ac:dyDescent="0.3">
      <c r="A47">
        <v>8378563200</v>
      </c>
    </row>
    <row r="48" spans="1:6" x14ac:dyDescent="0.3">
      <c r="A48">
        <v>8877689391</v>
      </c>
      <c r="D48" s="2" t="s">
        <v>48</v>
      </c>
      <c r="E48" s="20" t="s">
        <v>59</v>
      </c>
    </row>
    <row r="49" spans="1:5" x14ac:dyDescent="0.3">
      <c r="A49" s="17" t="s">
        <v>51</v>
      </c>
      <c r="E49" s="21" t="s">
        <v>49</v>
      </c>
    </row>
  </sheetData>
  <conditionalFormatting sqref="C1:D3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{E2CE74BC-E3E3-4A5B-83F3-7C0728367FF2}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CE74BC-E3E3-4A5B-83F3-7C0728367F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C1:D34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81663-6B61-4C07-8FAC-2030B3043946}">
  <dimension ref="A1:D38"/>
  <sheetViews>
    <sheetView showGridLines="0" topLeftCell="A16" workbookViewId="0">
      <selection activeCell="G29" sqref="G29"/>
    </sheetView>
  </sheetViews>
  <sheetFormatPr defaultRowHeight="14.4" x14ac:dyDescent="0.3"/>
  <cols>
    <col min="1" max="1" width="19.88671875" bestFit="1" customWidth="1"/>
    <col min="2" max="2" width="17.33203125" bestFit="1" customWidth="1"/>
    <col min="3" max="3" width="34.5546875" bestFit="1" customWidth="1"/>
    <col min="4" max="4" width="35.109375" bestFit="1" customWidth="1"/>
    <col min="5" max="5" width="5" bestFit="1" customWidth="1"/>
    <col min="6" max="10" width="12" bestFit="1" customWidth="1"/>
    <col min="11" max="11" width="35.109375" bestFit="1" customWidth="1"/>
    <col min="12" max="13" width="12" bestFit="1" customWidth="1"/>
    <col min="14" max="14" width="4" bestFit="1" customWidth="1"/>
    <col min="15" max="19" width="12" bestFit="1" customWidth="1"/>
    <col min="20" max="20" width="39.33203125" bestFit="1" customWidth="1"/>
    <col min="21" max="21" width="39.88671875" bestFit="1" customWidth="1"/>
  </cols>
  <sheetData>
    <row r="1" spans="1:4" x14ac:dyDescent="0.3">
      <c r="A1" s="3" t="s">
        <v>37</v>
      </c>
      <c r="B1" t="s">
        <v>42</v>
      </c>
    </row>
    <row r="2" spans="1:4" x14ac:dyDescent="0.3">
      <c r="A2" s="3" t="s">
        <v>38</v>
      </c>
      <c r="B2" t="s">
        <v>42</v>
      </c>
    </row>
    <row r="4" spans="1:4" x14ac:dyDescent="0.3">
      <c r="A4" s="3" t="s">
        <v>33</v>
      </c>
      <c r="B4" t="s">
        <v>43</v>
      </c>
      <c r="C4" t="s">
        <v>40</v>
      </c>
      <c r="D4" t="s">
        <v>41</v>
      </c>
    </row>
    <row r="5" spans="1:4" x14ac:dyDescent="0.3">
      <c r="A5" s="4">
        <v>1503960366</v>
      </c>
      <c r="B5" s="5">
        <v>31</v>
      </c>
      <c r="C5" s="5">
        <v>38.70967741935484</v>
      </c>
      <c r="D5" s="5">
        <v>19.161290322580644</v>
      </c>
    </row>
    <row r="6" spans="1:4" x14ac:dyDescent="0.3">
      <c r="A6" s="4">
        <v>1624580081</v>
      </c>
      <c r="B6" s="5">
        <v>31</v>
      </c>
      <c r="C6" s="5">
        <v>8.67741935483871</v>
      </c>
      <c r="D6" s="5">
        <v>5.806451612903226</v>
      </c>
    </row>
    <row r="7" spans="1:4" x14ac:dyDescent="0.3">
      <c r="A7" s="4">
        <v>1644430081</v>
      </c>
      <c r="B7" s="5">
        <v>30</v>
      </c>
      <c r="C7" s="5">
        <v>9.5666666666666664</v>
      </c>
      <c r="D7" s="5">
        <v>21.366666666666667</v>
      </c>
    </row>
    <row r="8" spans="1:4" x14ac:dyDescent="0.3">
      <c r="A8" s="4">
        <v>1844505072</v>
      </c>
      <c r="B8" s="5">
        <v>31</v>
      </c>
      <c r="C8" s="5">
        <v>0.12903225806451613</v>
      </c>
      <c r="D8" s="5">
        <v>1.2903225806451613</v>
      </c>
    </row>
    <row r="9" spans="1:4" x14ac:dyDescent="0.3">
      <c r="A9" s="4">
        <v>1927972279</v>
      </c>
      <c r="B9" s="5">
        <v>31</v>
      </c>
      <c r="C9" s="5">
        <v>1.3225806451612903</v>
      </c>
      <c r="D9" s="5">
        <v>0.77419354838709675</v>
      </c>
    </row>
    <row r="10" spans="1:4" x14ac:dyDescent="0.3">
      <c r="A10" s="4">
        <v>2022484408</v>
      </c>
      <c r="B10" s="5">
        <v>31</v>
      </c>
      <c r="C10" s="5">
        <v>36.29032258064516</v>
      </c>
      <c r="D10" s="5">
        <v>19.35483870967742</v>
      </c>
    </row>
    <row r="11" spans="1:4" x14ac:dyDescent="0.3">
      <c r="A11" s="4">
        <v>2026352035</v>
      </c>
      <c r="B11" s="5">
        <v>31</v>
      </c>
      <c r="C11" s="5">
        <v>9.6774193548387094E-2</v>
      </c>
      <c r="D11" s="5">
        <v>0.25806451612903225</v>
      </c>
    </row>
    <row r="12" spans="1:4" x14ac:dyDescent="0.3">
      <c r="A12" s="4">
        <v>2320127002</v>
      </c>
      <c r="B12" s="5">
        <v>31</v>
      </c>
      <c r="C12" s="5">
        <v>1.3548387096774193</v>
      </c>
      <c r="D12" s="5">
        <v>2.5806451612903225</v>
      </c>
    </row>
    <row r="13" spans="1:4" x14ac:dyDescent="0.3">
      <c r="A13" s="4">
        <v>2347167796</v>
      </c>
      <c r="B13" s="5">
        <v>18</v>
      </c>
      <c r="C13" s="5">
        <v>13.5</v>
      </c>
      <c r="D13" s="5">
        <v>20.555555555555557</v>
      </c>
    </row>
    <row r="14" spans="1:4" x14ac:dyDescent="0.3">
      <c r="A14" s="4">
        <v>2873212765</v>
      </c>
      <c r="B14" s="5">
        <v>31</v>
      </c>
      <c r="C14" s="5">
        <v>14.096774193548388</v>
      </c>
      <c r="D14" s="5">
        <v>6.129032258064516</v>
      </c>
    </row>
    <row r="15" spans="1:4" x14ac:dyDescent="0.3">
      <c r="A15" s="4">
        <v>3372868164</v>
      </c>
      <c r="B15" s="5">
        <v>20</v>
      </c>
      <c r="C15" s="5">
        <v>9.15</v>
      </c>
      <c r="D15" s="5">
        <v>4.0999999999999996</v>
      </c>
    </row>
    <row r="16" spans="1:4" x14ac:dyDescent="0.3">
      <c r="A16" s="4">
        <v>3977333714</v>
      </c>
      <c r="B16" s="5">
        <v>30</v>
      </c>
      <c r="C16" s="5">
        <v>18.899999999999999</v>
      </c>
      <c r="D16" s="5">
        <v>61.266666666666666</v>
      </c>
    </row>
    <row r="17" spans="1:4" x14ac:dyDescent="0.3">
      <c r="A17" s="4">
        <v>4020332650</v>
      </c>
      <c r="B17" s="5">
        <v>31</v>
      </c>
      <c r="C17" s="5">
        <v>5.193548387096774</v>
      </c>
      <c r="D17" s="5">
        <v>5.354838709677419</v>
      </c>
    </row>
    <row r="18" spans="1:4" x14ac:dyDescent="0.3">
      <c r="A18" s="4">
        <v>4057192912</v>
      </c>
      <c r="B18" s="5">
        <v>4</v>
      </c>
      <c r="C18" s="5">
        <v>0.75</v>
      </c>
      <c r="D18" s="5">
        <v>1.5</v>
      </c>
    </row>
    <row r="19" spans="1:4" x14ac:dyDescent="0.3">
      <c r="A19" s="4">
        <v>4319703577</v>
      </c>
      <c r="B19" s="5">
        <v>31</v>
      </c>
      <c r="C19" s="5">
        <v>3.5806451612903225</v>
      </c>
      <c r="D19" s="5">
        <v>12.32258064516129</v>
      </c>
    </row>
    <row r="20" spans="1:4" x14ac:dyDescent="0.3">
      <c r="A20" s="4">
        <v>4388161847</v>
      </c>
      <c r="B20" s="5">
        <v>31</v>
      </c>
      <c r="C20" s="5">
        <v>23.161290322580644</v>
      </c>
      <c r="D20" s="5">
        <v>20.35483870967742</v>
      </c>
    </row>
    <row r="21" spans="1:4" x14ac:dyDescent="0.3">
      <c r="A21" s="4">
        <v>4445114986</v>
      </c>
      <c r="B21" s="5">
        <v>31</v>
      </c>
      <c r="C21" s="5">
        <v>6.612903225806452</v>
      </c>
      <c r="D21" s="5">
        <v>1.7419354838709677</v>
      </c>
    </row>
    <row r="22" spans="1:4" x14ac:dyDescent="0.3">
      <c r="A22" s="4">
        <v>4558609924</v>
      </c>
      <c r="B22" s="5">
        <v>31</v>
      </c>
      <c r="C22" s="5">
        <v>10.387096774193548</v>
      </c>
      <c r="D22" s="5">
        <v>13.709677419354838</v>
      </c>
    </row>
    <row r="23" spans="1:4" x14ac:dyDescent="0.3">
      <c r="A23" s="4">
        <v>4702921684</v>
      </c>
      <c r="B23" s="5">
        <v>31</v>
      </c>
      <c r="C23" s="5">
        <v>5.129032258064516</v>
      </c>
      <c r="D23" s="5">
        <v>26.032258064516128</v>
      </c>
    </row>
    <row r="24" spans="1:4" x14ac:dyDescent="0.3">
      <c r="A24" s="4">
        <v>5553957443</v>
      </c>
      <c r="B24" s="5">
        <v>31</v>
      </c>
      <c r="C24" s="5">
        <v>23.419354838709676</v>
      </c>
      <c r="D24" s="5">
        <v>13</v>
      </c>
    </row>
    <row r="25" spans="1:4" x14ac:dyDescent="0.3">
      <c r="A25" s="4">
        <v>5577150313</v>
      </c>
      <c r="B25" s="5">
        <v>30</v>
      </c>
      <c r="C25" s="5">
        <v>87.333333333333329</v>
      </c>
      <c r="D25" s="5">
        <v>29.833333333333332</v>
      </c>
    </row>
    <row r="26" spans="1:4" x14ac:dyDescent="0.3">
      <c r="A26" s="4">
        <v>6117666160</v>
      </c>
      <c r="B26" s="5">
        <v>28</v>
      </c>
      <c r="C26" s="5">
        <v>1.5714285714285714</v>
      </c>
      <c r="D26" s="5">
        <v>2.0357142857142856</v>
      </c>
    </row>
    <row r="27" spans="1:4" x14ac:dyDescent="0.3">
      <c r="A27" s="4">
        <v>6290855005</v>
      </c>
      <c r="B27" s="5">
        <v>29</v>
      </c>
      <c r="C27" s="5">
        <v>2.7586206896551726</v>
      </c>
      <c r="D27" s="5">
        <v>3.7931034482758621</v>
      </c>
    </row>
    <row r="28" spans="1:4" x14ac:dyDescent="0.3">
      <c r="A28" s="4">
        <v>6775888955</v>
      </c>
      <c r="B28" s="5">
        <v>26</v>
      </c>
      <c r="C28" s="5">
        <v>11</v>
      </c>
      <c r="D28" s="5">
        <v>14.807692307692308</v>
      </c>
    </row>
    <row r="29" spans="1:4" x14ac:dyDescent="0.3">
      <c r="A29" s="4">
        <v>6962181067</v>
      </c>
      <c r="B29" s="5">
        <v>31</v>
      </c>
      <c r="C29" s="5">
        <v>22.806451612903224</v>
      </c>
      <c r="D29" s="5">
        <v>18.516129032258064</v>
      </c>
    </row>
    <row r="30" spans="1:4" x14ac:dyDescent="0.3">
      <c r="A30" s="4">
        <v>7007744171</v>
      </c>
      <c r="B30" s="5">
        <v>26</v>
      </c>
      <c r="C30" s="5">
        <v>31.03846153846154</v>
      </c>
      <c r="D30" s="5">
        <v>16.26923076923077</v>
      </c>
    </row>
    <row r="31" spans="1:4" x14ac:dyDescent="0.3">
      <c r="A31" s="4">
        <v>7086361926</v>
      </c>
      <c r="B31" s="5">
        <v>31</v>
      </c>
      <c r="C31" s="5">
        <v>42.58064516129032</v>
      </c>
      <c r="D31" s="5">
        <v>25.35483870967742</v>
      </c>
    </row>
    <row r="32" spans="1:4" x14ac:dyDescent="0.3">
      <c r="A32" s="4">
        <v>8053475328</v>
      </c>
      <c r="B32" s="5">
        <v>31</v>
      </c>
      <c r="C32" s="5">
        <v>85.161290322580641</v>
      </c>
      <c r="D32" s="5">
        <v>9.5806451612903221</v>
      </c>
    </row>
    <row r="33" spans="1:4" x14ac:dyDescent="0.3">
      <c r="A33" s="4">
        <v>8253242879</v>
      </c>
      <c r="B33" s="5">
        <v>19</v>
      </c>
      <c r="C33" s="5">
        <v>20.526315789473685</v>
      </c>
      <c r="D33" s="5">
        <v>14.315789473684211</v>
      </c>
    </row>
    <row r="34" spans="1:4" x14ac:dyDescent="0.3">
      <c r="A34" s="4">
        <v>8378563200</v>
      </c>
      <c r="B34" s="5">
        <v>31</v>
      </c>
      <c r="C34" s="5">
        <v>58.677419354838712</v>
      </c>
      <c r="D34" s="5">
        <v>10.258064516129032</v>
      </c>
    </row>
    <row r="35" spans="1:4" x14ac:dyDescent="0.3">
      <c r="A35" s="4">
        <v>8583815059</v>
      </c>
      <c r="B35" s="5">
        <v>31</v>
      </c>
      <c r="C35" s="5">
        <v>9.67741935483871</v>
      </c>
      <c r="D35" s="5">
        <v>22.193548387096776</v>
      </c>
    </row>
    <row r="36" spans="1:4" x14ac:dyDescent="0.3">
      <c r="A36" s="4">
        <v>8792009665</v>
      </c>
      <c r="B36" s="5">
        <v>29</v>
      </c>
      <c r="C36" s="5">
        <v>0.96551724137931039</v>
      </c>
      <c r="D36" s="5">
        <v>4.0344827586206895</v>
      </c>
    </row>
    <row r="37" spans="1:4" x14ac:dyDescent="0.3">
      <c r="A37" s="4">
        <v>8877689391</v>
      </c>
      <c r="B37" s="5">
        <v>31</v>
      </c>
      <c r="C37" s="5">
        <v>66.064516129032256</v>
      </c>
      <c r="D37" s="5">
        <v>9.935483870967742</v>
      </c>
    </row>
    <row r="38" spans="1:4" x14ac:dyDescent="0.3">
      <c r="A38" s="4" t="s">
        <v>39</v>
      </c>
      <c r="B38" s="5">
        <v>940</v>
      </c>
      <c r="C38" s="5">
        <v>670.1893760884625</v>
      </c>
      <c r="D38" s="5">
        <v>437.58791268479519</v>
      </c>
    </row>
  </sheetData>
  <conditionalFormatting sqref="B4:D3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{3996597F-5C48-4EB0-A920-35D64B163B5F}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96597F-5C48-4EB0-A920-35D64B163B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B4:D38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E4CC9-EB6E-4215-9AA6-5CEB3F63DC0E}">
  <dimension ref="A1"/>
  <sheetViews>
    <sheetView showGridLines="0" tabSelected="1" workbookViewId="0">
      <selection activeCell="W8" sqref="W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Activities Data</vt:lpstr>
      <vt:lpstr>Analysis</vt:lpstr>
      <vt:lpstr>Table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Shubhankar Kulkarni</dc:creator>
  <cp:lastModifiedBy>Shubhankar Kulkarni</cp:lastModifiedBy>
  <dcterms:created xsi:type="dcterms:W3CDTF">2024-06-26T04:29:46Z</dcterms:created>
  <dcterms:modified xsi:type="dcterms:W3CDTF">2024-06-27T17:39:22Z</dcterms:modified>
</cp:coreProperties>
</file>