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ohit/Library/CloudStorage/GoogleDrive-mm@skillcred.co/Shared drives/SkillCred/Content/Learning Camp/Excel for Analytics/Practice/"/>
    </mc:Choice>
  </mc:AlternateContent>
  <xr:revisionPtr revIDLastSave="0" documentId="13_ncr:1_{02FA1416-49BB-7546-90E9-CC509EBB8FE8}" xr6:coauthVersionLast="47" xr6:coauthVersionMax="47" xr10:uidLastSave="{00000000-0000-0000-0000-000000000000}"/>
  <bookViews>
    <workbookView xWindow="0" yWindow="720" windowWidth="29400" windowHeight="18400" xr2:uid="{00000000-000D-0000-FFFF-FFFF00000000}"/>
  </bookViews>
  <sheets>
    <sheet name="HW(1)" sheetId="5" r:id="rId1"/>
    <sheet name="HW(1an)" sheetId="6" state="hidden" r:id="rId2"/>
    <sheet name="HW(2)" sheetId="7" r:id="rId3"/>
    <sheet name="HW(2an)" sheetId="8" state="hidden" r:id="rId4"/>
    <sheet name="HW(3)" sheetId="9" r:id="rId5"/>
    <sheet name="HW(3an)" sheetId="10" state="hidden" r:id="rId6"/>
    <sheet name="HW(4)" sheetId="11" r:id="rId7"/>
    <sheet name="HW(4an)" sheetId="12" state="hidden" r:id="rId8"/>
    <sheet name="HW(5)" sheetId="13" r:id="rId9"/>
    <sheet name="HW(5an)" sheetId="14" state="hidden" r:id="rId10"/>
    <sheet name="HW(6)" sheetId="15" r:id="rId11"/>
    <sheet name="HW(6an)" sheetId="16" state="hidden" r:id="rId12"/>
    <sheet name="HW(7)" sheetId="17" r:id="rId13"/>
    <sheet name="HW(7an)" sheetId="18" state="hidden" r:id="rId14"/>
    <sheet name="HW(8)" sheetId="19" r:id="rId15"/>
    <sheet name="HW(8an)" sheetId="20" state="hidden" r:id="rId16"/>
    <sheet name="HW(9)" sheetId="3" r:id="rId17"/>
    <sheet name="HW(9an)" sheetId="27" state="hidden" r:id="rId18"/>
    <sheet name="HW(10)" sheetId="32" r:id="rId19"/>
    <sheet name="HW(10an)" sheetId="33" state="hidden" r:id="rId20"/>
  </sheets>
  <externalReferences>
    <externalReference r:id="rId21"/>
  </externalReferences>
  <definedNames>
    <definedName name="AnswerProductTable">'[1]V Exact (an)'!$A$12:$D$19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33" l="1"/>
  <c r="H8" i="33"/>
  <c r="H9" i="33"/>
  <c r="H10" i="33"/>
  <c r="H11" i="33"/>
  <c r="H12" i="33"/>
  <c r="H13" i="33"/>
  <c r="H6" i="33"/>
  <c r="D13" i="33"/>
  <c r="D12" i="33"/>
  <c r="D11" i="33"/>
  <c r="D10" i="33"/>
  <c r="D9" i="33"/>
  <c r="D8" i="33"/>
  <c r="D7" i="33"/>
  <c r="D6" i="33"/>
  <c r="J6" i="33"/>
  <c r="J9" i="33"/>
  <c r="J11" i="33"/>
  <c r="J8" i="33"/>
  <c r="F8" i="33"/>
  <c r="F7" i="33"/>
  <c r="J7" i="33"/>
  <c r="J13" i="33"/>
  <c r="J10" i="33"/>
  <c r="F12" i="33"/>
  <c r="F9" i="33"/>
  <c r="J12" i="33"/>
  <c r="F10" i="33"/>
  <c r="F6" i="33"/>
  <c r="F11" i="33"/>
  <c r="F13" i="33"/>
  <c r="C5" i="27" l="1"/>
  <c r="F4" i="27" s="1"/>
  <c r="C6" i="27"/>
  <c r="C7" i="27"/>
  <c r="C8" i="27"/>
  <c r="C9" i="27"/>
  <c r="C10" i="27"/>
  <c r="C11" i="27"/>
  <c r="C12" i="27"/>
  <c r="C13" i="27"/>
  <c r="C14" i="27"/>
  <c r="C15" i="27"/>
  <c r="C16" i="27"/>
  <c r="C17" i="27"/>
  <c r="C18" i="27"/>
  <c r="C19" i="27"/>
  <c r="C20" i="27"/>
  <c r="C21" i="27"/>
  <c r="C22" i="27"/>
  <c r="C23" i="27"/>
  <c r="C24" i="27"/>
  <c r="C25" i="27"/>
  <c r="C26" i="27"/>
  <c r="F12" i="27"/>
  <c r="F8" i="27"/>
  <c r="B4" i="20" l="1"/>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I18" i="10"/>
  <c r="J18" i="10" s="1"/>
  <c r="L17" i="10"/>
  <c r="I17" i="10"/>
  <c r="J17" i="10" s="1"/>
  <c r="L16" i="10"/>
  <c r="I16" i="10"/>
  <c r="J16" i="10" s="1"/>
  <c r="L15" i="10"/>
  <c r="I15" i="10"/>
  <c r="J15" i="10" s="1"/>
  <c r="L14" i="10"/>
  <c r="J14" i="10"/>
  <c r="I14" i="10"/>
  <c r="L13" i="10"/>
  <c r="I13" i="10"/>
  <c r="J13" i="10" s="1"/>
  <c r="L12" i="10"/>
  <c r="I12" i="10"/>
  <c r="J12" i="10" s="1"/>
  <c r="L11" i="10"/>
  <c r="I11" i="10"/>
  <c r="J11" i="10" s="1"/>
  <c r="L10" i="10"/>
  <c r="I10" i="10"/>
  <c r="J10" i="10" s="1"/>
  <c r="L9" i="10"/>
  <c r="I9" i="10"/>
  <c r="J9" i="10" s="1"/>
  <c r="L8" i="10"/>
  <c r="I8" i="10"/>
  <c r="J8" i="10" s="1"/>
  <c r="L7" i="10"/>
  <c r="I7" i="10"/>
  <c r="J7" i="10" s="1"/>
  <c r="L6" i="10"/>
  <c r="J6" i="10"/>
  <c r="I6" i="10"/>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alcChain>
</file>

<file path=xl/sharedStrings.xml><?xml version="1.0" encoding="utf-8"?>
<sst xmlns="http://schemas.openxmlformats.org/spreadsheetml/2006/main" count="1303" uniqueCount="425">
  <si>
    <t>Price</t>
  </si>
  <si>
    <t>Bellen</t>
  </si>
  <si>
    <t>Carlota</t>
  </si>
  <si>
    <t>Majestic Beaut</t>
  </si>
  <si>
    <t>Quad</t>
  </si>
  <si>
    <t>Sunshine</t>
  </si>
  <si>
    <t>Product</t>
  </si>
  <si>
    <t>Total</t>
  </si>
  <si>
    <t>Category</t>
  </si>
  <si>
    <t>Salary</t>
  </si>
  <si>
    <t>Sales</t>
  </si>
  <si>
    <t>Description</t>
  </si>
  <si>
    <t>Flying Range is 20</t>
  </si>
  <si>
    <t>Flying Range is 60</t>
  </si>
  <si>
    <t>Low Bid</t>
  </si>
  <si>
    <t>Feb</t>
  </si>
  <si>
    <t>Jan</t>
  </si>
  <si>
    <t>Mar</t>
  </si>
  <si>
    <t>Apr</t>
  </si>
  <si>
    <t>Date</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</si>
  <si>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</si>
  <si>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</si>
  <si>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</si>
  <si>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</si>
  <si>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</si>
  <si>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</si>
  <si>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</si>
  <si>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</si>
  <si>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</si>
  <si>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</si>
  <si>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</si>
  <si>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</si>
  <si>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</si>
  <si>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</si>
  <si>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</si>
  <si>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</si>
  <si>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</si>
  <si>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</si>
  <si>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</si>
  <si>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</si>
  <si>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</si>
  <si>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</si>
  <si>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</si>
  <si>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</si>
  <si>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</si>
  <si>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</si>
  <si>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</si>
  <si>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</si>
  <si>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</si>
  <si>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</si>
  <si>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</si>
  <si>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</si>
  <si>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</si>
  <si>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</si>
  <si>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</si>
  <si>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</si>
  <si>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</si>
  <si>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</si>
  <si>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</si>
  <si>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</si>
  <si>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</si>
  <si>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</si>
  <si>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</si>
  <si>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</si>
  <si>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</si>
  <si>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</si>
  <si>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</si>
  <si>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</si>
  <si>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</si>
  <si>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</si>
  <si>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</si>
  <si>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</si>
  <si>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</si>
  <si>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</si>
  <si>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</si>
  <si>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</si>
  <si>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</si>
  <si>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</si>
  <si>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</si>
  <si>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</si>
  <si>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</si>
  <si>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</si>
  <si>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</si>
  <si>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</si>
  <si>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</si>
  <si>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</si>
  <si>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</si>
  <si>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</si>
  <si>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</si>
  <si>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</si>
  <si>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</si>
  <si>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</si>
  <si>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</si>
  <si>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</si>
  <si>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</si>
  <si>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</si>
  <si>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</si>
  <si>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</si>
  <si>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</si>
  <si>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</si>
  <si>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</si>
  <si>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</si>
  <si>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</si>
  <si>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</si>
  <si>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</si>
  <si>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</si>
  <si>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</si>
  <si>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</si>
  <si>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</si>
  <si>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</si>
  <si>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</si>
  <si>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</si>
  <si>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</si>
  <si>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</si>
  <si>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</si>
  <si>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</si>
  <si>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</si>
  <si>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</si>
  <si>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</si>
  <si>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</si>
  <si>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</si>
  <si>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</si>
  <si>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</si>
  <si>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</si>
  <si>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</si>
  <si>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</si>
  <si>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</si>
  <si>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</si>
  <si>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</si>
  <si>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</si>
  <si>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</si>
  <si>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</si>
  <si>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</si>
  <si>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</si>
  <si>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</si>
  <si>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</si>
  <si>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</si>
  <si>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</si>
  <si>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</si>
  <si>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</si>
  <si>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</si>
  <si>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</si>
  <si>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</si>
  <si>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</si>
  <si>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</si>
  <si>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</si>
  <si>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</si>
  <si>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</si>
  <si>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</si>
  <si>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</si>
  <si>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</si>
  <si>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</si>
  <si>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</si>
  <si>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</si>
  <si>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</si>
  <si>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</si>
  <si>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</si>
  <si>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</si>
  <si>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</si>
  <si>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</si>
  <si>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</si>
  <si>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</si>
  <si>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</si>
  <si>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</si>
  <si>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</si>
  <si>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</si>
  <si>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</si>
  <si>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</si>
  <si>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</si>
  <si>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</si>
  <si>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</si>
  <si>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</si>
  <si>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</si>
  <si>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</si>
  <si>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</si>
  <si>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</si>
  <si>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</si>
  <si>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</si>
  <si>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</si>
  <si>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</si>
  <si>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</si>
  <si>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</si>
  <si>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</si>
  <si>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</si>
  <si>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</si>
  <si>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</si>
  <si>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</si>
  <si>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</si>
  <si>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</si>
  <si>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</si>
  <si>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</si>
  <si>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</si>
  <si>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</si>
  <si>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</si>
  <si>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</si>
  <si>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</si>
  <si>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</si>
  <si>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</si>
  <si>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</si>
  <si>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</si>
  <si>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</si>
  <si>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</si>
  <si>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</si>
  <si>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</si>
  <si>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</si>
  <si>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</si>
  <si>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</si>
  <si>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</si>
  <si>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</si>
  <si>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</si>
  <si>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</si>
  <si>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</si>
  <si>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</si>
  <si>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</si>
  <si>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</si>
  <si>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</si>
  <si>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</si>
  <si>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</si>
  <si>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</si>
  <si>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</si>
  <si>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</si>
  <si>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</si>
  <si>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</si>
  <si>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</si>
  <si>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</si>
  <si>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</si>
  <si>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</si>
  <si>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</si>
  <si>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</si>
  <si>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</si>
  <si>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</si>
  <si>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</si>
  <si>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</si>
  <si>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</si>
  <si>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</si>
  <si>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</si>
  <si>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</si>
  <si>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</si>
  <si>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</si>
  <si>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</si>
  <si>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</si>
  <si>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</si>
  <si>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</si>
  <si>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</si>
  <si>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</si>
  <si>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</si>
  <si>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</si>
  <si>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</si>
  <si>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</si>
  <si>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</si>
  <si>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</si>
  <si>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</si>
  <si>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</si>
  <si>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</si>
  <si>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</si>
  <si>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</si>
  <si>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</si>
  <si>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</si>
  <si>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</si>
  <si>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</si>
  <si>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</si>
  <si>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</si>
  <si>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</si>
  <si>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</si>
  <si>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</si>
  <si>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</si>
  <si>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</si>
  <si>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</si>
  <si>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</si>
  <si>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</si>
  <si>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</si>
  <si>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</si>
  <si>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</si>
  <si>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</si>
  <si>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</si>
  <si>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</si>
  <si>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</si>
  <si>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</si>
  <si>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</si>
  <si>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</si>
  <si>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</si>
  <si>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</si>
  <si>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</si>
  <si>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</si>
  <si>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</si>
  <si>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</si>
  <si>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</si>
  <si>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</si>
  <si>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</si>
  <si>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</si>
  <si>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</si>
  <si>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</si>
  <si>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</si>
  <si>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</si>
  <si>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</si>
  <si>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</si>
  <si>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</si>
  <si>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</si>
  <si>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</si>
  <si>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</si>
  <si>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</si>
  <si>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</si>
  <si>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</si>
  <si>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</si>
  <si>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</si>
  <si>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</si>
  <si>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</si>
  <si>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</si>
  <si>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</si>
  <si>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</si>
  <si>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</si>
  <si>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</si>
  <si>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</si>
  <si>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</si>
  <si>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</si>
  <si>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</si>
  <si>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</si>
  <si>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</si>
  <si>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</si>
  <si>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</si>
  <si>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</si>
  <si>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</si>
  <si>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</si>
  <si>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</si>
  <si>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</si>
  <si>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</si>
  <si>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</si>
  <si>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</si>
  <si>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</si>
  <si>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</si>
  <si>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</si>
  <si>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</si>
  <si>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</si>
  <si>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</si>
  <si>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</si>
  <si>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</si>
  <si>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</si>
  <si>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</si>
  <si>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</si>
  <si>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</si>
  <si>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</si>
  <si>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</si>
  <si>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</si>
  <si>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</si>
  <si>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</si>
  <si>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</si>
  <si>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</si>
  <si>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</si>
  <si>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</si>
  <si>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</si>
  <si>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</si>
  <si>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</si>
  <si>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</si>
  <si>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</si>
  <si>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</si>
  <si>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</si>
  <si>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</si>
  <si>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</si>
  <si>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</si>
  <si>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</si>
  <si>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</si>
  <si>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</si>
  <si>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</si>
  <si>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</si>
  <si>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</si>
  <si>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</si>
  <si>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</si>
  <si>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</si>
  <si>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</si>
  <si>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</si>
  <si>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</si>
  <si>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</si>
  <si>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</si>
  <si>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</si>
  <si>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</si>
  <si>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</si>
  <si>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</si>
  <si>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</si>
  <si>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</si>
  <si>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</si>
  <si>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</si>
  <si>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</si>
  <si>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</si>
  <si>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</si>
  <si>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</si>
  <si>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</si>
  <si>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</si>
  <si>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</si>
  <si>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</si>
  <si>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</si>
  <si>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</si>
  <si>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</si>
  <si>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</si>
  <si>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</si>
  <si>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</si>
  <si>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</si>
  <si>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</si>
  <si>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</si>
  <si>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</si>
  <si>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Formula goal:  Lookup and then add all costs associated with various products.</t>
  </si>
  <si>
    <t>ItemSold</t>
  </si>
  <si>
    <t>Total Costs</t>
  </si>
  <si>
    <t>Lookup Table:</t>
  </si>
  <si>
    <t>Cost</t>
  </si>
  <si>
    <t>Helper Column</t>
  </si>
  <si>
    <t>Has prospective customer made it into our master list due to our sales phone calls?</t>
  </si>
  <si>
    <t>List 2 = Customers we have made sales calls to.</t>
  </si>
  <si>
    <t>Master Customer List</t>
  </si>
  <si>
    <t>Prospective Customers</t>
  </si>
  <si>
    <t>List 1</t>
  </si>
  <si>
    <t>List 2</t>
  </si>
  <si>
    <t>Is item in List 2 in List 1?</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</si>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</sst>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9"/>
      <color rgb="FF333333"/>
      <name val="Verdana"/>
      <family val="2"/>
    </font>
    <font>
      <sz val="12"/>
      <color theme="1"/>
      <name val="Times New Roman"/>
      <family val="2"/>
    </font>
  </fonts>
  <fills count="9">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37">
    <xf numFmtId="0" fontId="0" fillId="0" borderId="0" xfId="0"/>
    <xf numFmtId="0" fontId="0" fillId="2" borderId="2" xfId="0" applyFill="1" applyBorder="1"/>
    <xf numFmtId="0" fontId="0" fillId="2" borderId="3" xfId="0" applyFill="1" applyBorder="1"/>
    <xf numFmtId="0" fontId="3" fillId="3" borderId="4" xfId="0" applyFont="1" applyFill="1" applyBorder="1"/>
    <xf numFmtId="0" fontId="0" fillId="0" borderId="4" xfId="0" applyBorder="1"/>
    <xf numFmtId="164" fontId="0" fillId="0" borderId="4" xfId="0" applyNumberFormat="1" applyBorder="1"/>
    <xf numFmtId="0" fontId="2" fillId="0" borderId="0" xfId="0" applyFont="1"/>
    <xf numFmtId="0" fontId="0" fillId="4" borderId="4" xfId="0" applyFill="1" applyBorder="1"/>
    <xf numFmtId="14" fontId="0" fillId="0" borderId="4" xfId="0" applyNumberFormat="1" applyBorder="1"/>
    <xf numFmtId="164" fontId="0" fillId="4" borderId="4" xfId="0" applyNumberFormat="1" applyFill="1" applyBorder="1"/>
    <xf numFmtId="0" fontId="0" fillId="2" borderId="1" xfId="0" applyFill="1" applyBorder="1"/>
    <xf numFmtId="0" fontId="2" fillId="0" borderId="4" xfId="0" applyFont="1" applyBorder="1"/>
    <xf numFmtId="0" fontId="3" fillId="3" borderId="0" xfId="0" applyFont="1" applyFill="1"/>
    <xf numFmtId="164" fontId="0" fillId="0" borderId="0" xfId="0" applyNumberFormat="1"/>
    <xf numFmtId="0" fontId="0" fillId="7" borderId="4" xfId="0" applyFill="1" applyBorder="1"/>
    <xf numFmtId="0" fontId="0" fillId="7"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1" fillId="3" borderId="4" xfId="0" applyFont="1" applyFill="1" applyBorder="1"/>
    <xf numFmtId="0" fontId="0" fillId="8" borderId="4" xfId="0" applyFill="1" applyBorder="1"/>
    <xf numFmtId="2" fontId="0" fillId="0" borderId="4" xfId="0" applyNumberFormat="1" applyBorder="1"/>
    <xf numFmtId="2" fontId="0" fillId="4" borderId="4" xfId="0" applyNumberFormat="1" applyFill="1" applyBorder="1"/>
    <xf numFmtId="0" fontId="4" fillId="7" borderId="4" xfId="0" applyFont="1" applyFill="1" applyBorder="1" applyAlignment="1">
      <alignment horizontal="centerContinuous" wrapText="1"/>
    </xf>
    <xf numFmtId="0" fontId="3" fillId="3" borderId="3" xfId="0" applyFont="1" applyFill="1" applyBorder="1"/>
    <xf numFmtId="0" fontId="0" fillId="0" borderId="4" xfId="0" applyBorder="1" applyAlignment="1">
      <alignment wrapText="1"/>
    </xf>
    <xf numFmtId="0" fontId="0" fillId="4" borderId="4" xfId="0" applyFill="1" applyBorder="1" applyAlignment="1">
      <alignment horizontal="left"/>
    </xf>
    <xf numFmtId="0" fontId="0" fillId="7" borderId="1" xfId="0" applyFill="1" applyBorder="1" applyAlignment="1">
      <alignment horizontal="centerContinuous" wrapText="1"/>
    </xf>
    <xf numFmtId="0" fontId="0" fillId="7" borderId="2" xfId="0" applyFill="1" applyBorder="1" applyAlignment="1">
      <alignment horizontal="centerContinuous" wrapText="1"/>
    </xf>
    <xf numFmtId="0" fontId="0" fillId="7" borderId="3" xfId="0" applyFill="1" applyBorder="1" applyAlignment="1">
      <alignment horizontal="centerContinuous" wrapText="1"/>
    </xf>
    <xf numFmtId="0" fontId="3" fillId="6" borderId="1" xfId="0" applyFont="1" applyFill="1" applyBorder="1" applyAlignment="1">
      <alignment horizontal="centerContinuous" wrapText="1"/>
    </xf>
    <xf numFmtId="0" fontId="3" fillId="6" borderId="2" xfId="0" applyFont="1" applyFill="1" applyBorder="1" applyAlignment="1">
      <alignment horizontal="centerContinuous" wrapText="1"/>
    </xf>
    <xf numFmtId="0" fontId="5" fillId="0" borderId="4" xfId="0" applyFont="1" applyBorder="1" applyAlignment="1">
      <alignment horizontal="left" vertical="center"/>
    </xf>
    <xf numFmtId="0" fontId="5" fillId="0" borderId="0" xfId="0" applyFont="1"/>
    <xf numFmtId="0" fontId="0" fillId="5" borderId="1" xfId="0" applyFill="1" applyBorder="1"/>
    <xf numFmtId="0" fontId="0" fillId="5" borderId="3" xfId="0" applyFill="1" applyBorder="1"/>
    <xf numFmtId="0" fontId="0" fillId="5" borderId="4" xfId="0" applyFill="1" applyBorder="1" applyAlignment="1">
      <alignment wrapText="1"/>
    </xf>
  </cellXfs>
  <cellStyles count="2">
    <cellStyle name="Normal" xfId="0" builtinId="0"/>
    <cellStyle name="Normal 2" xfId="1" xr:uid="{00000000-0005-0000-0000-00000200000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FF"/>
      <color rgb="FFFFFF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showGridLines="0" tabSelected="1" zoomScaleNormal="100" workbookViewId="0">
      <selection activeCell="E13" sqref="E13"/>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14" t="s">
        <v>20</v>
      </c>
      <c r="B1" s="14"/>
      <c r="C1" s="14"/>
      <c r="D1" s="14"/>
      <c r="E1" s="14"/>
      <c r="F1" s="14"/>
      <c r="G1" s="14"/>
      <c r="H1" s="14"/>
    </row>
    <row r="5" spans="1:8" x14ac:dyDescent="0.2">
      <c r="A5" s="11" t="s">
        <v>19</v>
      </c>
      <c r="B5" s="11" t="s">
        <v>21</v>
      </c>
      <c r="C5" s="11" t="s">
        <v>22</v>
      </c>
      <c r="D5" s="11" t="s">
        <v>23</v>
      </c>
      <c r="G5" s="11" t="s">
        <v>22</v>
      </c>
      <c r="H5" s="11" t="s">
        <v>23</v>
      </c>
    </row>
    <row r="6" spans="1:8" x14ac:dyDescent="0.2">
      <c r="A6" s="8">
        <v>40308</v>
      </c>
      <c r="B6" s="4" t="s">
        <v>24</v>
      </c>
      <c r="C6" s="4">
        <v>73</v>
      </c>
      <c r="D6" s="7"/>
      <c r="G6" s="4">
        <v>0</v>
      </c>
      <c r="H6" s="5">
        <v>0</v>
      </c>
    </row>
    <row r="7" spans="1:8" x14ac:dyDescent="0.2">
      <c r="A7" s="8">
        <v>40308</v>
      </c>
      <c r="B7" s="4" t="s">
        <v>25</v>
      </c>
      <c r="C7" s="4">
        <v>22</v>
      </c>
      <c r="D7" s="7"/>
      <c r="G7" s="4">
        <v>60</v>
      </c>
      <c r="H7" s="5">
        <v>50</v>
      </c>
    </row>
    <row r="8" spans="1:8" x14ac:dyDescent="0.2">
      <c r="A8" s="8">
        <v>40308</v>
      </c>
      <c r="B8" s="4" t="s">
        <v>26</v>
      </c>
      <c r="C8" s="4">
        <v>92</v>
      </c>
      <c r="D8" s="7"/>
      <c r="G8" s="4">
        <v>90</v>
      </c>
      <c r="H8" s="5">
        <v>75</v>
      </c>
    </row>
    <row r="9" spans="1:8" x14ac:dyDescent="0.2">
      <c r="A9" s="8">
        <v>40308</v>
      </c>
      <c r="B9" s="4" t="s">
        <v>27</v>
      </c>
      <c r="C9" s="4">
        <v>77</v>
      </c>
      <c r="D9" s="7"/>
      <c r="G9" s="4">
        <v>150</v>
      </c>
      <c r="H9" s="5">
        <v>150</v>
      </c>
    </row>
    <row r="10" spans="1:8" x14ac:dyDescent="0.2">
      <c r="A10" s="8">
        <v>40308</v>
      </c>
      <c r="B10" s="4" t="s">
        <v>28</v>
      </c>
      <c r="C10" s="4">
        <v>78</v>
      </c>
      <c r="D10" s="7"/>
    </row>
    <row r="11" spans="1:8" x14ac:dyDescent="0.2">
      <c r="A11" s="8">
        <v>40308</v>
      </c>
      <c r="B11" s="4" t="s">
        <v>29</v>
      </c>
      <c r="C11" s="4">
        <v>93</v>
      </c>
      <c r="D11" s="7"/>
    </row>
    <row r="12" spans="1:8" x14ac:dyDescent="0.2">
      <c r="A12" s="8">
        <v>40308</v>
      </c>
      <c r="B12" s="4" t="s">
        <v>30</v>
      </c>
      <c r="C12" s="4">
        <v>90</v>
      </c>
      <c r="D12" s="7"/>
    </row>
    <row r="13" spans="1:8" x14ac:dyDescent="0.2">
      <c r="A13" s="8">
        <v>40308</v>
      </c>
      <c r="B13" s="4" t="s">
        <v>31</v>
      </c>
      <c r="C13" s="4">
        <v>88</v>
      </c>
      <c r="D13" s="7"/>
    </row>
    <row r="14" spans="1:8" x14ac:dyDescent="0.2">
      <c r="A14" s="8">
        <v>40308</v>
      </c>
      <c r="B14" s="4" t="s">
        <v>32</v>
      </c>
      <c r="C14" s="4">
        <v>77</v>
      </c>
      <c r="D14" s="7"/>
    </row>
    <row r="15" spans="1:8" x14ac:dyDescent="0.2">
      <c r="A15" s="8">
        <v>40308</v>
      </c>
      <c r="B15" s="4" t="s">
        <v>33</v>
      </c>
      <c r="C15" s="4">
        <v>81</v>
      </c>
      <c r="D15" s="7"/>
    </row>
    <row r="16" spans="1:8" x14ac:dyDescent="0.2">
      <c r="A16" s="8">
        <v>40308</v>
      </c>
      <c r="B16" s="4" t="s">
        <v>34</v>
      </c>
      <c r="C16" s="4">
        <v>81</v>
      </c>
      <c r="D16" s="7"/>
    </row>
    <row r="17" spans="1:4" x14ac:dyDescent="0.2">
      <c r="A17" s="8">
        <v>40308</v>
      </c>
      <c r="B17" s="4" t="s">
        <v>35</v>
      </c>
      <c r="C17" s="4">
        <v>86</v>
      </c>
      <c r="D17" s="7"/>
    </row>
    <row r="18" spans="1:4" x14ac:dyDescent="0.2">
      <c r="A18" s="8">
        <v>40308</v>
      </c>
      <c r="B18" s="4" t="s">
        <v>36</v>
      </c>
      <c r="C18" s="4">
        <v>91</v>
      </c>
      <c r="D18" s="7"/>
    </row>
    <row r="19" spans="1:4" x14ac:dyDescent="0.2">
      <c r="A19" s="8">
        <v>40308</v>
      </c>
      <c r="B19" s="4" t="s">
        <v>37</v>
      </c>
      <c r="C19" s="4">
        <v>84</v>
      </c>
      <c r="D19" s="7"/>
    </row>
    <row r="20" spans="1:4" x14ac:dyDescent="0.2">
      <c r="A20" s="8">
        <v>40308</v>
      </c>
      <c r="B20" s="4" t="s">
        <v>38</v>
      </c>
      <c r="C20" s="4">
        <v>89</v>
      </c>
      <c r="D20" s="7"/>
    </row>
    <row r="21" spans="1:4" x14ac:dyDescent="0.2">
      <c r="A21" s="8">
        <v>40308</v>
      </c>
      <c r="B21" s="4" t="s">
        <v>39</v>
      </c>
      <c r="C21" s="4">
        <v>74</v>
      </c>
      <c r="D21" s="7"/>
    </row>
    <row r="22" spans="1:4" x14ac:dyDescent="0.2">
      <c r="A22" s="8">
        <v>40308</v>
      </c>
      <c r="B22" s="4" t="s">
        <v>40</v>
      </c>
      <c r="C22" s="4">
        <v>86</v>
      </c>
      <c r="D22" s="7"/>
    </row>
    <row r="23" spans="1:4" x14ac:dyDescent="0.2">
      <c r="A23" s="8">
        <v>40308</v>
      </c>
      <c r="B23" s="4" t="s">
        <v>41</v>
      </c>
      <c r="C23" s="4">
        <v>94</v>
      </c>
      <c r="D23" s="7"/>
    </row>
    <row r="24" spans="1:4" x14ac:dyDescent="0.2">
      <c r="A24" s="8">
        <v>40308</v>
      </c>
      <c r="B24" s="4" t="s">
        <v>42</v>
      </c>
      <c r="C24" s="4">
        <v>70</v>
      </c>
      <c r="D24" s="7"/>
    </row>
    <row r="25" spans="1:4" x14ac:dyDescent="0.2">
      <c r="A25" s="8">
        <v>40308</v>
      </c>
      <c r="B25" s="4" t="s">
        <v>43</v>
      </c>
      <c r="C25" s="4">
        <v>0</v>
      </c>
      <c r="D25" s="7"/>
    </row>
    <row r="26" spans="1:4" x14ac:dyDescent="0.2">
      <c r="A26" s="8">
        <v>40308</v>
      </c>
      <c r="B26" s="4" t="s">
        <v>44</v>
      </c>
      <c r="C26" s="4">
        <v>86</v>
      </c>
      <c r="D26" s="7"/>
    </row>
    <row r="27" spans="1:4" x14ac:dyDescent="0.2">
      <c r="A27" s="8">
        <v>40308</v>
      </c>
      <c r="B27" s="4" t="s">
        <v>45</v>
      </c>
      <c r="C27" s="4">
        <v>88</v>
      </c>
      <c r="D27" s="7"/>
    </row>
    <row r="28" spans="1:4" x14ac:dyDescent="0.2">
      <c r="A28" s="8">
        <v>40308</v>
      </c>
      <c r="B28" s="4" t="s">
        <v>46</v>
      </c>
      <c r="C28" s="4">
        <v>94</v>
      </c>
      <c r="D28" s="7"/>
    </row>
    <row r="29" spans="1:4" x14ac:dyDescent="0.2">
      <c r="A29" s="8">
        <v>40308</v>
      </c>
      <c r="B29" s="4" t="s">
        <v>47</v>
      </c>
      <c r="C29" s="4">
        <v>84</v>
      </c>
      <c r="D29" s="7"/>
    </row>
    <row r="30" spans="1:4" x14ac:dyDescent="0.2">
      <c r="A30" s="8">
        <v>40308</v>
      </c>
      <c r="B30" s="4" t="s">
        <v>48</v>
      </c>
      <c r="C30" s="4">
        <v>79</v>
      </c>
      <c r="D30"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H3" sqref="H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23" t="s">
        <v>344</v>
      </c>
      <c r="B1" s="23"/>
      <c r="C1" s="23"/>
      <c r="E1" s="23" t="s">
        <v>345</v>
      </c>
      <c r="F1" s="23"/>
      <c r="G1" s="23"/>
      <c r="H1" s="23"/>
    </row>
    <row r="2" spans="1:8" x14ac:dyDescent="0.2">
      <c r="A2" s="24" t="s">
        <v>6</v>
      </c>
      <c r="B2" s="3" t="s">
        <v>0</v>
      </c>
      <c r="C2" s="3" t="s">
        <v>11</v>
      </c>
      <c r="E2" s="3" t="s">
        <v>11</v>
      </c>
      <c r="F2" s="3"/>
      <c r="G2" s="3" t="s">
        <v>6</v>
      </c>
      <c r="H2" s="3" t="s">
        <v>0</v>
      </c>
    </row>
    <row r="3" spans="1:8" x14ac:dyDescent="0.2">
      <c r="A3" s="4" t="s">
        <v>2</v>
      </c>
      <c r="B3" s="5">
        <v>23</v>
      </c>
      <c r="C3" s="4" t="s">
        <v>12</v>
      </c>
      <c r="E3" s="4" t="s">
        <v>346</v>
      </c>
      <c r="F3" s="4"/>
      <c r="G3" s="26" t="str">
        <f t="shared" ref="G3:H3" si="0">INDEX(A3:A8,MATCH($E3,$C$3:$C$8,0))</f>
        <v>Quad</v>
      </c>
      <c r="H3" s="9">
        <f t="shared" si="0"/>
        <v>30</v>
      </c>
    </row>
    <row r="4" spans="1:8" x14ac:dyDescent="0.2">
      <c r="A4" s="4" t="s">
        <v>4</v>
      </c>
      <c r="B4" s="5">
        <v>30</v>
      </c>
      <c r="C4" s="4" t="s">
        <v>346</v>
      </c>
    </row>
    <row r="5" spans="1:8" x14ac:dyDescent="0.2">
      <c r="A5" s="4" t="s">
        <v>1</v>
      </c>
      <c r="B5" s="5">
        <v>22</v>
      </c>
      <c r="C5" s="4" t="s">
        <v>347</v>
      </c>
    </row>
    <row r="6" spans="1:8" x14ac:dyDescent="0.2">
      <c r="A6" s="4" t="s">
        <v>5</v>
      </c>
      <c r="B6" s="5">
        <v>25</v>
      </c>
      <c r="C6" s="4" t="s">
        <v>348</v>
      </c>
    </row>
    <row r="7" spans="1:8" ht="32" x14ac:dyDescent="0.2">
      <c r="A7" s="25" t="s">
        <v>3</v>
      </c>
      <c r="B7" s="5">
        <v>23.5</v>
      </c>
      <c r="C7" s="4" t="s">
        <v>349</v>
      </c>
    </row>
    <row r="8" spans="1:8" ht="32" x14ac:dyDescent="0.2">
      <c r="A8" s="25" t="s">
        <v>350</v>
      </c>
      <c r="B8" s="5">
        <v>45</v>
      </c>
      <c r="C8" s="4" t="s">
        <v>13</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showGridLines="0" tabSelected="1" zoomScale="85" zoomScaleNormal="85" workbookViewId="0">
      <selection activeCell="E13" sqref="E13"/>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27" t="s">
        <v>351</v>
      </c>
      <c r="B1" s="28"/>
      <c r="C1" s="28"/>
      <c r="D1" s="28"/>
      <c r="E1" s="28"/>
      <c r="F1" s="28"/>
      <c r="G1" s="28"/>
      <c r="H1" s="28"/>
      <c r="I1" s="28"/>
      <c r="J1" s="28"/>
      <c r="K1" s="29"/>
    </row>
    <row r="3" spans="1:12" ht="48" x14ac:dyDescent="0.2">
      <c r="A3" s="11" t="s">
        <v>19</v>
      </c>
      <c r="B3" s="11" t="s">
        <v>10</v>
      </c>
      <c r="C3" s="11" t="s">
        <v>6</v>
      </c>
      <c r="D3" s="11" t="s">
        <v>352</v>
      </c>
      <c r="E3" s="11" t="s">
        <v>353</v>
      </c>
      <c r="F3" s="11" t="s">
        <v>23</v>
      </c>
      <c r="H3" s="30" t="s">
        <v>354</v>
      </c>
      <c r="I3" s="31"/>
      <c r="K3" s="30" t="s">
        <v>355</v>
      </c>
      <c r="L3" s="31"/>
    </row>
    <row r="4" spans="1:12" x14ac:dyDescent="0.2">
      <c r="A4" s="8">
        <v>40315</v>
      </c>
      <c r="B4" s="5">
        <v>3214.21</v>
      </c>
      <c r="C4" s="4" t="s">
        <v>356</v>
      </c>
      <c r="D4" s="4" t="s">
        <v>357</v>
      </c>
      <c r="E4" s="32" t="s">
        <v>358</v>
      </c>
      <c r="F4" s="7"/>
      <c r="H4" s="4" t="s">
        <v>359</v>
      </c>
      <c r="I4" s="5">
        <v>100</v>
      </c>
      <c r="K4" s="4" t="s">
        <v>360</v>
      </c>
      <c r="L4" s="4">
        <v>0.02</v>
      </c>
    </row>
    <row r="5" spans="1:12" x14ac:dyDescent="0.2">
      <c r="A5" s="8">
        <v>40316</v>
      </c>
      <c r="B5" s="5">
        <v>2839.58</v>
      </c>
      <c r="C5" s="4" t="s">
        <v>356</v>
      </c>
      <c r="D5" s="4" t="s">
        <v>357</v>
      </c>
      <c r="E5" s="4" t="s">
        <v>361</v>
      </c>
      <c r="F5" s="7"/>
      <c r="H5" s="4" t="s">
        <v>362</v>
      </c>
      <c r="I5" s="5">
        <v>150</v>
      </c>
      <c r="K5" s="4" t="s">
        <v>363</v>
      </c>
      <c r="L5" s="4">
        <v>0.03</v>
      </c>
    </row>
    <row r="6" spans="1:12" x14ac:dyDescent="0.2">
      <c r="A6" s="8">
        <v>40317</v>
      </c>
      <c r="B6" s="5">
        <v>4080.47</v>
      </c>
      <c r="C6" s="4" t="s">
        <v>364</v>
      </c>
      <c r="D6" s="4" t="s">
        <v>357</v>
      </c>
      <c r="E6" s="4" t="s">
        <v>365</v>
      </c>
      <c r="F6" s="7"/>
      <c r="H6" s="4" t="s">
        <v>356</v>
      </c>
      <c r="I6" s="5">
        <v>125</v>
      </c>
      <c r="K6" s="4" t="s">
        <v>366</v>
      </c>
      <c r="L6" s="4">
        <v>2.5000000000000001E-2</v>
      </c>
    </row>
    <row r="7" spans="1:12" x14ac:dyDescent="0.2">
      <c r="A7" s="8">
        <v>40318</v>
      </c>
      <c r="B7" s="5">
        <v>4393.67</v>
      </c>
      <c r="C7" s="4" t="s">
        <v>360</v>
      </c>
      <c r="D7" s="4" t="s">
        <v>367</v>
      </c>
      <c r="E7" s="4" t="s">
        <v>368</v>
      </c>
      <c r="F7" s="7"/>
      <c r="H7" s="4" t="s">
        <v>364</v>
      </c>
      <c r="I7" s="5">
        <v>110</v>
      </c>
      <c r="K7" s="4" t="s">
        <v>369</v>
      </c>
      <c r="L7" s="4">
        <v>2.75E-2</v>
      </c>
    </row>
    <row r="8" spans="1:12" x14ac:dyDescent="0.2">
      <c r="A8" s="8">
        <v>40319</v>
      </c>
      <c r="B8" s="5">
        <v>4479.6000000000004</v>
      </c>
      <c r="C8" s="4" t="s">
        <v>369</v>
      </c>
      <c r="D8" s="4" t="s">
        <v>367</v>
      </c>
      <c r="E8" s="4" t="s">
        <v>370</v>
      </c>
      <c r="F8" s="7"/>
    </row>
    <row r="9" spans="1:12" x14ac:dyDescent="0.2">
      <c r="A9" s="8">
        <v>40320</v>
      </c>
      <c r="B9" s="5">
        <v>2654.98</v>
      </c>
      <c r="C9" s="4" t="s">
        <v>360</v>
      </c>
      <c r="D9" s="4" t="s">
        <v>367</v>
      </c>
      <c r="E9" s="4" t="s">
        <v>371</v>
      </c>
      <c r="F9" s="7"/>
    </row>
    <row r="10" spans="1:12" x14ac:dyDescent="0.2">
      <c r="A10" s="8">
        <v>40321</v>
      </c>
      <c r="B10" s="5">
        <v>3994.22</v>
      </c>
      <c r="C10" s="4" t="s">
        <v>366</v>
      </c>
      <c r="D10" s="4" t="s">
        <v>367</v>
      </c>
      <c r="E10" s="4" t="s">
        <v>372</v>
      </c>
      <c r="F10" s="7"/>
    </row>
    <row r="11" spans="1:12" x14ac:dyDescent="0.2">
      <c r="A11" s="8">
        <v>40322</v>
      </c>
      <c r="B11" s="5">
        <v>4098.8</v>
      </c>
      <c r="C11" s="4" t="s">
        <v>362</v>
      </c>
      <c r="D11" s="4" t="s">
        <v>357</v>
      </c>
      <c r="E11" s="4" t="s">
        <v>373</v>
      </c>
      <c r="F11" s="7"/>
    </row>
    <row r="12" spans="1:12" x14ac:dyDescent="0.2">
      <c r="A12" s="8">
        <v>40323</v>
      </c>
      <c r="B12" s="5">
        <v>4734.34</v>
      </c>
      <c r="C12" s="4" t="s">
        <v>363</v>
      </c>
      <c r="D12" s="4" t="s">
        <v>367</v>
      </c>
      <c r="E12" s="4" t="s">
        <v>374</v>
      </c>
      <c r="F12" s="7"/>
    </row>
    <row r="13" spans="1:12" x14ac:dyDescent="0.2">
      <c r="A13" s="8">
        <v>40324</v>
      </c>
      <c r="B13" s="5">
        <v>3493.1</v>
      </c>
      <c r="C13" s="4" t="s">
        <v>359</v>
      </c>
      <c r="D13" s="4" t="s">
        <v>357</v>
      </c>
      <c r="E13" s="4" t="s">
        <v>375</v>
      </c>
      <c r="F13" s="7"/>
    </row>
    <row r="14" spans="1:12" x14ac:dyDescent="0.2">
      <c r="A14" s="8">
        <v>40325</v>
      </c>
      <c r="B14" s="5">
        <v>3284.31</v>
      </c>
      <c r="C14" s="4" t="s">
        <v>362</v>
      </c>
      <c r="D14" s="4" t="s">
        <v>357</v>
      </c>
      <c r="E14" s="4" t="s">
        <v>376</v>
      </c>
      <c r="F14" s="7"/>
    </row>
    <row r="15" spans="1:12" x14ac:dyDescent="0.2">
      <c r="A15" s="8">
        <v>40326</v>
      </c>
      <c r="B15" s="5">
        <v>4766.3999999999996</v>
      </c>
      <c r="C15" s="4" t="s">
        <v>363</v>
      </c>
      <c r="D15" s="4" t="s">
        <v>367</v>
      </c>
      <c r="E15" s="4" t="s">
        <v>377</v>
      </c>
      <c r="F15" s="7"/>
    </row>
    <row r="16" spans="1:12" x14ac:dyDescent="0.2">
      <c r="A16" s="8">
        <v>40327</v>
      </c>
      <c r="B16" s="5">
        <v>3601.61</v>
      </c>
      <c r="C16" s="4" t="s">
        <v>356</v>
      </c>
      <c r="D16" s="4" t="s">
        <v>357</v>
      </c>
      <c r="E16" s="4" t="s">
        <v>378</v>
      </c>
      <c r="F16" s="7"/>
    </row>
    <row r="17" spans="1:6" x14ac:dyDescent="0.2">
      <c r="A17" s="8">
        <v>40328</v>
      </c>
      <c r="B17" s="5">
        <v>4272.68</v>
      </c>
      <c r="C17" s="4" t="s">
        <v>366</v>
      </c>
      <c r="D17" s="4" t="s">
        <v>367</v>
      </c>
      <c r="E17" s="4" t="s">
        <v>379</v>
      </c>
      <c r="F17" s="7"/>
    </row>
    <row r="18" spans="1:6" x14ac:dyDescent="0.2">
      <c r="A18" s="8">
        <v>40329</v>
      </c>
      <c r="B18" s="5">
        <v>2142.69</v>
      </c>
      <c r="C18" s="4" t="s">
        <v>356</v>
      </c>
      <c r="D18" s="4" t="s">
        <v>357</v>
      </c>
      <c r="E18" s="4" t="s">
        <v>380</v>
      </c>
      <c r="F18" s="7"/>
    </row>
    <row r="19" spans="1:6" x14ac:dyDescent="0.2">
      <c r="A19" s="8">
        <v>40330</v>
      </c>
      <c r="B19" s="5">
        <v>4389.33</v>
      </c>
      <c r="C19" s="4" t="s">
        <v>363</v>
      </c>
      <c r="D19" s="4" t="s">
        <v>367</v>
      </c>
      <c r="E19" s="4" t="s">
        <v>381</v>
      </c>
      <c r="F19" s="7"/>
    </row>
    <row r="20" spans="1:6" x14ac:dyDescent="0.2">
      <c r="A20" s="8">
        <v>40331</v>
      </c>
      <c r="B20" s="5">
        <v>3876.18</v>
      </c>
      <c r="C20" s="4" t="s">
        <v>364</v>
      </c>
      <c r="D20" s="4" t="s">
        <v>357</v>
      </c>
      <c r="E20" s="4" t="s">
        <v>382</v>
      </c>
      <c r="F20" s="7"/>
    </row>
    <row r="21" spans="1:6" x14ac:dyDescent="0.2">
      <c r="A21" s="8">
        <v>40332</v>
      </c>
      <c r="B21" s="5">
        <v>3907.71</v>
      </c>
      <c r="C21" s="4" t="s">
        <v>362</v>
      </c>
      <c r="D21" s="4" t="s">
        <v>357</v>
      </c>
      <c r="E21" s="4" t="s">
        <v>383</v>
      </c>
      <c r="F21" s="7"/>
    </row>
    <row r="22" spans="1:6" x14ac:dyDescent="0.2">
      <c r="A22" s="8">
        <v>40333</v>
      </c>
      <c r="B22" s="5">
        <v>4150.7</v>
      </c>
      <c r="C22" s="4" t="s">
        <v>364</v>
      </c>
      <c r="D22" s="4" t="s">
        <v>357</v>
      </c>
      <c r="E22" s="4" t="s">
        <v>384</v>
      </c>
      <c r="F22" s="7"/>
    </row>
    <row r="23" spans="1:6" x14ac:dyDescent="0.2">
      <c r="A23" s="8">
        <v>40334</v>
      </c>
      <c r="B23" s="5">
        <v>2773.03</v>
      </c>
      <c r="C23" s="4" t="s">
        <v>360</v>
      </c>
      <c r="D23" s="4" t="s">
        <v>367</v>
      </c>
      <c r="E23" s="4" t="s">
        <v>385</v>
      </c>
      <c r="F23" s="7"/>
    </row>
    <row r="24" spans="1:6" x14ac:dyDescent="0.2">
      <c r="A24" s="8">
        <v>40335</v>
      </c>
      <c r="B24" s="5">
        <v>2145.5100000000002</v>
      </c>
      <c r="C24" s="4" t="s">
        <v>363</v>
      </c>
      <c r="D24" s="4" t="s">
        <v>367</v>
      </c>
      <c r="E24" s="4" t="s">
        <v>386</v>
      </c>
      <c r="F24" s="7"/>
    </row>
    <row r="25" spans="1:6" x14ac:dyDescent="0.2">
      <c r="E25" s="3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10" sqref="F10"/>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27" t="s">
        <v>351</v>
      </c>
      <c r="B1" s="28"/>
      <c r="C1" s="28"/>
      <c r="D1" s="28"/>
      <c r="E1" s="28"/>
      <c r="F1" s="28"/>
      <c r="G1" s="28"/>
      <c r="H1" s="28"/>
      <c r="I1" s="28"/>
      <c r="J1" s="28"/>
      <c r="K1" s="29"/>
    </row>
    <row r="3" spans="1:12" ht="48" x14ac:dyDescent="0.2">
      <c r="A3" s="11" t="s">
        <v>19</v>
      </c>
      <c r="B3" s="11" t="s">
        <v>10</v>
      </c>
      <c r="C3" s="11" t="s">
        <v>6</v>
      </c>
      <c r="D3" s="11" t="s">
        <v>352</v>
      </c>
      <c r="E3" s="11" t="s">
        <v>353</v>
      </c>
      <c r="F3" s="11" t="s">
        <v>23</v>
      </c>
      <c r="H3" s="30" t="s">
        <v>354</v>
      </c>
      <c r="I3" s="31"/>
      <c r="K3" s="30" t="s">
        <v>355</v>
      </c>
      <c r="L3" s="31"/>
    </row>
    <row r="4" spans="1:12" x14ac:dyDescent="0.2">
      <c r="A4" s="8">
        <v>40315</v>
      </c>
      <c r="B4" s="5">
        <v>3214.21</v>
      </c>
      <c r="C4" s="4" t="s">
        <v>356</v>
      </c>
      <c r="D4" s="4" t="s">
        <v>357</v>
      </c>
      <c r="E4" s="32" t="s">
        <v>358</v>
      </c>
      <c r="F4" s="7">
        <f t="shared" ref="F4:F24" si="0">IF(D4="ProductLine1",VLOOKUP(C4,$H$4:$I$7,2,0),VLOOKUP(C4,$K$4:$L$7,2,0)*B4)</f>
        <v>125</v>
      </c>
      <c r="H4" s="4" t="s">
        <v>359</v>
      </c>
      <c r="I4" s="5">
        <v>100</v>
      </c>
      <c r="K4" s="4" t="s">
        <v>360</v>
      </c>
      <c r="L4" s="4">
        <v>0.02</v>
      </c>
    </row>
    <row r="5" spans="1:12" x14ac:dyDescent="0.2">
      <c r="A5" s="8">
        <v>40316</v>
      </c>
      <c r="B5" s="5">
        <v>2839.58</v>
      </c>
      <c r="C5" s="4" t="s">
        <v>356</v>
      </c>
      <c r="D5" s="4" t="s">
        <v>357</v>
      </c>
      <c r="E5" s="4" t="s">
        <v>361</v>
      </c>
      <c r="F5" s="7">
        <f t="shared" si="0"/>
        <v>125</v>
      </c>
      <c r="H5" s="4" t="s">
        <v>362</v>
      </c>
      <c r="I5" s="5">
        <v>150</v>
      </c>
      <c r="K5" s="4" t="s">
        <v>363</v>
      </c>
      <c r="L5" s="4">
        <v>0.03</v>
      </c>
    </row>
    <row r="6" spans="1:12" x14ac:dyDescent="0.2">
      <c r="A6" s="8">
        <v>40317</v>
      </c>
      <c r="B6" s="5">
        <v>4080.47</v>
      </c>
      <c r="C6" s="4" t="s">
        <v>364</v>
      </c>
      <c r="D6" s="4" t="s">
        <v>357</v>
      </c>
      <c r="E6" s="4" t="s">
        <v>365</v>
      </c>
      <c r="F6" s="7">
        <f t="shared" si="0"/>
        <v>110</v>
      </c>
      <c r="H6" s="4" t="s">
        <v>356</v>
      </c>
      <c r="I6" s="5">
        <v>125</v>
      </c>
      <c r="K6" s="4" t="s">
        <v>366</v>
      </c>
      <c r="L6" s="4">
        <v>2.5000000000000001E-2</v>
      </c>
    </row>
    <row r="7" spans="1:12" x14ac:dyDescent="0.2">
      <c r="A7" s="8">
        <v>40318</v>
      </c>
      <c r="B7" s="5">
        <v>4393.67</v>
      </c>
      <c r="C7" s="4" t="s">
        <v>360</v>
      </c>
      <c r="D7" s="4" t="s">
        <v>367</v>
      </c>
      <c r="E7" s="4" t="s">
        <v>368</v>
      </c>
      <c r="F7" s="7">
        <f t="shared" si="0"/>
        <v>87.873400000000004</v>
      </c>
      <c r="H7" s="4" t="s">
        <v>364</v>
      </c>
      <c r="I7" s="5">
        <v>110</v>
      </c>
      <c r="K7" s="4" t="s">
        <v>369</v>
      </c>
      <c r="L7" s="4">
        <v>2.75E-2</v>
      </c>
    </row>
    <row r="8" spans="1:12" x14ac:dyDescent="0.2">
      <c r="A8" s="8">
        <v>40319</v>
      </c>
      <c r="B8" s="5">
        <v>4479.6000000000004</v>
      </c>
      <c r="C8" s="4" t="s">
        <v>369</v>
      </c>
      <c r="D8" s="4" t="s">
        <v>367</v>
      </c>
      <c r="E8" s="4" t="s">
        <v>370</v>
      </c>
      <c r="F8" s="7">
        <f t="shared" si="0"/>
        <v>123.18900000000001</v>
      </c>
    </row>
    <row r="9" spans="1:12" x14ac:dyDescent="0.2">
      <c r="A9" s="8">
        <v>40320</v>
      </c>
      <c r="B9" s="5">
        <v>2654.98</v>
      </c>
      <c r="C9" s="4" t="s">
        <v>360</v>
      </c>
      <c r="D9" s="4" t="s">
        <v>367</v>
      </c>
      <c r="E9" s="4" t="s">
        <v>371</v>
      </c>
      <c r="F9" s="7">
        <f t="shared" si="0"/>
        <v>53.099600000000002</v>
      </c>
    </row>
    <row r="10" spans="1:12" x14ac:dyDescent="0.2">
      <c r="A10" s="8">
        <v>40321</v>
      </c>
      <c r="B10" s="5">
        <v>3994.22</v>
      </c>
      <c r="C10" s="4" t="s">
        <v>366</v>
      </c>
      <c r="D10" s="4" t="s">
        <v>367</v>
      </c>
      <c r="E10" s="4" t="s">
        <v>372</v>
      </c>
      <c r="F10" s="7">
        <f t="shared" si="0"/>
        <v>99.855500000000006</v>
      </c>
    </row>
    <row r="11" spans="1:12" x14ac:dyDescent="0.2">
      <c r="A11" s="8">
        <v>40322</v>
      </c>
      <c r="B11" s="5">
        <v>4098.8</v>
      </c>
      <c r="C11" s="4" t="s">
        <v>362</v>
      </c>
      <c r="D11" s="4" t="s">
        <v>357</v>
      </c>
      <c r="E11" s="4" t="s">
        <v>373</v>
      </c>
      <c r="F11" s="7">
        <f t="shared" si="0"/>
        <v>150</v>
      </c>
    </row>
    <row r="12" spans="1:12" x14ac:dyDescent="0.2">
      <c r="A12" s="8">
        <v>40323</v>
      </c>
      <c r="B12" s="5">
        <v>4734.34</v>
      </c>
      <c r="C12" s="4" t="s">
        <v>363</v>
      </c>
      <c r="D12" s="4" t="s">
        <v>367</v>
      </c>
      <c r="E12" s="4" t="s">
        <v>374</v>
      </c>
      <c r="F12" s="7">
        <f t="shared" si="0"/>
        <v>142.03020000000001</v>
      </c>
    </row>
    <row r="13" spans="1:12" x14ac:dyDescent="0.2">
      <c r="A13" s="8">
        <v>40324</v>
      </c>
      <c r="B13" s="5">
        <v>3493.1</v>
      </c>
      <c r="C13" s="4" t="s">
        <v>359</v>
      </c>
      <c r="D13" s="4" t="s">
        <v>357</v>
      </c>
      <c r="E13" s="4" t="s">
        <v>375</v>
      </c>
      <c r="F13" s="7">
        <f t="shared" si="0"/>
        <v>100</v>
      </c>
    </row>
    <row r="14" spans="1:12" x14ac:dyDescent="0.2">
      <c r="A14" s="8">
        <v>40325</v>
      </c>
      <c r="B14" s="5">
        <v>3284.31</v>
      </c>
      <c r="C14" s="4" t="s">
        <v>362</v>
      </c>
      <c r="D14" s="4" t="s">
        <v>357</v>
      </c>
      <c r="E14" s="4" t="s">
        <v>376</v>
      </c>
      <c r="F14" s="7">
        <f t="shared" si="0"/>
        <v>150</v>
      </c>
    </row>
    <row r="15" spans="1:12" x14ac:dyDescent="0.2">
      <c r="A15" s="8">
        <v>40326</v>
      </c>
      <c r="B15" s="5">
        <v>4766.3999999999996</v>
      </c>
      <c r="C15" s="4" t="s">
        <v>363</v>
      </c>
      <c r="D15" s="4" t="s">
        <v>367</v>
      </c>
      <c r="E15" s="4" t="s">
        <v>377</v>
      </c>
      <c r="F15" s="7">
        <f t="shared" si="0"/>
        <v>142.99199999999999</v>
      </c>
    </row>
    <row r="16" spans="1:12" x14ac:dyDescent="0.2">
      <c r="A16" s="8">
        <v>40327</v>
      </c>
      <c r="B16" s="5">
        <v>3601.61</v>
      </c>
      <c r="C16" s="4" t="s">
        <v>356</v>
      </c>
      <c r="D16" s="4" t="s">
        <v>357</v>
      </c>
      <c r="E16" s="4" t="s">
        <v>378</v>
      </c>
      <c r="F16" s="7">
        <f t="shared" si="0"/>
        <v>125</v>
      </c>
    </row>
    <row r="17" spans="1:6" x14ac:dyDescent="0.2">
      <c r="A17" s="8">
        <v>40328</v>
      </c>
      <c r="B17" s="5">
        <v>4272.68</v>
      </c>
      <c r="C17" s="4" t="s">
        <v>366</v>
      </c>
      <c r="D17" s="4" t="s">
        <v>367</v>
      </c>
      <c r="E17" s="4" t="s">
        <v>379</v>
      </c>
      <c r="F17" s="7">
        <f t="shared" si="0"/>
        <v>106.81700000000001</v>
      </c>
    </row>
    <row r="18" spans="1:6" x14ac:dyDescent="0.2">
      <c r="A18" s="8">
        <v>40329</v>
      </c>
      <c r="B18" s="5">
        <v>2142.69</v>
      </c>
      <c r="C18" s="4" t="s">
        <v>356</v>
      </c>
      <c r="D18" s="4" t="s">
        <v>357</v>
      </c>
      <c r="E18" s="4" t="s">
        <v>380</v>
      </c>
      <c r="F18" s="7">
        <f t="shared" si="0"/>
        <v>125</v>
      </c>
    </row>
    <row r="19" spans="1:6" x14ac:dyDescent="0.2">
      <c r="A19" s="8">
        <v>40330</v>
      </c>
      <c r="B19" s="5">
        <v>4389.33</v>
      </c>
      <c r="C19" s="4" t="s">
        <v>363</v>
      </c>
      <c r="D19" s="4" t="s">
        <v>367</v>
      </c>
      <c r="E19" s="4" t="s">
        <v>381</v>
      </c>
      <c r="F19" s="7">
        <f t="shared" si="0"/>
        <v>131.6799</v>
      </c>
    </row>
    <row r="20" spans="1:6" x14ac:dyDescent="0.2">
      <c r="A20" s="8">
        <v>40331</v>
      </c>
      <c r="B20" s="5">
        <v>3876.18</v>
      </c>
      <c r="C20" s="4" t="s">
        <v>364</v>
      </c>
      <c r="D20" s="4" t="s">
        <v>357</v>
      </c>
      <c r="E20" s="4" t="s">
        <v>382</v>
      </c>
      <c r="F20" s="7">
        <f t="shared" si="0"/>
        <v>110</v>
      </c>
    </row>
    <row r="21" spans="1:6" x14ac:dyDescent="0.2">
      <c r="A21" s="8">
        <v>40332</v>
      </c>
      <c r="B21" s="5">
        <v>3907.71</v>
      </c>
      <c r="C21" s="4" t="s">
        <v>362</v>
      </c>
      <c r="D21" s="4" t="s">
        <v>357</v>
      </c>
      <c r="E21" s="4" t="s">
        <v>383</v>
      </c>
      <c r="F21" s="7">
        <f t="shared" si="0"/>
        <v>150</v>
      </c>
    </row>
    <row r="22" spans="1:6" x14ac:dyDescent="0.2">
      <c r="A22" s="8">
        <v>40333</v>
      </c>
      <c r="B22" s="5">
        <v>4150.7</v>
      </c>
      <c r="C22" s="4" t="s">
        <v>364</v>
      </c>
      <c r="D22" s="4" t="s">
        <v>357</v>
      </c>
      <c r="E22" s="4" t="s">
        <v>384</v>
      </c>
      <c r="F22" s="7">
        <f t="shared" si="0"/>
        <v>110</v>
      </c>
    </row>
    <row r="23" spans="1:6" x14ac:dyDescent="0.2">
      <c r="A23" s="8">
        <v>40334</v>
      </c>
      <c r="B23" s="5">
        <v>2773.03</v>
      </c>
      <c r="C23" s="4" t="s">
        <v>360</v>
      </c>
      <c r="D23" s="4" t="s">
        <v>367</v>
      </c>
      <c r="E23" s="4" t="s">
        <v>385</v>
      </c>
      <c r="F23" s="7">
        <f t="shared" si="0"/>
        <v>55.460600000000007</v>
      </c>
    </row>
    <row r="24" spans="1:6" x14ac:dyDescent="0.2">
      <c r="A24" s="8">
        <v>40335</v>
      </c>
      <c r="B24" s="5">
        <v>2145.5100000000002</v>
      </c>
      <c r="C24" s="4" t="s">
        <v>363</v>
      </c>
      <c r="D24" s="4" t="s">
        <v>367</v>
      </c>
      <c r="E24" s="4" t="s">
        <v>386</v>
      </c>
      <c r="F24" s="7">
        <f t="shared" si="0"/>
        <v>64.365300000000005</v>
      </c>
    </row>
    <row r="25" spans="1:6" x14ac:dyDescent="0.2">
      <c r="E25" s="3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showGridLines="0" tabSelected="1" zoomScale="93" zoomScaleNormal="93" workbookViewId="0">
      <selection activeCell="E13" sqref="E13"/>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15" t="s">
        <v>387</v>
      </c>
      <c r="B1" s="15"/>
      <c r="C1" s="15"/>
      <c r="D1" s="15"/>
      <c r="E1" s="15"/>
      <c r="F1" s="15"/>
    </row>
    <row r="3" spans="1:13" ht="48" x14ac:dyDescent="0.2">
      <c r="A3" s="11" t="s">
        <v>19</v>
      </c>
      <c r="B3" s="11" t="s">
        <v>10</v>
      </c>
      <c r="C3" s="11" t="s">
        <v>6</v>
      </c>
      <c r="D3" s="11" t="s">
        <v>352</v>
      </c>
      <c r="E3" s="11" t="s">
        <v>353</v>
      </c>
      <c r="F3" s="11" t="s">
        <v>23</v>
      </c>
      <c r="I3" s="30" t="s">
        <v>388</v>
      </c>
      <c r="J3" s="31"/>
      <c r="L3" s="30" t="s">
        <v>355</v>
      </c>
      <c r="M3" s="31"/>
    </row>
    <row r="4" spans="1:13" x14ac:dyDescent="0.2">
      <c r="A4" s="8">
        <v>40315</v>
      </c>
      <c r="B4" s="5">
        <v>3214.21</v>
      </c>
      <c r="C4" s="4" t="s">
        <v>356</v>
      </c>
      <c r="D4" s="4" t="s">
        <v>357</v>
      </c>
      <c r="E4" s="32" t="s">
        <v>358</v>
      </c>
      <c r="F4" s="9"/>
      <c r="I4" s="4" t="s">
        <v>359</v>
      </c>
      <c r="J4" s="4">
        <v>0.03</v>
      </c>
      <c r="L4" s="4" t="s">
        <v>360</v>
      </c>
      <c r="M4" s="4">
        <v>0.02</v>
      </c>
    </row>
    <row r="5" spans="1:13" x14ac:dyDescent="0.2">
      <c r="A5" s="8">
        <v>40316</v>
      </c>
      <c r="B5" s="5">
        <v>2839.58</v>
      </c>
      <c r="C5" s="4" t="s">
        <v>356</v>
      </c>
      <c r="D5" s="4" t="s">
        <v>357</v>
      </c>
      <c r="E5" s="4" t="s">
        <v>361</v>
      </c>
      <c r="F5" s="9"/>
      <c r="I5" s="4" t="s">
        <v>362</v>
      </c>
      <c r="J5" s="4">
        <v>3.5000000000000003E-2</v>
      </c>
      <c r="L5" s="4" t="s">
        <v>363</v>
      </c>
      <c r="M5" s="4">
        <v>0.03</v>
      </c>
    </row>
    <row r="6" spans="1:13" x14ac:dyDescent="0.2">
      <c r="A6" s="8">
        <v>40317</v>
      </c>
      <c r="B6" s="5">
        <v>4080.47</v>
      </c>
      <c r="C6" s="4" t="s">
        <v>364</v>
      </c>
      <c r="D6" s="4" t="s">
        <v>357</v>
      </c>
      <c r="E6" s="4" t="s">
        <v>365</v>
      </c>
      <c r="F6" s="9"/>
      <c r="I6" s="4" t="s">
        <v>356</v>
      </c>
      <c r="J6" s="4">
        <v>0.04</v>
      </c>
      <c r="L6" s="4" t="s">
        <v>366</v>
      </c>
      <c r="M6" s="4">
        <v>2.5000000000000001E-2</v>
      </c>
    </row>
    <row r="7" spans="1:13" x14ac:dyDescent="0.2">
      <c r="A7" s="8">
        <v>40318</v>
      </c>
      <c r="B7" s="5">
        <v>4393.67</v>
      </c>
      <c r="C7" s="4" t="s">
        <v>360</v>
      </c>
      <c r="D7" s="4" t="s">
        <v>367</v>
      </c>
      <c r="E7" s="4" t="s">
        <v>368</v>
      </c>
      <c r="F7" s="9"/>
      <c r="I7" s="4" t="s">
        <v>364</v>
      </c>
      <c r="J7" s="4">
        <v>0.05</v>
      </c>
      <c r="L7" s="4" t="s">
        <v>369</v>
      </c>
      <c r="M7" s="4">
        <v>2.75E-2</v>
      </c>
    </row>
    <row r="8" spans="1:13" x14ac:dyDescent="0.2">
      <c r="A8" s="8">
        <v>40319</v>
      </c>
      <c r="B8" s="5">
        <v>4479.6000000000004</v>
      </c>
      <c r="C8" s="4" t="s">
        <v>369</v>
      </c>
      <c r="D8" s="4" t="s">
        <v>367</v>
      </c>
      <c r="E8" s="4" t="s">
        <v>370</v>
      </c>
      <c r="F8" s="9"/>
    </row>
    <row r="9" spans="1:13" x14ac:dyDescent="0.2">
      <c r="A9" s="8">
        <v>40320</v>
      </c>
      <c r="B9" s="5">
        <v>2654.98</v>
      </c>
      <c r="C9" s="4" t="s">
        <v>360</v>
      </c>
      <c r="D9" s="4" t="s">
        <v>367</v>
      </c>
      <c r="E9" s="4" t="s">
        <v>371</v>
      </c>
      <c r="F9" s="9"/>
    </row>
    <row r="10" spans="1:13" x14ac:dyDescent="0.2">
      <c r="A10" s="8">
        <v>40321</v>
      </c>
      <c r="B10" s="5">
        <v>3994.22</v>
      </c>
      <c r="C10" s="4" t="s">
        <v>366</v>
      </c>
      <c r="D10" s="4" t="s">
        <v>367</v>
      </c>
      <c r="E10" s="4" t="s">
        <v>372</v>
      </c>
      <c r="F10" s="9"/>
    </row>
    <row r="11" spans="1:13" x14ac:dyDescent="0.2">
      <c r="A11" s="8">
        <v>40322</v>
      </c>
      <c r="B11" s="5">
        <v>4098.8</v>
      </c>
      <c r="C11" s="4" t="s">
        <v>362</v>
      </c>
      <c r="D11" s="4" t="s">
        <v>357</v>
      </c>
      <c r="E11" s="4" t="s">
        <v>373</v>
      </c>
      <c r="F11" s="9"/>
    </row>
    <row r="12" spans="1:13" x14ac:dyDescent="0.2">
      <c r="A12" s="8">
        <v>40323</v>
      </c>
      <c r="B12" s="5">
        <v>4734.34</v>
      </c>
      <c r="C12" s="4" t="s">
        <v>363</v>
      </c>
      <c r="D12" s="4" t="s">
        <v>367</v>
      </c>
      <c r="E12" s="4" t="s">
        <v>374</v>
      </c>
      <c r="F12" s="9"/>
    </row>
    <row r="13" spans="1:13" x14ac:dyDescent="0.2">
      <c r="A13" s="8">
        <v>40324</v>
      </c>
      <c r="B13" s="5">
        <v>3493.1</v>
      </c>
      <c r="C13" s="4" t="s">
        <v>359</v>
      </c>
      <c r="D13" s="4" t="s">
        <v>357</v>
      </c>
      <c r="E13" s="4" t="s">
        <v>375</v>
      </c>
      <c r="F13" s="9"/>
    </row>
    <row r="14" spans="1:13" x14ac:dyDescent="0.2">
      <c r="A14" s="8">
        <v>40325</v>
      </c>
      <c r="B14" s="5">
        <v>3284.31</v>
      </c>
      <c r="C14" s="4" t="s">
        <v>362</v>
      </c>
      <c r="D14" s="4" t="s">
        <v>357</v>
      </c>
      <c r="E14" s="4" t="s">
        <v>376</v>
      </c>
      <c r="F14" s="9"/>
    </row>
    <row r="15" spans="1:13" x14ac:dyDescent="0.2">
      <c r="A15" s="8">
        <v>40326</v>
      </c>
      <c r="B15" s="5">
        <v>4766.3999999999996</v>
      </c>
      <c r="C15" s="4" t="s">
        <v>363</v>
      </c>
      <c r="D15" s="4" t="s">
        <v>367</v>
      </c>
      <c r="E15" s="4" t="s">
        <v>377</v>
      </c>
      <c r="F15" s="9"/>
    </row>
    <row r="16" spans="1:13" x14ac:dyDescent="0.2">
      <c r="A16" s="8">
        <v>40327</v>
      </c>
      <c r="B16" s="5">
        <v>3601.61</v>
      </c>
      <c r="C16" s="4" t="s">
        <v>356</v>
      </c>
      <c r="D16" s="4" t="s">
        <v>357</v>
      </c>
      <c r="E16" s="4" t="s">
        <v>378</v>
      </c>
      <c r="F16" s="9"/>
    </row>
    <row r="17" spans="1:6" x14ac:dyDescent="0.2">
      <c r="A17" s="8">
        <v>40328</v>
      </c>
      <c r="B17" s="5">
        <v>4272.68</v>
      </c>
      <c r="C17" s="4" t="s">
        <v>366</v>
      </c>
      <c r="D17" s="4" t="s">
        <v>367</v>
      </c>
      <c r="E17" s="4" t="s">
        <v>379</v>
      </c>
      <c r="F17" s="9"/>
    </row>
    <row r="18" spans="1:6" x14ac:dyDescent="0.2">
      <c r="A18" s="8">
        <v>40329</v>
      </c>
      <c r="B18" s="5">
        <v>2142.69</v>
      </c>
      <c r="C18" s="4" t="s">
        <v>356</v>
      </c>
      <c r="D18" s="4" t="s">
        <v>357</v>
      </c>
      <c r="E18" s="4" t="s">
        <v>380</v>
      </c>
      <c r="F18" s="9"/>
    </row>
    <row r="19" spans="1:6" x14ac:dyDescent="0.2">
      <c r="A19" s="8">
        <v>40330</v>
      </c>
      <c r="B19" s="5">
        <v>4389.33</v>
      </c>
      <c r="C19" s="4" t="s">
        <v>363</v>
      </c>
      <c r="D19" s="4" t="s">
        <v>367</v>
      </c>
      <c r="E19" s="4" t="s">
        <v>381</v>
      </c>
      <c r="F19" s="9"/>
    </row>
    <row r="20" spans="1:6" x14ac:dyDescent="0.2">
      <c r="A20" s="8">
        <v>40331</v>
      </c>
      <c r="B20" s="5">
        <v>3876.18</v>
      </c>
      <c r="C20" s="4" t="s">
        <v>364</v>
      </c>
      <c r="D20" s="4" t="s">
        <v>357</v>
      </c>
      <c r="E20" s="4" t="s">
        <v>382</v>
      </c>
      <c r="F20" s="9"/>
    </row>
    <row r="21" spans="1:6" x14ac:dyDescent="0.2">
      <c r="A21" s="8">
        <v>40332</v>
      </c>
      <c r="B21" s="5">
        <v>3907.71</v>
      </c>
      <c r="C21" s="4" t="s">
        <v>362</v>
      </c>
      <c r="D21" s="4" t="s">
        <v>357</v>
      </c>
      <c r="E21" s="4" t="s">
        <v>383</v>
      </c>
      <c r="F21" s="9"/>
    </row>
    <row r="22" spans="1:6" x14ac:dyDescent="0.2">
      <c r="A22" s="8">
        <v>40333</v>
      </c>
      <c r="B22" s="5">
        <v>4150.7</v>
      </c>
      <c r="C22" s="4" t="s">
        <v>364</v>
      </c>
      <c r="D22" s="4" t="s">
        <v>357</v>
      </c>
      <c r="E22" s="4" t="s">
        <v>384</v>
      </c>
      <c r="F22" s="9"/>
    </row>
    <row r="23" spans="1:6" x14ac:dyDescent="0.2">
      <c r="A23" s="8">
        <v>40334</v>
      </c>
      <c r="B23" s="5">
        <v>2773.03</v>
      </c>
      <c r="C23" s="4" t="s">
        <v>360</v>
      </c>
      <c r="D23" s="4" t="s">
        <v>367</v>
      </c>
      <c r="E23" s="4" t="s">
        <v>385</v>
      </c>
      <c r="F23" s="9"/>
    </row>
    <row r="24" spans="1:6" x14ac:dyDescent="0.2">
      <c r="A24" s="8">
        <v>40335</v>
      </c>
      <c r="B24" s="5">
        <v>2145.5100000000002</v>
      </c>
      <c r="C24" s="4" t="s">
        <v>363</v>
      </c>
      <c r="D24" s="4" t="s">
        <v>367</v>
      </c>
      <c r="E24" s="4" t="s">
        <v>386</v>
      </c>
      <c r="F24" s="9"/>
    </row>
    <row r="25" spans="1:6" x14ac:dyDescent="0.2">
      <c r="E25"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13" sqref="G13"/>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15" t="s">
        <v>387</v>
      </c>
      <c r="B1" s="15"/>
      <c r="C1" s="15"/>
      <c r="D1" s="15"/>
      <c r="E1" s="15"/>
      <c r="F1" s="15"/>
    </row>
    <row r="3" spans="1:13" ht="48" x14ac:dyDescent="0.2">
      <c r="A3" s="11" t="s">
        <v>19</v>
      </c>
      <c r="B3" s="11" t="s">
        <v>10</v>
      </c>
      <c r="C3" s="11" t="s">
        <v>6</v>
      </c>
      <c r="D3" s="11" t="s">
        <v>352</v>
      </c>
      <c r="E3" s="11" t="s">
        <v>353</v>
      </c>
      <c r="F3" s="11" t="s">
        <v>23</v>
      </c>
      <c r="G3" s="11" t="s">
        <v>23</v>
      </c>
      <c r="I3" s="30" t="s">
        <v>388</v>
      </c>
      <c r="J3" s="31"/>
      <c r="L3" s="30" t="s">
        <v>355</v>
      </c>
      <c r="M3" s="31"/>
    </row>
    <row r="4" spans="1:13" x14ac:dyDescent="0.2">
      <c r="A4" s="8">
        <v>40315</v>
      </c>
      <c r="B4" s="5">
        <v>3214.21</v>
      </c>
      <c r="C4" s="4" t="s">
        <v>356</v>
      </c>
      <c r="D4" s="4" t="s">
        <v>357</v>
      </c>
      <c r="E4" s="32" t="s">
        <v>358</v>
      </c>
      <c r="F4" s="9">
        <f t="shared" ref="F4:F24" si="0">VLOOKUP(C4,CHOOSE(IF(D4="ProductLine1",1,2),$I$4:$J$7,$L$4:$M$7),2,0)*B4</f>
        <v>128.5684</v>
      </c>
      <c r="G4" s="9">
        <f>VLOOKUP(C4,CHOOSE(RIGHT(D4,1),$I$4:$J$7,$L$4:$M$7),2,0)*B4</f>
        <v>128.5684</v>
      </c>
      <c r="I4" s="4" t="s">
        <v>359</v>
      </c>
      <c r="J4" s="4">
        <v>0.03</v>
      </c>
      <c r="L4" s="4" t="s">
        <v>360</v>
      </c>
      <c r="M4" s="4">
        <v>0.02</v>
      </c>
    </row>
    <row r="5" spans="1:13" x14ac:dyDescent="0.2">
      <c r="A5" s="8">
        <v>40316</v>
      </c>
      <c r="B5" s="5">
        <v>2839.58</v>
      </c>
      <c r="C5" s="4" t="s">
        <v>356</v>
      </c>
      <c r="D5" s="4" t="s">
        <v>357</v>
      </c>
      <c r="E5" s="4" t="s">
        <v>361</v>
      </c>
      <c r="F5" s="9">
        <f t="shared" si="0"/>
        <v>113.58320000000001</v>
      </c>
      <c r="G5" s="9">
        <f t="shared" ref="G5:G24" si="1">VLOOKUP(C5,CHOOSE(RIGHT(D5,1),$I$4:$J$7,$L$4:$M$7),2,0)*B5</f>
        <v>113.58320000000001</v>
      </c>
      <c r="I5" s="4" t="s">
        <v>362</v>
      </c>
      <c r="J5" s="4">
        <v>3.5000000000000003E-2</v>
      </c>
      <c r="L5" s="4" t="s">
        <v>363</v>
      </c>
      <c r="M5" s="4">
        <v>0.03</v>
      </c>
    </row>
    <row r="6" spans="1:13" x14ac:dyDescent="0.2">
      <c r="A6" s="8">
        <v>40317</v>
      </c>
      <c r="B6" s="5">
        <v>4080.47</v>
      </c>
      <c r="C6" s="4" t="s">
        <v>364</v>
      </c>
      <c r="D6" s="4" t="s">
        <v>357</v>
      </c>
      <c r="E6" s="4" t="s">
        <v>365</v>
      </c>
      <c r="F6" s="9">
        <f t="shared" si="0"/>
        <v>204.02350000000001</v>
      </c>
      <c r="G6" s="9">
        <f t="shared" si="1"/>
        <v>204.02350000000001</v>
      </c>
      <c r="I6" s="4" t="s">
        <v>356</v>
      </c>
      <c r="J6" s="4">
        <v>0.04</v>
      </c>
      <c r="L6" s="4" t="s">
        <v>366</v>
      </c>
      <c r="M6" s="4">
        <v>2.5000000000000001E-2</v>
      </c>
    </row>
    <row r="7" spans="1:13" x14ac:dyDescent="0.2">
      <c r="A7" s="8">
        <v>40318</v>
      </c>
      <c r="B7" s="5">
        <v>4393.67</v>
      </c>
      <c r="C7" s="4" t="s">
        <v>360</v>
      </c>
      <c r="D7" s="4" t="s">
        <v>367</v>
      </c>
      <c r="E7" s="4" t="s">
        <v>368</v>
      </c>
      <c r="F7" s="9">
        <f t="shared" si="0"/>
        <v>87.873400000000004</v>
      </c>
      <c r="G7" s="9">
        <f t="shared" si="1"/>
        <v>87.873400000000004</v>
      </c>
      <c r="I7" s="4" t="s">
        <v>364</v>
      </c>
      <c r="J7" s="4">
        <v>0.05</v>
      </c>
      <c r="L7" s="4" t="s">
        <v>369</v>
      </c>
      <c r="M7" s="4">
        <v>2.75E-2</v>
      </c>
    </row>
    <row r="8" spans="1:13" x14ac:dyDescent="0.2">
      <c r="A8" s="8">
        <v>40319</v>
      </c>
      <c r="B8" s="5">
        <v>4479.6000000000004</v>
      </c>
      <c r="C8" s="4" t="s">
        <v>369</v>
      </c>
      <c r="D8" s="4" t="s">
        <v>367</v>
      </c>
      <c r="E8" s="4" t="s">
        <v>370</v>
      </c>
      <c r="F8" s="9">
        <f t="shared" si="0"/>
        <v>123.18900000000001</v>
      </c>
      <c r="G8" s="9">
        <f t="shared" si="1"/>
        <v>123.18900000000001</v>
      </c>
    </row>
    <row r="9" spans="1:13" x14ac:dyDescent="0.2">
      <c r="A9" s="8">
        <v>40320</v>
      </c>
      <c r="B9" s="5">
        <v>2654.98</v>
      </c>
      <c r="C9" s="4" t="s">
        <v>360</v>
      </c>
      <c r="D9" s="4" t="s">
        <v>367</v>
      </c>
      <c r="E9" s="4" t="s">
        <v>371</v>
      </c>
      <c r="F9" s="9">
        <f t="shared" si="0"/>
        <v>53.099600000000002</v>
      </c>
      <c r="G9" s="9">
        <f t="shared" si="1"/>
        <v>53.099600000000002</v>
      </c>
    </row>
    <row r="10" spans="1:13" x14ac:dyDescent="0.2">
      <c r="A10" s="8">
        <v>40321</v>
      </c>
      <c r="B10" s="5">
        <v>3994.22</v>
      </c>
      <c r="C10" s="4" t="s">
        <v>366</v>
      </c>
      <c r="D10" s="4" t="s">
        <v>367</v>
      </c>
      <c r="E10" s="4" t="s">
        <v>372</v>
      </c>
      <c r="F10" s="9">
        <f t="shared" si="0"/>
        <v>99.855500000000006</v>
      </c>
      <c r="G10" s="9">
        <f t="shared" si="1"/>
        <v>99.855500000000006</v>
      </c>
    </row>
    <row r="11" spans="1:13" x14ac:dyDescent="0.2">
      <c r="A11" s="8">
        <v>40322</v>
      </c>
      <c r="B11" s="5">
        <v>4098.8</v>
      </c>
      <c r="C11" s="4" t="s">
        <v>362</v>
      </c>
      <c r="D11" s="4" t="s">
        <v>357</v>
      </c>
      <c r="E11" s="4" t="s">
        <v>373</v>
      </c>
      <c r="F11" s="9">
        <f t="shared" si="0"/>
        <v>143.45800000000003</v>
      </c>
      <c r="G11" s="9">
        <f t="shared" si="1"/>
        <v>143.45800000000003</v>
      </c>
    </row>
    <row r="12" spans="1:13" x14ac:dyDescent="0.2">
      <c r="A12" s="8">
        <v>40323</v>
      </c>
      <c r="B12" s="5">
        <v>4734.34</v>
      </c>
      <c r="C12" s="4" t="s">
        <v>363</v>
      </c>
      <c r="D12" s="4" t="s">
        <v>367</v>
      </c>
      <c r="E12" s="4" t="s">
        <v>374</v>
      </c>
      <c r="F12" s="9">
        <f t="shared" si="0"/>
        <v>142.03020000000001</v>
      </c>
      <c r="G12" s="9">
        <f t="shared" si="1"/>
        <v>142.03020000000001</v>
      </c>
    </row>
    <row r="13" spans="1:13" x14ac:dyDescent="0.2">
      <c r="A13" s="8">
        <v>40324</v>
      </c>
      <c r="B13" s="5">
        <v>3493.1</v>
      </c>
      <c r="C13" s="4" t="s">
        <v>359</v>
      </c>
      <c r="D13" s="4" t="s">
        <v>357</v>
      </c>
      <c r="E13" s="4" t="s">
        <v>375</v>
      </c>
      <c r="F13" s="9">
        <f t="shared" si="0"/>
        <v>104.79299999999999</v>
      </c>
      <c r="G13" s="9">
        <f t="shared" si="1"/>
        <v>104.79299999999999</v>
      </c>
    </row>
    <row r="14" spans="1:13" x14ac:dyDescent="0.2">
      <c r="A14" s="8">
        <v>40325</v>
      </c>
      <c r="B14" s="5">
        <v>3284.31</v>
      </c>
      <c r="C14" s="4" t="s">
        <v>362</v>
      </c>
      <c r="D14" s="4" t="s">
        <v>357</v>
      </c>
      <c r="E14" s="4" t="s">
        <v>376</v>
      </c>
      <c r="F14" s="9">
        <f t="shared" si="0"/>
        <v>114.95085</v>
      </c>
      <c r="G14" s="9">
        <f t="shared" si="1"/>
        <v>114.95085</v>
      </c>
    </row>
    <row r="15" spans="1:13" x14ac:dyDescent="0.2">
      <c r="A15" s="8">
        <v>40326</v>
      </c>
      <c r="B15" s="5">
        <v>4766.3999999999996</v>
      </c>
      <c r="C15" s="4" t="s">
        <v>363</v>
      </c>
      <c r="D15" s="4" t="s">
        <v>367</v>
      </c>
      <c r="E15" s="4" t="s">
        <v>377</v>
      </c>
      <c r="F15" s="9">
        <f t="shared" si="0"/>
        <v>142.99199999999999</v>
      </c>
      <c r="G15" s="9">
        <f t="shared" si="1"/>
        <v>142.99199999999999</v>
      </c>
    </row>
    <row r="16" spans="1:13" x14ac:dyDescent="0.2">
      <c r="A16" s="8">
        <v>40327</v>
      </c>
      <c r="B16" s="5">
        <v>3601.61</v>
      </c>
      <c r="C16" s="4" t="s">
        <v>356</v>
      </c>
      <c r="D16" s="4" t="s">
        <v>357</v>
      </c>
      <c r="E16" s="4" t="s">
        <v>378</v>
      </c>
      <c r="F16" s="9">
        <f t="shared" si="0"/>
        <v>144.06440000000001</v>
      </c>
      <c r="G16" s="9">
        <f t="shared" si="1"/>
        <v>144.06440000000001</v>
      </c>
    </row>
    <row r="17" spans="1:7" x14ac:dyDescent="0.2">
      <c r="A17" s="8">
        <v>40328</v>
      </c>
      <c r="B17" s="5">
        <v>4272.68</v>
      </c>
      <c r="C17" s="4" t="s">
        <v>366</v>
      </c>
      <c r="D17" s="4" t="s">
        <v>367</v>
      </c>
      <c r="E17" s="4" t="s">
        <v>379</v>
      </c>
      <c r="F17" s="9">
        <f t="shared" si="0"/>
        <v>106.81700000000001</v>
      </c>
      <c r="G17" s="9">
        <f t="shared" si="1"/>
        <v>106.81700000000001</v>
      </c>
    </row>
    <row r="18" spans="1:7" x14ac:dyDescent="0.2">
      <c r="A18" s="8">
        <v>40329</v>
      </c>
      <c r="B18" s="5">
        <v>2142.69</v>
      </c>
      <c r="C18" s="4" t="s">
        <v>356</v>
      </c>
      <c r="D18" s="4" t="s">
        <v>357</v>
      </c>
      <c r="E18" s="4" t="s">
        <v>380</v>
      </c>
      <c r="F18" s="9">
        <f t="shared" si="0"/>
        <v>85.707599999999999</v>
      </c>
      <c r="G18" s="9">
        <f t="shared" si="1"/>
        <v>85.707599999999999</v>
      </c>
    </row>
    <row r="19" spans="1:7" x14ac:dyDescent="0.2">
      <c r="A19" s="8">
        <v>40330</v>
      </c>
      <c r="B19" s="5">
        <v>4389.33</v>
      </c>
      <c r="C19" s="4" t="s">
        <v>363</v>
      </c>
      <c r="D19" s="4" t="s">
        <v>367</v>
      </c>
      <c r="E19" s="4" t="s">
        <v>381</v>
      </c>
      <c r="F19" s="9">
        <f t="shared" si="0"/>
        <v>131.6799</v>
      </c>
      <c r="G19" s="9">
        <f t="shared" si="1"/>
        <v>131.6799</v>
      </c>
    </row>
    <row r="20" spans="1:7" x14ac:dyDescent="0.2">
      <c r="A20" s="8">
        <v>40331</v>
      </c>
      <c r="B20" s="5">
        <v>3876.18</v>
      </c>
      <c r="C20" s="4" t="s">
        <v>364</v>
      </c>
      <c r="D20" s="4" t="s">
        <v>357</v>
      </c>
      <c r="E20" s="4" t="s">
        <v>382</v>
      </c>
      <c r="F20" s="9">
        <f t="shared" si="0"/>
        <v>193.809</v>
      </c>
      <c r="G20" s="9">
        <f t="shared" si="1"/>
        <v>193.809</v>
      </c>
    </row>
    <row r="21" spans="1:7" x14ac:dyDescent="0.2">
      <c r="A21" s="8">
        <v>40332</v>
      </c>
      <c r="B21" s="5">
        <v>3907.71</v>
      </c>
      <c r="C21" s="4" t="s">
        <v>362</v>
      </c>
      <c r="D21" s="4" t="s">
        <v>357</v>
      </c>
      <c r="E21" s="4" t="s">
        <v>383</v>
      </c>
      <c r="F21" s="9">
        <f t="shared" si="0"/>
        <v>136.76985000000002</v>
      </c>
      <c r="G21" s="9">
        <f t="shared" si="1"/>
        <v>136.76985000000002</v>
      </c>
    </row>
    <row r="22" spans="1:7" x14ac:dyDescent="0.2">
      <c r="A22" s="8">
        <v>40333</v>
      </c>
      <c r="B22" s="5">
        <v>4150.7</v>
      </c>
      <c r="C22" s="4" t="s">
        <v>364</v>
      </c>
      <c r="D22" s="4" t="s">
        <v>357</v>
      </c>
      <c r="E22" s="4" t="s">
        <v>384</v>
      </c>
      <c r="F22" s="9">
        <f t="shared" si="0"/>
        <v>207.535</v>
      </c>
      <c r="G22" s="9">
        <f t="shared" si="1"/>
        <v>207.535</v>
      </c>
    </row>
    <row r="23" spans="1:7" x14ac:dyDescent="0.2">
      <c r="A23" s="8">
        <v>40334</v>
      </c>
      <c r="B23" s="5">
        <v>2773.03</v>
      </c>
      <c r="C23" s="4" t="s">
        <v>360</v>
      </c>
      <c r="D23" s="4" t="s">
        <v>367</v>
      </c>
      <c r="E23" s="4" t="s">
        <v>385</v>
      </c>
      <c r="F23" s="9">
        <f t="shared" si="0"/>
        <v>55.460600000000007</v>
      </c>
      <c r="G23" s="9">
        <f t="shared" si="1"/>
        <v>55.460600000000007</v>
      </c>
    </row>
    <row r="24" spans="1:7" x14ac:dyDescent="0.2">
      <c r="A24" s="8">
        <v>40335</v>
      </c>
      <c r="B24" s="5">
        <v>2145.5100000000002</v>
      </c>
      <c r="C24" s="4" t="s">
        <v>363</v>
      </c>
      <c r="D24" s="4" t="s">
        <v>367</v>
      </c>
      <c r="E24" s="4" t="s">
        <v>386</v>
      </c>
      <c r="F24" s="9">
        <f t="shared" si="0"/>
        <v>64.365300000000005</v>
      </c>
      <c r="G24" s="9">
        <f t="shared" si="1"/>
        <v>64.365300000000005</v>
      </c>
    </row>
    <row r="25" spans="1:7" x14ac:dyDescent="0.2">
      <c r="E25"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showGridLines="0" tabSelected="1" zoomScale="85" zoomScaleNormal="85" workbookViewId="0">
      <selection activeCell="E13" sqref="E13"/>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15" t="s">
        <v>389</v>
      </c>
      <c r="B1" s="15"/>
      <c r="C1" s="15"/>
      <c r="D1" s="15"/>
      <c r="E1" s="15"/>
      <c r="F1" s="15"/>
      <c r="G1" s="15"/>
      <c r="H1" s="15"/>
    </row>
    <row r="3" spans="1:12" x14ac:dyDescent="0.2">
      <c r="A3" s="11" t="s">
        <v>390</v>
      </c>
      <c r="B3" s="4" t="s">
        <v>15</v>
      </c>
    </row>
    <row r="4" spans="1:12" x14ac:dyDescent="0.2">
      <c r="A4" s="11" t="s">
        <v>7</v>
      </c>
      <c r="B4" s="9"/>
    </row>
    <row r="6" spans="1:12" x14ac:dyDescent="0.2">
      <c r="A6" s="3" t="s">
        <v>16</v>
      </c>
      <c r="B6" s="3" t="s">
        <v>15</v>
      </c>
      <c r="C6" s="3" t="s">
        <v>17</v>
      </c>
      <c r="D6" s="3" t="s">
        <v>18</v>
      </c>
      <c r="E6" s="3" t="s">
        <v>391</v>
      </c>
      <c r="F6" s="3" t="s">
        <v>392</v>
      </c>
      <c r="G6" s="3" t="s">
        <v>393</v>
      </c>
      <c r="H6" s="3" t="s">
        <v>394</v>
      </c>
      <c r="I6" s="3" t="s">
        <v>395</v>
      </c>
      <c r="J6" s="3" t="s">
        <v>396</v>
      </c>
      <c r="K6" s="3" t="s">
        <v>397</v>
      </c>
      <c r="L6" s="3" t="s">
        <v>398</v>
      </c>
    </row>
    <row r="7" spans="1:12" x14ac:dyDescent="0.2">
      <c r="A7" s="5">
        <v>6236</v>
      </c>
      <c r="B7" s="5">
        <v>7325</v>
      </c>
      <c r="C7" s="5">
        <v>9421</v>
      </c>
      <c r="D7" s="5">
        <v>6520</v>
      </c>
      <c r="E7" s="5">
        <v>10403</v>
      </c>
      <c r="F7" s="5">
        <v>10746</v>
      </c>
      <c r="G7" s="5">
        <v>9700</v>
      </c>
      <c r="H7" s="5">
        <v>8536</v>
      </c>
      <c r="I7" s="5">
        <v>5199</v>
      </c>
      <c r="J7" s="5">
        <v>10997</v>
      </c>
      <c r="K7" s="5">
        <v>7730</v>
      </c>
      <c r="L7" s="5">
        <v>10232</v>
      </c>
    </row>
    <row r="8" spans="1:12" x14ac:dyDescent="0.2">
      <c r="A8" s="5">
        <v>9620</v>
      </c>
      <c r="B8" s="5">
        <v>8201</v>
      </c>
      <c r="C8" s="5">
        <v>10415</v>
      </c>
      <c r="D8" s="5">
        <v>10754</v>
      </c>
      <c r="E8" s="5">
        <v>5134</v>
      </c>
      <c r="F8" s="5">
        <v>9262</v>
      </c>
      <c r="G8" s="5">
        <v>5648</v>
      </c>
      <c r="H8" s="5">
        <v>6731</v>
      </c>
      <c r="I8" s="5">
        <v>8529</v>
      </c>
      <c r="J8" s="5">
        <v>8518</v>
      </c>
      <c r="K8" s="5">
        <v>7593</v>
      </c>
      <c r="L8" s="5">
        <v>8192</v>
      </c>
    </row>
    <row r="9" spans="1:12" x14ac:dyDescent="0.2">
      <c r="A9" s="5">
        <v>6422</v>
      </c>
      <c r="B9" s="5">
        <v>8750</v>
      </c>
      <c r="C9" s="5">
        <v>6679</v>
      </c>
      <c r="D9" s="5">
        <v>6913</v>
      </c>
      <c r="E9" s="5">
        <v>9010</v>
      </c>
      <c r="F9" s="5">
        <v>9361</v>
      </c>
      <c r="G9" s="5">
        <v>6262</v>
      </c>
      <c r="H9" s="5">
        <v>6368</v>
      </c>
      <c r="I9" s="5">
        <v>8294</v>
      </c>
      <c r="J9" s="5">
        <v>6223</v>
      </c>
      <c r="K9" s="5">
        <v>7005</v>
      </c>
      <c r="L9" s="5">
        <v>10495</v>
      </c>
    </row>
    <row r="10" spans="1:12" x14ac:dyDescent="0.2">
      <c r="A10" s="5">
        <v>9808</v>
      </c>
      <c r="B10" s="5">
        <v>5900</v>
      </c>
      <c r="C10" s="5">
        <v>6554</v>
      </c>
      <c r="D10" s="5">
        <v>8031</v>
      </c>
      <c r="E10" s="5">
        <v>8231</v>
      </c>
      <c r="F10" s="5">
        <v>9168</v>
      </c>
      <c r="G10" s="5">
        <v>8678</v>
      </c>
      <c r="H10" s="5">
        <v>8897</v>
      </c>
      <c r="I10" s="5">
        <v>10017</v>
      </c>
      <c r="J10" s="5">
        <v>6377</v>
      </c>
      <c r="K10" s="5">
        <v>10319</v>
      </c>
      <c r="L10" s="5">
        <v>9520</v>
      </c>
    </row>
    <row r="11" spans="1:12" x14ac:dyDescent="0.2">
      <c r="A11" s="5">
        <v>8884</v>
      </c>
      <c r="B11" s="5">
        <v>8988</v>
      </c>
      <c r="C11" s="5">
        <v>5520</v>
      </c>
      <c r="D11" s="5">
        <v>8825</v>
      </c>
      <c r="E11" s="5">
        <v>5522</v>
      </c>
      <c r="F11" s="5">
        <v>5812</v>
      </c>
      <c r="G11" s="5">
        <v>9472</v>
      </c>
      <c r="H11" s="5">
        <v>8465</v>
      </c>
      <c r="I11" s="5">
        <v>8909</v>
      </c>
      <c r="J11" s="5">
        <v>7298</v>
      </c>
      <c r="K11" s="5">
        <v>7283</v>
      </c>
      <c r="L11" s="5">
        <v>7809</v>
      </c>
    </row>
    <row r="12" spans="1:12" x14ac:dyDescent="0.2">
      <c r="A12" s="5">
        <v>6147</v>
      </c>
      <c r="B12" s="5">
        <v>6025</v>
      </c>
      <c r="C12" s="5">
        <v>8787</v>
      </c>
      <c r="D12" s="5">
        <v>6796</v>
      </c>
      <c r="E12" s="5">
        <v>5286</v>
      </c>
      <c r="F12" s="5">
        <v>9269</v>
      </c>
      <c r="G12" s="5">
        <v>10571</v>
      </c>
      <c r="H12" s="5">
        <v>6999</v>
      </c>
      <c r="I12" s="5">
        <v>10085</v>
      </c>
      <c r="J12" s="5">
        <v>6163</v>
      </c>
      <c r="K12" s="5">
        <v>9024</v>
      </c>
      <c r="L12" s="5">
        <v>6980</v>
      </c>
    </row>
    <row r="13" spans="1:12" x14ac:dyDescent="0.2">
      <c r="A13" s="5">
        <v>5000</v>
      </c>
      <c r="B13" s="5">
        <v>9513</v>
      </c>
      <c r="C13" s="5">
        <v>9272</v>
      </c>
      <c r="D13" s="5">
        <v>5242</v>
      </c>
      <c r="E13" s="5">
        <v>7492</v>
      </c>
      <c r="F13" s="5">
        <v>6309</v>
      </c>
      <c r="G13" s="5">
        <v>8721</v>
      </c>
      <c r="H13" s="5">
        <v>8409</v>
      </c>
      <c r="I13" s="5">
        <v>7660</v>
      </c>
      <c r="J13" s="5">
        <v>9832</v>
      </c>
      <c r="K13" s="5">
        <v>9017</v>
      </c>
      <c r="L13" s="5">
        <v>5525</v>
      </c>
    </row>
    <row r="14" spans="1:12" x14ac:dyDescent="0.2">
      <c r="A14" s="5">
        <v>6970</v>
      </c>
      <c r="B14" s="5">
        <v>9239</v>
      </c>
      <c r="C14" s="5">
        <v>5181</v>
      </c>
      <c r="D14" s="5">
        <v>10581</v>
      </c>
      <c r="E14" s="5">
        <v>9348</v>
      </c>
      <c r="F14" s="5">
        <v>10450</v>
      </c>
      <c r="G14" s="5">
        <v>8428</v>
      </c>
      <c r="H14" s="5">
        <v>5009</v>
      </c>
      <c r="I14" s="5">
        <v>6717</v>
      </c>
      <c r="J14" s="5">
        <v>10855</v>
      </c>
      <c r="K14" s="5">
        <v>10702</v>
      </c>
      <c r="L14" s="5">
        <v>5606</v>
      </c>
    </row>
    <row r="15" spans="1:12" x14ac:dyDescent="0.2">
      <c r="A15" s="5">
        <v>6273</v>
      </c>
      <c r="B15" s="5">
        <v>5430</v>
      </c>
      <c r="C15" s="5">
        <v>8289</v>
      </c>
      <c r="D15" s="5">
        <v>10612</v>
      </c>
      <c r="E15" s="5">
        <v>8322</v>
      </c>
      <c r="F15" s="5">
        <v>7308</v>
      </c>
      <c r="G15" s="5">
        <v>7147</v>
      </c>
      <c r="H15" s="5">
        <v>8587</v>
      </c>
      <c r="I15" s="5">
        <v>8432</v>
      </c>
      <c r="J15" s="5">
        <v>8694</v>
      </c>
      <c r="K15" s="5">
        <v>10120</v>
      </c>
      <c r="L15" s="5">
        <v>10544</v>
      </c>
    </row>
    <row r="16" spans="1:12" x14ac:dyDescent="0.2">
      <c r="A16" s="5">
        <v>7001</v>
      </c>
      <c r="B16" s="5">
        <v>9938</v>
      </c>
      <c r="C16" s="5">
        <v>5568</v>
      </c>
      <c r="D16" s="5">
        <v>5034</v>
      </c>
      <c r="E16" s="5">
        <v>8396</v>
      </c>
      <c r="F16" s="5">
        <v>10063</v>
      </c>
      <c r="G16" s="5">
        <v>10443</v>
      </c>
      <c r="H16" s="5">
        <v>8114</v>
      </c>
      <c r="I16" s="5">
        <v>8211</v>
      </c>
      <c r="J16" s="5">
        <v>10696</v>
      </c>
      <c r="K16" s="5">
        <v>9500</v>
      </c>
      <c r="L16" s="5">
        <v>8350</v>
      </c>
    </row>
    <row r="17" spans="1:12" x14ac:dyDescent="0.2">
      <c r="A17" s="5">
        <v>6653</v>
      </c>
      <c r="B17" s="5">
        <v>6483</v>
      </c>
      <c r="C17" s="5">
        <v>6388</v>
      </c>
      <c r="D17" s="5">
        <v>6938</v>
      </c>
      <c r="E17" s="5">
        <v>9610</v>
      </c>
      <c r="F17" s="5">
        <v>9826</v>
      </c>
      <c r="G17" s="5">
        <v>8223</v>
      </c>
      <c r="H17" s="5">
        <v>5232</v>
      </c>
      <c r="I17" s="5">
        <v>10847</v>
      </c>
      <c r="J17" s="5">
        <v>5015</v>
      </c>
      <c r="K17" s="5">
        <v>6125</v>
      </c>
      <c r="L17" s="5">
        <v>6869</v>
      </c>
    </row>
    <row r="18" spans="1:12" x14ac:dyDescent="0.2">
      <c r="A18" s="5">
        <v>6600</v>
      </c>
      <c r="B18" s="5">
        <v>5280</v>
      </c>
      <c r="C18" s="5">
        <v>10331</v>
      </c>
      <c r="D18" s="5">
        <v>9594</v>
      </c>
      <c r="E18" s="5">
        <v>8125</v>
      </c>
      <c r="F18" s="5">
        <v>7577</v>
      </c>
      <c r="G18" s="5">
        <v>10658</v>
      </c>
      <c r="H18" s="5">
        <v>8030</v>
      </c>
      <c r="I18" s="5">
        <v>8402</v>
      </c>
      <c r="J18" s="5">
        <v>6372</v>
      </c>
      <c r="K18" s="5">
        <v>10345</v>
      </c>
      <c r="L18" s="5">
        <v>5480</v>
      </c>
    </row>
    <row r="19" spans="1:12" x14ac:dyDescent="0.2">
      <c r="A19" s="5">
        <v>10889</v>
      </c>
      <c r="B19" s="5">
        <v>10349</v>
      </c>
      <c r="C19" s="5">
        <v>9273</v>
      </c>
      <c r="D19" s="5">
        <v>8365</v>
      </c>
      <c r="E19" s="5">
        <v>8120</v>
      </c>
      <c r="F19" s="5">
        <v>5817</v>
      </c>
      <c r="G19" s="5">
        <v>7853</v>
      </c>
      <c r="H19" s="5">
        <v>6668</v>
      </c>
      <c r="I19" s="5">
        <v>8918</v>
      </c>
      <c r="J19" s="5">
        <v>7982</v>
      </c>
      <c r="K19" s="5">
        <v>8951</v>
      </c>
      <c r="L19" s="5">
        <v>10102</v>
      </c>
    </row>
    <row r="20" spans="1:12" x14ac:dyDescent="0.2">
      <c r="A20" s="5">
        <v>9564</v>
      </c>
      <c r="B20" s="5">
        <v>6001</v>
      </c>
      <c r="C20" s="5">
        <v>9006</v>
      </c>
      <c r="D20" s="5">
        <v>9989</v>
      </c>
      <c r="E20" s="5">
        <v>10201</v>
      </c>
      <c r="F20" s="5">
        <v>9303</v>
      </c>
      <c r="G20" s="5">
        <v>6515</v>
      </c>
      <c r="H20" s="5">
        <v>6460</v>
      </c>
      <c r="I20" s="5">
        <v>6466</v>
      </c>
      <c r="J20" s="5">
        <v>5129</v>
      </c>
      <c r="K20" s="5">
        <v>7976</v>
      </c>
      <c r="L20" s="5">
        <v>8941</v>
      </c>
    </row>
    <row r="21" spans="1:12" x14ac:dyDescent="0.2">
      <c r="A21" s="5">
        <v>8082</v>
      </c>
      <c r="B21" s="5">
        <v>8562</v>
      </c>
      <c r="C21" s="5">
        <v>5421</v>
      </c>
      <c r="D21" s="5">
        <v>6095</v>
      </c>
      <c r="E21" s="5">
        <v>10853</v>
      </c>
      <c r="F21" s="5">
        <v>10556</v>
      </c>
      <c r="G21" s="5">
        <v>10823</v>
      </c>
      <c r="H21" s="5">
        <v>7653</v>
      </c>
      <c r="I21" s="5">
        <v>10535</v>
      </c>
      <c r="J21" s="5">
        <v>10693</v>
      </c>
      <c r="K21" s="5">
        <v>9098</v>
      </c>
      <c r="L21" s="5">
        <v>7647</v>
      </c>
    </row>
    <row r="22" spans="1:12" x14ac:dyDescent="0.2">
      <c r="A22" s="5">
        <v>5831</v>
      </c>
      <c r="B22" s="5">
        <v>9564</v>
      </c>
      <c r="C22" s="5">
        <v>6204</v>
      </c>
      <c r="D22" s="5">
        <v>9750</v>
      </c>
      <c r="E22" s="5">
        <v>6835</v>
      </c>
      <c r="F22" s="5">
        <v>6814</v>
      </c>
      <c r="G22" s="5">
        <v>8862</v>
      </c>
      <c r="H22" s="5">
        <v>5928</v>
      </c>
      <c r="I22" s="5">
        <v>8710</v>
      </c>
      <c r="J22" s="5">
        <v>5087</v>
      </c>
      <c r="K22" s="5">
        <v>8656</v>
      </c>
      <c r="L22" s="5">
        <v>7148</v>
      </c>
    </row>
    <row r="23" spans="1:12" x14ac:dyDescent="0.2">
      <c r="A23" s="5">
        <v>5677</v>
      </c>
      <c r="B23" s="5">
        <v>10487</v>
      </c>
      <c r="C23" s="5">
        <v>6848</v>
      </c>
      <c r="D23" s="5">
        <v>10646</v>
      </c>
      <c r="E23" s="5">
        <v>7557</v>
      </c>
      <c r="F23" s="5">
        <v>6390</v>
      </c>
      <c r="G23" s="5">
        <v>10581</v>
      </c>
      <c r="H23" s="5">
        <v>8137</v>
      </c>
      <c r="I23" s="5">
        <v>8313</v>
      </c>
      <c r="J23" s="5">
        <v>7896</v>
      </c>
      <c r="K23" s="5">
        <v>9983</v>
      </c>
      <c r="L23" s="5">
        <v>6373</v>
      </c>
    </row>
    <row r="24" spans="1:12" x14ac:dyDescent="0.2">
      <c r="A24" s="5">
        <v>9478</v>
      </c>
      <c r="B24" s="5">
        <v>8797</v>
      </c>
      <c r="C24" s="5">
        <v>5542</v>
      </c>
      <c r="D24" s="5">
        <v>8969</v>
      </c>
      <c r="E24" s="5">
        <v>5056</v>
      </c>
      <c r="F24" s="5">
        <v>8407</v>
      </c>
      <c r="G24" s="5">
        <v>8940</v>
      </c>
      <c r="H24" s="5">
        <v>8411</v>
      </c>
      <c r="I24" s="5">
        <v>10406</v>
      </c>
      <c r="J24" s="5">
        <v>9858</v>
      </c>
      <c r="K24" s="5">
        <v>6926</v>
      </c>
      <c r="L24" s="5">
        <v>9089</v>
      </c>
    </row>
    <row r="25" spans="1:12" x14ac:dyDescent="0.2">
      <c r="A25" s="5">
        <v>6859</v>
      </c>
      <c r="B25" s="5">
        <v>9917</v>
      </c>
      <c r="C25" s="5">
        <v>7619</v>
      </c>
      <c r="D25" s="5">
        <v>7734</v>
      </c>
      <c r="E25" s="5">
        <v>6525</v>
      </c>
      <c r="F25" s="5">
        <v>9793</v>
      </c>
      <c r="G25" s="5">
        <v>7033</v>
      </c>
      <c r="H25" s="5">
        <v>6777</v>
      </c>
      <c r="I25" s="5">
        <v>10766</v>
      </c>
      <c r="J25" s="5">
        <v>10046</v>
      </c>
      <c r="K25" s="5">
        <v>9938</v>
      </c>
      <c r="L25" s="5">
        <v>8298</v>
      </c>
    </row>
    <row r="26" spans="1:12" x14ac:dyDescent="0.2">
      <c r="A26" s="5">
        <v>8288</v>
      </c>
      <c r="B26" s="5">
        <v>5945</v>
      </c>
      <c r="C26" s="5">
        <v>7375</v>
      </c>
      <c r="D26" s="5">
        <v>10576</v>
      </c>
      <c r="E26" s="5">
        <v>5915</v>
      </c>
      <c r="F26" s="5">
        <v>9080</v>
      </c>
      <c r="G26" s="5">
        <v>9214</v>
      </c>
      <c r="H26" s="5">
        <v>8065</v>
      </c>
      <c r="I26" s="5">
        <v>7026</v>
      </c>
      <c r="J26" s="5">
        <v>6991</v>
      </c>
      <c r="K26" s="5">
        <v>5121</v>
      </c>
      <c r="L26" s="5">
        <v>7195</v>
      </c>
    </row>
    <row r="27" spans="1:12" x14ac:dyDescent="0.2">
      <c r="A27" s="5">
        <v>9669</v>
      </c>
      <c r="B27" s="5">
        <v>7469</v>
      </c>
      <c r="C27" s="5">
        <v>9715</v>
      </c>
      <c r="D27" s="5">
        <v>10633</v>
      </c>
      <c r="E27" s="5">
        <v>5135</v>
      </c>
      <c r="F27" s="5">
        <v>7888</v>
      </c>
      <c r="G27" s="5">
        <v>8621</v>
      </c>
      <c r="H27" s="5">
        <v>6117</v>
      </c>
      <c r="I27" s="5">
        <v>7201</v>
      </c>
      <c r="J27" s="5">
        <v>10343</v>
      </c>
      <c r="K27" s="5">
        <v>6098</v>
      </c>
      <c r="L27" s="5">
        <v>6133</v>
      </c>
    </row>
    <row r="28" spans="1:12" x14ac:dyDescent="0.2">
      <c r="A28" s="5">
        <v>10725</v>
      </c>
      <c r="B28" s="5">
        <v>8769</v>
      </c>
      <c r="C28" s="5">
        <v>8528</v>
      </c>
      <c r="D28" s="5">
        <v>10395</v>
      </c>
      <c r="E28" s="5">
        <v>10712</v>
      </c>
      <c r="F28" s="5">
        <v>10709</v>
      </c>
      <c r="G28" s="5">
        <v>5323</v>
      </c>
      <c r="H28" s="5">
        <v>6036</v>
      </c>
      <c r="I28" s="5">
        <v>8737</v>
      </c>
      <c r="J28" s="5">
        <v>10579</v>
      </c>
      <c r="K28" s="5">
        <v>8188</v>
      </c>
      <c r="L28" s="5">
        <v>9057</v>
      </c>
    </row>
    <row r="29" spans="1:12" x14ac:dyDescent="0.2">
      <c r="A29" s="5">
        <v>7803</v>
      </c>
      <c r="B29" s="5">
        <v>8620</v>
      </c>
      <c r="C29" s="5">
        <v>5792</v>
      </c>
      <c r="D29" s="5">
        <v>7557</v>
      </c>
      <c r="E29" s="5">
        <v>8041</v>
      </c>
      <c r="F29" s="5">
        <v>8900</v>
      </c>
      <c r="G29" s="5">
        <v>5315</v>
      </c>
      <c r="H29" s="5">
        <v>5582</v>
      </c>
      <c r="I29" s="5">
        <v>8763</v>
      </c>
      <c r="J29" s="5">
        <v>10205</v>
      </c>
      <c r="K29" s="5">
        <v>5407</v>
      </c>
      <c r="L29" s="5">
        <v>8462</v>
      </c>
    </row>
    <row r="30" spans="1:12" x14ac:dyDescent="0.2">
      <c r="A30" s="5">
        <v>5955</v>
      </c>
      <c r="B30" s="5">
        <v>9963</v>
      </c>
      <c r="C30" s="5">
        <v>10361</v>
      </c>
      <c r="D30" s="5">
        <v>8478</v>
      </c>
      <c r="E30" s="5">
        <v>10925</v>
      </c>
      <c r="F30" s="5">
        <v>8152</v>
      </c>
      <c r="G30" s="5">
        <v>8468</v>
      </c>
      <c r="H30" s="5">
        <v>10058</v>
      </c>
      <c r="I30" s="5">
        <v>9755</v>
      </c>
      <c r="J30" s="5">
        <v>9742</v>
      </c>
      <c r="K30" s="5">
        <v>6815</v>
      </c>
      <c r="L30" s="5">
        <v>5824</v>
      </c>
    </row>
    <row r="31" spans="1:12" x14ac:dyDescent="0.2">
      <c r="A31" s="5">
        <v>9067</v>
      </c>
      <c r="B31" s="5">
        <v>9963</v>
      </c>
      <c r="C31" s="5">
        <v>9323</v>
      </c>
      <c r="D31" s="5">
        <v>10270</v>
      </c>
      <c r="E31" s="5">
        <v>7507</v>
      </c>
      <c r="F31" s="5">
        <v>9542</v>
      </c>
      <c r="G31" s="5">
        <v>10199</v>
      </c>
      <c r="H31" s="5">
        <v>5233</v>
      </c>
      <c r="I31" s="5">
        <v>8017</v>
      </c>
      <c r="J31" s="5">
        <v>6163</v>
      </c>
      <c r="K31" s="5">
        <v>9665</v>
      </c>
      <c r="L31" s="5">
        <v>7921</v>
      </c>
    </row>
    <row r="32" spans="1:12" x14ac:dyDescent="0.2">
      <c r="A32" s="5">
        <v>10099</v>
      </c>
      <c r="B32" s="5">
        <v>5820</v>
      </c>
      <c r="C32" s="5">
        <v>7802</v>
      </c>
      <c r="D32" s="5">
        <v>10962</v>
      </c>
      <c r="E32" s="5">
        <v>9983</v>
      </c>
      <c r="F32" s="5">
        <v>5911</v>
      </c>
      <c r="G32" s="5">
        <v>10803</v>
      </c>
      <c r="H32" s="5">
        <v>8710</v>
      </c>
      <c r="I32" s="5">
        <v>6103</v>
      </c>
      <c r="J32" s="5">
        <v>9535</v>
      </c>
      <c r="K32" s="5">
        <v>6056</v>
      </c>
      <c r="L32" s="5">
        <v>8117</v>
      </c>
    </row>
    <row r="33" spans="1:12" x14ac:dyDescent="0.2">
      <c r="A33" s="5">
        <v>6723</v>
      </c>
      <c r="B33" s="5">
        <v>8518</v>
      </c>
      <c r="C33" s="5">
        <v>5653</v>
      </c>
      <c r="D33" s="5">
        <v>8361</v>
      </c>
      <c r="E33" s="5">
        <v>7281</v>
      </c>
      <c r="F33" s="5">
        <v>6605</v>
      </c>
      <c r="G33" s="5">
        <v>6285</v>
      </c>
      <c r="H33" s="5">
        <v>9135</v>
      </c>
      <c r="I33" s="5">
        <v>5703</v>
      </c>
      <c r="J33" s="5">
        <v>5288</v>
      </c>
      <c r="K33" s="5">
        <v>10974</v>
      </c>
      <c r="L33" s="5">
        <v>5193</v>
      </c>
    </row>
    <row r="34" spans="1:12" x14ac:dyDescent="0.2">
      <c r="A34" s="5">
        <v>7207</v>
      </c>
      <c r="B34" s="5">
        <v>5930</v>
      </c>
      <c r="C34" s="5">
        <v>8186</v>
      </c>
      <c r="D34" s="5">
        <v>7540</v>
      </c>
      <c r="E34" s="5">
        <v>7646</v>
      </c>
      <c r="F34" s="5">
        <v>10343</v>
      </c>
      <c r="G34" s="5">
        <v>7318</v>
      </c>
      <c r="H34" s="5">
        <v>10269</v>
      </c>
      <c r="I34" s="5">
        <v>8261</v>
      </c>
      <c r="J34" s="5">
        <v>9231</v>
      </c>
      <c r="K34" s="5">
        <v>6262</v>
      </c>
      <c r="L34" s="5">
        <v>8783</v>
      </c>
    </row>
    <row r="35" spans="1:12" x14ac:dyDescent="0.2">
      <c r="A35" s="5">
        <v>10694</v>
      </c>
      <c r="B35" s="5">
        <v>6816</v>
      </c>
      <c r="C35" s="5">
        <v>7906</v>
      </c>
      <c r="D35" s="5">
        <v>6746</v>
      </c>
      <c r="E35" s="5">
        <v>8555</v>
      </c>
      <c r="F35" s="5">
        <v>9635</v>
      </c>
      <c r="G35" s="5">
        <v>5324</v>
      </c>
      <c r="H35" s="5">
        <v>10640</v>
      </c>
      <c r="I35" s="5">
        <v>8480</v>
      </c>
      <c r="J35" s="5">
        <v>9433</v>
      </c>
      <c r="K35" s="5">
        <v>5078</v>
      </c>
      <c r="L35" s="5">
        <v>6709</v>
      </c>
    </row>
    <row r="36" spans="1:12" x14ac:dyDescent="0.2">
      <c r="A36" s="5">
        <v>9856</v>
      </c>
      <c r="B36" s="5">
        <v>6677</v>
      </c>
      <c r="C36" s="5">
        <v>6320</v>
      </c>
      <c r="D36" s="5">
        <v>10218</v>
      </c>
      <c r="E36" s="5">
        <v>10143</v>
      </c>
      <c r="F36" s="5">
        <v>10677</v>
      </c>
      <c r="G36" s="5">
        <v>10932</v>
      </c>
      <c r="H36" s="5">
        <v>7506</v>
      </c>
      <c r="I36" s="5">
        <v>5781</v>
      </c>
      <c r="J36" s="5">
        <v>8607</v>
      </c>
      <c r="K36" s="5">
        <v>5302</v>
      </c>
      <c r="L36" s="5">
        <v>6566</v>
      </c>
    </row>
    <row r="37" spans="1:12" x14ac:dyDescent="0.2">
      <c r="A37" s="5">
        <v>5839</v>
      </c>
      <c r="B37" s="5">
        <v>9320</v>
      </c>
      <c r="C37" s="5">
        <v>7714</v>
      </c>
      <c r="D37" s="5">
        <v>10772</v>
      </c>
      <c r="E37" s="5">
        <v>9676</v>
      </c>
      <c r="F37" s="5">
        <v>7711</v>
      </c>
      <c r="G37" s="5">
        <v>10201</v>
      </c>
      <c r="H37" s="5">
        <v>7722</v>
      </c>
      <c r="I37" s="5">
        <v>10587</v>
      </c>
      <c r="J37" s="5">
        <v>10056</v>
      </c>
      <c r="K37" s="5">
        <v>6142</v>
      </c>
      <c r="L37" s="5">
        <v>5635</v>
      </c>
    </row>
    <row r="38" spans="1:12" x14ac:dyDescent="0.2">
      <c r="A38" s="5">
        <v>8767</v>
      </c>
      <c r="B38" s="5">
        <v>5606</v>
      </c>
      <c r="C38" s="5">
        <v>8493</v>
      </c>
      <c r="D38" s="5">
        <v>6999</v>
      </c>
      <c r="E38" s="5">
        <v>10751</v>
      </c>
      <c r="F38" s="5">
        <v>5093</v>
      </c>
      <c r="G38" s="5">
        <v>5923</v>
      </c>
      <c r="H38" s="5">
        <v>7325</v>
      </c>
      <c r="I38" s="5">
        <v>7753</v>
      </c>
      <c r="J38" s="5">
        <v>5402</v>
      </c>
      <c r="K38" s="5">
        <v>6531</v>
      </c>
      <c r="L38" s="5">
        <v>6653</v>
      </c>
    </row>
    <row r="39" spans="1:12" x14ac:dyDescent="0.2">
      <c r="A39" s="5">
        <v>5527</v>
      </c>
      <c r="B39" s="5">
        <v>6553</v>
      </c>
      <c r="C39" s="5">
        <v>5506</v>
      </c>
      <c r="D39" s="5">
        <v>5356</v>
      </c>
      <c r="E39" s="5">
        <v>7604</v>
      </c>
      <c r="F39" s="5">
        <v>8403</v>
      </c>
      <c r="G39" s="5">
        <v>7412</v>
      </c>
      <c r="H39" s="5">
        <v>10653</v>
      </c>
      <c r="I39" s="5">
        <v>10499</v>
      </c>
      <c r="J39" s="5">
        <v>9016</v>
      </c>
      <c r="K39" s="5">
        <v>6178</v>
      </c>
      <c r="L39" s="5">
        <v>9519</v>
      </c>
    </row>
    <row r="40" spans="1:12" x14ac:dyDescent="0.2">
      <c r="A40" s="5">
        <v>10380</v>
      </c>
      <c r="B40" s="5">
        <v>10553</v>
      </c>
      <c r="C40" s="5">
        <v>9508</v>
      </c>
      <c r="D40" s="5">
        <v>5176</v>
      </c>
      <c r="E40" s="5">
        <v>5568</v>
      </c>
      <c r="F40" s="5">
        <v>7057</v>
      </c>
      <c r="G40" s="5">
        <v>6104</v>
      </c>
      <c r="H40" s="5">
        <v>8382</v>
      </c>
      <c r="I40" s="5">
        <v>6503</v>
      </c>
      <c r="J40" s="5">
        <v>5257</v>
      </c>
      <c r="K40" s="5">
        <v>9170</v>
      </c>
      <c r="L40" s="5">
        <v>10531</v>
      </c>
    </row>
    <row r="41" spans="1:12" x14ac:dyDescent="0.2">
      <c r="A41" s="5">
        <v>8687</v>
      </c>
      <c r="B41" s="5">
        <v>5385</v>
      </c>
      <c r="C41" s="5">
        <v>5803</v>
      </c>
      <c r="D41" s="5">
        <v>8389</v>
      </c>
      <c r="E41" s="5">
        <v>5721</v>
      </c>
      <c r="F41" s="5">
        <v>10325</v>
      </c>
      <c r="G41" s="5">
        <v>9424</v>
      </c>
      <c r="H41" s="5">
        <v>8919</v>
      </c>
      <c r="I41" s="5">
        <v>5596</v>
      </c>
      <c r="J41" s="5">
        <v>10318</v>
      </c>
      <c r="K41" s="5">
        <v>5455</v>
      </c>
      <c r="L41" s="5">
        <v>9570</v>
      </c>
    </row>
    <row r="42" spans="1:12" x14ac:dyDescent="0.2">
      <c r="A42" s="5">
        <v>7862</v>
      </c>
      <c r="B42" s="5">
        <v>10443</v>
      </c>
      <c r="C42" s="5">
        <v>9210</v>
      </c>
      <c r="D42" s="5">
        <v>5633</v>
      </c>
      <c r="E42" s="5">
        <v>10208</v>
      </c>
      <c r="F42" s="5">
        <v>8908</v>
      </c>
      <c r="G42" s="5">
        <v>8957</v>
      </c>
      <c r="H42" s="5">
        <v>5358</v>
      </c>
      <c r="I42" s="5">
        <v>5199</v>
      </c>
      <c r="J42" s="5">
        <v>8822</v>
      </c>
      <c r="K42" s="5">
        <v>5698</v>
      </c>
      <c r="L42" s="5">
        <v>5152</v>
      </c>
    </row>
    <row r="43" spans="1:12" x14ac:dyDescent="0.2">
      <c r="A43" s="5">
        <v>5622</v>
      </c>
      <c r="B43" s="5">
        <v>10077</v>
      </c>
      <c r="C43" s="5">
        <v>10398</v>
      </c>
      <c r="D43" s="5">
        <v>8886</v>
      </c>
      <c r="E43" s="5">
        <v>7422</v>
      </c>
      <c r="F43" s="5">
        <v>6182</v>
      </c>
      <c r="G43" s="5">
        <v>10160</v>
      </c>
      <c r="H43" s="5">
        <v>10709</v>
      </c>
      <c r="I43" s="5">
        <v>10829</v>
      </c>
      <c r="J43" s="5">
        <v>9018</v>
      </c>
      <c r="K43" s="5">
        <v>10974</v>
      </c>
      <c r="L43" s="5">
        <v>5576</v>
      </c>
    </row>
    <row r="44" spans="1:12" x14ac:dyDescent="0.2">
      <c r="A44" s="5">
        <v>8316</v>
      </c>
      <c r="B44" s="5">
        <v>9216</v>
      </c>
      <c r="C44" s="5">
        <v>7441</v>
      </c>
      <c r="D44" s="5">
        <v>6054</v>
      </c>
      <c r="E44" s="5">
        <v>9222</v>
      </c>
      <c r="F44" s="5">
        <v>6135</v>
      </c>
      <c r="G44" s="5">
        <v>6539</v>
      </c>
      <c r="H44" s="5">
        <v>6065</v>
      </c>
      <c r="I44" s="5">
        <v>5267</v>
      </c>
      <c r="J44" s="5">
        <v>5043</v>
      </c>
      <c r="K44" s="5">
        <v>8933</v>
      </c>
      <c r="L44" s="5">
        <v>7704</v>
      </c>
    </row>
    <row r="45" spans="1:12" x14ac:dyDescent="0.2">
      <c r="A45" s="5">
        <v>6577</v>
      </c>
      <c r="B45" s="5">
        <v>10584</v>
      </c>
      <c r="C45" s="5">
        <v>9889</v>
      </c>
      <c r="D45" s="5">
        <v>9061</v>
      </c>
      <c r="E45" s="5">
        <v>5038</v>
      </c>
      <c r="F45" s="5">
        <v>8350</v>
      </c>
      <c r="G45" s="5">
        <v>10187</v>
      </c>
      <c r="H45" s="5">
        <v>10585</v>
      </c>
      <c r="I45" s="5">
        <v>5242</v>
      </c>
      <c r="J45" s="5">
        <v>7416</v>
      </c>
      <c r="K45" s="5">
        <v>8290</v>
      </c>
      <c r="L45" s="5">
        <v>8367</v>
      </c>
    </row>
    <row r="46" spans="1:12" x14ac:dyDescent="0.2">
      <c r="A46" s="5">
        <v>5783</v>
      </c>
      <c r="B46" s="5">
        <v>5431</v>
      </c>
      <c r="C46" s="5">
        <v>8667</v>
      </c>
      <c r="D46" s="5">
        <v>10798</v>
      </c>
      <c r="E46" s="5">
        <v>9103</v>
      </c>
      <c r="F46" s="5">
        <v>6088</v>
      </c>
      <c r="G46" s="5">
        <v>7433</v>
      </c>
      <c r="H46" s="5">
        <v>7934</v>
      </c>
      <c r="I46" s="5">
        <v>9899</v>
      </c>
      <c r="J46" s="5">
        <v>10737</v>
      </c>
      <c r="K46" s="5">
        <v>8537</v>
      </c>
      <c r="L46" s="5">
        <v>6871</v>
      </c>
    </row>
    <row r="47" spans="1:12" x14ac:dyDescent="0.2">
      <c r="A47" s="5">
        <v>6085</v>
      </c>
      <c r="B47" s="5">
        <v>5407</v>
      </c>
      <c r="C47" s="5">
        <v>5046</v>
      </c>
      <c r="D47" s="5">
        <v>5715</v>
      </c>
      <c r="E47" s="5">
        <v>5745</v>
      </c>
      <c r="F47" s="5">
        <v>6213</v>
      </c>
      <c r="G47" s="5">
        <v>7689</v>
      </c>
      <c r="H47" s="5">
        <v>9691</v>
      </c>
      <c r="I47" s="5">
        <v>7095</v>
      </c>
      <c r="J47" s="5">
        <v>9151</v>
      </c>
      <c r="K47" s="5">
        <v>7501</v>
      </c>
      <c r="L47" s="5">
        <v>10396</v>
      </c>
    </row>
    <row r="48" spans="1:12" x14ac:dyDescent="0.2">
      <c r="A48" s="5">
        <v>10573</v>
      </c>
      <c r="B48" s="5">
        <v>6705</v>
      </c>
      <c r="C48" s="5">
        <v>7038</v>
      </c>
      <c r="D48" s="5">
        <v>9209</v>
      </c>
      <c r="E48" s="5">
        <v>6971</v>
      </c>
      <c r="F48" s="5">
        <v>6833</v>
      </c>
      <c r="G48" s="5">
        <v>8174</v>
      </c>
      <c r="H48" s="5">
        <v>5169</v>
      </c>
      <c r="I48" s="5">
        <v>9714</v>
      </c>
      <c r="J48" s="5">
        <v>6930</v>
      </c>
      <c r="K48" s="5">
        <v>6941</v>
      </c>
      <c r="L48" s="5">
        <v>6595</v>
      </c>
    </row>
    <row r="49" spans="1:12" x14ac:dyDescent="0.2">
      <c r="A49" s="5">
        <v>10475</v>
      </c>
      <c r="B49" s="5">
        <v>5938</v>
      </c>
      <c r="C49" s="5">
        <v>8564</v>
      </c>
      <c r="D49" s="5">
        <v>6740</v>
      </c>
      <c r="E49" s="5">
        <v>6894</v>
      </c>
      <c r="F49" s="5">
        <v>6488</v>
      </c>
      <c r="G49" s="5">
        <v>10489</v>
      </c>
      <c r="H49" s="5">
        <v>8067</v>
      </c>
      <c r="I49" s="5">
        <v>7002</v>
      </c>
      <c r="J49" s="5">
        <v>10261</v>
      </c>
      <c r="K49" s="5">
        <v>5881</v>
      </c>
      <c r="L49" s="5">
        <v>7296</v>
      </c>
    </row>
    <row r="50" spans="1:12" x14ac:dyDescent="0.2">
      <c r="A50" s="5">
        <v>5893</v>
      </c>
      <c r="B50" s="5">
        <v>7072</v>
      </c>
      <c r="C50" s="5">
        <v>10097</v>
      </c>
      <c r="D50" s="5">
        <v>8190</v>
      </c>
      <c r="E50" s="5">
        <v>6348</v>
      </c>
      <c r="F50" s="5">
        <v>10381</v>
      </c>
      <c r="G50" s="5">
        <v>8656</v>
      </c>
      <c r="H50" s="5">
        <v>10974</v>
      </c>
      <c r="I50" s="5">
        <v>7685</v>
      </c>
      <c r="J50" s="5">
        <v>8039</v>
      </c>
      <c r="K50" s="5">
        <v>5945</v>
      </c>
      <c r="L50" s="5">
        <v>6147</v>
      </c>
    </row>
    <row r="51" spans="1:12" x14ac:dyDescent="0.2">
      <c r="A51" s="5">
        <v>6201</v>
      </c>
      <c r="B51" s="5">
        <v>8515</v>
      </c>
      <c r="C51" s="5">
        <v>8224</v>
      </c>
      <c r="D51" s="5">
        <v>5499</v>
      </c>
      <c r="E51" s="5">
        <v>8892</v>
      </c>
      <c r="F51" s="5">
        <v>6661</v>
      </c>
      <c r="G51" s="5">
        <v>5364</v>
      </c>
      <c r="H51" s="5">
        <v>7057</v>
      </c>
      <c r="I51" s="5">
        <v>9208</v>
      </c>
      <c r="J51" s="5">
        <v>8075</v>
      </c>
      <c r="K51" s="5">
        <v>5149</v>
      </c>
      <c r="L51" s="5">
        <v>5221</v>
      </c>
    </row>
    <row r="52" spans="1:12" x14ac:dyDescent="0.2">
      <c r="A52" s="5">
        <v>5543</v>
      </c>
      <c r="B52" s="5">
        <v>7428</v>
      </c>
      <c r="C52" s="5">
        <v>7400</v>
      </c>
      <c r="D52" s="5">
        <v>6944</v>
      </c>
      <c r="E52" s="5">
        <v>6634</v>
      </c>
      <c r="F52" s="5">
        <v>7560</v>
      </c>
      <c r="G52" s="5">
        <v>9809</v>
      </c>
      <c r="H52" s="5">
        <v>6869</v>
      </c>
      <c r="I52" s="5">
        <v>9620</v>
      </c>
      <c r="J52" s="5">
        <v>8122</v>
      </c>
      <c r="K52" s="5">
        <v>7036</v>
      </c>
      <c r="L52" s="5">
        <v>5462</v>
      </c>
    </row>
    <row r="53" spans="1:12" x14ac:dyDescent="0.2">
      <c r="A53" s="5">
        <v>7199</v>
      </c>
      <c r="B53" s="5">
        <v>10718</v>
      </c>
      <c r="C53" s="5">
        <v>8306</v>
      </c>
      <c r="D53" s="5">
        <v>10986</v>
      </c>
      <c r="E53" s="5">
        <v>7630</v>
      </c>
      <c r="F53" s="5">
        <v>6939</v>
      </c>
      <c r="G53" s="5">
        <v>6492</v>
      </c>
      <c r="H53" s="5">
        <v>6450</v>
      </c>
      <c r="I53" s="5">
        <v>6206</v>
      </c>
      <c r="J53" s="5">
        <v>8209</v>
      </c>
      <c r="K53" s="5">
        <v>9126</v>
      </c>
      <c r="L53" s="5">
        <v>8768</v>
      </c>
    </row>
    <row r="54" spans="1:12" x14ac:dyDescent="0.2">
      <c r="A54" s="5">
        <v>5714</v>
      </c>
      <c r="B54" s="5">
        <v>7847</v>
      </c>
      <c r="C54" s="5">
        <v>10759</v>
      </c>
      <c r="D54" s="5">
        <v>10310</v>
      </c>
      <c r="E54" s="5">
        <v>6089</v>
      </c>
      <c r="F54" s="5">
        <v>8883</v>
      </c>
      <c r="G54" s="5">
        <v>8957</v>
      </c>
      <c r="H54" s="5">
        <v>7882</v>
      </c>
      <c r="I54" s="5">
        <v>7393</v>
      </c>
      <c r="J54" s="5">
        <v>7414</v>
      </c>
      <c r="K54" s="5">
        <v>8610</v>
      </c>
      <c r="L54" s="5">
        <v>6987</v>
      </c>
    </row>
    <row r="55" spans="1:12" x14ac:dyDescent="0.2">
      <c r="A55" s="5">
        <v>5041</v>
      </c>
      <c r="B55" s="5">
        <v>6151</v>
      </c>
      <c r="C55" s="5">
        <v>9561</v>
      </c>
      <c r="D55" s="5">
        <v>10389</v>
      </c>
      <c r="E55" s="5">
        <v>6116</v>
      </c>
      <c r="F55" s="5">
        <v>5689</v>
      </c>
      <c r="G55" s="5">
        <v>7578</v>
      </c>
      <c r="H55" s="5">
        <v>10632</v>
      </c>
      <c r="I55" s="5">
        <v>7232</v>
      </c>
      <c r="J55" s="5">
        <v>5412</v>
      </c>
      <c r="K55" s="5">
        <v>8541</v>
      </c>
      <c r="L55" s="5">
        <v>9035</v>
      </c>
    </row>
    <row r="56" spans="1:12" x14ac:dyDescent="0.2">
      <c r="A56" s="5">
        <v>10940</v>
      </c>
      <c r="B56" s="5">
        <v>10930</v>
      </c>
      <c r="C56" s="5">
        <v>10705</v>
      </c>
      <c r="D56" s="5">
        <v>9756</v>
      </c>
      <c r="E56" s="5">
        <v>9032</v>
      </c>
      <c r="F56" s="5">
        <v>10534</v>
      </c>
      <c r="G56" s="5">
        <v>8613</v>
      </c>
      <c r="H56" s="5">
        <v>5959</v>
      </c>
      <c r="I56" s="5">
        <v>7703</v>
      </c>
      <c r="J56" s="5">
        <v>8422</v>
      </c>
      <c r="K56" s="5">
        <v>5125</v>
      </c>
      <c r="L56" s="5">
        <v>6586</v>
      </c>
    </row>
    <row r="57" spans="1:12" x14ac:dyDescent="0.2">
      <c r="A57" s="5">
        <v>8610</v>
      </c>
      <c r="B57" s="5">
        <v>7654</v>
      </c>
      <c r="C57" s="5">
        <v>9423</v>
      </c>
      <c r="D57" s="5">
        <v>6143</v>
      </c>
      <c r="E57" s="5">
        <v>8633</v>
      </c>
      <c r="F57" s="5">
        <v>9066</v>
      </c>
      <c r="G57" s="5">
        <v>9974</v>
      </c>
      <c r="H57" s="5">
        <v>5364</v>
      </c>
      <c r="I57" s="5">
        <v>10523</v>
      </c>
      <c r="J57" s="5">
        <v>9424</v>
      </c>
      <c r="K57" s="5">
        <v>9902</v>
      </c>
      <c r="L57" s="5">
        <v>5021</v>
      </c>
    </row>
    <row r="58" spans="1:12" x14ac:dyDescent="0.2">
      <c r="A58" s="5">
        <v>6799</v>
      </c>
      <c r="B58" s="5">
        <v>8994</v>
      </c>
      <c r="C58" s="5">
        <v>10979</v>
      </c>
      <c r="D58" s="5">
        <v>7621</v>
      </c>
      <c r="E58" s="5">
        <v>8199</v>
      </c>
      <c r="F58" s="5">
        <v>5484</v>
      </c>
      <c r="G58" s="5">
        <v>10970</v>
      </c>
      <c r="H58" s="5">
        <v>5748</v>
      </c>
      <c r="I58" s="5">
        <v>10551</v>
      </c>
      <c r="J58" s="5">
        <v>8249</v>
      </c>
      <c r="K58" s="5">
        <v>6679</v>
      </c>
      <c r="L58" s="5">
        <v>10395</v>
      </c>
    </row>
    <row r="59" spans="1:12" x14ac:dyDescent="0.2">
      <c r="A59" s="5">
        <v>6108</v>
      </c>
      <c r="B59" s="5">
        <v>9274</v>
      </c>
      <c r="C59" s="5">
        <v>9192</v>
      </c>
      <c r="D59" s="5">
        <v>8314</v>
      </c>
      <c r="E59" s="5">
        <v>8205</v>
      </c>
      <c r="F59" s="5">
        <v>6760</v>
      </c>
      <c r="G59" s="5">
        <v>9780</v>
      </c>
      <c r="H59" s="5">
        <v>9122</v>
      </c>
      <c r="I59" s="5">
        <v>8893</v>
      </c>
      <c r="J59" s="5">
        <v>9733</v>
      </c>
      <c r="K59" s="5">
        <v>7655</v>
      </c>
      <c r="L59" s="5">
        <v>9477</v>
      </c>
    </row>
    <row r="60" spans="1:12" x14ac:dyDescent="0.2">
      <c r="A60" s="5">
        <v>9141</v>
      </c>
      <c r="B60" s="5">
        <v>9583</v>
      </c>
      <c r="C60" s="5">
        <v>6746</v>
      </c>
      <c r="D60" s="5">
        <v>9708</v>
      </c>
      <c r="E60" s="5">
        <v>8224</v>
      </c>
      <c r="F60" s="5">
        <v>10122</v>
      </c>
      <c r="G60" s="5">
        <v>7471</v>
      </c>
      <c r="H60" s="5">
        <v>6017</v>
      </c>
      <c r="I60" s="5">
        <v>9524</v>
      </c>
      <c r="J60" s="5">
        <v>9577</v>
      </c>
      <c r="K60" s="5">
        <v>9359</v>
      </c>
      <c r="L60" s="5">
        <v>6654</v>
      </c>
    </row>
    <row r="61" spans="1:12" x14ac:dyDescent="0.2">
      <c r="A61" s="5">
        <v>7429</v>
      </c>
      <c r="B61" s="5">
        <v>5336</v>
      </c>
      <c r="C61" s="5">
        <v>7822</v>
      </c>
      <c r="D61" s="5">
        <v>10218</v>
      </c>
      <c r="E61" s="5">
        <v>6126</v>
      </c>
      <c r="F61" s="5">
        <v>5391</v>
      </c>
      <c r="G61" s="5">
        <v>5976</v>
      </c>
      <c r="H61" s="5">
        <v>6860</v>
      </c>
      <c r="I61" s="5">
        <v>9387</v>
      </c>
      <c r="J61" s="5">
        <v>5702</v>
      </c>
      <c r="K61" s="5">
        <v>10424</v>
      </c>
      <c r="L61" s="5">
        <v>9813</v>
      </c>
    </row>
    <row r="62" spans="1:12" x14ac:dyDescent="0.2">
      <c r="A62" s="5">
        <v>6112</v>
      </c>
      <c r="B62" s="5">
        <v>10210</v>
      </c>
      <c r="C62" s="5">
        <v>9782</v>
      </c>
      <c r="D62" s="5">
        <v>5657</v>
      </c>
      <c r="E62" s="5">
        <v>5177</v>
      </c>
      <c r="F62" s="5">
        <v>7614</v>
      </c>
      <c r="G62" s="5">
        <v>6191</v>
      </c>
      <c r="H62" s="5">
        <v>9633</v>
      </c>
      <c r="I62" s="5">
        <v>5761</v>
      </c>
      <c r="J62" s="5">
        <v>8541</v>
      </c>
      <c r="K62" s="5">
        <v>10509</v>
      </c>
      <c r="L62" s="5">
        <v>9978</v>
      </c>
    </row>
    <row r="63" spans="1:12" x14ac:dyDescent="0.2">
      <c r="A63" s="5">
        <v>5754</v>
      </c>
      <c r="B63" s="5">
        <v>5040</v>
      </c>
      <c r="C63" s="5">
        <v>6313</v>
      </c>
      <c r="D63" s="5">
        <v>8787</v>
      </c>
      <c r="E63" s="5">
        <v>9227</v>
      </c>
      <c r="F63" s="5">
        <v>5588</v>
      </c>
      <c r="G63" s="5">
        <v>9154</v>
      </c>
      <c r="H63" s="5">
        <v>10466</v>
      </c>
      <c r="I63" s="5">
        <v>9784</v>
      </c>
      <c r="J63" s="5">
        <v>7477</v>
      </c>
      <c r="K63" s="5">
        <v>10121</v>
      </c>
      <c r="L63" s="5">
        <v>10823</v>
      </c>
    </row>
    <row r="64" spans="1:12" x14ac:dyDescent="0.2">
      <c r="A64" s="5">
        <v>10569</v>
      </c>
      <c r="B64" s="5">
        <v>9007</v>
      </c>
      <c r="C64" s="5">
        <v>10103</v>
      </c>
      <c r="D64" s="5">
        <v>7714</v>
      </c>
      <c r="E64" s="5">
        <v>7292</v>
      </c>
      <c r="F64" s="5">
        <v>7159</v>
      </c>
      <c r="G64" s="5">
        <v>10620</v>
      </c>
      <c r="H64" s="5">
        <v>10813</v>
      </c>
      <c r="I64" s="5">
        <v>6973</v>
      </c>
      <c r="J64" s="5">
        <v>7580</v>
      </c>
      <c r="K64" s="5">
        <v>5545</v>
      </c>
      <c r="L64" s="5">
        <v>8207</v>
      </c>
    </row>
    <row r="65" spans="1:12" x14ac:dyDescent="0.2">
      <c r="A65" s="5">
        <v>7080</v>
      </c>
      <c r="B65" s="5">
        <v>6470</v>
      </c>
      <c r="C65" s="5">
        <v>9881</v>
      </c>
      <c r="D65" s="5">
        <v>8594</v>
      </c>
      <c r="E65" s="5">
        <v>9732</v>
      </c>
      <c r="F65" s="5">
        <v>7823</v>
      </c>
      <c r="G65" s="5">
        <v>5981</v>
      </c>
      <c r="H65" s="5">
        <v>8934</v>
      </c>
      <c r="I65" s="5">
        <v>10831</v>
      </c>
      <c r="J65" s="5">
        <v>5724</v>
      </c>
      <c r="K65" s="5">
        <v>9097</v>
      </c>
      <c r="L65" s="5">
        <v>8696</v>
      </c>
    </row>
    <row r="66" spans="1:12" x14ac:dyDescent="0.2">
      <c r="A66" s="5">
        <v>8856</v>
      </c>
      <c r="B66" s="5">
        <v>5447</v>
      </c>
      <c r="C66" s="5">
        <v>7827</v>
      </c>
      <c r="D66" s="5">
        <v>9986</v>
      </c>
      <c r="E66" s="5">
        <v>10496</v>
      </c>
      <c r="F66" s="5">
        <v>10696</v>
      </c>
      <c r="G66" s="5">
        <v>7580</v>
      </c>
      <c r="H66" s="5">
        <v>9407</v>
      </c>
      <c r="I66" s="5">
        <v>7278</v>
      </c>
      <c r="J66" s="5">
        <v>8109</v>
      </c>
      <c r="K66" s="5">
        <v>6336</v>
      </c>
      <c r="L66" s="5">
        <v>8425</v>
      </c>
    </row>
    <row r="67" spans="1:12" x14ac:dyDescent="0.2">
      <c r="A67" s="5">
        <v>6376</v>
      </c>
      <c r="B67" s="5">
        <v>7309</v>
      </c>
      <c r="C67" s="5">
        <v>9808</v>
      </c>
      <c r="D67" s="5">
        <v>6437</v>
      </c>
      <c r="E67" s="5">
        <v>5896</v>
      </c>
      <c r="F67" s="5">
        <v>10135</v>
      </c>
      <c r="G67" s="5">
        <v>9752</v>
      </c>
      <c r="H67" s="5">
        <v>10295</v>
      </c>
      <c r="I67" s="5">
        <v>7642</v>
      </c>
      <c r="J67" s="5">
        <v>7856</v>
      </c>
      <c r="K67" s="5">
        <v>9723</v>
      </c>
      <c r="L67" s="5">
        <v>8865</v>
      </c>
    </row>
    <row r="68" spans="1:12" x14ac:dyDescent="0.2">
      <c r="A68" s="5">
        <v>10973</v>
      </c>
      <c r="B68" s="5">
        <v>6174</v>
      </c>
      <c r="C68" s="5">
        <v>6574</v>
      </c>
      <c r="D68" s="5">
        <v>6126</v>
      </c>
      <c r="E68" s="5">
        <v>9661</v>
      </c>
      <c r="F68" s="5">
        <v>5387</v>
      </c>
      <c r="G68" s="5">
        <v>7163</v>
      </c>
      <c r="H68" s="5">
        <v>8763</v>
      </c>
      <c r="I68" s="5">
        <v>8096</v>
      </c>
      <c r="J68" s="5">
        <v>8942</v>
      </c>
      <c r="K68" s="5">
        <v>8643</v>
      </c>
      <c r="L68" s="5">
        <v>9210</v>
      </c>
    </row>
    <row r="69" spans="1:12" x14ac:dyDescent="0.2">
      <c r="A69" s="5">
        <v>6136</v>
      </c>
      <c r="B69" s="5">
        <v>9777</v>
      </c>
      <c r="C69" s="5">
        <v>10664</v>
      </c>
      <c r="D69" s="5">
        <v>10663</v>
      </c>
      <c r="E69" s="5">
        <v>8552</v>
      </c>
      <c r="F69" s="5">
        <v>10339</v>
      </c>
      <c r="G69" s="5">
        <v>8769</v>
      </c>
      <c r="H69" s="5">
        <v>7051</v>
      </c>
      <c r="I69" s="5">
        <v>10373</v>
      </c>
      <c r="J69" s="5">
        <v>9736</v>
      </c>
      <c r="K69" s="5">
        <v>5523</v>
      </c>
      <c r="L69" s="5">
        <v>8970</v>
      </c>
    </row>
    <row r="70" spans="1:12" x14ac:dyDescent="0.2">
      <c r="A70" s="5">
        <v>9992</v>
      </c>
      <c r="B70" s="5">
        <v>9994</v>
      </c>
      <c r="C70" s="5">
        <v>7573</v>
      </c>
      <c r="D70" s="5">
        <v>6083</v>
      </c>
      <c r="E70" s="5">
        <v>9628</v>
      </c>
      <c r="F70" s="5">
        <v>6713</v>
      </c>
      <c r="G70" s="5">
        <v>7882</v>
      </c>
      <c r="H70" s="5">
        <v>6217</v>
      </c>
      <c r="I70" s="5">
        <v>10926</v>
      </c>
      <c r="J70" s="5">
        <v>9669</v>
      </c>
      <c r="K70" s="5">
        <v>8310</v>
      </c>
      <c r="L70" s="5">
        <v>7930</v>
      </c>
    </row>
    <row r="71" spans="1:12" x14ac:dyDescent="0.2">
      <c r="A71" s="5">
        <v>6851</v>
      </c>
      <c r="B71" s="5">
        <v>7123</v>
      </c>
      <c r="C71" s="5">
        <v>7944</v>
      </c>
      <c r="D71" s="5">
        <v>8882</v>
      </c>
      <c r="E71" s="5">
        <v>6235</v>
      </c>
      <c r="F71" s="5">
        <v>5999</v>
      </c>
      <c r="G71" s="5">
        <v>6743</v>
      </c>
      <c r="H71" s="5">
        <v>8199</v>
      </c>
      <c r="I71" s="5">
        <v>8830</v>
      </c>
      <c r="J71" s="5">
        <v>10375</v>
      </c>
      <c r="K71" s="5">
        <v>9131</v>
      </c>
      <c r="L71" s="5">
        <v>7042</v>
      </c>
    </row>
    <row r="72" spans="1:12" x14ac:dyDescent="0.2">
      <c r="A72" s="5">
        <v>6813</v>
      </c>
      <c r="B72" s="5">
        <v>10583</v>
      </c>
      <c r="C72" s="5">
        <v>5784</v>
      </c>
      <c r="D72" s="5">
        <v>8908</v>
      </c>
      <c r="E72" s="5">
        <v>7771</v>
      </c>
      <c r="F72" s="5">
        <v>5690</v>
      </c>
      <c r="G72" s="5">
        <v>7205</v>
      </c>
      <c r="H72" s="5">
        <v>9404</v>
      </c>
      <c r="I72" s="5">
        <v>9851</v>
      </c>
      <c r="J72" s="5">
        <v>10462</v>
      </c>
      <c r="K72" s="5">
        <v>8025</v>
      </c>
      <c r="L72" s="5">
        <v>8553</v>
      </c>
    </row>
    <row r="73" spans="1:12" x14ac:dyDescent="0.2">
      <c r="A73" s="5">
        <v>9743</v>
      </c>
      <c r="B73" s="5">
        <v>8962</v>
      </c>
      <c r="C73" s="5">
        <v>6553</v>
      </c>
      <c r="D73" s="5">
        <v>9053</v>
      </c>
      <c r="E73" s="5">
        <v>8147</v>
      </c>
      <c r="F73" s="5">
        <v>10191</v>
      </c>
      <c r="G73" s="5">
        <v>9062</v>
      </c>
      <c r="H73" s="5">
        <v>8416</v>
      </c>
      <c r="I73" s="5">
        <v>10735</v>
      </c>
      <c r="J73" s="5">
        <v>9307</v>
      </c>
      <c r="K73" s="5">
        <v>5447</v>
      </c>
      <c r="L73" s="5">
        <v>7266</v>
      </c>
    </row>
    <row r="74" spans="1:12" x14ac:dyDescent="0.2">
      <c r="A74" s="5">
        <v>8483</v>
      </c>
      <c r="B74" s="5">
        <v>10760</v>
      </c>
      <c r="C74" s="5">
        <v>8233</v>
      </c>
      <c r="D74" s="5">
        <v>9798</v>
      </c>
      <c r="E74" s="5">
        <v>9090</v>
      </c>
      <c r="F74" s="5">
        <v>7706</v>
      </c>
      <c r="G74" s="5">
        <v>8442</v>
      </c>
      <c r="H74" s="5">
        <v>7968</v>
      </c>
      <c r="I74" s="5">
        <v>5179</v>
      </c>
      <c r="J74" s="5">
        <v>5384</v>
      </c>
      <c r="K74" s="5">
        <v>5923</v>
      </c>
      <c r="L74" s="5">
        <v>6882</v>
      </c>
    </row>
    <row r="75" spans="1:12" x14ac:dyDescent="0.2">
      <c r="A75" s="5">
        <v>6899</v>
      </c>
      <c r="B75" s="5">
        <v>5679</v>
      </c>
      <c r="C75" s="5">
        <v>10017</v>
      </c>
      <c r="D75" s="5">
        <v>8439</v>
      </c>
      <c r="E75" s="5">
        <v>9433</v>
      </c>
      <c r="F75" s="5">
        <v>7254</v>
      </c>
      <c r="G75" s="5">
        <v>7284</v>
      </c>
      <c r="H75" s="5">
        <v>6339</v>
      </c>
      <c r="I75" s="5">
        <v>10863</v>
      </c>
      <c r="J75" s="5">
        <v>8176</v>
      </c>
      <c r="K75" s="5">
        <v>10687</v>
      </c>
      <c r="L75" s="5">
        <v>9063</v>
      </c>
    </row>
    <row r="76" spans="1:12" x14ac:dyDescent="0.2">
      <c r="A76" s="5">
        <v>8106</v>
      </c>
      <c r="B76" s="5">
        <v>10650</v>
      </c>
      <c r="C76" s="5">
        <v>8178</v>
      </c>
      <c r="D76" s="5">
        <v>7876</v>
      </c>
      <c r="E76" s="5">
        <v>9829</v>
      </c>
      <c r="F76" s="5">
        <v>6548</v>
      </c>
      <c r="G76" s="5">
        <v>6575</v>
      </c>
      <c r="H76" s="5">
        <v>8053</v>
      </c>
      <c r="I76" s="5">
        <v>9427</v>
      </c>
      <c r="J76" s="5">
        <v>8111</v>
      </c>
      <c r="K76" s="5">
        <v>8342</v>
      </c>
      <c r="L76" s="5">
        <v>10532</v>
      </c>
    </row>
    <row r="77" spans="1:12" x14ac:dyDescent="0.2">
      <c r="A77" s="5">
        <v>8146</v>
      </c>
      <c r="B77" s="5">
        <v>7744</v>
      </c>
      <c r="C77" s="5">
        <v>8731</v>
      </c>
      <c r="D77" s="5">
        <v>7498</v>
      </c>
      <c r="E77" s="5">
        <v>9243</v>
      </c>
      <c r="F77" s="5">
        <v>8319</v>
      </c>
      <c r="G77" s="5">
        <v>7574</v>
      </c>
      <c r="H77" s="5">
        <v>5218</v>
      </c>
      <c r="I77" s="5">
        <v>5189</v>
      </c>
      <c r="J77" s="5">
        <v>10405</v>
      </c>
      <c r="K77" s="5">
        <v>10305</v>
      </c>
      <c r="L77" s="5">
        <v>8265</v>
      </c>
    </row>
    <row r="78" spans="1:12" x14ac:dyDescent="0.2">
      <c r="A78" s="5">
        <v>5518</v>
      </c>
      <c r="B78" s="5">
        <v>9323</v>
      </c>
      <c r="C78" s="5">
        <v>5653</v>
      </c>
      <c r="D78" s="5">
        <v>8862</v>
      </c>
      <c r="E78" s="5">
        <v>7571</v>
      </c>
      <c r="F78" s="5">
        <v>7112</v>
      </c>
      <c r="G78" s="5">
        <v>7339</v>
      </c>
      <c r="H78" s="5">
        <v>7289</v>
      </c>
      <c r="I78" s="5">
        <v>6825</v>
      </c>
      <c r="J78" s="5">
        <v>5180</v>
      </c>
      <c r="K78" s="5">
        <v>6886</v>
      </c>
      <c r="L78" s="5">
        <v>10461</v>
      </c>
    </row>
    <row r="79" spans="1:12" x14ac:dyDescent="0.2">
      <c r="A79" s="5">
        <v>10253</v>
      </c>
      <c r="B79" s="5">
        <v>8111</v>
      </c>
      <c r="C79" s="5">
        <v>9810</v>
      </c>
      <c r="D79" s="5">
        <v>7848</v>
      </c>
      <c r="E79" s="5">
        <v>6282</v>
      </c>
      <c r="F79" s="5">
        <v>5947</v>
      </c>
      <c r="G79" s="5">
        <v>5000</v>
      </c>
      <c r="H79" s="5">
        <v>10066</v>
      </c>
      <c r="I79" s="5">
        <v>7665</v>
      </c>
      <c r="J79" s="5">
        <v>9510</v>
      </c>
      <c r="K79" s="5">
        <v>9590</v>
      </c>
      <c r="L79" s="5">
        <v>10301</v>
      </c>
    </row>
    <row r="80" spans="1:12" x14ac:dyDescent="0.2">
      <c r="A80" s="5">
        <v>9637</v>
      </c>
      <c r="B80" s="5">
        <v>8864</v>
      </c>
      <c r="C80" s="5">
        <v>10424</v>
      </c>
      <c r="D80" s="5">
        <v>10403</v>
      </c>
      <c r="E80" s="5">
        <v>7919</v>
      </c>
      <c r="F80" s="5">
        <v>10148</v>
      </c>
      <c r="G80" s="5">
        <v>8062</v>
      </c>
      <c r="H80" s="5">
        <v>9030</v>
      </c>
      <c r="I80" s="5">
        <v>10532</v>
      </c>
      <c r="J80" s="5">
        <v>8626</v>
      </c>
      <c r="K80" s="5">
        <v>5194</v>
      </c>
      <c r="L80" s="5">
        <v>6461</v>
      </c>
    </row>
    <row r="81" spans="1:12" x14ac:dyDescent="0.2">
      <c r="A81" s="5">
        <v>6267</v>
      </c>
      <c r="B81" s="5">
        <v>5823</v>
      </c>
      <c r="C81" s="5">
        <v>9020</v>
      </c>
      <c r="D81" s="5">
        <v>9163</v>
      </c>
      <c r="E81" s="5">
        <v>6344</v>
      </c>
      <c r="F81" s="5">
        <v>10287</v>
      </c>
      <c r="G81" s="5">
        <v>7060</v>
      </c>
      <c r="H81" s="5">
        <v>8040</v>
      </c>
      <c r="I81" s="5">
        <v>6949</v>
      </c>
      <c r="J81" s="5">
        <v>6830</v>
      </c>
      <c r="K81" s="5">
        <v>7887</v>
      </c>
      <c r="L81" s="5">
        <v>9961</v>
      </c>
    </row>
    <row r="82" spans="1:12" x14ac:dyDescent="0.2">
      <c r="A82" s="5">
        <v>8630</v>
      </c>
      <c r="B82" s="5">
        <v>6570</v>
      </c>
      <c r="C82" s="5">
        <v>5495</v>
      </c>
      <c r="D82" s="5">
        <v>10687</v>
      </c>
      <c r="E82" s="5">
        <v>10295</v>
      </c>
      <c r="F82" s="5">
        <v>8115</v>
      </c>
      <c r="G82" s="5">
        <v>7353</v>
      </c>
      <c r="H82" s="5">
        <v>5100</v>
      </c>
      <c r="I82" s="5">
        <v>8095</v>
      </c>
      <c r="J82" s="5">
        <v>10700</v>
      </c>
      <c r="K82" s="5">
        <v>9868</v>
      </c>
      <c r="L82" s="5">
        <v>9221</v>
      </c>
    </row>
    <row r="83" spans="1:12" x14ac:dyDescent="0.2">
      <c r="A83" s="5">
        <v>8397</v>
      </c>
      <c r="B83" s="5">
        <v>10051</v>
      </c>
      <c r="C83" s="5">
        <v>5834</v>
      </c>
      <c r="D83" s="5">
        <v>7947</v>
      </c>
      <c r="E83" s="5">
        <v>10564</v>
      </c>
      <c r="F83" s="5">
        <v>8093</v>
      </c>
      <c r="G83" s="5">
        <v>8634</v>
      </c>
      <c r="H83" s="5">
        <v>9843</v>
      </c>
      <c r="I83" s="5">
        <v>9625</v>
      </c>
      <c r="J83" s="5">
        <v>9210</v>
      </c>
      <c r="K83" s="5">
        <v>10045</v>
      </c>
      <c r="L83" s="5">
        <v>7591</v>
      </c>
    </row>
    <row r="84" spans="1:12" x14ac:dyDescent="0.2">
      <c r="A84" s="5">
        <v>9600</v>
      </c>
      <c r="B84" s="5">
        <v>10578</v>
      </c>
      <c r="C84" s="5">
        <v>9519</v>
      </c>
      <c r="D84" s="5">
        <v>7399</v>
      </c>
      <c r="E84" s="5">
        <v>5081</v>
      </c>
      <c r="F84" s="5">
        <v>5807</v>
      </c>
      <c r="G84" s="5">
        <v>7287</v>
      </c>
      <c r="H84" s="5">
        <v>9268</v>
      </c>
      <c r="I84" s="5">
        <v>5999</v>
      </c>
      <c r="J84" s="5">
        <v>9895</v>
      </c>
      <c r="K84" s="5">
        <v>5311</v>
      </c>
      <c r="L84" s="5">
        <v>8741</v>
      </c>
    </row>
    <row r="85" spans="1:12" x14ac:dyDescent="0.2">
      <c r="A85" s="5">
        <v>8378</v>
      </c>
      <c r="B85" s="5">
        <v>5199</v>
      </c>
      <c r="C85" s="5">
        <v>7359</v>
      </c>
      <c r="D85" s="5">
        <v>10834</v>
      </c>
      <c r="E85" s="5">
        <v>5026</v>
      </c>
      <c r="F85" s="5">
        <v>6688</v>
      </c>
      <c r="G85" s="5">
        <v>10761</v>
      </c>
      <c r="H85" s="5">
        <v>10501</v>
      </c>
      <c r="I85" s="5">
        <v>8772</v>
      </c>
      <c r="J85" s="5">
        <v>9265</v>
      </c>
      <c r="K85" s="5">
        <v>9447</v>
      </c>
      <c r="L85" s="5">
        <v>9940</v>
      </c>
    </row>
    <row r="86" spans="1:12" x14ac:dyDescent="0.2">
      <c r="A86" s="5">
        <v>8691</v>
      </c>
      <c r="B86" s="5">
        <v>7229</v>
      </c>
      <c r="C86" s="5">
        <v>10668</v>
      </c>
      <c r="D86" s="5">
        <v>8616</v>
      </c>
      <c r="E86" s="5">
        <v>5666</v>
      </c>
      <c r="F86" s="5">
        <v>5447</v>
      </c>
      <c r="G86" s="5">
        <v>8357</v>
      </c>
      <c r="H86" s="5">
        <v>8922</v>
      </c>
      <c r="I86" s="5">
        <v>8512</v>
      </c>
      <c r="J86" s="5">
        <v>6040</v>
      </c>
      <c r="K86" s="5">
        <v>7259</v>
      </c>
      <c r="L86" s="5">
        <v>8085</v>
      </c>
    </row>
    <row r="87" spans="1:12" x14ac:dyDescent="0.2">
      <c r="A87" s="5">
        <v>10197</v>
      </c>
      <c r="B87" s="5">
        <v>8030</v>
      </c>
      <c r="C87" s="5">
        <v>6882</v>
      </c>
      <c r="D87" s="5">
        <v>9062</v>
      </c>
      <c r="E87" s="5">
        <v>6523</v>
      </c>
      <c r="F87" s="5">
        <v>5968</v>
      </c>
      <c r="G87" s="5">
        <v>10205</v>
      </c>
      <c r="H87" s="5">
        <v>6758</v>
      </c>
      <c r="I87" s="5">
        <v>9867</v>
      </c>
      <c r="J87" s="5">
        <v>6595</v>
      </c>
      <c r="K87" s="5">
        <v>8181</v>
      </c>
      <c r="L87" s="5">
        <v>5567</v>
      </c>
    </row>
    <row r="88" spans="1:12" x14ac:dyDescent="0.2">
      <c r="A88" s="5">
        <v>9510</v>
      </c>
      <c r="B88" s="5">
        <v>5977</v>
      </c>
      <c r="C88" s="5">
        <v>8299</v>
      </c>
      <c r="D88" s="5">
        <v>9160</v>
      </c>
      <c r="E88" s="5">
        <v>10221</v>
      </c>
      <c r="F88" s="5">
        <v>10660</v>
      </c>
      <c r="G88" s="5">
        <v>6597</v>
      </c>
      <c r="H88" s="5">
        <v>5041</v>
      </c>
      <c r="I88" s="5">
        <v>8684</v>
      </c>
      <c r="J88" s="5">
        <v>10142</v>
      </c>
      <c r="K88" s="5">
        <v>8562</v>
      </c>
      <c r="L88" s="5">
        <v>5680</v>
      </c>
    </row>
    <row r="89" spans="1:12" x14ac:dyDescent="0.2">
      <c r="A89" s="5">
        <v>10451</v>
      </c>
      <c r="B89" s="5">
        <v>8614</v>
      </c>
      <c r="C89" s="5">
        <v>7491</v>
      </c>
      <c r="D89" s="5">
        <v>10297</v>
      </c>
      <c r="E89" s="5">
        <v>10742</v>
      </c>
      <c r="F89" s="5">
        <v>9807</v>
      </c>
      <c r="G89" s="5">
        <v>8809</v>
      </c>
      <c r="H89" s="5">
        <v>7113</v>
      </c>
      <c r="I89" s="5">
        <v>6656</v>
      </c>
      <c r="J89" s="5">
        <v>5548</v>
      </c>
      <c r="K89" s="5">
        <v>5455</v>
      </c>
      <c r="L89" s="5">
        <v>7283</v>
      </c>
    </row>
    <row r="90" spans="1:12" x14ac:dyDescent="0.2">
      <c r="A90" s="5">
        <v>8091</v>
      </c>
      <c r="B90" s="5">
        <v>10399</v>
      </c>
      <c r="C90" s="5">
        <v>6479</v>
      </c>
      <c r="D90" s="5">
        <v>5125</v>
      </c>
      <c r="E90" s="5">
        <v>5082</v>
      </c>
      <c r="F90" s="5">
        <v>8935</v>
      </c>
      <c r="G90" s="5">
        <v>7320</v>
      </c>
      <c r="H90" s="5">
        <v>5207</v>
      </c>
      <c r="I90" s="5">
        <v>6756</v>
      </c>
      <c r="J90" s="5">
        <v>10471</v>
      </c>
      <c r="K90" s="5">
        <v>8719</v>
      </c>
      <c r="L90" s="5">
        <v>9300</v>
      </c>
    </row>
    <row r="91" spans="1:12" x14ac:dyDescent="0.2">
      <c r="A91" s="5">
        <v>5581</v>
      </c>
      <c r="B91" s="5">
        <v>9638</v>
      </c>
      <c r="C91" s="5">
        <v>6755</v>
      </c>
      <c r="D91" s="5">
        <v>6132</v>
      </c>
      <c r="E91" s="5">
        <v>10926</v>
      </c>
      <c r="F91" s="5">
        <v>5755</v>
      </c>
      <c r="G91" s="5">
        <v>5168</v>
      </c>
      <c r="H91" s="5">
        <v>5588</v>
      </c>
      <c r="I91" s="5">
        <v>10821</v>
      </c>
      <c r="J91" s="5">
        <v>8076</v>
      </c>
      <c r="K91" s="5">
        <v>10119</v>
      </c>
      <c r="L91" s="5">
        <v>9636</v>
      </c>
    </row>
    <row r="92" spans="1:12" x14ac:dyDescent="0.2">
      <c r="A92" s="5">
        <v>6094</v>
      </c>
      <c r="B92" s="5">
        <v>9679</v>
      </c>
      <c r="C92" s="5">
        <v>8169</v>
      </c>
      <c r="D92" s="5">
        <v>9225</v>
      </c>
      <c r="E92" s="5">
        <v>7124</v>
      </c>
      <c r="F92" s="5">
        <v>9908</v>
      </c>
      <c r="G92" s="5">
        <v>9047</v>
      </c>
      <c r="H92" s="5">
        <v>6069</v>
      </c>
      <c r="I92" s="5">
        <v>6994</v>
      </c>
      <c r="J92" s="5">
        <v>10209</v>
      </c>
      <c r="K92" s="5">
        <v>6806</v>
      </c>
      <c r="L92" s="5">
        <v>10216</v>
      </c>
    </row>
    <row r="93" spans="1:12" x14ac:dyDescent="0.2">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15" t="s">
        <v>389</v>
      </c>
      <c r="B1" s="15"/>
      <c r="C1" s="15"/>
      <c r="D1" s="15"/>
      <c r="E1" s="15"/>
      <c r="F1" s="15"/>
      <c r="G1" s="15"/>
      <c r="H1" s="15"/>
    </row>
    <row r="3" spans="1:12" x14ac:dyDescent="0.2">
      <c r="A3" s="11" t="s">
        <v>390</v>
      </c>
      <c r="B3" s="4" t="s">
        <v>15</v>
      </c>
    </row>
    <row r="4" spans="1:12" x14ac:dyDescent="0.2">
      <c r="A4" s="11" t="s">
        <v>7</v>
      </c>
      <c r="B4" s="9">
        <f>SUM(INDEX(A7:L93,,MATCH(B3,A6:L6,0)))</f>
        <v>702351</v>
      </c>
    </row>
    <row r="6" spans="1:12" x14ac:dyDescent="0.2">
      <c r="A6" s="3" t="s">
        <v>16</v>
      </c>
      <c r="B6" s="3" t="s">
        <v>15</v>
      </c>
      <c r="C6" s="3" t="s">
        <v>17</v>
      </c>
      <c r="D6" s="3" t="s">
        <v>18</v>
      </c>
      <c r="E6" s="3" t="s">
        <v>391</v>
      </c>
      <c r="F6" s="3" t="s">
        <v>392</v>
      </c>
      <c r="G6" s="3" t="s">
        <v>393</v>
      </c>
      <c r="H6" s="3" t="s">
        <v>394</v>
      </c>
      <c r="I6" s="3" t="s">
        <v>395</v>
      </c>
      <c r="J6" s="3" t="s">
        <v>396</v>
      </c>
      <c r="K6" s="3" t="s">
        <v>397</v>
      </c>
      <c r="L6" s="3" t="s">
        <v>398</v>
      </c>
    </row>
    <row r="7" spans="1:12" x14ac:dyDescent="0.2">
      <c r="A7" s="5">
        <v>6236</v>
      </c>
      <c r="B7" s="5">
        <v>7325</v>
      </c>
      <c r="C7" s="5">
        <v>9421</v>
      </c>
      <c r="D7" s="5">
        <v>6520</v>
      </c>
      <c r="E7" s="5">
        <v>10403</v>
      </c>
      <c r="F7" s="5">
        <v>10746</v>
      </c>
      <c r="G7" s="5">
        <v>9700</v>
      </c>
      <c r="H7" s="5">
        <v>8536</v>
      </c>
      <c r="I7" s="5">
        <v>5199</v>
      </c>
      <c r="J7" s="5">
        <v>10997</v>
      </c>
      <c r="K7" s="5">
        <v>7730</v>
      </c>
      <c r="L7" s="5">
        <v>10232</v>
      </c>
    </row>
    <row r="8" spans="1:12" x14ac:dyDescent="0.2">
      <c r="A8" s="5">
        <v>9620</v>
      </c>
      <c r="B8" s="5">
        <v>8201</v>
      </c>
      <c r="C8" s="5">
        <v>10415</v>
      </c>
      <c r="D8" s="5">
        <v>10754</v>
      </c>
      <c r="E8" s="5">
        <v>5134</v>
      </c>
      <c r="F8" s="5">
        <v>9262</v>
      </c>
      <c r="G8" s="5">
        <v>5648</v>
      </c>
      <c r="H8" s="5">
        <v>6731</v>
      </c>
      <c r="I8" s="5">
        <v>8529</v>
      </c>
      <c r="J8" s="5">
        <v>8518</v>
      </c>
      <c r="K8" s="5">
        <v>7593</v>
      </c>
      <c r="L8" s="5">
        <v>8192</v>
      </c>
    </row>
    <row r="9" spans="1:12" x14ac:dyDescent="0.2">
      <c r="A9" s="5">
        <v>6422</v>
      </c>
      <c r="B9" s="5">
        <v>8750</v>
      </c>
      <c r="C9" s="5">
        <v>6679</v>
      </c>
      <c r="D9" s="5">
        <v>6913</v>
      </c>
      <c r="E9" s="5">
        <v>9010</v>
      </c>
      <c r="F9" s="5">
        <v>9361</v>
      </c>
      <c r="G9" s="5">
        <v>6262</v>
      </c>
      <c r="H9" s="5">
        <v>6368</v>
      </c>
      <c r="I9" s="5">
        <v>8294</v>
      </c>
      <c r="J9" s="5">
        <v>6223</v>
      </c>
      <c r="K9" s="5">
        <v>7005</v>
      </c>
      <c r="L9" s="5">
        <v>10495</v>
      </c>
    </row>
    <row r="10" spans="1:12" x14ac:dyDescent="0.2">
      <c r="A10" s="5">
        <v>9808</v>
      </c>
      <c r="B10" s="5">
        <v>5900</v>
      </c>
      <c r="C10" s="5">
        <v>6554</v>
      </c>
      <c r="D10" s="5">
        <v>8031</v>
      </c>
      <c r="E10" s="5">
        <v>8231</v>
      </c>
      <c r="F10" s="5">
        <v>9168</v>
      </c>
      <c r="G10" s="5">
        <v>8678</v>
      </c>
      <c r="H10" s="5">
        <v>8897</v>
      </c>
      <c r="I10" s="5">
        <v>10017</v>
      </c>
      <c r="J10" s="5">
        <v>6377</v>
      </c>
      <c r="K10" s="5">
        <v>10319</v>
      </c>
      <c r="L10" s="5">
        <v>9520</v>
      </c>
    </row>
    <row r="11" spans="1:12" x14ac:dyDescent="0.2">
      <c r="A11" s="5">
        <v>8884</v>
      </c>
      <c r="B11" s="5">
        <v>8988</v>
      </c>
      <c r="C11" s="5">
        <v>5520</v>
      </c>
      <c r="D11" s="5">
        <v>8825</v>
      </c>
      <c r="E11" s="5">
        <v>5522</v>
      </c>
      <c r="F11" s="5">
        <v>5812</v>
      </c>
      <c r="G11" s="5">
        <v>9472</v>
      </c>
      <c r="H11" s="5">
        <v>8465</v>
      </c>
      <c r="I11" s="5">
        <v>8909</v>
      </c>
      <c r="J11" s="5">
        <v>7298</v>
      </c>
      <c r="K11" s="5">
        <v>7283</v>
      </c>
      <c r="L11" s="5">
        <v>7809</v>
      </c>
    </row>
    <row r="12" spans="1:12" x14ac:dyDescent="0.2">
      <c r="A12" s="5">
        <v>6147</v>
      </c>
      <c r="B12" s="5">
        <v>6025</v>
      </c>
      <c r="C12" s="5">
        <v>8787</v>
      </c>
      <c r="D12" s="5">
        <v>6796</v>
      </c>
      <c r="E12" s="5">
        <v>5286</v>
      </c>
      <c r="F12" s="5">
        <v>9269</v>
      </c>
      <c r="G12" s="5">
        <v>10571</v>
      </c>
      <c r="H12" s="5">
        <v>6999</v>
      </c>
      <c r="I12" s="5">
        <v>10085</v>
      </c>
      <c r="J12" s="5">
        <v>6163</v>
      </c>
      <c r="K12" s="5">
        <v>9024</v>
      </c>
      <c r="L12" s="5">
        <v>6980</v>
      </c>
    </row>
    <row r="13" spans="1:12" x14ac:dyDescent="0.2">
      <c r="A13" s="5">
        <v>5000</v>
      </c>
      <c r="B13" s="5">
        <v>9513</v>
      </c>
      <c r="C13" s="5">
        <v>9272</v>
      </c>
      <c r="D13" s="5">
        <v>5242</v>
      </c>
      <c r="E13" s="5">
        <v>7492</v>
      </c>
      <c r="F13" s="5">
        <v>6309</v>
      </c>
      <c r="G13" s="5">
        <v>8721</v>
      </c>
      <c r="H13" s="5">
        <v>8409</v>
      </c>
      <c r="I13" s="5">
        <v>7660</v>
      </c>
      <c r="J13" s="5">
        <v>9832</v>
      </c>
      <c r="K13" s="5">
        <v>9017</v>
      </c>
      <c r="L13" s="5">
        <v>5525</v>
      </c>
    </row>
    <row r="14" spans="1:12" x14ac:dyDescent="0.2">
      <c r="A14" s="5">
        <v>6970</v>
      </c>
      <c r="B14" s="5">
        <v>9239</v>
      </c>
      <c r="C14" s="5">
        <v>5181</v>
      </c>
      <c r="D14" s="5">
        <v>10581</v>
      </c>
      <c r="E14" s="5">
        <v>9348</v>
      </c>
      <c r="F14" s="5">
        <v>10450</v>
      </c>
      <c r="G14" s="5">
        <v>8428</v>
      </c>
      <c r="H14" s="5">
        <v>5009</v>
      </c>
      <c r="I14" s="5">
        <v>6717</v>
      </c>
      <c r="J14" s="5">
        <v>10855</v>
      </c>
      <c r="K14" s="5">
        <v>10702</v>
      </c>
      <c r="L14" s="5">
        <v>5606</v>
      </c>
    </row>
    <row r="15" spans="1:12" x14ac:dyDescent="0.2">
      <c r="A15" s="5">
        <v>6273</v>
      </c>
      <c r="B15" s="5">
        <v>5430</v>
      </c>
      <c r="C15" s="5">
        <v>8289</v>
      </c>
      <c r="D15" s="5">
        <v>10612</v>
      </c>
      <c r="E15" s="5">
        <v>8322</v>
      </c>
      <c r="F15" s="5">
        <v>7308</v>
      </c>
      <c r="G15" s="5">
        <v>7147</v>
      </c>
      <c r="H15" s="5">
        <v>8587</v>
      </c>
      <c r="I15" s="5">
        <v>8432</v>
      </c>
      <c r="J15" s="5">
        <v>8694</v>
      </c>
      <c r="K15" s="5">
        <v>10120</v>
      </c>
      <c r="L15" s="5">
        <v>10544</v>
      </c>
    </row>
    <row r="16" spans="1:12" x14ac:dyDescent="0.2">
      <c r="A16" s="5">
        <v>7001</v>
      </c>
      <c r="B16" s="5">
        <v>9938</v>
      </c>
      <c r="C16" s="5">
        <v>5568</v>
      </c>
      <c r="D16" s="5">
        <v>5034</v>
      </c>
      <c r="E16" s="5">
        <v>8396</v>
      </c>
      <c r="F16" s="5">
        <v>10063</v>
      </c>
      <c r="G16" s="5">
        <v>10443</v>
      </c>
      <c r="H16" s="5">
        <v>8114</v>
      </c>
      <c r="I16" s="5">
        <v>8211</v>
      </c>
      <c r="J16" s="5">
        <v>10696</v>
      </c>
      <c r="K16" s="5">
        <v>9500</v>
      </c>
      <c r="L16" s="5">
        <v>8350</v>
      </c>
    </row>
    <row r="17" spans="1:12" x14ac:dyDescent="0.2">
      <c r="A17" s="5">
        <v>6653</v>
      </c>
      <c r="B17" s="5">
        <v>6483</v>
      </c>
      <c r="C17" s="5">
        <v>6388</v>
      </c>
      <c r="D17" s="5">
        <v>6938</v>
      </c>
      <c r="E17" s="5">
        <v>9610</v>
      </c>
      <c r="F17" s="5">
        <v>9826</v>
      </c>
      <c r="G17" s="5">
        <v>8223</v>
      </c>
      <c r="H17" s="5">
        <v>5232</v>
      </c>
      <c r="I17" s="5">
        <v>10847</v>
      </c>
      <c r="J17" s="5">
        <v>5015</v>
      </c>
      <c r="K17" s="5">
        <v>6125</v>
      </c>
      <c r="L17" s="5">
        <v>6869</v>
      </c>
    </row>
    <row r="18" spans="1:12" x14ac:dyDescent="0.2">
      <c r="A18" s="5">
        <v>6600</v>
      </c>
      <c r="B18" s="5">
        <v>5280</v>
      </c>
      <c r="C18" s="5">
        <v>10331</v>
      </c>
      <c r="D18" s="5">
        <v>9594</v>
      </c>
      <c r="E18" s="5">
        <v>8125</v>
      </c>
      <c r="F18" s="5">
        <v>7577</v>
      </c>
      <c r="G18" s="5">
        <v>10658</v>
      </c>
      <c r="H18" s="5">
        <v>8030</v>
      </c>
      <c r="I18" s="5">
        <v>8402</v>
      </c>
      <c r="J18" s="5">
        <v>6372</v>
      </c>
      <c r="K18" s="5">
        <v>10345</v>
      </c>
      <c r="L18" s="5">
        <v>5480</v>
      </c>
    </row>
    <row r="19" spans="1:12" x14ac:dyDescent="0.2">
      <c r="A19" s="5">
        <v>10889</v>
      </c>
      <c r="B19" s="5">
        <v>10349</v>
      </c>
      <c r="C19" s="5">
        <v>9273</v>
      </c>
      <c r="D19" s="5">
        <v>8365</v>
      </c>
      <c r="E19" s="5">
        <v>8120</v>
      </c>
      <c r="F19" s="5">
        <v>5817</v>
      </c>
      <c r="G19" s="5">
        <v>7853</v>
      </c>
      <c r="H19" s="5">
        <v>6668</v>
      </c>
      <c r="I19" s="5">
        <v>8918</v>
      </c>
      <c r="J19" s="5">
        <v>7982</v>
      </c>
      <c r="K19" s="5">
        <v>8951</v>
      </c>
      <c r="L19" s="5">
        <v>10102</v>
      </c>
    </row>
    <row r="20" spans="1:12" x14ac:dyDescent="0.2">
      <c r="A20" s="5">
        <v>9564</v>
      </c>
      <c r="B20" s="5">
        <v>6001</v>
      </c>
      <c r="C20" s="5">
        <v>9006</v>
      </c>
      <c r="D20" s="5">
        <v>9989</v>
      </c>
      <c r="E20" s="5">
        <v>10201</v>
      </c>
      <c r="F20" s="5">
        <v>9303</v>
      </c>
      <c r="G20" s="5">
        <v>6515</v>
      </c>
      <c r="H20" s="5">
        <v>6460</v>
      </c>
      <c r="I20" s="5">
        <v>6466</v>
      </c>
      <c r="J20" s="5">
        <v>5129</v>
      </c>
      <c r="K20" s="5">
        <v>7976</v>
      </c>
      <c r="L20" s="5">
        <v>8941</v>
      </c>
    </row>
    <row r="21" spans="1:12" x14ac:dyDescent="0.2">
      <c r="A21" s="5">
        <v>8082</v>
      </c>
      <c r="B21" s="5">
        <v>8562</v>
      </c>
      <c r="C21" s="5">
        <v>5421</v>
      </c>
      <c r="D21" s="5">
        <v>6095</v>
      </c>
      <c r="E21" s="5">
        <v>10853</v>
      </c>
      <c r="F21" s="5">
        <v>10556</v>
      </c>
      <c r="G21" s="5">
        <v>10823</v>
      </c>
      <c r="H21" s="5">
        <v>7653</v>
      </c>
      <c r="I21" s="5">
        <v>10535</v>
      </c>
      <c r="J21" s="5">
        <v>10693</v>
      </c>
      <c r="K21" s="5">
        <v>9098</v>
      </c>
      <c r="L21" s="5">
        <v>7647</v>
      </c>
    </row>
    <row r="22" spans="1:12" x14ac:dyDescent="0.2">
      <c r="A22" s="5">
        <v>5831</v>
      </c>
      <c r="B22" s="5">
        <v>9564</v>
      </c>
      <c r="C22" s="5">
        <v>6204</v>
      </c>
      <c r="D22" s="5">
        <v>9750</v>
      </c>
      <c r="E22" s="5">
        <v>6835</v>
      </c>
      <c r="F22" s="5">
        <v>6814</v>
      </c>
      <c r="G22" s="5">
        <v>8862</v>
      </c>
      <c r="H22" s="5">
        <v>5928</v>
      </c>
      <c r="I22" s="5">
        <v>8710</v>
      </c>
      <c r="J22" s="5">
        <v>5087</v>
      </c>
      <c r="K22" s="5">
        <v>8656</v>
      </c>
      <c r="L22" s="5">
        <v>7148</v>
      </c>
    </row>
    <row r="23" spans="1:12" x14ac:dyDescent="0.2">
      <c r="A23" s="5">
        <v>5677</v>
      </c>
      <c r="B23" s="5">
        <v>10487</v>
      </c>
      <c r="C23" s="5">
        <v>6848</v>
      </c>
      <c r="D23" s="5">
        <v>10646</v>
      </c>
      <c r="E23" s="5">
        <v>7557</v>
      </c>
      <c r="F23" s="5">
        <v>6390</v>
      </c>
      <c r="G23" s="5">
        <v>10581</v>
      </c>
      <c r="H23" s="5">
        <v>8137</v>
      </c>
      <c r="I23" s="5">
        <v>8313</v>
      </c>
      <c r="J23" s="5">
        <v>7896</v>
      </c>
      <c r="K23" s="5">
        <v>9983</v>
      </c>
      <c r="L23" s="5">
        <v>6373</v>
      </c>
    </row>
    <row r="24" spans="1:12" x14ac:dyDescent="0.2">
      <c r="A24" s="5">
        <v>9478</v>
      </c>
      <c r="B24" s="5">
        <v>8797</v>
      </c>
      <c r="C24" s="5">
        <v>5542</v>
      </c>
      <c r="D24" s="5">
        <v>8969</v>
      </c>
      <c r="E24" s="5">
        <v>5056</v>
      </c>
      <c r="F24" s="5">
        <v>8407</v>
      </c>
      <c r="G24" s="5">
        <v>8940</v>
      </c>
      <c r="H24" s="5">
        <v>8411</v>
      </c>
      <c r="I24" s="5">
        <v>10406</v>
      </c>
      <c r="J24" s="5">
        <v>9858</v>
      </c>
      <c r="K24" s="5">
        <v>6926</v>
      </c>
      <c r="L24" s="5">
        <v>9089</v>
      </c>
    </row>
    <row r="25" spans="1:12" x14ac:dyDescent="0.2">
      <c r="A25" s="5">
        <v>6859</v>
      </c>
      <c r="B25" s="5">
        <v>9917</v>
      </c>
      <c r="C25" s="5">
        <v>7619</v>
      </c>
      <c r="D25" s="5">
        <v>7734</v>
      </c>
      <c r="E25" s="5">
        <v>6525</v>
      </c>
      <c r="F25" s="5">
        <v>9793</v>
      </c>
      <c r="G25" s="5">
        <v>7033</v>
      </c>
      <c r="H25" s="5">
        <v>6777</v>
      </c>
      <c r="I25" s="5">
        <v>10766</v>
      </c>
      <c r="J25" s="5">
        <v>10046</v>
      </c>
      <c r="K25" s="5">
        <v>9938</v>
      </c>
      <c r="L25" s="5">
        <v>8298</v>
      </c>
    </row>
    <row r="26" spans="1:12" x14ac:dyDescent="0.2">
      <c r="A26" s="5">
        <v>8288</v>
      </c>
      <c r="B26" s="5">
        <v>5945</v>
      </c>
      <c r="C26" s="5">
        <v>7375</v>
      </c>
      <c r="D26" s="5">
        <v>10576</v>
      </c>
      <c r="E26" s="5">
        <v>5915</v>
      </c>
      <c r="F26" s="5">
        <v>9080</v>
      </c>
      <c r="G26" s="5">
        <v>9214</v>
      </c>
      <c r="H26" s="5">
        <v>8065</v>
      </c>
      <c r="I26" s="5">
        <v>7026</v>
      </c>
      <c r="J26" s="5">
        <v>6991</v>
      </c>
      <c r="K26" s="5">
        <v>5121</v>
      </c>
      <c r="L26" s="5">
        <v>7195</v>
      </c>
    </row>
    <row r="27" spans="1:12" x14ac:dyDescent="0.2">
      <c r="A27" s="5">
        <v>9669</v>
      </c>
      <c r="B27" s="5">
        <v>7469</v>
      </c>
      <c r="C27" s="5">
        <v>9715</v>
      </c>
      <c r="D27" s="5">
        <v>10633</v>
      </c>
      <c r="E27" s="5">
        <v>5135</v>
      </c>
      <c r="F27" s="5">
        <v>7888</v>
      </c>
      <c r="G27" s="5">
        <v>8621</v>
      </c>
      <c r="H27" s="5">
        <v>6117</v>
      </c>
      <c r="I27" s="5">
        <v>7201</v>
      </c>
      <c r="J27" s="5">
        <v>10343</v>
      </c>
      <c r="K27" s="5">
        <v>6098</v>
      </c>
      <c r="L27" s="5">
        <v>6133</v>
      </c>
    </row>
    <row r="28" spans="1:12" x14ac:dyDescent="0.2">
      <c r="A28" s="5">
        <v>10725</v>
      </c>
      <c r="B28" s="5">
        <v>8769</v>
      </c>
      <c r="C28" s="5">
        <v>8528</v>
      </c>
      <c r="D28" s="5">
        <v>10395</v>
      </c>
      <c r="E28" s="5">
        <v>10712</v>
      </c>
      <c r="F28" s="5">
        <v>10709</v>
      </c>
      <c r="G28" s="5">
        <v>5323</v>
      </c>
      <c r="H28" s="5">
        <v>6036</v>
      </c>
      <c r="I28" s="5">
        <v>8737</v>
      </c>
      <c r="J28" s="5">
        <v>10579</v>
      </c>
      <c r="K28" s="5">
        <v>8188</v>
      </c>
      <c r="L28" s="5">
        <v>9057</v>
      </c>
    </row>
    <row r="29" spans="1:12" x14ac:dyDescent="0.2">
      <c r="A29" s="5">
        <v>7803</v>
      </c>
      <c r="B29" s="5">
        <v>8620</v>
      </c>
      <c r="C29" s="5">
        <v>5792</v>
      </c>
      <c r="D29" s="5">
        <v>7557</v>
      </c>
      <c r="E29" s="5">
        <v>8041</v>
      </c>
      <c r="F29" s="5">
        <v>8900</v>
      </c>
      <c r="G29" s="5">
        <v>5315</v>
      </c>
      <c r="H29" s="5">
        <v>5582</v>
      </c>
      <c r="I29" s="5">
        <v>8763</v>
      </c>
      <c r="J29" s="5">
        <v>10205</v>
      </c>
      <c r="K29" s="5">
        <v>5407</v>
      </c>
      <c r="L29" s="5">
        <v>8462</v>
      </c>
    </row>
    <row r="30" spans="1:12" x14ac:dyDescent="0.2">
      <c r="A30" s="5">
        <v>5955</v>
      </c>
      <c r="B30" s="5">
        <v>9963</v>
      </c>
      <c r="C30" s="5">
        <v>10361</v>
      </c>
      <c r="D30" s="5">
        <v>8478</v>
      </c>
      <c r="E30" s="5">
        <v>10925</v>
      </c>
      <c r="F30" s="5">
        <v>8152</v>
      </c>
      <c r="G30" s="5">
        <v>8468</v>
      </c>
      <c r="H30" s="5">
        <v>10058</v>
      </c>
      <c r="I30" s="5">
        <v>9755</v>
      </c>
      <c r="J30" s="5">
        <v>9742</v>
      </c>
      <c r="K30" s="5">
        <v>6815</v>
      </c>
      <c r="L30" s="5">
        <v>5824</v>
      </c>
    </row>
    <row r="31" spans="1:12" x14ac:dyDescent="0.2">
      <c r="A31" s="5">
        <v>9067</v>
      </c>
      <c r="B31" s="5">
        <v>9963</v>
      </c>
      <c r="C31" s="5">
        <v>9323</v>
      </c>
      <c r="D31" s="5">
        <v>10270</v>
      </c>
      <c r="E31" s="5">
        <v>7507</v>
      </c>
      <c r="F31" s="5">
        <v>9542</v>
      </c>
      <c r="G31" s="5">
        <v>10199</v>
      </c>
      <c r="H31" s="5">
        <v>5233</v>
      </c>
      <c r="I31" s="5">
        <v>8017</v>
      </c>
      <c r="J31" s="5">
        <v>6163</v>
      </c>
      <c r="K31" s="5">
        <v>9665</v>
      </c>
      <c r="L31" s="5">
        <v>7921</v>
      </c>
    </row>
    <row r="32" spans="1:12" x14ac:dyDescent="0.2">
      <c r="A32" s="5">
        <v>10099</v>
      </c>
      <c r="B32" s="5">
        <v>5820</v>
      </c>
      <c r="C32" s="5">
        <v>7802</v>
      </c>
      <c r="D32" s="5">
        <v>10962</v>
      </c>
      <c r="E32" s="5">
        <v>9983</v>
      </c>
      <c r="F32" s="5">
        <v>5911</v>
      </c>
      <c r="G32" s="5">
        <v>10803</v>
      </c>
      <c r="H32" s="5">
        <v>8710</v>
      </c>
      <c r="I32" s="5">
        <v>6103</v>
      </c>
      <c r="J32" s="5">
        <v>9535</v>
      </c>
      <c r="K32" s="5">
        <v>6056</v>
      </c>
      <c r="L32" s="5">
        <v>8117</v>
      </c>
    </row>
    <row r="33" spans="1:12" x14ac:dyDescent="0.2">
      <c r="A33" s="5">
        <v>6723</v>
      </c>
      <c r="B33" s="5">
        <v>8518</v>
      </c>
      <c r="C33" s="5">
        <v>5653</v>
      </c>
      <c r="D33" s="5">
        <v>8361</v>
      </c>
      <c r="E33" s="5">
        <v>7281</v>
      </c>
      <c r="F33" s="5">
        <v>6605</v>
      </c>
      <c r="G33" s="5">
        <v>6285</v>
      </c>
      <c r="H33" s="5">
        <v>9135</v>
      </c>
      <c r="I33" s="5">
        <v>5703</v>
      </c>
      <c r="J33" s="5">
        <v>5288</v>
      </c>
      <c r="K33" s="5">
        <v>10974</v>
      </c>
      <c r="L33" s="5">
        <v>5193</v>
      </c>
    </row>
    <row r="34" spans="1:12" x14ac:dyDescent="0.2">
      <c r="A34" s="5">
        <v>7207</v>
      </c>
      <c r="B34" s="5">
        <v>5930</v>
      </c>
      <c r="C34" s="5">
        <v>8186</v>
      </c>
      <c r="D34" s="5">
        <v>7540</v>
      </c>
      <c r="E34" s="5">
        <v>7646</v>
      </c>
      <c r="F34" s="5">
        <v>10343</v>
      </c>
      <c r="G34" s="5">
        <v>7318</v>
      </c>
      <c r="H34" s="5">
        <v>10269</v>
      </c>
      <c r="I34" s="5">
        <v>8261</v>
      </c>
      <c r="J34" s="5">
        <v>9231</v>
      </c>
      <c r="K34" s="5">
        <v>6262</v>
      </c>
      <c r="L34" s="5">
        <v>8783</v>
      </c>
    </row>
    <row r="35" spans="1:12" x14ac:dyDescent="0.2">
      <c r="A35" s="5">
        <v>10694</v>
      </c>
      <c r="B35" s="5">
        <v>6816</v>
      </c>
      <c r="C35" s="5">
        <v>7906</v>
      </c>
      <c r="D35" s="5">
        <v>6746</v>
      </c>
      <c r="E35" s="5">
        <v>8555</v>
      </c>
      <c r="F35" s="5">
        <v>9635</v>
      </c>
      <c r="G35" s="5">
        <v>5324</v>
      </c>
      <c r="H35" s="5">
        <v>10640</v>
      </c>
      <c r="I35" s="5">
        <v>8480</v>
      </c>
      <c r="J35" s="5">
        <v>9433</v>
      </c>
      <c r="K35" s="5">
        <v>5078</v>
      </c>
      <c r="L35" s="5">
        <v>6709</v>
      </c>
    </row>
    <row r="36" spans="1:12" x14ac:dyDescent="0.2">
      <c r="A36" s="5">
        <v>9856</v>
      </c>
      <c r="B36" s="5">
        <v>6677</v>
      </c>
      <c r="C36" s="5">
        <v>6320</v>
      </c>
      <c r="D36" s="5">
        <v>10218</v>
      </c>
      <c r="E36" s="5">
        <v>10143</v>
      </c>
      <c r="F36" s="5">
        <v>10677</v>
      </c>
      <c r="G36" s="5">
        <v>10932</v>
      </c>
      <c r="H36" s="5">
        <v>7506</v>
      </c>
      <c r="I36" s="5">
        <v>5781</v>
      </c>
      <c r="J36" s="5">
        <v>8607</v>
      </c>
      <c r="K36" s="5">
        <v>5302</v>
      </c>
      <c r="L36" s="5">
        <v>6566</v>
      </c>
    </row>
    <row r="37" spans="1:12" x14ac:dyDescent="0.2">
      <c r="A37" s="5">
        <v>5839</v>
      </c>
      <c r="B37" s="5">
        <v>9320</v>
      </c>
      <c r="C37" s="5">
        <v>7714</v>
      </c>
      <c r="D37" s="5">
        <v>10772</v>
      </c>
      <c r="E37" s="5">
        <v>9676</v>
      </c>
      <c r="F37" s="5">
        <v>7711</v>
      </c>
      <c r="G37" s="5">
        <v>10201</v>
      </c>
      <c r="H37" s="5">
        <v>7722</v>
      </c>
      <c r="I37" s="5">
        <v>10587</v>
      </c>
      <c r="J37" s="5">
        <v>10056</v>
      </c>
      <c r="K37" s="5">
        <v>6142</v>
      </c>
      <c r="L37" s="5">
        <v>5635</v>
      </c>
    </row>
    <row r="38" spans="1:12" x14ac:dyDescent="0.2">
      <c r="A38" s="5">
        <v>8767</v>
      </c>
      <c r="B38" s="5">
        <v>5606</v>
      </c>
      <c r="C38" s="5">
        <v>8493</v>
      </c>
      <c r="D38" s="5">
        <v>6999</v>
      </c>
      <c r="E38" s="5">
        <v>10751</v>
      </c>
      <c r="F38" s="5">
        <v>5093</v>
      </c>
      <c r="G38" s="5">
        <v>5923</v>
      </c>
      <c r="H38" s="5">
        <v>7325</v>
      </c>
      <c r="I38" s="5">
        <v>7753</v>
      </c>
      <c r="J38" s="5">
        <v>5402</v>
      </c>
      <c r="K38" s="5">
        <v>6531</v>
      </c>
      <c r="L38" s="5">
        <v>6653</v>
      </c>
    </row>
    <row r="39" spans="1:12" x14ac:dyDescent="0.2">
      <c r="A39" s="5">
        <v>5527</v>
      </c>
      <c r="B39" s="5">
        <v>6553</v>
      </c>
      <c r="C39" s="5">
        <v>5506</v>
      </c>
      <c r="D39" s="5">
        <v>5356</v>
      </c>
      <c r="E39" s="5">
        <v>7604</v>
      </c>
      <c r="F39" s="5">
        <v>8403</v>
      </c>
      <c r="G39" s="5">
        <v>7412</v>
      </c>
      <c r="H39" s="5">
        <v>10653</v>
      </c>
      <c r="I39" s="5">
        <v>10499</v>
      </c>
      <c r="J39" s="5">
        <v>9016</v>
      </c>
      <c r="K39" s="5">
        <v>6178</v>
      </c>
      <c r="L39" s="5">
        <v>9519</v>
      </c>
    </row>
    <row r="40" spans="1:12" x14ac:dyDescent="0.2">
      <c r="A40" s="5">
        <v>10380</v>
      </c>
      <c r="B40" s="5">
        <v>10553</v>
      </c>
      <c r="C40" s="5">
        <v>9508</v>
      </c>
      <c r="D40" s="5">
        <v>5176</v>
      </c>
      <c r="E40" s="5">
        <v>5568</v>
      </c>
      <c r="F40" s="5">
        <v>7057</v>
      </c>
      <c r="G40" s="5">
        <v>6104</v>
      </c>
      <c r="H40" s="5">
        <v>8382</v>
      </c>
      <c r="I40" s="5">
        <v>6503</v>
      </c>
      <c r="J40" s="5">
        <v>5257</v>
      </c>
      <c r="K40" s="5">
        <v>9170</v>
      </c>
      <c r="L40" s="5">
        <v>10531</v>
      </c>
    </row>
    <row r="41" spans="1:12" x14ac:dyDescent="0.2">
      <c r="A41" s="5">
        <v>8687</v>
      </c>
      <c r="B41" s="5">
        <v>5385</v>
      </c>
      <c r="C41" s="5">
        <v>5803</v>
      </c>
      <c r="D41" s="5">
        <v>8389</v>
      </c>
      <c r="E41" s="5">
        <v>5721</v>
      </c>
      <c r="F41" s="5">
        <v>10325</v>
      </c>
      <c r="G41" s="5">
        <v>9424</v>
      </c>
      <c r="H41" s="5">
        <v>8919</v>
      </c>
      <c r="I41" s="5">
        <v>5596</v>
      </c>
      <c r="J41" s="5">
        <v>10318</v>
      </c>
      <c r="K41" s="5">
        <v>5455</v>
      </c>
      <c r="L41" s="5">
        <v>9570</v>
      </c>
    </row>
    <row r="42" spans="1:12" x14ac:dyDescent="0.2">
      <c r="A42" s="5">
        <v>7862</v>
      </c>
      <c r="B42" s="5">
        <v>10443</v>
      </c>
      <c r="C42" s="5">
        <v>9210</v>
      </c>
      <c r="D42" s="5">
        <v>5633</v>
      </c>
      <c r="E42" s="5">
        <v>10208</v>
      </c>
      <c r="F42" s="5">
        <v>8908</v>
      </c>
      <c r="G42" s="5">
        <v>8957</v>
      </c>
      <c r="H42" s="5">
        <v>5358</v>
      </c>
      <c r="I42" s="5">
        <v>5199</v>
      </c>
      <c r="J42" s="5">
        <v>8822</v>
      </c>
      <c r="K42" s="5">
        <v>5698</v>
      </c>
      <c r="L42" s="5">
        <v>5152</v>
      </c>
    </row>
    <row r="43" spans="1:12" x14ac:dyDescent="0.2">
      <c r="A43" s="5">
        <v>5622</v>
      </c>
      <c r="B43" s="5">
        <v>10077</v>
      </c>
      <c r="C43" s="5">
        <v>10398</v>
      </c>
      <c r="D43" s="5">
        <v>8886</v>
      </c>
      <c r="E43" s="5">
        <v>7422</v>
      </c>
      <c r="F43" s="5">
        <v>6182</v>
      </c>
      <c r="G43" s="5">
        <v>10160</v>
      </c>
      <c r="H43" s="5">
        <v>10709</v>
      </c>
      <c r="I43" s="5">
        <v>10829</v>
      </c>
      <c r="J43" s="5">
        <v>9018</v>
      </c>
      <c r="K43" s="5">
        <v>10974</v>
      </c>
      <c r="L43" s="5">
        <v>5576</v>
      </c>
    </row>
    <row r="44" spans="1:12" x14ac:dyDescent="0.2">
      <c r="A44" s="5">
        <v>8316</v>
      </c>
      <c r="B44" s="5">
        <v>9216</v>
      </c>
      <c r="C44" s="5">
        <v>7441</v>
      </c>
      <c r="D44" s="5">
        <v>6054</v>
      </c>
      <c r="E44" s="5">
        <v>9222</v>
      </c>
      <c r="F44" s="5">
        <v>6135</v>
      </c>
      <c r="G44" s="5">
        <v>6539</v>
      </c>
      <c r="H44" s="5">
        <v>6065</v>
      </c>
      <c r="I44" s="5">
        <v>5267</v>
      </c>
      <c r="J44" s="5">
        <v>5043</v>
      </c>
      <c r="K44" s="5">
        <v>8933</v>
      </c>
      <c r="L44" s="5">
        <v>7704</v>
      </c>
    </row>
    <row r="45" spans="1:12" x14ac:dyDescent="0.2">
      <c r="A45" s="5">
        <v>6577</v>
      </c>
      <c r="B45" s="5">
        <v>10584</v>
      </c>
      <c r="C45" s="5">
        <v>9889</v>
      </c>
      <c r="D45" s="5">
        <v>9061</v>
      </c>
      <c r="E45" s="5">
        <v>5038</v>
      </c>
      <c r="F45" s="5">
        <v>8350</v>
      </c>
      <c r="G45" s="5">
        <v>10187</v>
      </c>
      <c r="H45" s="5">
        <v>10585</v>
      </c>
      <c r="I45" s="5">
        <v>5242</v>
      </c>
      <c r="J45" s="5">
        <v>7416</v>
      </c>
      <c r="K45" s="5">
        <v>8290</v>
      </c>
      <c r="L45" s="5">
        <v>8367</v>
      </c>
    </row>
    <row r="46" spans="1:12" x14ac:dyDescent="0.2">
      <c r="A46" s="5">
        <v>5783</v>
      </c>
      <c r="B46" s="5">
        <v>5431</v>
      </c>
      <c r="C46" s="5">
        <v>8667</v>
      </c>
      <c r="D46" s="5">
        <v>10798</v>
      </c>
      <c r="E46" s="5">
        <v>9103</v>
      </c>
      <c r="F46" s="5">
        <v>6088</v>
      </c>
      <c r="G46" s="5">
        <v>7433</v>
      </c>
      <c r="H46" s="5">
        <v>7934</v>
      </c>
      <c r="I46" s="5">
        <v>9899</v>
      </c>
      <c r="J46" s="5">
        <v>10737</v>
      </c>
      <c r="K46" s="5">
        <v>8537</v>
      </c>
      <c r="L46" s="5">
        <v>6871</v>
      </c>
    </row>
    <row r="47" spans="1:12" x14ac:dyDescent="0.2">
      <c r="A47" s="5">
        <v>6085</v>
      </c>
      <c r="B47" s="5">
        <v>5407</v>
      </c>
      <c r="C47" s="5">
        <v>5046</v>
      </c>
      <c r="D47" s="5">
        <v>5715</v>
      </c>
      <c r="E47" s="5">
        <v>5745</v>
      </c>
      <c r="F47" s="5">
        <v>6213</v>
      </c>
      <c r="G47" s="5">
        <v>7689</v>
      </c>
      <c r="H47" s="5">
        <v>9691</v>
      </c>
      <c r="I47" s="5">
        <v>7095</v>
      </c>
      <c r="J47" s="5">
        <v>9151</v>
      </c>
      <c r="K47" s="5">
        <v>7501</v>
      </c>
      <c r="L47" s="5">
        <v>10396</v>
      </c>
    </row>
    <row r="48" spans="1:12" x14ac:dyDescent="0.2">
      <c r="A48" s="5">
        <v>10573</v>
      </c>
      <c r="B48" s="5">
        <v>6705</v>
      </c>
      <c r="C48" s="5">
        <v>7038</v>
      </c>
      <c r="D48" s="5">
        <v>9209</v>
      </c>
      <c r="E48" s="5">
        <v>6971</v>
      </c>
      <c r="F48" s="5">
        <v>6833</v>
      </c>
      <c r="G48" s="5">
        <v>8174</v>
      </c>
      <c r="H48" s="5">
        <v>5169</v>
      </c>
      <c r="I48" s="5">
        <v>9714</v>
      </c>
      <c r="J48" s="5">
        <v>6930</v>
      </c>
      <c r="K48" s="5">
        <v>6941</v>
      </c>
      <c r="L48" s="5">
        <v>6595</v>
      </c>
    </row>
    <row r="49" spans="1:12" x14ac:dyDescent="0.2">
      <c r="A49" s="5">
        <v>10475</v>
      </c>
      <c r="B49" s="5">
        <v>5938</v>
      </c>
      <c r="C49" s="5">
        <v>8564</v>
      </c>
      <c r="D49" s="5">
        <v>6740</v>
      </c>
      <c r="E49" s="5">
        <v>6894</v>
      </c>
      <c r="F49" s="5">
        <v>6488</v>
      </c>
      <c r="G49" s="5">
        <v>10489</v>
      </c>
      <c r="H49" s="5">
        <v>8067</v>
      </c>
      <c r="I49" s="5">
        <v>7002</v>
      </c>
      <c r="J49" s="5">
        <v>10261</v>
      </c>
      <c r="K49" s="5">
        <v>5881</v>
      </c>
      <c r="L49" s="5">
        <v>7296</v>
      </c>
    </row>
    <row r="50" spans="1:12" x14ac:dyDescent="0.2">
      <c r="A50" s="5">
        <v>5893</v>
      </c>
      <c r="B50" s="5">
        <v>7072</v>
      </c>
      <c r="C50" s="5">
        <v>10097</v>
      </c>
      <c r="D50" s="5">
        <v>8190</v>
      </c>
      <c r="E50" s="5">
        <v>6348</v>
      </c>
      <c r="F50" s="5">
        <v>10381</v>
      </c>
      <c r="G50" s="5">
        <v>8656</v>
      </c>
      <c r="H50" s="5">
        <v>10974</v>
      </c>
      <c r="I50" s="5">
        <v>7685</v>
      </c>
      <c r="J50" s="5">
        <v>8039</v>
      </c>
      <c r="K50" s="5">
        <v>5945</v>
      </c>
      <c r="L50" s="5">
        <v>6147</v>
      </c>
    </row>
    <row r="51" spans="1:12" x14ac:dyDescent="0.2">
      <c r="A51" s="5">
        <v>6201</v>
      </c>
      <c r="B51" s="5">
        <v>8515</v>
      </c>
      <c r="C51" s="5">
        <v>8224</v>
      </c>
      <c r="D51" s="5">
        <v>5499</v>
      </c>
      <c r="E51" s="5">
        <v>8892</v>
      </c>
      <c r="F51" s="5">
        <v>6661</v>
      </c>
      <c r="G51" s="5">
        <v>5364</v>
      </c>
      <c r="H51" s="5">
        <v>7057</v>
      </c>
      <c r="I51" s="5">
        <v>9208</v>
      </c>
      <c r="J51" s="5">
        <v>8075</v>
      </c>
      <c r="K51" s="5">
        <v>5149</v>
      </c>
      <c r="L51" s="5">
        <v>5221</v>
      </c>
    </row>
    <row r="52" spans="1:12" x14ac:dyDescent="0.2">
      <c r="A52" s="5">
        <v>5543</v>
      </c>
      <c r="B52" s="5">
        <v>7428</v>
      </c>
      <c r="C52" s="5">
        <v>7400</v>
      </c>
      <c r="D52" s="5">
        <v>6944</v>
      </c>
      <c r="E52" s="5">
        <v>6634</v>
      </c>
      <c r="F52" s="5">
        <v>7560</v>
      </c>
      <c r="G52" s="5">
        <v>9809</v>
      </c>
      <c r="H52" s="5">
        <v>6869</v>
      </c>
      <c r="I52" s="5">
        <v>9620</v>
      </c>
      <c r="J52" s="5">
        <v>8122</v>
      </c>
      <c r="K52" s="5">
        <v>7036</v>
      </c>
      <c r="L52" s="5">
        <v>5462</v>
      </c>
    </row>
    <row r="53" spans="1:12" x14ac:dyDescent="0.2">
      <c r="A53" s="5">
        <v>7199</v>
      </c>
      <c r="B53" s="5">
        <v>10718</v>
      </c>
      <c r="C53" s="5">
        <v>8306</v>
      </c>
      <c r="D53" s="5">
        <v>10986</v>
      </c>
      <c r="E53" s="5">
        <v>7630</v>
      </c>
      <c r="F53" s="5">
        <v>6939</v>
      </c>
      <c r="G53" s="5">
        <v>6492</v>
      </c>
      <c r="H53" s="5">
        <v>6450</v>
      </c>
      <c r="I53" s="5">
        <v>6206</v>
      </c>
      <c r="J53" s="5">
        <v>8209</v>
      </c>
      <c r="K53" s="5">
        <v>9126</v>
      </c>
      <c r="L53" s="5">
        <v>8768</v>
      </c>
    </row>
    <row r="54" spans="1:12" x14ac:dyDescent="0.2">
      <c r="A54" s="5">
        <v>5714</v>
      </c>
      <c r="B54" s="5">
        <v>7847</v>
      </c>
      <c r="C54" s="5">
        <v>10759</v>
      </c>
      <c r="D54" s="5">
        <v>10310</v>
      </c>
      <c r="E54" s="5">
        <v>6089</v>
      </c>
      <c r="F54" s="5">
        <v>8883</v>
      </c>
      <c r="G54" s="5">
        <v>8957</v>
      </c>
      <c r="H54" s="5">
        <v>7882</v>
      </c>
      <c r="I54" s="5">
        <v>7393</v>
      </c>
      <c r="J54" s="5">
        <v>7414</v>
      </c>
      <c r="K54" s="5">
        <v>8610</v>
      </c>
      <c r="L54" s="5">
        <v>6987</v>
      </c>
    </row>
    <row r="55" spans="1:12" x14ac:dyDescent="0.2">
      <c r="A55" s="5">
        <v>5041</v>
      </c>
      <c r="B55" s="5">
        <v>6151</v>
      </c>
      <c r="C55" s="5">
        <v>9561</v>
      </c>
      <c r="D55" s="5">
        <v>10389</v>
      </c>
      <c r="E55" s="5">
        <v>6116</v>
      </c>
      <c r="F55" s="5">
        <v>5689</v>
      </c>
      <c r="G55" s="5">
        <v>7578</v>
      </c>
      <c r="H55" s="5">
        <v>10632</v>
      </c>
      <c r="I55" s="5">
        <v>7232</v>
      </c>
      <c r="J55" s="5">
        <v>5412</v>
      </c>
      <c r="K55" s="5">
        <v>8541</v>
      </c>
      <c r="L55" s="5">
        <v>9035</v>
      </c>
    </row>
    <row r="56" spans="1:12" x14ac:dyDescent="0.2">
      <c r="A56" s="5">
        <v>10940</v>
      </c>
      <c r="B56" s="5">
        <v>10930</v>
      </c>
      <c r="C56" s="5">
        <v>10705</v>
      </c>
      <c r="D56" s="5">
        <v>9756</v>
      </c>
      <c r="E56" s="5">
        <v>9032</v>
      </c>
      <c r="F56" s="5">
        <v>10534</v>
      </c>
      <c r="G56" s="5">
        <v>8613</v>
      </c>
      <c r="H56" s="5">
        <v>5959</v>
      </c>
      <c r="I56" s="5">
        <v>7703</v>
      </c>
      <c r="J56" s="5">
        <v>8422</v>
      </c>
      <c r="K56" s="5">
        <v>5125</v>
      </c>
      <c r="L56" s="5">
        <v>6586</v>
      </c>
    </row>
    <row r="57" spans="1:12" x14ac:dyDescent="0.2">
      <c r="A57" s="5">
        <v>8610</v>
      </c>
      <c r="B57" s="5">
        <v>7654</v>
      </c>
      <c r="C57" s="5">
        <v>9423</v>
      </c>
      <c r="D57" s="5">
        <v>6143</v>
      </c>
      <c r="E57" s="5">
        <v>8633</v>
      </c>
      <c r="F57" s="5">
        <v>9066</v>
      </c>
      <c r="G57" s="5">
        <v>9974</v>
      </c>
      <c r="H57" s="5">
        <v>5364</v>
      </c>
      <c r="I57" s="5">
        <v>10523</v>
      </c>
      <c r="J57" s="5">
        <v>9424</v>
      </c>
      <c r="K57" s="5">
        <v>9902</v>
      </c>
      <c r="L57" s="5">
        <v>5021</v>
      </c>
    </row>
    <row r="58" spans="1:12" x14ac:dyDescent="0.2">
      <c r="A58" s="5">
        <v>6799</v>
      </c>
      <c r="B58" s="5">
        <v>8994</v>
      </c>
      <c r="C58" s="5">
        <v>10979</v>
      </c>
      <c r="D58" s="5">
        <v>7621</v>
      </c>
      <c r="E58" s="5">
        <v>8199</v>
      </c>
      <c r="F58" s="5">
        <v>5484</v>
      </c>
      <c r="G58" s="5">
        <v>10970</v>
      </c>
      <c r="H58" s="5">
        <v>5748</v>
      </c>
      <c r="I58" s="5">
        <v>10551</v>
      </c>
      <c r="J58" s="5">
        <v>8249</v>
      </c>
      <c r="K58" s="5">
        <v>6679</v>
      </c>
      <c r="L58" s="5">
        <v>10395</v>
      </c>
    </row>
    <row r="59" spans="1:12" x14ac:dyDescent="0.2">
      <c r="A59" s="5">
        <v>6108</v>
      </c>
      <c r="B59" s="5">
        <v>9274</v>
      </c>
      <c r="C59" s="5">
        <v>9192</v>
      </c>
      <c r="D59" s="5">
        <v>8314</v>
      </c>
      <c r="E59" s="5">
        <v>8205</v>
      </c>
      <c r="F59" s="5">
        <v>6760</v>
      </c>
      <c r="G59" s="5">
        <v>9780</v>
      </c>
      <c r="H59" s="5">
        <v>9122</v>
      </c>
      <c r="I59" s="5">
        <v>8893</v>
      </c>
      <c r="J59" s="5">
        <v>9733</v>
      </c>
      <c r="K59" s="5">
        <v>7655</v>
      </c>
      <c r="L59" s="5">
        <v>9477</v>
      </c>
    </row>
    <row r="60" spans="1:12" x14ac:dyDescent="0.2">
      <c r="A60" s="5">
        <v>9141</v>
      </c>
      <c r="B60" s="5">
        <v>9583</v>
      </c>
      <c r="C60" s="5">
        <v>6746</v>
      </c>
      <c r="D60" s="5">
        <v>9708</v>
      </c>
      <c r="E60" s="5">
        <v>8224</v>
      </c>
      <c r="F60" s="5">
        <v>10122</v>
      </c>
      <c r="G60" s="5">
        <v>7471</v>
      </c>
      <c r="H60" s="5">
        <v>6017</v>
      </c>
      <c r="I60" s="5">
        <v>9524</v>
      </c>
      <c r="J60" s="5">
        <v>9577</v>
      </c>
      <c r="K60" s="5">
        <v>9359</v>
      </c>
      <c r="L60" s="5">
        <v>6654</v>
      </c>
    </row>
    <row r="61" spans="1:12" x14ac:dyDescent="0.2">
      <c r="A61" s="5">
        <v>7429</v>
      </c>
      <c r="B61" s="5">
        <v>5336</v>
      </c>
      <c r="C61" s="5">
        <v>7822</v>
      </c>
      <c r="D61" s="5">
        <v>10218</v>
      </c>
      <c r="E61" s="5">
        <v>6126</v>
      </c>
      <c r="F61" s="5">
        <v>5391</v>
      </c>
      <c r="G61" s="5">
        <v>5976</v>
      </c>
      <c r="H61" s="5">
        <v>6860</v>
      </c>
      <c r="I61" s="5">
        <v>9387</v>
      </c>
      <c r="J61" s="5">
        <v>5702</v>
      </c>
      <c r="K61" s="5">
        <v>10424</v>
      </c>
      <c r="L61" s="5">
        <v>9813</v>
      </c>
    </row>
    <row r="62" spans="1:12" x14ac:dyDescent="0.2">
      <c r="A62" s="5">
        <v>6112</v>
      </c>
      <c r="B62" s="5">
        <v>10210</v>
      </c>
      <c r="C62" s="5">
        <v>9782</v>
      </c>
      <c r="D62" s="5">
        <v>5657</v>
      </c>
      <c r="E62" s="5">
        <v>5177</v>
      </c>
      <c r="F62" s="5">
        <v>7614</v>
      </c>
      <c r="G62" s="5">
        <v>6191</v>
      </c>
      <c r="H62" s="5">
        <v>9633</v>
      </c>
      <c r="I62" s="5">
        <v>5761</v>
      </c>
      <c r="J62" s="5">
        <v>8541</v>
      </c>
      <c r="K62" s="5">
        <v>10509</v>
      </c>
      <c r="L62" s="5">
        <v>9978</v>
      </c>
    </row>
    <row r="63" spans="1:12" x14ac:dyDescent="0.2">
      <c r="A63" s="5">
        <v>5754</v>
      </c>
      <c r="B63" s="5">
        <v>5040</v>
      </c>
      <c r="C63" s="5">
        <v>6313</v>
      </c>
      <c r="D63" s="5">
        <v>8787</v>
      </c>
      <c r="E63" s="5">
        <v>9227</v>
      </c>
      <c r="F63" s="5">
        <v>5588</v>
      </c>
      <c r="G63" s="5">
        <v>9154</v>
      </c>
      <c r="H63" s="5">
        <v>10466</v>
      </c>
      <c r="I63" s="5">
        <v>9784</v>
      </c>
      <c r="J63" s="5">
        <v>7477</v>
      </c>
      <c r="K63" s="5">
        <v>10121</v>
      </c>
      <c r="L63" s="5">
        <v>10823</v>
      </c>
    </row>
    <row r="64" spans="1:12" x14ac:dyDescent="0.2">
      <c r="A64" s="5">
        <v>10569</v>
      </c>
      <c r="B64" s="5">
        <v>9007</v>
      </c>
      <c r="C64" s="5">
        <v>10103</v>
      </c>
      <c r="D64" s="5">
        <v>7714</v>
      </c>
      <c r="E64" s="5">
        <v>7292</v>
      </c>
      <c r="F64" s="5">
        <v>7159</v>
      </c>
      <c r="G64" s="5">
        <v>10620</v>
      </c>
      <c r="H64" s="5">
        <v>10813</v>
      </c>
      <c r="I64" s="5">
        <v>6973</v>
      </c>
      <c r="J64" s="5">
        <v>7580</v>
      </c>
      <c r="K64" s="5">
        <v>5545</v>
      </c>
      <c r="L64" s="5">
        <v>8207</v>
      </c>
    </row>
    <row r="65" spans="1:12" x14ac:dyDescent="0.2">
      <c r="A65" s="5">
        <v>7080</v>
      </c>
      <c r="B65" s="5">
        <v>6470</v>
      </c>
      <c r="C65" s="5">
        <v>9881</v>
      </c>
      <c r="D65" s="5">
        <v>8594</v>
      </c>
      <c r="E65" s="5">
        <v>9732</v>
      </c>
      <c r="F65" s="5">
        <v>7823</v>
      </c>
      <c r="G65" s="5">
        <v>5981</v>
      </c>
      <c r="H65" s="5">
        <v>8934</v>
      </c>
      <c r="I65" s="5">
        <v>10831</v>
      </c>
      <c r="J65" s="5">
        <v>5724</v>
      </c>
      <c r="K65" s="5">
        <v>9097</v>
      </c>
      <c r="L65" s="5">
        <v>8696</v>
      </c>
    </row>
    <row r="66" spans="1:12" x14ac:dyDescent="0.2">
      <c r="A66" s="5">
        <v>8856</v>
      </c>
      <c r="B66" s="5">
        <v>5447</v>
      </c>
      <c r="C66" s="5">
        <v>7827</v>
      </c>
      <c r="D66" s="5">
        <v>9986</v>
      </c>
      <c r="E66" s="5">
        <v>10496</v>
      </c>
      <c r="F66" s="5">
        <v>10696</v>
      </c>
      <c r="G66" s="5">
        <v>7580</v>
      </c>
      <c r="H66" s="5">
        <v>9407</v>
      </c>
      <c r="I66" s="5">
        <v>7278</v>
      </c>
      <c r="J66" s="5">
        <v>8109</v>
      </c>
      <c r="K66" s="5">
        <v>6336</v>
      </c>
      <c r="L66" s="5">
        <v>8425</v>
      </c>
    </row>
    <row r="67" spans="1:12" x14ac:dyDescent="0.2">
      <c r="A67" s="5">
        <v>6376</v>
      </c>
      <c r="B67" s="5">
        <v>7309</v>
      </c>
      <c r="C67" s="5">
        <v>9808</v>
      </c>
      <c r="D67" s="5">
        <v>6437</v>
      </c>
      <c r="E67" s="5">
        <v>5896</v>
      </c>
      <c r="F67" s="5">
        <v>10135</v>
      </c>
      <c r="G67" s="5">
        <v>9752</v>
      </c>
      <c r="H67" s="5">
        <v>10295</v>
      </c>
      <c r="I67" s="5">
        <v>7642</v>
      </c>
      <c r="J67" s="5">
        <v>7856</v>
      </c>
      <c r="K67" s="5">
        <v>9723</v>
      </c>
      <c r="L67" s="5">
        <v>8865</v>
      </c>
    </row>
    <row r="68" spans="1:12" x14ac:dyDescent="0.2">
      <c r="A68" s="5">
        <v>10973</v>
      </c>
      <c r="B68" s="5">
        <v>6174</v>
      </c>
      <c r="C68" s="5">
        <v>6574</v>
      </c>
      <c r="D68" s="5">
        <v>6126</v>
      </c>
      <c r="E68" s="5">
        <v>9661</v>
      </c>
      <c r="F68" s="5">
        <v>5387</v>
      </c>
      <c r="G68" s="5">
        <v>7163</v>
      </c>
      <c r="H68" s="5">
        <v>8763</v>
      </c>
      <c r="I68" s="5">
        <v>8096</v>
      </c>
      <c r="J68" s="5">
        <v>8942</v>
      </c>
      <c r="K68" s="5">
        <v>8643</v>
      </c>
      <c r="L68" s="5">
        <v>9210</v>
      </c>
    </row>
    <row r="69" spans="1:12" x14ac:dyDescent="0.2">
      <c r="A69" s="5">
        <v>6136</v>
      </c>
      <c r="B69" s="5">
        <v>9777</v>
      </c>
      <c r="C69" s="5">
        <v>10664</v>
      </c>
      <c r="D69" s="5">
        <v>10663</v>
      </c>
      <c r="E69" s="5">
        <v>8552</v>
      </c>
      <c r="F69" s="5">
        <v>10339</v>
      </c>
      <c r="G69" s="5">
        <v>8769</v>
      </c>
      <c r="H69" s="5">
        <v>7051</v>
      </c>
      <c r="I69" s="5">
        <v>10373</v>
      </c>
      <c r="J69" s="5">
        <v>9736</v>
      </c>
      <c r="K69" s="5">
        <v>5523</v>
      </c>
      <c r="L69" s="5">
        <v>8970</v>
      </c>
    </row>
    <row r="70" spans="1:12" x14ac:dyDescent="0.2">
      <c r="A70" s="5">
        <v>9992</v>
      </c>
      <c r="B70" s="5">
        <v>9994</v>
      </c>
      <c r="C70" s="5">
        <v>7573</v>
      </c>
      <c r="D70" s="5">
        <v>6083</v>
      </c>
      <c r="E70" s="5">
        <v>9628</v>
      </c>
      <c r="F70" s="5">
        <v>6713</v>
      </c>
      <c r="G70" s="5">
        <v>7882</v>
      </c>
      <c r="H70" s="5">
        <v>6217</v>
      </c>
      <c r="I70" s="5">
        <v>10926</v>
      </c>
      <c r="J70" s="5">
        <v>9669</v>
      </c>
      <c r="K70" s="5">
        <v>8310</v>
      </c>
      <c r="L70" s="5">
        <v>7930</v>
      </c>
    </row>
    <row r="71" spans="1:12" x14ac:dyDescent="0.2">
      <c r="A71" s="5">
        <v>6851</v>
      </c>
      <c r="B71" s="5">
        <v>7123</v>
      </c>
      <c r="C71" s="5">
        <v>7944</v>
      </c>
      <c r="D71" s="5">
        <v>8882</v>
      </c>
      <c r="E71" s="5">
        <v>6235</v>
      </c>
      <c r="F71" s="5">
        <v>5999</v>
      </c>
      <c r="G71" s="5">
        <v>6743</v>
      </c>
      <c r="H71" s="5">
        <v>8199</v>
      </c>
      <c r="I71" s="5">
        <v>8830</v>
      </c>
      <c r="J71" s="5">
        <v>10375</v>
      </c>
      <c r="K71" s="5">
        <v>9131</v>
      </c>
      <c r="L71" s="5">
        <v>7042</v>
      </c>
    </row>
    <row r="72" spans="1:12" x14ac:dyDescent="0.2">
      <c r="A72" s="5">
        <v>6813</v>
      </c>
      <c r="B72" s="5">
        <v>10583</v>
      </c>
      <c r="C72" s="5">
        <v>5784</v>
      </c>
      <c r="D72" s="5">
        <v>8908</v>
      </c>
      <c r="E72" s="5">
        <v>7771</v>
      </c>
      <c r="F72" s="5">
        <v>5690</v>
      </c>
      <c r="G72" s="5">
        <v>7205</v>
      </c>
      <c r="H72" s="5">
        <v>9404</v>
      </c>
      <c r="I72" s="5">
        <v>9851</v>
      </c>
      <c r="J72" s="5">
        <v>10462</v>
      </c>
      <c r="K72" s="5">
        <v>8025</v>
      </c>
      <c r="L72" s="5">
        <v>8553</v>
      </c>
    </row>
    <row r="73" spans="1:12" x14ac:dyDescent="0.2">
      <c r="A73" s="5">
        <v>9743</v>
      </c>
      <c r="B73" s="5">
        <v>8962</v>
      </c>
      <c r="C73" s="5">
        <v>6553</v>
      </c>
      <c r="D73" s="5">
        <v>9053</v>
      </c>
      <c r="E73" s="5">
        <v>8147</v>
      </c>
      <c r="F73" s="5">
        <v>10191</v>
      </c>
      <c r="G73" s="5">
        <v>9062</v>
      </c>
      <c r="H73" s="5">
        <v>8416</v>
      </c>
      <c r="I73" s="5">
        <v>10735</v>
      </c>
      <c r="J73" s="5">
        <v>9307</v>
      </c>
      <c r="K73" s="5">
        <v>5447</v>
      </c>
      <c r="L73" s="5">
        <v>7266</v>
      </c>
    </row>
    <row r="74" spans="1:12" x14ac:dyDescent="0.2">
      <c r="A74" s="5">
        <v>8483</v>
      </c>
      <c r="B74" s="5">
        <v>10760</v>
      </c>
      <c r="C74" s="5">
        <v>8233</v>
      </c>
      <c r="D74" s="5">
        <v>9798</v>
      </c>
      <c r="E74" s="5">
        <v>9090</v>
      </c>
      <c r="F74" s="5">
        <v>7706</v>
      </c>
      <c r="G74" s="5">
        <v>8442</v>
      </c>
      <c r="H74" s="5">
        <v>7968</v>
      </c>
      <c r="I74" s="5">
        <v>5179</v>
      </c>
      <c r="J74" s="5">
        <v>5384</v>
      </c>
      <c r="K74" s="5">
        <v>5923</v>
      </c>
      <c r="L74" s="5">
        <v>6882</v>
      </c>
    </row>
    <row r="75" spans="1:12" x14ac:dyDescent="0.2">
      <c r="A75" s="5">
        <v>6899</v>
      </c>
      <c r="B75" s="5">
        <v>5679</v>
      </c>
      <c r="C75" s="5">
        <v>10017</v>
      </c>
      <c r="D75" s="5">
        <v>8439</v>
      </c>
      <c r="E75" s="5">
        <v>9433</v>
      </c>
      <c r="F75" s="5">
        <v>7254</v>
      </c>
      <c r="G75" s="5">
        <v>7284</v>
      </c>
      <c r="H75" s="5">
        <v>6339</v>
      </c>
      <c r="I75" s="5">
        <v>10863</v>
      </c>
      <c r="J75" s="5">
        <v>8176</v>
      </c>
      <c r="K75" s="5">
        <v>10687</v>
      </c>
      <c r="L75" s="5">
        <v>9063</v>
      </c>
    </row>
    <row r="76" spans="1:12" x14ac:dyDescent="0.2">
      <c r="A76" s="5">
        <v>8106</v>
      </c>
      <c r="B76" s="5">
        <v>10650</v>
      </c>
      <c r="C76" s="5">
        <v>8178</v>
      </c>
      <c r="D76" s="5">
        <v>7876</v>
      </c>
      <c r="E76" s="5">
        <v>9829</v>
      </c>
      <c r="F76" s="5">
        <v>6548</v>
      </c>
      <c r="G76" s="5">
        <v>6575</v>
      </c>
      <c r="H76" s="5">
        <v>8053</v>
      </c>
      <c r="I76" s="5">
        <v>9427</v>
      </c>
      <c r="J76" s="5">
        <v>8111</v>
      </c>
      <c r="K76" s="5">
        <v>8342</v>
      </c>
      <c r="L76" s="5">
        <v>10532</v>
      </c>
    </row>
    <row r="77" spans="1:12" x14ac:dyDescent="0.2">
      <c r="A77" s="5">
        <v>8146</v>
      </c>
      <c r="B77" s="5">
        <v>7744</v>
      </c>
      <c r="C77" s="5">
        <v>8731</v>
      </c>
      <c r="D77" s="5">
        <v>7498</v>
      </c>
      <c r="E77" s="5">
        <v>9243</v>
      </c>
      <c r="F77" s="5">
        <v>8319</v>
      </c>
      <c r="G77" s="5">
        <v>7574</v>
      </c>
      <c r="H77" s="5">
        <v>5218</v>
      </c>
      <c r="I77" s="5">
        <v>5189</v>
      </c>
      <c r="J77" s="5">
        <v>10405</v>
      </c>
      <c r="K77" s="5">
        <v>10305</v>
      </c>
      <c r="L77" s="5">
        <v>8265</v>
      </c>
    </row>
    <row r="78" spans="1:12" x14ac:dyDescent="0.2">
      <c r="A78" s="5">
        <v>5518</v>
      </c>
      <c r="B78" s="5">
        <v>9323</v>
      </c>
      <c r="C78" s="5">
        <v>5653</v>
      </c>
      <c r="D78" s="5">
        <v>8862</v>
      </c>
      <c r="E78" s="5">
        <v>7571</v>
      </c>
      <c r="F78" s="5">
        <v>7112</v>
      </c>
      <c r="G78" s="5">
        <v>7339</v>
      </c>
      <c r="H78" s="5">
        <v>7289</v>
      </c>
      <c r="I78" s="5">
        <v>6825</v>
      </c>
      <c r="J78" s="5">
        <v>5180</v>
      </c>
      <c r="K78" s="5">
        <v>6886</v>
      </c>
      <c r="L78" s="5">
        <v>10461</v>
      </c>
    </row>
    <row r="79" spans="1:12" x14ac:dyDescent="0.2">
      <c r="A79" s="5">
        <v>10253</v>
      </c>
      <c r="B79" s="5">
        <v>8111</v>
      </c>
      <c r="C79" s="5">
        <v>9810</v>
      </c>
      <c r="D79" s="5">
        <v>7848</v>
      </c>
      <c r="E79" s="5">
        <v>6282</v>
      </c>
      <c r="F79" s="5">
        <v>5947</v>
      </c>
      <c r="G79" s="5">
        <v>5000</v>
      </c>
      <c r="H79" s="5">
        <v>10066</v>
      </c>
      <c r="I79" s="5">
        <v>7665</v>
      </c>
      <c r="J79" s="5">
        <v>9510</v>
      </c>
      <c r="K79" s="5">
        <v>9590</v>
      </c>
      <c r="L79" s="5">
        <v>10301</v>
      </c>
    </row>
    <row r="80" spans="1:12" x14ac:dyDescent="0.2">
      <c r="A80" s="5">
        <v>9637</v>
      </c>
      <c r="B80" s="5">
        <v>8864</v>
      </c>
      <c r="C80" s="5">
        <v>10424</v>
      </c>
      <c r="D80" s="5">
        <v>10403</v>
      </c>
      <c r="E80" s="5">
        <v>7919</v>
      </c>
      <c r="F80" s="5">
        <v>10148</v>
      </c>
      <c r="G80" s="5">
        <v>8062</v>
      </c>
      <c r="H80" s="5">
        <v>9030</v>
      </c>
      <c r="I80" s="5">
        <v>10532</v>
      </c>
      <c r="J80" s="5">
        <v>8626</v>
      </c>
      <c r="K80" s="5">
        <v>5194</v>
      </c>
      <c r="L80" s="5">
        <v>6461</v>
      </c>
    </row>
    <row r="81" spans="1:12" x14ac:dyDescent="0.2">
      <c r="A81" s="5">
        <v>6267</v>
      </c>
      <c r="B81" s="5">
        <v>5823</v>
      </c>
      <c r="C81" s="5">
        <v>9020</v>
      </c>
      <c r="D81" s="5">
        <v>9163</v>
      </c>
      <c r="E81" s="5">
        <v>6344</v>
      </c>
      <c r="F81" s="5">
        <v>10287</v>
      </c>
      <c r="G81" s="5">
        <v>7060</v>
      </c>
      <c r="H81" s="5">
        <v>8040</v>
      </c>
      <c r="I81" s="5">
        <v>6949</v>
      </c>
      <c r="J81" s="5">
        <v>6830</v>
      </c>
      <c r="K81" s="5">
        <v>7887</v>
      </c>
      <c r="L81" s="5">
        <v>9961</v>
      </c>
    </row>
    <row r="82" spans="1:12" x14ac:dyDescent="0.2">
      <c r="A82" s="5">
        <v>8630</v>
      </c>
      <c r="B82" s="5">
        <v>6570</v>
      </c>
      <c r="C82" s="5">
        <v>5495</v>
      </c>
      <c r="D82" s="5">
        <v>10687</v>
      </c>
      <c r="E82" s="5">
        <v>10295</v>
      </c>
      <c r="F82" s="5">
        <v>8115</v>
      </c>
      <c r="G82" s="5">
        <v>7353</v>
      </c>
      <c r="H82" s="5">
        <v>5100</v>
      </c>
      <c r="I82" s="5">
        <v>8095</v>
      </c>
      <c r="J82" s="5">
        <v>10700</v>
      </c>
      <c r="K82" s="5">
        <v>9868</v>
      </c>
      <c r="L82" s="5">
        <v>9221</v>
      </c>
    </row>
    <row r="83" spans="1:12" x14ac:dyDescent="0.2">
      <c r="A83" s="5">
        <v>8397</v>
      </c>
      <c r="B83" s="5">
        <v>10051</v>
      </c>
      <c r="C83" s="5">
        <v>5834</v>
      </c>
      <c r="D83" s="5">
        <v>7947</v>
      </c>
      <c r="E83" s="5">
        <v>10564</v>
      </c>
      <c r="F83" s="5">
        <v>8093</v>
      </c>
      <c r="G83" s="5">
        <v>8634</v>
      </c>
      <c r="H83" s="5">
        <v>9843</v>
      </c>
      <c r="I83" s="5">
        <v>9625</v>
      </c>
      <c r="J83" s="5">
        <v>9210</v>
      </c>
      <c r="K83" s="5">
        <v>10045</v>
      </c>
      <c r="L83" s="5">
        <v>7591</v>
      </c>
    </row>
    <row r="84" spans="1:12" x14ac:dyDescent="0.2">
      <c r="A84" s="5">
        <v>9600</v>
      </c>
      <c r="B84" s="5">
        <v>10578</v>
      </c>
      <c r="C84" s="5">
        <v>9519</v>
      </c>
      <c r="D84" s="5">
        <v>7399</v>
      </c>
      <c r="E84" s="5">
        <v>5081</v>
      </c>
      <c r="F84" s="5">
        <v>5807</v>
      </c>
      <c r="G84" s="5">
        <v>7287</v>
      </c>
      <c r="H84" s="5">
        <v>9268</v>
      </c>
      <c r="I84" s="5">
        <v>5999</v>
      </c>
      <c r="J84" s="5">
        <v>9895</v>
      </c>
      <c r="K84" s="5">
        <v>5311</v>
      </c>
      <c r="L84" s="5">
        <v>8741</v>
      </c>
    </row>
    <row r="85" spans="1:12" x14ac:dyDescent="0.2">
      <c r="A85" s="5">
        <v>8378</v>
      </c>
      <c r="B85" s="5">
        <v>5199</v>
      </c>
      <c r="C85" s="5">
        <v>7359</v>
      </c>
      <c r="D85" s="5">
        <v>10834</v>
      </c>
      <c r="E85" s="5">
        <v>5026</v>
      </c>
      <c r="F85" s="5">
        <v>6688</v>
      </c>
      <c r="G85" s="5">
        <v>10761</v>
      </c>
      <c r="H85" s="5">
        <v>10501</v>
      </c>
      <c r="I85" s="5">
        <v>8772</v>
      </c>
      <c r="J85" s="5">
        <v>9265</v>
      </c>
      <c r="K85" s="5">
        <v>9447</v>
      </c>
      <c r="L85" s="5">
        <v>9940</v>
      </c>
    </row>
    <row r="86" spans="1:12" x14ac:dyDescent="0.2">
      <c r="A86" s="5">
        <v>8691</v>
      </c>
      <c r="B86" s="5">
        <v>7229</v>
      </c>
      <c r="C86" s="5">
        <v>10668</v>
      </c>
      <c r="D86" s="5">
        <v>8616</v>
      </c>
      <c r="E86" s="5">
        <v>5666</v>
      </c>
      <c r="F86" s="5">
        <v>5447</v>
      </c>
      <c r="G86" s="5">
        <v>8357</v>
      </c>
      <c r="H86" s="5">
        <v>8922</v>
      </c>
      <c r="I86" s="5">
        <v>8512</v>
      </c>
      <c r="J86" s="5">
        <v>6040</v>
      </c>
      <c r="K86" s="5">
        <v>7259</v>
      </c>
      <c r="L86" s="5">
        <v>8085</v>
      </c>
    </row>
    <row r="87" spans="1:12" x14ac:dyDescent="0.2">
      <c r="A87" s="5">
        <v>10197</v>
      </c>
      <c r="B87" s="5">
        <v>8030</v>
      </c>
      <c r="C87" s="5">
        <v>6882</v>
      </c>
      <c r="D87" s="5">
        <v>9062</v>
      </c>
      <c r="E87" s="5">
        <v>6523</v>
      </c>
      <c r="F87" s="5">
        <v>5968</v>
      </c>
      <c r="G87" s="5">
        <v>10205</v>
      </c>
      <c r="H87" s="5">
        <v>6758</v>
      </c>
      <c r="I87" s="5">
        <v>9867</v>
      </c>
      <c r="J87" s="5">
        <v>6595</v>
      </c>
      <c r="K87" s="5">
        <v>8181</v>
      </c>
      <c r="L87" s="5">
        <v>5567</v>
      </c>
    </row>
    <row r="88" spans="1:12" x14ac:dyDescent="0.2">
      <c r="A88" s="5">
        <v>9510</v>
      </c>
      <c r="B88" s="5">
        <v>5977</v>
      </c>
      <c r="C88" s="5">
        <v>8299</v>
      </c>
      <c r="D88" s="5">
        <v>9160</v>
      </c>
      <c r="E88" s="5">
        <v>10221</v>
      </c>
      <c r="F88" s="5">
        <v>10660</v>
      </c>
      <c r="G88" s="5">
        <v>6597</v>
      </c>
      <c r="H88" s="5">
        <v>5041</v>
      </c>
      <c r="I88" s="5">
        <v>8684</v>
      </c>
      <c r="J88" s="5">
        <v>10142</v>
      </c>
      <c r="K88" s="5">
        <v>8562</v>
      </c>
      <c r="L88" s="5">
        <v>5680</v>
      </c>
    </row>
    <row r="89" spans="1:12" x14ac:dyDescent="0.2">
      <c r="A89" s="5">
        <v>10451</v>
      </c>
      <c r="B89" s="5">
        <v>8614</v>
      </c>
      <c r="C89" s="5">
        <v>7491</v>
      </c>
      <c r="D89" s="5">
        <v>10297</v>
      </c>
      <c r="E89" s="5">
        <v>10742</v>
      </c>
      <c r="F89" s="5">
        <v>9807</v>
      </c>
      <c r="G89" s="5">
        <v>8809</v>
      </c>
      <c r="H89" s="5">
        <v>7113</v>
      </c>
      <c r="I89" s="5">
        <v>6656</v>
      </c>
      <c r="J89" s="5">
        <v>5548</v>
      </c>
      <c r="K89" s="5">
        <v>5455</v>
      </c>
      <c r="L89" s="5">
        <v>7283</v>
      </c>
    </row>
    <row r="90" spans="1:12" x14ac:dyDescent="0.2">
      <c r="A90" s="5">
        <v>8091</v>
      </c>
      <c r="B90" s="5">
        <v>10399</v>
      </c>
      <c r="C90" s="5">
        <v>6479</v>
      </c>
      <c r="D90" s="5">
        <v>5125</v>
      </c>
      <c r="E90" s="5">
        <v>5082</v>
      </c>
      <c r="F90" s="5">
        <v>8935</v>
      </c>
      <c r="G90" s="5">
        <v>7320</v>
      </c>
      <c r="H90" s="5">
        <v>5207</v>
      </c>
      <c r="I90" s="5">
        <v>6756</v>
      </c>
      <c r="J90" s="5">
        <v>10471</v>
      </c>
      <c r="K90" s="5">
        <v>8719</v>
      </c>
      <c r="L90" s="5">
        <v>9300</v>
      </c>
    </row>
    <row r="91" spans="1:12" x14ac:dyDescent="0.2">
      <c r="A91" s="5">
        <v>5581</v>
      </c>
      <c r="B91" s="5">
        <v>9638</v>
      </c>
      <c r="C91" s="5">
        <v>6755</v>
      </c>
      <c r="D91" s="5">
        <v>6132</v>
      </c>
      <c r="E91" s="5">
        <v>10926</v>
      </c>
      <c r="F91" s="5">
        <v>5755</v>
      </c>
      <c r="G91" s="5">
        <v>5168</v>
      </c>
      <c r="H91" s="5">
        <v>5588</v>
      </c>
      <c r="I91" s="5">
        <v>10821</v>
      </c>
      <c r="J91" s="5">
        <v>8076</v>
      </c>
      <c r="K91" s="5">
        <v>10119</v>
      </c>
      <c r="L91" s="5">
        <v>9636</v>
      </c>
    </row>
    <row r="92" spans="1:12" x14ac:dyDescent="0.2">
      <c r="A92" s="5">
        <v>6094</v>
      </c>
      <c r="B92" s="5">
        <v>9679</v>
      </c>
      <c r="C92" s="5">
        <v>8169</v>
      </c>
      <c r="D92" s="5">
        <v>9225</v>
      </c>
      <c r="E92" s="5">
        <v>7124</v>
      </c>
      <c r="F92" s="5">
        <v>9908</v>
      </c>
      <c r="G92" s="5">
        <v>9047</v>
      </c>
      <c r="H92" s="5">
        <v>6069</v>
      </c>
      <c r="I92" s="5">
        <v>6994</v>
      </c>
      <c r="J92" s="5">
        <v>10209</v>
      </c>
      <c r="K92" s="5">
        <v>6806</v>
      </c>
      <c r="L92" s="5">
        <v>10216</v>
      </c>
    </row>
    <row r="93" spans="1:12" x14ac:dyDescent="0.2">
      <c r="A93" s="5">
        <v>10378</v>
      </c>
      <c r="B93" s="5">
        <v>7378</v>
      </c>
      <c r="C93" s="5">
        <v>7850</v>
      </c>
      <c r="D93" s="5">
        <v>7193</v>
      </c>
      <c r="E93" s="5">
        <v>9162</v>
      </c>
      <c r="F93" s="5">
        <v>8156</v>
      </c>
      <c r="G93" s="5">
        <v>8714</v>
      </c>
      <c r="H93" s="5">
        <v>6988</v>
      </c>
      <c r="I93" s="5">
        <v>10249</v>
      </c>
      <c r="J93" s="5">
        <v>5320</v>
      </c>
      <c r="K93" s="5">
        <v>9584</v>
      </c>
      <c r="L93" s="5">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showGridLines="0" tabSelected="1" zoomScale="130" zoomScaleNormal="130" workbookViewId="0">
      <selection activeCell="E13" sqref="E13"/>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0" t="s">
        <v>399</v>
      </c>
      <c r="B1" s="1"/>
      <c r="C1" s="1"/>
      <c r="D1" s="1"/>
      <c r="E1" s="1"/>
      <c r="F1" s="1"/>
      <c r="G1" s="1"/>
      <c r="H1" s="1"/>
      <c r="I1" s="1"/>
      <c r="J1" s="1"/>
      <c r="K1" s="2"/>
    </row>
    <row r="4" spans="1:11" x14ac:dyDescent="0.2">
      <c r="A4" s="3" t="s">
        <v>19</v>
      </c>
      <c r="B4" s="3" t="s">
        <v>400</v>
      </c>
      <c r="H4" s="34" t="s">
        <v>402</v>
      </c>
      <c r="I4" s="35"/>
    </row>
    <row r="5" spans="1:11" x14ac:dyDescent="0.2">
      <c r="A5" s="8">
        <v>42501</v>
      </c>
      <c r="B5" s="4" t="s">
        <v>317</v>
      </c>
      <c r="H5" s="3" t="s">
        <v>6</v>
      </c>
      <c r="I5" s="3" t="s">
        <v>403</v>
      </c>
    </row>
    <row r="6" spans="1:11" x14ac:dyDescent="0.2">
      <c r="A6" s="8">
        <v>42502</v>
      </c>
      <c r="B6" s="4" t="s">
        <v>319</v>
      </c>
      <c r="H6" s="4" t="s">
        <v>317</v>
      </c>
      <c r="I6" s="4">
        <v>12.5</v>
      </c>
    </row>
    <row r="7" spans="1:11" x14ac:dyDescent="0.2">
      <c r="A7" s="8">
        <v>42494</v>
      </c>
      <c r="B7" s="4" t="s">
        <v>319</v>
      </c>
      <c r="H7" s="4" t="s">
        <v>318</v>
      </c>
      <c r="I7" s="4">
        <v>19</v>
      </c>
    </row>
    <row r="8" spans="1:11" x14ac:dyDescent="0.2">
      <c r="A8" s="8">
        <v>42494</v>
      </c>
      <c r="B8" s="4" t="s">
        <v>319</v>
      </c>
      <c r="H8" s="4" t="s">
        <v>319</v>
      </c>
      <c r="I8" s="4">
        <v>5.75</v>
      </c>
    </row>
    <row r="9" spans="1:11" x14ac:dyDescent="0.2">
      <c r="A9" s="8">
        <v>42494</v>
      </c>
      <c r="B9" s="4" t="s">
        <v>318</v>
      </c>
    </row>
    <row r="10" spans="1:11" x14ac:dyDescent="0.2">
      <c r="A10" s="8">
        <v>42494</v>
      </c>
      <c r="B10" s="4" t="s">
        <v>319</v>
      </c>
    </row>
    <row r="11" spans="1:11" x14ac:dyDescent="0.2">
      <c r="A11" s="8">
        <v>42492</v>
      </c>
      <c r="B11" s="4" t="s">
        <v>317</v>
      </c>
    </row>
    <row r="12" spans="1:11" x14ac:dyDescent="0.2">
      <c r="A12" s="8">
        <v>42502</v>
      </c>
      <c r="B12" s="4" t="s">
        <v>318</v>
      </c>
    </row>
    <row r="13" spans="1:11" x14ac:dyDescent="0.2">
      <c r="A13" s="8">
        <v>42500</v>
      </c>
      <c r="B13" s="4" t="s">
        <v>319</v>
      </c>
    </row>
    <row r="14" spans="1:11" x14ac:dyDescent="0.2">
      <c r="A14" s="8">
        <v>42494</v>
      </c>
      <c r="B14" s="4" t="s">
        <v>318</v>
      </c>
    </row>
    <row r="15" spans="1:11" x14ac:dyDescent="0.2">
      <c r="A15" s="8">
        <v>42501</v>
      </c>
      <c r="B15" s="4" t="s">
        <v>319</v>
      </c>
    </row>
    <row r="16" spans="1:11" x14ac:dyDescent="0.2">
      <c r="A16" s="8">
        <v>42493</v>
      </c>
      <c r="B16" s="4" t="s">
        <v>319</v>
      </c>
    </row>
    <row r="17" spans="1:2" x14ac:dyDescent="0.2">
      <c r="A17" s="8">
        <v>42491</v>
      </c>
      <c r="B17" s="4" t="s">
        <v>319</v>
      </c>
    </row>
    <row r="18" spans="1:2" x14ac:dyDescent="0.2">
      <c r="A18" s="8">
        <v>42491</v>
      </c>
      <c r="B18" s="4" t="s">
        <v>319</v>
      </c>
    </row>
    <row r="19" spans="1:2" x14ac:dyDescent="0.2">
      <c r="A19" s="8">
        <v>42497</v>
      </c>
      <c r="B19" s="4" t="s">
        <v>318</v>
      </c>
    </row>
    <row r="20" spans="1:2" x14ac:dyDescent="0.2">
      <c r="A20" s="8">
        <v>42495</v>
      </c>
      <c r="B20" s="4" t="s">
        <v>319</v>
      </c>
    </row>
    <row r="21" spans="1:2" x14ac:dyDescent="0.2">
      <c r="A21" s="8">
        <v>42499</v>
      </c>
      <c r="B21" s="4" t="s">
        <v>318</v>
      </c>
    </row>
    <row r="22" spans="1:2" x14ac:dyDescent="0.2">
      <c r="A22" s="8">
        <v>42499</v>
      </c>
      <c r="B22" s="4" t="s">
        <v>317</v>
      </c>
    </row>
    <row r="23" spans="1:2" x14ac:dyDescent="0.2">
      <c r="A23" s="8">
        <v>42494</v>
      </c>
      <c r="B23" s="4" t="s">
        <v>318</v>
      </c>
    </row>
    <row r="24" spans="1:2" x14ac:dyDescent="0.2">
      <c r="A24" s="8">
        <v>42498</v>
      </c>
      <c r="B24" s="4" t="s">
        <v>317</v>
      </c>
    </row>
    <row r="25" spans="1:2" x14ac:dyDescent="0.2">
      <c r="A25" s="8">
        <v>42502</v>
      </c>
      <c r="B25" s="4" t="s">
        <v>317</v>
      </c>
    </row>
    <row r="26" spans="1:2" x14ac:dyDescent="0.2">
      <c r="A26" s="8">
        <v>42498</v>
      </c>
      <c r="B26" s="4" t="s">
        <v>319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2" sqref="F12"/>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0" t="s">
        <v>399</v>
      </c>
      <c r="B1" s="1"/>
      <c r="C1" s="1"/>
      <c r="D1" s="1"/>
      <c r="E1" s="1"/>
      <c r="F1" s="1"/>
      <c r="G1" s="1"/>
      <c r="H1" s="1"/>
      <c r="I1" s="1"/>
      <c r="J1" s="1"/>
      <c r="K1" s="2"/>
    </row>
    <row r="4" spans="1:11" x14ac:dyDescent="0.2">
      <c r="A4" s="3" t="s">
        <v>19</v>
      </c>
      <c r="B4" s="3" t="s">
        <v>400</v>
      </c>
      <c r="C4" s="3" t="s">
        <v>404</v>
      </c>
      <c r="E4" s="3" t="s">
        <v>401</v>
      </c>
      <c r="F4" s="7">
        <f>SUM(C5:C26)</f>
        <v>239.75</v>
      </c>
      <c r="H4" s="34" t="s">
        <v>402</v>
      </c>
      <c r="I4" s="35"/>
    </row>
    <row r="5" spans="1:11" x14ac:dyDescent="0.2">
      <c r="A5" s="8">
        <v>42501</v>
      </c>
      <c r="B5" s="4" t="s">
        <v>317</v>
      </c>
      <c r="C5" s="7">
        <f t="shared" ref="C5:C26" si="0">VLOOKUP(B5,$H$6:$I$8,2,0)</f>
        <v>12.5</v>
      </c>
      <c r="H5" s="3" t="s">
        <v>6</v>
      </c>
      <c r="I5" s="3" t="s">
        <v>403</v>
      </c>
    </row>
    <row r="6" spans="1:11" x14ac:dyDescent="0.2">
      <c r="A6" s="8">
        <v>42502</v>
      </c>
      <c r="B6" s="4" t="s">
        <v>319</v>
      </c>
      <c r="C6" s="7">
        <f t="shared" si="0"/>
        <v>5.75</v>
      </c>
      <c r="E6" t="s">
        <v>334</v>
      </c>
      <c r="H6" s="4" t="s">
        <v>317</v>
      </c>
      <c r="I6" s="4">
        <v>12.5</v>
      </c>
    </row>
    <row r="7" spans="1:11" x14ac:dyDescent="0.2">
      <c r="A7" s="8">
        <v>42494</v>
      </c>
      <c r="B7" s="4" t="s">
        <v>319</v>
      </c>
      <c r="C7" s="7">
        <f t="shared" si="0"/>
        <v>5.75</v>
      </c>
      <c r="H7" s="4" t="s">
        <v>318</v>
      </c>
      <c r="I7" s="4">
        <v>19</v>
      </c>
    </row>
    <row r="8" spans="1:11" x14ac:dyDescent="0.2">
      <c r="A8" s="8">
        <v>42494</v>
      </c>
      <c r="B8" s="4" t="s">
        <v>319</v>
      </c>
      <c r="C8" s="7">
        <f t="shared" si="0"/>
        <v>5.75</v>
      </c>
      <c r="E8" s="3" t="s">
        <v>401</v>
      </c>
      <c r="F8" s="7">
        <f>SUMPRODUCT(LOOKUP(B5:B26,H6:I8))</f>
        <v>239.75</v>
      </c>
      <c r="H8" s="4" t="s">
        <v>319</v>
      </c>
      <c r="I8" s="4">
        <v>5.75</v>
      </c>
    </row>
    <row r="9" spans="1:11" x14ac:dyDescent="0.2">
      <c r="A9" s="8">
        <v>42494</v>
      </c>
      <c r="B9" s="4" t="s">
        <v>318</v>
      </c>
      <c r="C9" s="7">
        <f t="shared" si="0"/>
        <v>19</v>
      </c>
    </row>
    <row r="10" spans="1:11" x14ac:dyDescent="0.2">
      <c r="A10" s="8">
        <v>42494</v>
      </c>
      <c r="B10" s="4" t="s">
        <v>319</v>
      </c>
      <c r="C10" s="7">
        <f t="shared" si="0"/>
        <v>5.75</v>
      </c>
      <c r="E10" t="s">
        <v>334</v>
      </c>
    </row>
    <row r="11" spans="1:11" x14ac:dyDescent="0.2">
      <c r="A11" s="8">
        <v>42492</v>
      </c>
      <c r="B11" s="4" t="s">
        <v>317</v>
      </c>
      <c r="C11" s="7">
        <f t="shared" si="0"/>
        <v>12.5</v>
      </c>
    </row>
    <row r="12" spans="1:11" x14ac:dyDescent="0.2">
      <c r="A12" s="8">
        <v>42502</v>
      </c>
      <c r="B12" s="4" t="s">
        <v>318</v>
      </c>
      <c r="C12" s="7">
        <f t="shared" si="0"/>
        <v>19</v>
      </c>
      <c r="E12" s="3" t="s">
        <v>401</v>
      </c>
      <c r="F12" s="7">
        <f>SUMPRODUCT(SUMIFS(I6:I8,H6:H8,B5:B26))</f>
        <v>239.75</v>
      </c>
    </row>
    <row r="13" spans="1:11" x14ac:dyDescent="0.2">
      <c r="A13" s="8">
        <v>42500</v>
      </c>
      <c r="B13" s="4" t="s">
        <v>319</v>
      </c>
      <c r="C13" s="7">
        <f t="shared" si="0"/>
        <v>5.75</v>
      </c>
    </row>
    <row r="14" spans="1:11" x14ac:dyDescent="0.2">
      <c r="A14" s="8">
        <v>42494</v>
      </c>
      <c r="B14" s="4" t="s">
        <v>318</v>
      </c>
      <c r="C14" s="7">
        <f t="shared" si="0"/>
        <v>19</v>
      </c>
    </row>
    <row r="15" spans="1:11" x14ac:dyDescent="0.2">
      <c r="A15" s="8">
        <v>42501</v>
      </c>
      <c r="B15" s="4" t="s">
        <v>319</v>
      </c>
      <c r="C15" s="7">
        <f t="shared" si="0"/>
        <v>5.75</v>
      </c>
    </row>
    <row r="16" spans="1:11" x14ac:dyDescent="0.2">
      <c r="A16" s="8">
        <v>42493</v>
      </c>
      <c r="B16" s="4" t="s">
        <v>319</v>
      </c>
      <c r="C16" s="7">
        <f t="shared" si="0"/>
        <v>5.75</v>
      </c>
    </row>
    <row r="17" spans="1:3" x14ac:dyDescent="0.2">
      <c r="A17" s="8">
        <v>42491</v>
      </c>
      <c r="B17" s="4" t="s">
        <v>319</v>
      </c>
      <c r="C17" s="7">
        <f t="shared" si="0"/>
        <v>5.75</v>
      </c>
    </row>
    <row r="18" spans="1:3" x14ac:dyDescent="0.2">
      <c r="A18" s="8">
        <v>42491</v>
      </c>
      <c r="B18" s="4" t="s">
        <v>319</v>
      </c>
      <c r="C18" s="7">
        <f t="shared" si="0"/>
        <v>5.75</v>
      </c>
    </row>
    <row r="19" spans="1:3" x14ac:dyDescent="0.2">
      <c r="A19" s="8">
        <v>42497</v>
      </c>
      <c r="B19" s="4" t="s">
        <v>318</v>
      </c>
      <c r="C19" s="7">
        <f t="shared" si="0"/>
        <v>19</v>
      </c>
    </row>
    <row r="20" spans="1:3" x14ac:dyDescent="0.2">
      <c r="A20" s="8">
        <v>42495</v>
      </c>
      <c r="B20" s="4" t="s">
        <v>319</v>
      </c>
      <c r="C20" s="7">
        <f t="shared" si="0"/>
        <v>5.75</v>
      </c>
    </row>
    <row r="21" spans="1:3" x14ac:dyDescent="0.2">
      <c r="A21" s="8">
        <v>42499</v>
      </c>
      <c r="B21" s="4" t="s">
        <v>318</v>
      </c>
      <c r="C21" s="7">
        <f t="shared" si="0"/>
        <v>19</v>
      </c>
    </row>
    <row r="22" spans="1:3" x14ac:dyDescent="0.2">
      <c r="A22" s="8">
        <v>42499</v>
      </c>
      <c r="B22" s="4" t="s">
        <v>317</v>
      </c>
      <c r="C22" s="7">
        <f t="shared" si="0"/>
        <v>12.5</v>
      </c>
    </row>
    <row r="23" spans="1:3" x14ac:dyDescent="0.2">
      <c r="A23" s="8">
        <v>42494</v>
      </c>
      <c r="B23" s="4" t="s">
        <v>318</v>
      </c>
      <c r="C23" s="7">
        <f t="shared" si="0"/>
        <v>19</v>
      </c>
    </row>
    <row r="24" spans="1:3" x14ac:dyDescent="0.2">
      <c r="A24" s="8">
        <v>42498</v>
      </c>
      <c r="B24" s="4" t="s">
        <v>317</v>
      </c>
      <c r="C24" s="7">
        <f t="shared" si="0"/>
        <v>12.5</v>
      </c>
    </row>
    <row r="25" spans="1:3" x14ac:dyDescent="0.2">
      <c r="A25" s="8">
        <v>42502</v>
      </c>
      <c r="B25" s="4" t="s">
        <v>317</v>
      </c>
      <c r="C25" s="7">
        <f t="shared" si="0"/>
        <v>12.5</v>
      </c>
    </row>
    <row r="26" spans="1:3" x14ac:dyDescent="0.2">
      <c r="A26" s="8">
        <v>42498</v>
      </c>
      <c r="B26" s="4" t="s">
        <v>319</v>
      </c>
      <c r="C26" s="7">
        <f t="shared" si="0"/>
        <v>5.75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showGridLines="0" tabSelected="1" workbookViewId="0">
      <selection activeCell="E13" sqref="E13"/>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0" t="s">
        <v>405</v>
      </c>
      <c r="B1" s="1"/>
      <c r="C1" s="1"/>
      <c r="D1" s="2"/>
    </row>
    <row r="3" spans="1:7" x14ac:dyDescent="0.2">
      <c r="C3" s="6" t="s">
        <v>406</v>
      </c>
    </row>
    <row r="4" spans="1:7" ht="16" x14ac:dyDescent="0.2">
      <c r="A4" s="36" t="s">
        <v>407</v>
      </c>
      <c r="C4" s="36" t="s">
        <v>408</v>
      </c>
    </row>
    <row r="5" spans="1:7" x14ac:dyDescent="0.2">
      <c r="A5" s="3" t="s">
        <v>409</v>
      </c>
      <c r="C5" s="3" t="s">
        <v>410</v>
      </c>
      <c r="D5" s="3" t="s">
        <v>411</v>
      </c>
      <c r="G5" s="3" t="s">
        <v>424</v>
      </c>
    </row>
    <row r="6" spans="1:7" x14ac:dyDescent="0.2">
      <c r="A6" s="4" t="s">
        <v>412</v>
      </c>
      <c r="C6" s="4" t="s">
        <v>413</v>
      </c>
      <c r="D6" s="7"/>
      <c r="G6" s="7"/>
    </row>
    <row r="7" spans="1:7" x14ac:dyDescent="0.2">
      <c r="A7" s="4" t="s">
        <v>413</v>
      </c>
      <c r="C7" s="4" t="s">
        <v>414</v>
      </c>
      <c r="D7" s="7"/>
      <c r="G7" s="7"/>
    </row>
    <row r="8" spans="1:7" x14ac:dyDescent="0.2">
      <c r="A8" s="4" t="s">
        <v>414</v>
      </c>
      <c r="C8" s="4" t="s">
        <v>415</v>
      </c>
      <c r="D8" s="7"/>
      <c r="G8" s="7"/>
    </row>
    <row r="9" spans="1:7" x14ac:dyDescent="0.2">
      <c r="A9" s="4" t="s">
        <v>415</v>
      </c>
      <c r="C9" s="4" t="s">
        <v>422</v>
      </c>
      <c r="D9" s="7"/>
      <c r="G9" s="7"/>
    </row>
    <row r="10" spans="1:7" x14ac:dyDescent="0.2">
      <c r="A10" s="4" t="s">
        <v>416</v>
      </c>
      <c r="C10" s="4" t="s">
        <v>417</v>
      </c>
      <c r="D10" s="7"/>
      <c r="G10" s="7"/>
    </row>
    <row r="11" spans="1:7" x14ac:dyDescent="0.2">
      <c r="A11" s="4" t="s">
        <v>417</v>
      </c>
      <c r="C11" s="4" t="s">
        <v>418</v>
      </c>
      <c r="D11" s="7"/>
      <c r="G11" s="7"/>
    </row>
    <row r="12" spans="1:7" x14ac:dyDescent="0.2">
      <c r="A12" s="4" t="s">
        <v>418</v>
      </c>
      <c r="C12" s="4" t="s">
        <v>420</v>
      </c>
      <c r="D12" s="7"/>
      <c r="G12" s="7"/>
    </row>
    <row r="13" spans="1:7" x14ac:dyDescent="0.2">
      <c r="A13" s="4" t="s">
        <v>419</v>
      </c>
      <c r="C13" s="4" t="s">
        <v>423</v>
      </c>
      <c r="D13" s="7"/>
      <c r="G13" s="7"/>
    </row>
    <row r="14" spans="1:7" x14ac:dyDescent="0.2">
      <c r="A14" s="4" t="s">
        <v>420</v>
      </c>
    </row>
    <row r="15" spans="1:7" x14ac:dyDescent="0.2">
      <c r="A15" s="4" t="s">
        <v>421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14" t="s">
        <v>20</v>
      </c>
      <c r="B1" s="14"/>
      <c r="C1" s="14"/>
      <c r="D1" s="14"/>
      <c r="E1" s="14"/>
      <c r="F1" s="14"/>
      <c r="G1" s="14"/>
      <c r="H1" s="14"/>
    </row>
    <row r="5" spans="1:8" x14ac:dyDescent="0.2">
      <c r="A5" s="11" t="s">
        <v>19</v>
      </c>
      <c r="B5" s="11" t="s">
        <v>21</v>
      </c>
      <c r="C5" s="11" t="s">
        <v>22</v>
      </c>
      <c r="D5" s="11" t="s">
        <v>23</v>
      </c>
      <c r="G5" s="11" t="s">
        <v>22</v>
      </c>
      <c r="H5" s="11" t="s">
        <v>23</v>
      </c>
    </row>
    <row r="6" spans="1:8" x14ac:dyDescent="0.2">
      <c r="A6" s="8">
        <v>40308</v>
      </c>
      <c r="B6" s="4" t="s">
        <v>24</v>
      </c>
      <c r="C6" s="4">
        <v>73</v>
      </c>
      <c r="D6" s="9">
        <f>VLOOKUP(C6,$G$6:$H$9,2)</f>
        <v>50</v>
      </c>
      <c r="G6" s="4">
        <v>0</v>
      </c>
      <c r="H6" s="5">
        <v>0</v>
      </c>
    </row>
    <row r="7" spans="1:8" x14ac:dyDescent="0.2">
      <c r="A7" s="8">
        <v>40308</v>
      </c>
      <c r="B7" s="4" t="s">
        <v>25</v>
      </c>
      <c r="C7" s="4">
        <v>22</v>
      </c>
      <c r="D7" s="9">
        <f t="shared" ref="D7:D30" si="0">VLOOKUP(C7,$G$6:$H$9,2)</f>
        <v>0</v>
      </c>
      <c r="G7" s="4">
        <v>60</v>
      </c>
      <c r="H7" s="5">
        <v>50</v>
      </c>
    </row>
    <row r="8" spans="1:8" x14ac:dyDescent="0.2">
      <c r="A8" s="8">
        <v>40308</v>
      </c>
      <c r="B8" s="4" t="s">
        <v>26</v>
      </c>
      <c r="C8" s="4">
        <v>92</v>
      </c>
      <c r="D8" s="9">
        <f t="shared" si="0"/>
        <v>75</v>
      </c>
      <c r="G8" s="4">
        <v>90</v>
      </c>
      <c r="H8" s="5">
        <v>75</v>
      </c>
    </row>
    <row r="9" spans="1:8" x14ac:dyDescent="0.2">
      <c r="A9" s="8">
        <v>40308</v>
      </c>
      <c r="B9" s="4" t="s">
        <v>27</v>
      </c>
      <c r="C9" s="4">
        <v>77</v>
      </c>
      <c r="D9" s="9">
        <f t="shared" si="0"/>
        <v>50</v>
      </c>
      <c r="G9" s="4">
        <v>150</v>
      </c>
      <c r="H9" s="5">
        <v>150</v>
      </c>
    </row>
    <row r="10" spans="1:8" x14ac:dyDescent="0.2">
      <c r="A10" s="8">
        <v>40308</v>
      </c>
      <c r="B10" s="4" t="s">
        <v>28</v>
      </c>
      <c r="C10" s="4">
        <v>78</v>
      </c>
      <c r="D10" s="9">
        <f t="shared" si="0"/>
        <v>50</v>
      </c>
    </row>
    <row r="11" spans="1:8" x14ac:dyDescent="0.2">
      <c r="A11" s="8">
        <v>40308</v>
      </c>
      <c r="B11" s="4" t="s">
        <v>29</v>
      </c>
      <c r="C11" s="4">
        <v>93</v>
      </c>
      <c r="D11" s="9">
        <f t="shared" si="0"/>
        <v>75</v>
      </c>
    </row>
    <row r="12" spans="1:8" x14ac:dyDescent="0.2">
      <c r="A12" s="8">
        <v>40308</v>
      </c>
      <c r="B12" s="4" t="s">
        <v>30</v>
      </c>
      <c r="C12" s="4">
        <v>90</v>
      </c>
      <c r="D12" s="9">
        <f t="shared" si="0"/>
        <v>75</v>
      </c>
    </row>
    <row r="13" spans="1:8" x14ac:dyDescent="0.2">
      <c r="A13" s="8">
        <v>40308</v>
      </c>
      <c r="B13" s="4" t="s">
        <v>31</v>
      </c>
      <c r="C13" s="4">
        <v>88</v>
      </c>
      <c r="D13" s="9">
        <f t="shared" si="0"/>
        <v>50</v>
      </c>
    </row>
    <row r="14" spans="1:8" x14ac:dyDescent="0.2">
      <c r="A14" s="8">
        <v>40308</v>
      </c>
      <c r="B14" s="4" t="s">
        <v>32</v>
      </c>
      <c r="C14" s="4">
        <v>77</v>
      </c>
      <c r="D14" s="9">
        <f t="shared" si="0"/>
        <v>50</v>
      </c>
    </row>
    <row r="15" spans="1:8" x14ac:dyDescent="0.2">
      <c r="A15" s="8">
        <v>40308</v>
      </c>
      <c r="B15" s="4" t="s">
        <v>33</v>
      </c>
      <c r="C15" s="4">
        <v>81</v>
      </c>
      <c r="D15" s="9">
        <f t="shared" si="0"/>
        <v>50</v>
      </c>
    </row>
    <row r="16" spans="1:8" x14ac:dyDescent="0.2">
      <c r="A16" s="8">
        <v>40308</v>
      </c>
      <c r="B16" s="4" t="s">
        <v>34</v>
      </c>
      <c r="C16" s="4">
        <v>81</v>
      </c>
      <c r="D16" s="9">
        <f t="shared" si="0"/>
        <v>50</v>
      </c>
    </row>
    <row r="17" spans="1:4" x14ac:dyDescent="0.2">
      <c r="A17" s="8">
        <v>40308</v>
      </c>
      <c r="B17" s="4" t="s">
        <v>35</v>
      </c>
      <c r="C17" s="4">
        <v>86</v>
      </c>
      <c r="D17" s="9">
        <f t="shared" si="0"/>
        <v>50</v>
      </c>
    </row>
    <row r="18" spans="1:4" x14ac:dyDescent="0.2">
      <c r="A18" s="8">
        <v>40308</v>
      </c>
      <c r="B18" s="4" t="s">
        <v>36</v>
      </c>
      <c r="C18" s="4">
        <v>91</v>
      </c>
      <c r="D18" s="9">
        <f t="shared" si="0"/>
        <v>75</v>
      </c>
    </row>
    <row r="19" spans="1:4" x14ac:dyDescent="0.2">
      <c r="A19" s="8">
        <v>40308</v>
      </c>
      <c r="B19" s="4" t="s">
        <v>37</v>
      </c>
      <c r="C19" s="4">
        <v>84</v>
      </c>
      <c r="D19" s="9">
        <f t="shared" si="0"/>
        <v>50</v>
      </c>
    </row>
    <row r="20" spans="1:4" x14ac:dyDescent="0.2">
      <c r="A20" s="8">
        <v>40308</v>
      </c>
      <c r="B20" s="4" t="s">
        <v>38</v>
      </c>
      <c r="C20" s="4">
        <v>89</v>
      </c>
      <c r="D20" s="9">
        <f t="shared" si="0"/>
        <v>50</v>
      </c>
    </row>
    <row r="21" spans="1:4" x14ac:dyDescent="0.2">
      <c r="A21" s="8">
        <v>40308</v>
      </c>
      <c r="B21" s="4" t="s">
        <v>39</v>
      </c>
      <c r="C21" s="4">
        <v>74</v>
      </c>
      <c r="D21" s="9">
        <f t="shared" si="0"/>
        <v>50</v>
      </c>
    </row>
    <row r="22" spans="1:4" x14ac:dyDescent="0.2">
      <c r="A22" s="8">
        <v>40308</v>
      </c>
      <c r="B22" s="4" t="s">
        <v>40</v>
      </c>
      <c r="C22" s="4">
        <v>86</v>
      </c>
      <c r="D22" s="9">
        <f t="shared" si="0"/>
        <v>50</v>
      </c>
    </row>
    <row r="23" spans="1:4" x14ac:dyDescent="0.2">
      <c r="A23" s="8">
        <v>40308</v>
      </c>
      <c r="B23" s="4" t="s">
        <v>41</v>
      </c>
      <c r="C23" s="4">
        <v>94</v>
      </c>
      <c r="D23" s="9">
        <f t="shared" si="0"/>
        <v>75</v>
      </c>
    </row>
    <row r="24" spans="1:4" x14ac:dyDescent="0.2">
      <c r="A24" s="8">
        <v>40308</v>
      </c>
      <c r="B24" s="4" t="s">
        <v>42</v>
      </c>
      <c r="C24" s="4">
        <v>70</v>
      </c>
      <c r="D24" s="9">
        <f t="shared" si="0"/>
        <v>50</v>
      </c>
    </row>
    <row r="25" spans="1:4" x14ac:dyDescent="0.2">
      <c r="A25" s="8">
        <v>40308</v>
      </c>
      <c r="B25" s="4" t="s">
        <v>43</v>
      </c>
      <c r="C25" s="4">
        <v>0</v>
      </c>
      <c r="D25" s="9">
        <f t="shared" si="0"/>
        <v>0</v>
      </c>
    </row>
    <row r="26" spans="1:4" x14ac:dyDescent="0.2">
      <c r="A26" s="8">
        <v>40308</v>
      </c>
      <c r="B26" s="4" t="s">
        <v>44</v>
      </c>
      <c r="C26" s="4">
        <v>86</v>
      </c>
      <c r="D26" s="9">
        <f t="shared" si="0"/>
        <v>50</v>
      </c>
    </row>
    <row r="27" spans="1:4" x14ac:dyDescent="0.2">
      <c r="A27" s="8">
        <v>40308</v>
      </c>
      <c r="B27" s="4" t="s">
        <v>45</v>
      </c>
      <c r="C27" s="4">
        <v>88</v>
      </c>
      <c r="D27" s="9">
        <f t="shared" si="0"/>
        <v>50</v>
      </c>
    </row>
    <row r="28" spans="1:4" x14ac:dyDescent="0.2">
      <c r="A28" s="8">
        <v>40308</v>
      </c>
      <c r="B28" s="4" t="s">
        <v>46</v>
      </c>
      <c r="C28" s="4">
        <v>94</v>
      </c>
      <c r="D28" s="9">
        <f t="shared" si="0"/>
        <v>75</v>
      </c>
    </row>
    <row r="29" spans="1:4" x14ac:dyDescent="0.2">
      <c r="A29" s="8">
        <v>40308</v>
      </c>
      <c r="B29" s="4" t="s">
        <v>47</v>
      </c>
      <c r="C29" s="4">
        <v>84</v>
      </c>
      <c r="D29" s="9">
        <f t="shared" si="0"/>
        <v>50</v>
      </c>
    </row>
    <row r="30" spans="1:4" x14ac:dyDescent="0.2">
      <c r="A30" s="8">
        <v>40308</v>
      </c>
      <c r="B30" s="4" t="s">
        <v>48</v>
      </c>
      <c r="C30" s="4">
        <v>79</v>
      </c>
      <c r="D30" s="9">
        <f t="shared" si="0"/>
        <v>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5" sqref="D5"/>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0" t="s">
        <v>405</v>
      </c>
      <c r="B1" s="1"/>
      <c r="C1" s="1"/>
      <c r="D1" s="2"/>
    </row>
    <row r="3" spans="1:10" x14ac:dyDescent="0.2">
      <c r="C3" s="6" t="s">
        <v>406</v>
      </c>
    </row>
    <row r="4" spans="1:10" ht="16" x14ac:dyDescent="0.2">
      <c r="A4" s="36" t="s">
        <v>407</v>
      </c>
      <c r="C4" s="36" t="s">
        <v>408</v>
      </c>
    </row>
    <row r="5" spans="1:10" x14ac:dyDescent="0.2">
      <c r="A5" s="3" t="s">
        <v>409</v>
      </c>
      <c r="C5" s="3" t="s">
        <v>410</v>
      </c>
      <c r="D5" s="3" t="s">
        <v>411</v>
      </c>
      <c r="H5" s="3" t="s">
        <v>424</v>
      </c>
    </row>
    <row r="6" spans="1:10" x14ac:dyDescent="0.2">
      <c r="A6" s="4" t="s">
        <v>412</v>
      </c>
      <c r="C6" s="4" t="s">
        <v>413</v>
      </c>
      <c r="D6" s="7" t="b">
        <f t="shared" ref="D6:D13" si="0">ISNUMBER(MATCH(C6,$A$6:$A$15,0))</f>
        <v>1</v>
      </c>
      <c r="F6" t="str">
        <f t="shared" ref="F6:F13" ca="1" si="1">IF(_xlfn.ISFORMULA(D6),_xlfn.FORMULATEXT(D6),"")</f>
        <v>=ISNUMBER(MATCH(C6,$A$6:$A$15,0))</v>
      </c>
      <c r="H6" s="7" t="b">
        <f>ISNA(MATCH(C6,$A$6:$A$15,0))</f>
        <v>0</v>
      </c>
      <c r="J6" t="str">
        <f t="shared" ref="J6:J13" ca="1" si="2">IF(_xlfn.ISFORMULA(H6),_xlfn.FORMULATEXT(H6),"")</f>
        <v>=ISNA(MATCH(C6,$A$6:$A$15,0))</v>
      </c>
    </row>
    <row r="7" spans="1:10" x14ac:dyDescent="0.2">
      <c r="A7" s="4" t="s">
        <v>413</v>
      </c>
      <c r="C7" s="4" t="s">
        <v>414</v>
      </c>
      <c r="D7" s="7" t="b">
        <f t="shared" si="0"/>
        <v>1</v>
      </c>
      <c r="F7" t="str">
        <f t="shared" ca="1" si="1"/>
        <v>=ISNUMBER(MATCH(C7,$A$6:$A$15,0))</v>
      </c>
      <c r="H7" s="7" t="b">
        <f t="shared" ref="H7:H13" si="3">ISNA(MATCH(C7,$A$6:$A$15,0))</f>
        <v>0</v>
      </c>
      <c r="J7" t="str">
        <f t="shared" ca="1" si="2"/>
        <v>=ISNA(MATCH(C7,$A$6:$A$15,0))</v>
      </c>
    </row>
    <row r="8" spans="1:10" x14ac:dyDescent="0.2">
      <c r="A8" s="4" t="s">
        <v>414</v>
      </c>
      <c r="C8" s="4" t="s">
        <v>415</v>
      </c>
      <c r="D8" s="7" t="b">
        <f t="shared" si="0"/>
        <v>1</v>
      </c>
      <c r="F8" t="str">
        <f t="shared" ca="1" si="1"/>
        <v>=ISNUMBER(MATCH(C8,$A$6:$A$15,0))</v>
      </c>
      <c r="H8" s="7" t="b">
        <f t="shared" si="3"/>
        <v>0</v>
      </c>
      <c r="J8" t="str">
        <f t="shared" ca="1" si="2"/>
        <v>=ISNA(MATCH(C8,$A$6:$A$15,0))</v>
      </c>
    </row>
    <row r="9" spans="1:10" x14ac:dyDescent="0.2">
      <c r="A9" s="4" t="s">
        <v>415</v>
      </c>
      <c r="C9" s="4" t="s">
        <v>422</v>
      </c>
      <c r="D9" s="7" t="b">
        <f t="shared" si="0"/>
        <v>0</v>
      </c>
      <c r="F9" t="str">
        <f t="shared" ca="1" si="1"/>
        <v>=ISNUMBER(MATCH(C9,$A$6:$A$15,0))</v>
      </c>
      <c r="H9" s="7" t="b">
        <f t="shared" si="3"/>
        <v>1</v>
      </c>
      <c r="J9" t="str">
        <f t="shared" ca="1" si="2"/>
        <v>=ISNA(MATCH(C9,$A$6:$A$15,0))</v>
      </c>
    </row>
    <row r="10" spans="1:10" x14ac:dyDescent="0.2">
      <c r="A10" s="4" t="s">
        <v>416</v>
      </c>
      <c r="C10" s="4" t="s">
        <v>417</v>
      </c>
      <c r="D10" s="7" t="b">
        <f t="shared" si="0"/>
        <v>1</v>
      </c>
      <c r="F10" t="str">
        <f t="shared" ca="1" si="1"/>
        <v>=ISNUMBER(MATCH(C10,$A$6:$A$15,0))</v>
      </c>
      <c r="H10" s="7" t="b">
        <f t="shared" si="3"/>
        <v>0</v>
      </c>
      <c r="J10" t="str">
        <f t="shared" ca="1" si="2"/>
        <v>=ISNA(MATCH(C10,$A$6:$A$15,0))</v>
      </c>
    </row>
    <row r="11" spans="1:10" x14ac:dyDescent="0.2">
      <c r="A11" s="4" t="s">
        <v>417</v>
      </c>
      <c r="C11" s="4" t="s">
        <v>418</v>
      </c>
      <c r="D11" s="7" t="b">
        <f t="shared" si="0"/>
        <v>1</v>
      </c>
      <c r="F11" t="str">
        <f t="shared" ca="1" si="1"/>
        <v>=ISNUMBER(MATCH(C11,$A$6:$A$15,0))</v>
      </c>
      <c r="H11" s="7" t="b">
        <f t="shared" si="3"/>
        <v>0</v>
      </c>
      <c r="J11" t="str">
        <f t="shared" ca="1" si="2"/>
        <v>=ISNA(MATCH(C11,$A$6:$A$15,0))</v>
      </c>
    </row>
    <row r="12" spans="1:10" x14ac:dyDescent="0.2">
      <c r="A12" s="4" t="s">
        <v>418</v>
      </c>
      <c r="C12" s="4" t="s">
        <v>420</v>
      </c>
      <c r="D12" s="7" t="b">
        <f t="shared" si="0"/>
        <v>1</v>
      </c>
      <c r="F12" t="str">
        <f t="shared" ca="1" si="1"/>
        <v>=ISNUMBER(MATCH(C12,$A$6:$A$15,0))</v>
      </c>
      <c r="H12" s="7" t="b">
        <f t="shared" si="3"/>
        <v>0</v>
      </c>
      <c r="J12" t="str">
        <f t="shared" ca="1" si="2"/>
        <v>=ISNA(MATCH(C12,$A$6:$A$15,0))</v>
      </c>
    </row>
    <row r="13" spans="1:10" x14ac:dyDescent="0.2">
      <c r="A13" s="4" t="s">
        <v>419</v>
      </c>
      <c r="C13" s="4" t="s">
        <v>423</v>
      </c>
      <c r="D13" s="7" t="b">
        <f t="shared" si="0"/>
        <v>0</v>
      </c>
      <c r="F13" t="str">
        <f t="shared" ca="1" si="1"/>
        <v>=ISNUMBER(MATCH(C13,$A$6:$A$15,0))</v>
      </c>
      <c r="H13" s="7" t="b">
        <f t="shared" si="3"/>
        <v>1</v>
      </c>
      <c r="J13" t="str">
        <f t="shared" ca="1" si="2"/>
        <v>=ISNA(MATCH(C13,$A$6:$A$15,0))</v>
      </c>
    </row>
    <row r="14" spans="1:10" x14ac:dyDescent="0.2">
      <c r="A14" s="4" t="s">
        <v>420</v>
      </c>
    </row>
    <row r="15" spans="1:10" x14ac:dyDescent="0.2">
      <c r="A15" s="4" t="s">
        <v>421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showGridLines="0" tabSelected="1" zoomScaleNormal="100" workbookViewId="0">
      <selection activeCell="E13" sqref="E13"/>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
      <c r="AA2" s="6" t="s">
        <v>50</v>
      </c>
      <c r="AB2" s="6" t="s">
        <v>51</v>
      </c>
      <c r="AC2" s="6" t="s">
        <v>52</v>
      </c>
      <c r="AD2" s="6" t="s">
        <v>53</v>
      </c>
      <c r="AE2" s="6" t="s">
        <v>9</v>
      </c>
    </row>
    <row r="3" spans="1:31" x14ac:dyDescent="0.2">
      <c r="A3" s="11" t="s">
        <v>50</v>
      </c>
      <c r="B3" s="11" t="s">
        <v>51</v>
      </c>
      <c r="C3" s="11" t="s">
        <v>52</v>
      </c>
      <c r="D3" s="11" t="s">
        <v>53</v>
      </c>
      <c r="E3" s="11" t="s">
        <v>9</v>
      </c>
      <c r="AA3" t="str">
        <f ca="1">CHAR(65+INT(RAND()*25+1))&amp;CHAR(65+INT(RAND()*25+1))&amp;CHAR(65+INT(RAND()*25+1))&amp;CHAR(65+INT(RAND()*25+1))&amp;"-"&amp;RANDBETWEEN(1000,9999)&amp;"-"&amp;TEXT(ROWS(AA$2:AA3),"0000")</f>
        <v>OMZT-7401-0002</v>
      </c>
      <c r="AB3" t="s">
        <v>54</v>
      </c>
      <c r="AC3" t="s">
        <v>55</v>
      </c>
      <c r="AD3" s="16">
        <f t="shared" ref="AD3" ca="1" si="0">RANDBETWEEN(37000,40300)</f>
        <v>38919</v>
      </c>
      <c r="AE3" s="13">
        <f ca="1">RANDBETWEEN(29000,59000)</f>
        <v>31067</v>
      </c>
    </row>
    <row r="4" spans="1:31" x14ac:dyDescent="0.2">
      <c r="A4" s="4" t="s">
        <v>56</v>
      </c>
      <c r="B4" s="17"/>
      <c r="C4" s="7"/>
      <c r="D4" s="18"/>
      <c r="E4" s="9"/>
      <c r="H4" s="6" t="s">
        <v>57</v>
      </c>
    </row>
    <row r="5" spans="1:31" x14ac:dyDescent="0.2">
      <c r="H5" s="11" t="s">
        <v>50</v>
      </c>
      <c r="I5" s="11" t="s">
        <v>51</v>
      </c>
      <c r="J5" s="11" t="s">
        <v>52</v>
      </c>
      <c r="K5" s="11" t="s">
        <v>53</v>
      </c>
      <c r="L5" s="11" t="s">
        <v>9</v>
      </c>
    </row>
    <row r="6" spans="1:31" x14ac:dyDescent="0.2">
      <c r="A6" s="6" t="s">
        <v>50</v>
      </c>
      <c r="B6" s="6" t="s">
        <v>51</v>
      </c>
      <c r="C6" s="6" t="s">
        <v>52</v>
      </c>
      <c r="D6" s="6" t="s">
        <v>53</v>
      </c>
      <c r="E6" s="6" t="s">
        <v>9</v>
      </c>
      <c r="H6" s="4" t="s">
        <v>56</v>
      </c>
      <c r="I6" s="17"/>
      <c r="J6" s="7"/>
      <c r="K6" s="18"/>
      <c r="L6" s="9"/>
    </row>
    <row r="7" spans="1:31" x14ac:dyDescent="0.2">
      <c r="A7" t="s">
        <v>58</v>
      </c>
      <c r="B7" t="s">
        <v>54</v>
      </c>
      <c r="C7" t="s">
        <v>55</v>
      </c>
      <c r="D7" s="16">
        <v>38532</v>
      </c>
      <c r="E7" s="13">
        <v>53543</v>
      </c>
    </row>
    <row r="8" spans="1:31" x14ac:dyDescent="0.2">
      <c r="A8" t="s">
        <v>59</v>
      </c>
      <c r="B8" t="s">
        <v>60</v>
      </c>
      <c r="C8" t="s">
        <v>61</v>
      </c>
      <c r="D8" s="16">
        <v>38478</v>
      </c>
      <c r="E8" s="13">
        <v>29713</v>
      </c>
    </row>
    <row r="9" spans="1:31" x14ac:dyDescent="0.2">
      <c r="A9" t="s">
        <v>62</v>
      </c>
      <c r="B9" t="s">
        <v>63</v>
      </c>
      <c r="C9" t="s">
        <v>64</v>
      </c>
      <c r="D9" s="16">
        <v>40189</v>
      </c>
      <c r="E9" s="13">
        <v>58222</v>
      </c>
      <c r="H9" s="11" t="s">
        <v>50</v>
      </c>
      <c r="I9" s="11" t="s">
        <v>51</v>
      </c>
      <c r="J9" s="11" t="s">
        <v>52</v>
      </c>
      <c r="K9" s="11" t="s">
        <v>53</v>
      </c>
      <c r="L9" s="11" t="s">
        <v>9</v>
      </c>
    </row>
    <row r="10" spans="1:31" x14ac:dyDescent="0.2">
      <c r="A10" t="s">
        <v>65</v>
      </c>
      <c r="B10" t="s">
        <v>66</v>
      </c>
      <c r="C10" t="s">
        <v>67</v>
      </c>
      <c r="D10" s="16">
        <v>40280</v>
      </c>
      <c r="E10" s="13">
        <v>31083</v>
      </c>
      <c r="H10" s="4" t="s">
        <v>56</v>
      </c>
      <c r="I10" s="17"/>
      <c r="J10" s="7"/>
      <c r="K10" s="18"/>
      <c r="L10" s="9"/>
    </row>
    <row r="11" spans="1:31" x14ac:dyDescent="0.2">
      <c r="A11" t="s">
        <v>68</v>
      </c>
      <c r="B11" t="s">
        <v>69</v>
      </c>
      <c r="C11" t="s">
        <v>70</v>
      </c>
      <c r="D11" s="16">
        <v>39503</v>
      </c>
      <c r="E11" s="13">
        <v>38656</v>
      </c>
    </row>
    <row r="12" spans="1:31" x14ac:dyDescent="0.2">
      <c r="A12" t="s">
        <v>71</v>
      </c>
      <c r="B12" t="s">
        <v>72</v>
      </c>
      <c r="C12" t="s">
        <v>73</v>
      </c>
      <c r="D12" s="16">
        <v>37133</v>
      </c>
      <c r="E12" s="13">
        <v>56298</v>
      </c>
    </row>
    <row r="13" spans="1:31" x14ac:dyDescent="0.2">
      <c r="A13" t="s">
        <v>74</v>
      </c>
      <c r="B13" t="s">
        <v>75</v>
      </c>
      <c r="C13" t="s">
        <v>76</v>
      </c>
      <c r="D13" s="16">
        <v>37177</v>
      </c>
      <c r="E13" s="13">
        <v>40540</v>
      </c>
      <c r="H13" s="11" t="s">
        <v>50</v>
      </c>
      <c r="I13" s="11" t="s">
        <v>51</v>
      </c>
      <c r="J13" s="11" t="s">
        <v>52</v>
      </c>
      <c r="K13" s="11" t="s">
        <v>53</v>
      </c>
      <c r="L13" s="11" t="s">
        <v>9</v>
      </c>
    </row>
    <row r="14" spans="1:31" x14ac:dyDescent="0.2">
      <c r="A14" t="s">
        <v>77</v>
      </c>
      <c r="B14" t="s">
        <v>78</v>
      </c>
      <c r="C14" t="s">
        <v>79</v>
      </c>
      <c r="D14" s="16">
        <v>37474</v>
      </c>
      <c r="E14" s="13">
        <v>32458</v>
      </c>
      <c r="H14" s="4" t="s">
        <v>56</v>
      </c>
      <c r="I14" s="17"/>
      <c r="J14" s="7"/>
      <c r="K14" s="18"/>
      <c r="L14" s="9"/>
    </row>
    <row r="15" spans="1:31" x14ac:dyDescent="0.2">
      <c r="A15" t="s">
        <v>56</v>
      </c>
      <c r="B15" t="s">
        <v>80</v>
      </c>
      <c r="C15" t="s">
        <v>81</v>
      </c>
      <c r="D15" s="16">
        <v>37689</v>
      </c>
      <c r="E15" s="13">
        <v>58644</v>
      </c>
    </row>
    <row r="16" spans="1:31" x14ac:dyDescent="0.2">
      <c r="A16" t="s">
        <v>82</v>
      </c>
      <c r="B16" t="s">
        <v>83</v>
      </c>
      <c r="C16" t="s">
        <v>84</v>
      </c>
      <c r="D16" s="16">
        <v>37932</v>
      </c>
      <c r="E16" s="13">
        <v>36264</v>
      </c>
    </row>
    <row r="17" spans="1:12" x14ac:dyDescent="0.2">
      <c r="A17" t="s">
        <v>85</v>
      </c>
      <c r="B17" t="s">
        <v>86</v>
      </c>
      <c r="C17" t="s">
        <v>87</v>
      </c>
      <c r="D17" s="16">
        <v>38636</v>
      </c>
      <c r="E17" s="13">
        <v>34630</v>
      </c>
      <c r="H17" s="11" t="s">
        <v>50</v>
      </c>
      <c r="I17" s="11" t="s">
        <v>51</v>
      </c>
      <c r="J17" s="11" t="s">
        <v>52</v>
      </c>
      <c r="K17" s="11" t="s">
        <v>53</v>
      </c>
      <c r="L17" s="11" t="s">
        <v>9</v>
      </c>
    </row>
    <row r="18" spans="1:12" x14ac:dyDescent="0.2">
      <c r="A18" t="s">
        <v>88</v>
      </c>
      <c r="B18" t="s">
        <v>89</v>
      </c>
      <c r="C18" t="s">
        <v>90</v>
      </c>
      <c r="D18" s="16">
        <v>37506</v>
      </c>
      <c r="E18" s="13">
        <v>52432</v>
      </c>
      <c r="H18" s="4" t="s">
        <v>56</v>
      </c>
      <c r="I18" s="17"/>
      <c r="J18" s="7"/>
      <c r="K18" s="18"/>
      <c r="L18" s="9"/>
    </row>
    <row r="19" spans="1:12" x14ac:dyDescent="0.2">
      <c r="A19" t="s">
        <v>91</v>
      </c>
      <c r="B19" t="s">
        <v>92</v>
      </c>
      <c r="C19" t="s">
        <v>93</v>
      </c>
      <c r="D19" s="16">
        <v>37599</v>
      </c>
      <c r="E19" s="13">
        <v>39565</v>
      </c>
    </row>
    <row r="20" spans="1:12" x14ac:dyDescent="0.2">
      <c r="A20" t="s">
        <v>94</v>
      </c>
      <c r="B20" t="s">
        <v>95</v>
      </c>
      <c r="C20" t="s">
        <v>96</v>
      </c>
      <c r="D20" s="16">
        <v>40276</v>
      </c>
      <c r="E20" s="13">
        <v>32941</v>
      </c>
    </row>
    <row r="21" spans="1:12" x14ac:dyDescent="0.2">
      <c r="A21" t="s">
        <v>97</v>
      </c>
      <c r="B21" t="s">
        <v>98</v>
      </c>
      <c r="C21" t="s">
        <v>99</v>
      </c>
      <c r="D21" s="16">
        <v>38830</v>
      </c>
      <c r="E21" s="13">
        <v>52813</v>
      </c>
      <c r="H21" s="11" t="s">
        <v>50</v>
      </c>
      <c r="I21" s="11" t="s">
        <v>51</v>
      </c>
      <c r="J21" s="11" t="s">
        <v>52</v>
      </c>
      <c r="K21" s="11" t="s">
        <v>53</v>
      </c>
      <c r="L21" s="11" t="s">
        <v>9</v>
      </c>
    </row>
    <row r="22" spans="1:12" x14ac:dyDescent="0.2">
      <c r="A22" t="s">
        <v>100</v>
      </c>
      <c r="B22" t="s">
        <v>101</v>
      </c>
      <c r="C22" t="s">
        <v>102</v>
      </c>
      <c r="D22" s="16">
        <v>37509</v>
      </c>
      <c r="E22" s="13">
        <v>48002</v>
      </c>
      <c r="H22" s="4" t="s">
        <v>56</v>
      </c>
      <c r="I22" s="17"/>
      <c r="J22" s="7"/>
      <c r="K22" s="18"/>
      <c r="L22" s="9"/>
    </row>
    <row r="23" spans="1:12" x14ac:dyDescent="0.2">
      <c r="A23" t="s">
        <v>103</v>
      </c>
      <c r="B23" t="s">
        <v>104</v>
      </c>
      <c r="C23" t="s">
        <v>105</v>
      </c>
      <c r="D23" s="16">
        <v>37892</v>
      </c>
      <c r="E23" s="13">
        <v>30414</v>
      </c>
    </row>
    <row r="24" spans="1:12" x14ac:dyDescent="0.2">
      <c r="A24" t="s">
        <v>106</v>
      </c>
      <c r="B24" t="s">
        <v>107</v>
      </c>
      <c r="C24" t="s">
        <v>108</v>
      </c>
      <c r="D24" s="16">
        <v>37341</v>
      </c>
      <c r="E24" s="13">
        <v>46956</v>
      </c>
    </row>
    <row r="25" spans="1:12" x14ac:dyDescent="0.2">
      <c r="A25" t="s">
        <v>109</v>
      </c>
      <c r="B25" t="s">
        <v>110</v>
      </c>
      <c r="C25" t="s">
        <v>111</v>
      </c>
      <c r="D25" s="16">
        <v>39800</v>
      </c>
      <c r="E25" s="13">
        <v>45420</v>
      </c>
    </row>
    <row r="26" spans="1:12" x14ac:dyDescent="0.2">
      <c r="A26" t="s">
        <v>112</v>
      </c>
      <c r="B26" t="s">
        <v>113</v>
      </c>
      <c r="C26" t="s">
        <v>114</v>
      </c>
      <c r="D26" s="16">
        <v>39491</v>
      </c>
      <c r="E26" s="13">
        <v>38059</v>
      </c>
    </row>
    <row r="27" spans="1:12" x14ac:dyDescent="0.2">
      <c r="A27" t="s">
        <v>115</v>
      </c>
      <c r="B27" t="s">
        <v>116</v>
      </c>
      <c r="C27" t="s">
        <v>117</v>
      </c>
      <c r="D27" s="16">
        <v>38301</v>
      </c>
      <c r="E27" s="13">
        <v>51869</v>
      </c>
    </row>
    <row r="28" spans="1:12" x14ac:dyDescent="0.2">
      <c r="A28" t="s">
        <v>118</v>
      </c>
      <c r="B28" t="s">
        <v>119</v>
      </c>
      <c r="C28" t="s">
        <v>120</v>
      </c>
      <c r="D28" s="16">
        <v>38053</v>
      </c>
      <c r="E28" s="13">
        <v>32333</v>
      </c>
    </row>
    <row r="29" spans="1:12" x14ac:dyDescent="0.2">
      <c r="A29" t="s">
        <v>121</v>
      </c>
      <c r="B29" t="s">
        <v>122</v>
      </c>
      <c r="C29" t="s">
        <v>123</v>
      </c>
      <c r="D29" s="16">
        <v>39015</v>
      </c>
      <c r="E29" s="13">
        <v>56868</v>
      </c>
    </row>
    <row r="30" spans="1:12" x14ac:dyDescent="0.2">
      <c r="A30" t="s">
        <v>124</v>
      </c>
      <c r="B30" t="s">
        <v>125</v>
      </c>
      <c r="C30" t="s">
        <v>126</v>
      </c>
      <c r="D30" s="16">
        <v>40033</v>
      </c>
      <c r="E30" s="13">
        <v>31846</v>
      </c>
    </row>
    <row r="31" spans="1:12" x14ac:dyDescent="0.2">
      <c r="A31" t="s">
        <v>127</v>
      </c>
      <c r="B31" t="s">
        <v>128</v>
      </c>
      <c r="C31" t="s">
        <v>129</v>
      </c>
      <c r="D31" s="16">
        <v>37990</v>
      </c>
      <c r="E31" s="13">
        <v>45553</v>
      </c>
    </row>
    <row r="32" spans="1:12" x14ac:dyDescent="0.2">
      <c r="A32" t="s">
        <v>130</v>
      </c>
      <c r="B32" t="s">
        <v>131</v>
      </c>
      <c r="C32" t="s">
        <v>132</v>
      </c>
      <c r="D32" s="16">
        <v>37743</v>
      </c>
      <c r="E32" s="13">
        <v>37253</v>
      </c>
    </row>
    <row r="33" spans="1:5" x14ac:dyDescent="0.2">
      <c r="A33" t="s">
        <v>133</v>
      </c>
      <c r="B33" t="s">
        <v>134</v>
      </c>
      <c r="C33" t="s">
        <v>135</v>
      </c>
      <c r="D33" s="16">
        <v>37940</v>
      </c>
      <c r="E33" s="13">
        <v>53211</v>
      </c>
    </row>
    <row r="34" spans="1:5" x14ac:dyDescent="0.2">
      <c r="A34" t="s">
        <v>136</v>
      </c>
      <c r="B34" t="s">
        <v>137</v>
      </c>
      <c r="C34" t="s">
        <v>138</v>
      </c>
      <c r="D34" s="16">
        <v>38433</v>
      </c>
      <c r="E34" s="13">
        <v>44756</v>
      </c>
    </row>
    <row r="35" spans="1:5" x14ac:dyDescent="0.2">
      <c r="A35" t="s">
        <v>139</v>
      </c>
      <c r="B35" t="s">
        <v>140</v>
      </c>
      <c r="C35" t="s">
        <v>141</v>
      </c>
      <c r="D35" s="16">
        <v>38088</v>
      </c>
      <c r="E35" s="13">
        <v>52914</v>
      </c>
    </row>
    <row r="36" spans="1:5" x14ac:dyDescent="0.2">
      <c r="A36" t="s">
        <v>142</v>
      </c>
      <c r="B36" t="s">
        <v>143</v>
      </c>
      <c r="C36" t="s">
        <v>144</v>
      </c>
      <c r="D36" s="16">
        <v>38056</v>
      </c>
      <c r="E36" s="13">
        <v>38639</v>
      </c>
    </row>
    <row r="37" spans="1:5" x14ac:dyDescent="0.2">
      <c r="A37" t="s">
        <v>145</v>
      </c>
      <c r="B37" t="s">
        <v>146</v>
      </c>
      <c r="C37" t="s">
        <v>147</v>
      </c>
      <c r="D37" s="16">
        <v>39647</v>
      </c>
      <c r="E37" s="13">
        <v>39784</v>
      </c>
    </row>
    <row r="38" spans="1:5" x14ac:dyDescent="0.2">
      <c r="A38" t="s">
        <v>148</v>
      </c>
      <c r="B38" t="s">
        <v>149</v>
      </c>
      <c r="C38" t="s">
        <v>150</v>
      </c>
      <c r="D38" s="16">
        <v>38235</v>
      </c>
      <c r="E38" s="13">
        <v>47441</v>
      </c>
    </row>
    <row r="39" spans="1:5" x14ac:dyDescent="0.2">
      <c r="A39" t="s">
        <v>151</v>
      </c>
      <c r="B39" t="s">
        <v>152</v>
      </c>
      <c r="C39" t="s">
        <v>153</v>
      </c>
      <c r="D39" s="16">
        <v>37944</v>
      </c>
      <c r="E39" s="13">
        <v>29245</v>
      </c>
    </row>
    <row r="40" spans="1:5" x14ac:dyDescent="0.2">
      <c r="A40" t="s">
        <v>154</v>
      </c>
      <c r="B40" t="s">
        <v>155</v>
      </c>
      <c r="C40" t="s">
        <v>156</v>
      </c>
      <c r="D40" s="16">
        <v>38601</v>
      </c>
      <c r="E40" s="13">
        <v>50076</v>
      </c>
    </row>
    <row r="41" spans="1:5" x14ac:dyDescent="0.2">
      <c r="A41" t="s">
        <v>157</v>
      </c>
      <c r="B41" t="s">
        <v>158</v>
      </c>
      <c r="C41" t="s">
        <v>159</v>
      </c>
      <c r="D41" s="16">
        <v>40253</v>
      </c>
      <c r="E41" s="13">
        <v>55045</v>
      </c>
    </row>
    <row r="42" spans="1:5" x14ac:dyDescent="0.2">
      <c r="A42" t="s">
        <v>160</v>
      </c>
      <c r="B42" t="s">
        <v>161</v>
      </c>
      <c r="C42" t="s">
        <v>162</v>
      </c>
      <c r="D42" s="16">
        <v>38153</v>
      </c>
      <c r="E42" s="13">
        <v>48541</v>
      </c>
    </row>
    <row r="43" spans="1:5" x14ac:dyDescent="0.2">
      <c r="A43" t="s">
        <v>163</v>
      </c>
      <c r="B43" t="s">
        <v>164</v>
      </c>
      <c r="C43" t="s">
        <v>165</v>
      </c>
      <c r="D43" s="16">
        <v>39446</v>
      </c>
      <c r="E43" s="13">
        <v>58564</v>
      </c>
    </row>
    <row r="44" spans="1:5" x14ac:dyDescent="0.2">
      <c r="A44" t="s">
        <v>166</v>
      </c>
      <c r="B44" t="s">
        <v>167</v>
      </c>
      <c r="C44" t="s">
        <v>168</v>
      </c>
      <c r="D44" s="16">
        <v>39914</v>
      </c>
      <c r="E44" s="13">
        <v>39727</v>
      </c>
    </row>
    <row r="45" spans="1:5" x14ac:dyDescent="0.2">
      <c r="A45" t="s">
        <v>169</v>
      </c>
      <c r="B45" t="s">
        <v>170</v>
      </c>
      <c r="C45" t="s">
        <v>171</v>
      </c>
      <c r="D45" s="16">
        <v>39882</v>
      </c>
      <c r="E45" s="13">
        <v>36487</v>
      </c>
    </row>
    <row r="46" spans="1:5" x14ac:dyDescent="0.2">
      <c r="A46" t="s">
        <v>172</v>
      </c>
      <c r="B46" t="s">
        <v>173</v>
      </c>
      <c r="C46" t="s">
        <v>174</v>
      </c>
      <c r="D46" s="16">
        <v>38964</v>
      </c>
      <c r="E46" s="13">
        <v>40059</v>
      </c>
    </row>
    <row r="47" spans="1:5" x14ac:dyDescent="0.2">
      <c r="A47" t="s">
        <v>175</v>
      </c>
      <c r="B47" t="s">
        <v>176</v>
      </c>
      <c r="C47" t="s">
        <v>177</v>
      </c>
      <c r="D47" s="16">
        <v>38713</v>
      </c>
      <c r="E47" s="13">
        <v>53426</v>
      </c>
    </row>
    <row r="48" spans="1:5" x14ac:dyDescent="0.2">
      <c r="A48" t="s">
        <v>178</v>
      </c>
      <c r="B48" t="s">
        <v>179</v>
      </c>
      <c r="C48" t="s">
        <v>180</v>
      </c>
      <c r="D48" s="16">
        <v>37092</v>
      </c>
      <c r="E48" s="13">
        <v>29305</v>
      </c>
    </row>
    <row r="49" spans="1:5" x14ac:dyDescent="0.2">
      <c r="A49" t="s">
        <v>181</v>
      </c>
      <c r="B49" t="s">
        <v>182</v>
      </c>
      <c r="C49" t="s">
        <v>183</v>
      </c>
      <c r="D49" s="16">
        <v>37582</v>
      </c>
      <c r="E49" s="13">
        <v>58331</v>
      </c>
    </row>
    <row r="50" spans="1:5" x14ac:dyDescent="0.2">
      <c r="A50" t="s">
        <v>184</v>
      </c>
      <c r="B50" t="s">
        <v>185</v>
      </c>
      <c r="C50" t="s">
        <v>186</v>
      </c>
      <c r="D50" s="16">
        <v>39725</v>
      </c>
      <c r="E50" s="13">
        <v>29585</v>
      </c>
    </row>
    <row r="51" spans="1:5" x14ac:dyDescent="0.2">
      <c r="A51" t="s">
        <v>187</v>
      </c>
      <c r="B51" t="s">
        <v>188</v>
      </c>
      <c r="C51" t="s">
        <v>189</v>
      </c>
      <c r="D51" s="16">
        <v>39142</v>
      </c>
      <c r="E51" s="13">
        <v>33046</v>
      </c>
    </row>
    <row r="52" spans="1:5" x14ac:dyDescent="0.2">
      <c r="A52" t="s">
        <v>190</v>
      </c>
      <c r="B52" t="s">
        <v>191</v>
      </c>
      <c r="C52" t="s">
        <v>192</v>
      </c>
      <c r="D52" s="16">
        <v>39083</v>
      </c>
      <c r="E52" s="13">
        <v>45022</v>
      </c>
    </row>
    <row r="53" spans="1:5" x14ac:dyDescent="0.2">
      <c r="A53" t="s">
        <v>193</v>
      </c>
      <c r="B53" t="s">
        <v>194</v>
      </c>
      <c r="C53" t="s">
        <v>195</v>
      </c>
      <c r="D53" s="16">
        <v>37144</v>
      </c>
      <c r="E53" s="13">
        <v>46361</v>
      </c>
    </row>
    <row r="54" spans="1:5" x14ac:dyDescent="0.2">
      <c r="A54" t="s">
        <v>196</v>
      </c>
      <c r="B54" t="s">
        <v>197</v>
      </c>
      <c r="C54" t="s">
        <v>198</v>
      </c>
      <c r="D54" s="16">
        <v>39089</v>
      </c>
      <c r="E54" s="13">
        <v>53093</v>
      </c>
    </row>
    <row r="55" spans="1:5" x14ac:dyDescent="0.2">
      <c r="A55" t="s">
        <v>199</v>
      </c>
      <c r="B55" t="s">
        <v>200</v>
      </c>
      <c r="C55" t="s">
        <v>201</v>
      </c>
      <c r="D55" s="16">
        <v>39593</v>
      </c>
      <c r="E55" s="13">
        <v>57760</v>
      </c>
    </row>
    <row r="56" spans="1:5" x14ac:dyDescent="0.2">
      <c r="A56" t="s">
        <v>202</v>
      </c>
      <c r="B56" t="s">
        <v>203</v>
      </c>
      <c r="C56" t="s">
        <v>204</v>
      </c>
      <c r="D56" s="16">
        <v>37188</v>
      </c>
      <c r="E56" s="13">
        <v>50068</v>
      </c>
    </row>
    <row r="57" spans="1:5" x14ac:dyDescent="0.2">
      <c r="A57" t="s">
        <v>205</v>
      </c>
      <c r="B57" t="s">
        <v>206</v>
      </c>
      <c r="C57" t="s">
        <v>207</v>
      </c>
      <c r="D57" s="16">
        <v>38622</v>
      </c>
      <c r="E57" s="13">
        <v>34946</v>
      </c>
    </row>
    <row r="58" spans="1:5" x14ac:dyDescent="0.2">
      <c r="A58" t="s">
        <v>208</v>
      </c>
      <c r="B58" t="s">
        <v>209</v>
      </c>
      <c r="C58" t="s">
        <v>210</v>
      </c>
      <c r="D58" s="16">
        <v>39961</v>
      </c>
      <c r="E58" s="13">
        <v>47062</v>
      </c>
    </row>
    <row r="59" spans="1:5" x14ac:dyDescent="0.2">
      <c r="A59" t="s">
        <v>211</v>
      </c>
      <c r="B59" t="s">
        <v>212</v>
      </c>
      <c r="C59" t="s">
        <v>213</v>
      </c>
      <c r="D59" s="16">
        <v>39460</v>
      </c>
      <c r="E59" s="13">
        <v>36840</v>
      </c>
    </row>
    <row r="60" spans="1:5" x14ac:dyDescent="0.2">
      <c r="A60" t="s">
        <v>214</v>
      </c>
      <c r="B60" t="s">
        <v>215</v>
      </c>
      <c r="C60" t="s">
        <v>216</v>
      </c>
      <c r="D60" s="16">
        <v>39900</v>
      </c>
      <c r="E60" s="13">
        <v>56499</v>
      </c>
    </row>
    <row r="61" spans="1:5" x14ac:dyDescent="0.2">
      <c r="A61" t="s">
        <v>217</v>
      </c>
      <c r="B61" t="s">
        <v>218</v>
      </c>
      <c r="C61" t="s">
        <v>219</v>
      </c>
      <c r="D61" s="16">
        <v>37257</v>
      </c>
      <c r="E61" s="13">
        <v>30813</v>
      </c>
    </row>
    <row r="62" spans="1:5" x14ac:dyDescent="0.2">
      <c r="A62" t="s">
        <v>220</v>
      </c>
      <c r="B62" t="s">
        <v>221</v>
      </c>
      <c r="C62" t="s">
        <v>222</v>
      </c>
      <c r="D62" s="16">
        <v>37052</v>
      </c>
      <c r="E62" s="13">
        <v>46092</v>
      </c>
    </row>
    <row r="63" spans="1:5" x14ac:dyDescent="0.2">
      <c r="A63" t="s">
        <v>223</v>
      </c>
      <c r="B63" t="s">
        <v>224</v>
      </c>
      <c r="C63" t="s">
        <v>225</v>
      </c>
      <c r="D63" s="16">
        <v>37404</v>
      </c>
      <c r="E63" s="13">
        <v>33192</v>
      </c>
    </row>
    <row r="64" spans="1:5" x14ac:dyDescent="0.2">
      <c r="A64" t="s">
        <v>226</v>
      </c>
      <c r="B64" t="s">
        <v>227</v>
      </c>
      <c r="C64" t="s">
        <v>228</v>
      </c>
      <c r="D64" s="16">
        <v>38564</v>
      </c>
      <c r="E64" s="13">
        <v>41632</v>
      </c>
    </row>
    <row r="65" spans="1:5" x14ac:dyDescent="0.2">
      <c r="A65" t="s">
        <v>229</v>
      </c>
      <c r="B65" t="s">
        <v>230</v>
      </c>
      <c r="C65" t="s">
        <v>231</v>
      </c>
      <c r="D65" s="16">
        <v>39459</v>
      </c>
      <c r="E65" s="13">
        <v>37236</v>
      </c>
    </row>
    <row r="66" spans="1:5" x14ac:dyDescent="0.2">
      <c r="A66" t="s">
        <v>232</v>
      </c>
      <c r="B66" t="s">
        <v>233</v>
      </c>
      <c r="C66" t="s">
        <v>234</v>
      </c>
      <c r="D66" s="16">
        <v>38301</v>
      </c>
      <c r="E66" s="13">
        <v>58741</v>
      </c>
    </row>
    <row r="67" spans="1:5" x14ac:dyDescent="0.2">
      <c r="A67" t="s">
        <v>235</v>
      </c>
      <c r="B67" t="s">
        <v>236</v>
      </c>
      <c r="C67" t="s">
        <v>237</v>
      </c>
      <c r="D67" s="16">
        <v>38450</v>
      </c>
      <c r="E67" s="13">
        <v>40138</v>
      </c>
    </row>
    <row r="68" spans="1:5" x14ac:dyDescent="0.2">
      <c r="A68" t="s">
        <v>238</v>
      </c>
      <c r="B68" t="s">
        <v>239</v>
      </c>
      <c r="C68" t="s">
        <v>240</v>
      </c>
      <c r="D68" s="16">
        <v>38590</v>
      </c>
      <c r="E68" s="13">
        <v>42648</v>
      </c>
    </row>
    <row r="69" spans="1:5" x14ac:dyDescent="0.2">
      <c r="A69" t="s">
        <v>241</v>
      </c>
      <c r="B69" t="s">
        <v>242</v>
      </c>
      <c r="C69" t="s">
        <v>243</v>
      </c>
      <c r="D69" s="16">
        <v>38705</v>
      </c>
      <c r="E69" s="13">
        <v>40470</v>
      </c>
    </row>
    <row r="70" spans="1:5" x14ac:dyDescent="0.2">
      <c r="A70" t="s">
        <v>244</v>
      </c>
      <c r="B70" t="s">
        <v>245</v>
      </c>
      <c r="C70" t="s">
        <v>246</v>
      </c>
      <c r="D70" s="16">
        <v>38375</v>
      </c>
      <c r="E70" s="13">
        <v>55414</v>
      </c>
    </row>
    <row r="71" spans="1:5" x14ac:dyDescent="0.2">
      <c r="A71" t="s">
        <v>247</v>
      </c>
      <c r="B71" t="s">
        <v>248</v>
      </c>
      <c r="C71" t="s">
        <v>249</v>
      </c>
      <c r="D71" s="16">
        <v>37608</v>
      </c>
      <c r="E71" s="13">
        <v>37570</v>
      </c>
    </row>
    <row r="72" spans="1:5" x14ac:dyDescent="0.2">
      <c r="A72" t="s">
        <v>250</v>
      </c>
      <c r="B72" t="s">
        <v>251</v>
      </c>
      <c r="C72" t="s">
        <v>252</v>
      </c>
      <c r="D72" s="16">
        <v>40103</v>
      </c>
      <c r="E72" s="13">
        <v>37093</v>
      </c>
    </row>
    <row r="73" spans="1:5" x14ac:dyDescent="0.2">
      <c r="A73" t="s">
        <v>253</v>
      </c>
      <c r="B73" t="s">
        <v>254</v>
      </c>
      <c r="C73" t="s">
        <v>255</v>
      </c>
      <c r="D73" s="16">
        <v>38565</v>
      </c>
      <c r="E73" s="13">
        <v>49595</v>
      </c>
    </row>
    <row r="74" spans="1:5" x14ac:dyDescent="0.2">
      <c r="A74" t="s">
        <v>256</v>
      </c>
      <c r="B74" t="s">
        <v>257</v>
      </c>
      <c r="C74" t="s">
        <v>258</v>
      </c>
      <c r="D74" s="16">
        <v>39274</v>
      </c>
      <c r="E74" s="13">
        <v>34085</v>
      </c>
    </row>
    <row r="75" spans="1:5" x14ac:dyDescent="0.2">
      <c r="A75" t="s">
        <v>259</v>
      </c>
      <c r="B75" t="s">
        <v>260</v>
      </c>
      <c r="C75" t="s">
        <v>261</v>
      </c>
      <c r="D75" s="16">
        <v>38712</v>
      </c>
      <c r="E75" s="13">
        <v>53954</v>
      </c>
    </row>
    <row r="76" spans="1:5" x14ac:dyDescent="0.2">
      <c r="A76" t="s">
        <v>262</v>
      </c>
      <c r="B76" t="s">
        <v>263</v>
      </c>
      <c r="C76" t="s">
        <v>264</v>
      </c>
      <c r="D76" s="16">
        <v>39000</v>
      </c>
      <c r="E76" s="13">
        <v>47233</v>
      </c>
    </row>
    <row r="77" spans="1:5" x14ac:dyDescent="0.2">
      <c r="A77" t="s">
        <v>265</v>
      </c>
      <c r="B77" t="s">
        <v>266</v>
      </c>
      <c r="C77" t="s">
        <v>267</v>
      </c>
      <c r="D77" s="16">
        <v>39277</v>
      </c>
      <c r="E77" s="13">
        <v>51492</v>
      </c>
    </row>
    <row r="78" spans="1:5" x14ac:dyDescent="0.2">
      <c r="A78" t="s">
        <v>268</v>
      </c>
      <c r="B78" t="s">
        <v>269</v>
      </c>
      <c r="C78" t="s">
        <v>270</v>
      </c>
      <c r="D78" s="16">
        <v>40127</v>
      </c>
      <c r="E78" s="13">
        <v>38646</v>
      </c>
    </row>
    <row r="79" spans="1:5" x14ac:dyDescent="0.2">
      <c r="A79" t="s">
        <v>271</v>
      </c>
      <c r="B79" t="s">
        <v>272</v>
      </c>
      <c r="C79" t="s">
        <v>273</v>
      </c>
      <c r="D79" s="16">
        <v>37353</v>
      </c>
      <c r="E79" s="13">
        <v>33528</v>
      </c>
    </row>
    <row r="80" spans="1:5" x14ac:dyDescent="0.2">
      <c r="A80" t="s">
        <v>274</v>
      </c>
      <c r="B80" t="s">
        <v>275</v>
      </c>
      <c r="C80" t="s">
        <v>276</v>
      </c>
      <c r="D80" s="16">
        <v>37162</v>
      </c>
      <c r="E80" s="13">
        <v>36251</v>
      </c>
    </row>
    <row r="81" spans="1:5" x14ac:dyDescent="0.2">
      <c r="A81" t="s">
        <v>277</v>
      </c>
      <c r="B81" t="s">
        <v>278</v>
      </c>
      <c r="C81" t="s">
        <v>279</v>
      </c>
      <c r="D81" s="16">
        <v>38974</v>
      </c>
      <c r="E81" s="13">
        <v>48782</v>
      </c>
    </row>
    <row r="82" spans="1:5" x14ac:dyDescent="0.2">
      <c r="A82" t="s">
        <v>280</v>
      </c>
      <c r="B82" t="s">
        <v>281</v>
      </c>
      <c r="C82" t="s">
        <v>282</v>
      </c>
      <c r="D82" s="16">
        <v>38110</v>
      </c>
      <c r="E82" s="13">
        <v>35037</v>
      </c>
    </row>
    <row r="83" spans="1:5" x14ac:dyDescent="0.2">
      <c r="A83" t="s">
        <v>283</v>
      </c>
      <c r="B83" t="s">
        <v>284</v>
      </c>
      <c r="C83" t="s">
        <v>285</v>
      </c>
      <c r="D83" s="16">
        <v>39428</v>
      </c>
      <c r="E83" s="13">
        <v>42336</v>
      </c>
    </row>
    <row r="84" spans="1:5" x14ac:dyDescent="0.2">
      <c r="A84" t="s">
        <v>286</v>
      </c>
      <c r="B84" t="s">
        <v>287</v>
      </c>
      <c r="C84" t="s">
        <v>288</v>
      </c>
      <c r="D84" s="16">
        <v>38682</v>
      </c>
      <c r="E84" s="13">
        <v>31082</v>
      </c>
    </row>
    <row r="85" spans="1:5" x14ac:dyDescent="0.2">
      <c r="A85" t="s">
        <v>289</v>
      </c>
      <c r="B85" t="s">
        <v>290</v>
      </c>
      <c r="C85" t="s">
        <v>291</v>
      </c>
      <c r="D85" s="16">
        <v>38933</v>
      </c>
      <c r="E85" s="13">
        <v>38708</v>
      </c>
    </row>
    <row r="86" spans="1:5" x14ac:dyDescent="0.2">
      <c r="A86" t="s">
        <v>292</v>
      </c>
      <c r="B86" t="s">
        <v>293</v>
      </c>
      <c r="C86" t="s">
        <v>294</v>
      </c>
      <c r="D86" s="16">
        <v>40117</v>
      </c>
      <c r="E86" s="13">
        <v>47936</v>
      </c>
    </row>
    <row r="87" spans="1:5" x14ac:dyDescent="0.2">
      <c r="A87" t="s">
        <v>295</v>
      </c>
      <c r="B87" t="s">
        <v>296</v>
      </c>
      <c r="C87" t="s">
        <v>297</v>
      </c>
      <c r="D87" s="16">
        <v>38645</v>
      </c>
      <c r="E87" s="13">
        <v>35066</v>
      </c>
    </row>
    <row r="88" spans="1:5" x14ac:dyDescent="0.2">
      <c r="A88" t="s">
        <v>298</v>
      </c>
      <c r="B88" t="s">
        <v>299</v>
      </c>
      <c r="C88" t="s">
        <v>300</v>
      </c>
      <c r="D88" s="16">
        <v>38293</v>
      </c>
      <c r="E88" s="13">
        <v>46057</v>
      </c>
    </row>
    <row r="89" spans="1:5" x14ac:dyDescent="0.2">
      <c r="A89" t="s">
        <v>301</v>
      </c>
      <c r="B89" t="s">
        <v>302</v>
      </c>
      <c r="C89" t="s">
        <v>303</v>
      </c>
      <c r="D89" s="16">
        <v>38570</v>
      </c>
      <c r="E89" s="13">
        <v>37358</v>
      </c>
    </row>
    <row r="90" spans="1:5" x14ac:dyDescent="0.2">
      <c r="A90" t="s">
        <v>304</v>
      </c>
      <c r="B90" t="s">
        <v>305</v>
      </c>
      <c r="C90" t="s">
        <v>306</v>
      </c>
      <c r="D90" s="16">
        <v>39141</v>
      </c>
      <c r="E90" s="13">
        <v>50486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J10" sqref="J10"/>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15"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15"/>
      <c r="C1" s="15"/>
      <c r="D1" s="15"/>
      <c r="E1" s="15"/>
      <c r="F1" s="15"/>
      <c r="G1" s="15"/>
      <c r="H1" s="15"/>
      <c r="I1" s="15"/>
      <c r="J1" s="15"/>
      <c r="AA1" t="s">
        <v>49</v>
      </c>
    </row>
    <row r="2" spans="1:31" x14ac:dyDescent="0.2">
      <c r="AA2" s="6" t="s">
        <v>50</v>
      </c>
      <c r="AB2" s="6" t="s">
        <v>51</v>
      </c>
      <c r="AC2" s="6" t="s">
        <v>52</v>
      </c>
      <c r="AD2" s="6" t="s">
        <v>53</v>
      </c>
      <c r="AE2" s="6" t="s">
        <v>9</v>
      </c>
    </row>
    <row r="3" spans="1:31" x14ac:dyDescent="0.2">
      <c r="A3" s="11" t="s">
        <v>50</v>
      </c>
      <c r="B3" s="11" t="s">
        <v>51</v>
      </c>
      <c r="C3" s="11" t="s">
        <v>52</v>
      </c>
      <c r="D3" s="11" t="s">
        <v>53</v>
      </c>
      <c r="E3" s="11" t="s">
        <v>9</v>
      </c>
      <c r="AA3" t="str">
        <f ca="1">CHAR(65+INT(RAND()*25+1))&amp;CHAR(65+INT(RAND()*25+1))&amp;CHAR(65+INT(RAND()*25+1))&amp;CHAR(65+INT(RAND()*25+1))&amp;"-"&amp;RANDBETWEEN(1000,9999)&amp;"-"&amp;TEXT(ROWS(AA$2:AA3),"0000")</f>
        <v>FQJG-4129-0002</v>
      </c>
      <c r="AB3" t="s">
        <v>54</v>
      </c>
      <c r="AC3" t="s">
        <v>55</v>
      </c>
      <c r="AD3" s="16">
        <f t="shared" ref="AD3" ca="1" si="0">RANDBETWEEN(37000,40300)</f>
        <v>39602</v>
      </c>
      <c r="AE3" s="13">
        <f ca="1">RANDBETWEEN(29000,59000)</f>
        <v>32489</v>
      </c>
    </row>
    <row r="4" spans="1:31" x14ac:dyDescent="0.2">
      <c r="A4" s="4" t="s">
        <v>58</v>
      </c>
      <c r="B4" s="17" t="str">
        <f>VLOOKUP($A4,$A$7:$E$90,MATCH(B3,$A$6:$E$6,0),0)</f>
        <v>FirstName1</v>
      </c>
      <c r="C4" s="7" t="str">
        <f>VLOOKUP($A4,$A$7:$E$90,MATCH(C3,$A$6:$E$6,0),0)</f>
        <v>LastName2</v>
      </c>
      <c r="D4" s="18">
        <f>VLOOKUP($A4,$A$7:$E$90,MATCH(D3,$A$6:$E$6,0),0)</f>
        <v>38532</v>
      </c>
      <c r="E4" s="9">
        <f>VLOOKUP($A4,$A$7:$E$90,MATCH(E3,$A$6:$E$6,0),0)</f>
        <v>53543</v>
      </c>
      <c r="H4" s="6" t="s">
        <v>57</v>
      </c>
    </row>
    <row r="5" spans="1:31" x14ac:dyDescent="0.2">
      <c r="H5" s="11" t="s">
        <v>50</v>
      </c>
      <c r="I5" s="11" t="s">
        <v>51</v>
      </c>
      <c r="J5" s="11" t="s">
        <v>52</v>
      </c>
      <c r="K5" s="11" t="s">
        <v>53</v>
      </c>
      <c r="L5" s="11" t="s">
        <v>9</v>
      </c>
    </row>
    <row r="6" spans="1:31" x14ac:dyDescent="0.2">
      <c r="A6" s="6" t="s">
        <v>50</v>
      </c>
      <c r="B6" s="6" t="s">
        <v>51</v>
      </c>
      <c r="C6" s="6" t="s">
        <v>52</v>
      </c>
      <c r="D6" s="6" t="s">
        <v>53</v>
      </c>
      <c r="E6" s="6" t="s">
        <v>9</v>
      </c>
      <c r="H6" s="4" t="s">
        <v>56</v>
      </c>
      <c r="I6" s="17" t="str">
        <f>VLOOKUP($H6,$A$7:$E$90,2,0)</f>
        <v>FirstName9</v>
      </c>
      <c r="J6" s="7" t="str">
        <f>VLOOKUP($H6,$A$7:$E$90,3,0)</f>
        <v>LastName10</v>
      </c>
      <c r="K6" s="18">
        <f>VLOOKUP($H6,$A$7:$E$90,4,0)</f>
        <v>37689</v>
      </c>
      <c r="L6" s="9">
        <f>VLOOKUP($H6,$A$7:$E$90,5,0)</f>
        <v>58644</v>
      </c>
    </row>
    <row r="7" spans="1:31" x14ac:dyDescent="0.2">
      <c r="A7" t="s">
        <v>58</v>
      </c>
      <c r="B7" t="s">
        <v>54</v>
      </c>
      <c r="C7" t="s">
        <v>55</v>
      </c>
      <c r="D7" s="16">
        <v>38532</v>
      </c>
      <c r="E7" s="13">
        <v>53543</v>
      </c>
    </row>
    <row r="8" spans="1:31" x14ac:dyDescent="0.2">
      <c r="A8" t="s">
        <v>59</v>
      </c>
      <c r="B8" t="s">
        <v>60</v>
      </c>
      <c r="C8" t="s">
        <v>61</v>
      </c>
      <c r="D8" s="16">
        <v>38478</v>
      </c>
      <c r="E8" s="13">
        <v>29713</v>
      </c>
      <c r="I8">
        <v>2</v>
      </c>
      <c r="J8">
        <v>3</v>
      </c>
      <c r="K8">
        <v>4</v>
      </c>
      <c r="L8">
        <v>5</v>
      </c>
    </row>
    <row r="9" spans="1:31" x14ac:dyDescent="0.2">
      <c r="A9" t="s">
        <v>62</v>
      </c>
      <c r="B9" t="s">
        <v>63</v>
      </c>
      <c r="C9" t="s">
        <v>64</v>
      </c>
      <c r="D9" s="16">
        <v>40189</v>
      </c>
      <c r="E9" s="13">
        <v>58222</v>
      </c>
      <c r="H9" s="11" t="s">
        <v>50</v>
      </c>
      <c r="I9" s="11" t="s">
        <v>51</v>
      </c>
      <c r="J9" s="11" t="s">
        <v>52</v>
      </c>
      <c r="K9" s="11" t="s">
        <v>53</v>
      </c>
      <c r="L9" s="11" t="s">
        <v>9</v>
      </c>
    </row>
    <row r="10" spans="1:31" x14ac:dyDescent="0.2">
      <c r="A10" t="s">
        <v>65</v>
      </c>
      <c r="B10" t="s">
        <v>66</v>
      </c>
      <c r="C10" t="s">
        <v>67</v>
      </c>
      <c r="D10" s="16">
        <v>40280</v>
      </c>
      <c r="E10" s="13">
        <v>31083</v>
      </c>
      <c r="H10" s="4" t="s">
        <v>56</v>
      </c>
      <c r="I10" s="17" t="str">
        <f>VLOOKUP($H10,$A$7:$E$90,I8,0)</f>
        <v>FirstName9</v>
      </c>
      <c r="J10" s="7" t="str">
        <f t="shared" ref="J10:L10" si="1">VLOOKUP($H10,$A$7:$E$90,J8,0)</f>
        <v>LastName10</v>
      </c>
      <c r="K10" s="18">
        <f t="shared" si="1"/>
        <v>37689</v>
      </c>
      <c r="L10" s="9">
        <f t="shared" si="1"/>
        <v>58644</v>
      </c>
    </row>
    <row r="11" spans="1:31" x14ac:dyDescent="0.2">
      <c r="A11" t="s">
        <v>68</v>
      </c>
      <c r="B11" t="s">
        <v>69</v>
      </c>
      <c r="C11" t="s">
        <v>70</v>
      </c>
      <c r="D11" s="16">
        <v>39503</v>
      </c>
      <c r="E11" s="13">
        <v>38656</v>
      </c>
    </row>
    <row r="12" spans="1:31" x14ac:dyDescent="0.2">
      <c r="A12" t="s">
        <v>71</v>
      </c>
      <c r="B12" t="s">
        <v>72</v>
      </c>
      <c r="C12" t="s">
        <v>73</v>
      </c>
      <c r="D12" s="16">
        <v>37133</v>
      </c>
      <c r="E12" s="13">
        <v>56298</v>
      </c>
    </row>
    <row r="13" spans="1:31" x14ac:dyDescent="0.2">
      <c r="A13" t="s">
        <v>74</v>
      </c>
      <c r="B13" t="s">
        <v>75</v>
      </c>
      <c r="C13" t="s">
        <v>76</v>
      </c>
      <c r="D13" s="16">
        <v>37177</v>
      </c>
      <c r="E13" s="13">
        <v>40540</v>
      </c>
      <c r="H13" s="11" t="s">
        <v>50</v>
      </c>
      <c r="I13" s="11" t="s">
        <v>51</v>
      </c>
      <c r="J13" s="11" t="s">
        <v>52</v>
      </c>
      <c r="K13" s="11" t="s">
        <v>53</v>
      </c>
      <c r="L13" s="11" t="s">
        <v>9</v>
      </c>
    </row>
    <row r="14" spans="1:31" x14ac:dyDescent="0.2">
      <c r="A14" t="s">
        <v>77</v>
      </c>
      <c r="B14" t="s">
        <v>78</v>
      </c>
      <c r="C14" t="s">
        <v>79</v>
      </c>
      <c r="D14" s="16">
        <v>37474</v>
      </c>
      <c r="E14" s="13">
        <v>32458</v>
      </c>
      <c r="H14" s="4" t="s">
        <v>56</v>
      </c>
      <c r="I14" s="17" t="str">
        <f t="shared" ref="I14:L14" si="2">DGET($A$6:$E$90,I13,$H$13:$H$14)</f>
        <v>FirstName9</v>
      </c>
      <c r="J14" s="7" t="str">
        <f t="shared" si="2"/>
        <v>LastName10</v>
      </c>
      <c r="K14" s="18">
        <f t="shared" si="2"/>
        <v>37689</v>
      </c>
      <c r="L14" s="9">
        <f t="shared" si="2"/>
        <v>58644</v>
      </c>
    </row>
    <row r="15" spans="1:31" x14ac:dyDescent="0.2">
      <c r="A15" t="s">
        <v>56</v>
      </c>
      <c r="B15" t="s">
        <v>80</v>
      </c>
      <c r="C15" t="s">
        <v>81</v>
      </c>
      <c r="D15" s="16">
        <v>37689</v>
      </c>
      <c r="E15" s="13">
        <v>58644</v>
      </c>
    </row>
    <row r="16" spans="1:31" x14ac:dyDescent="0.2">
      <c r="A16" t="s">
        <v>82</v>
      </c>
      <c r="B16" t="s">
        <v>83</v>
      </c>
      <c r="C16" t="s">
        <v>84</v>
      </c>
      <c r="D16" s="16">
        <v>37932</v>
      </c>
      <c r="E16" s="13">
        <v>36264</v>
      </c>
    </row>
    <row r="17" spans="1:12" x14ac:dyDescent="0.2">
      <c r="A17" t="s">
        <v>85</v>
      </c>
      <c r="B17" t="s">
        <v>86</v>
      </c>
      <c r="C17" t="s">
        <v>87</v>
      </c>
      <c r="D17" s="16">
        <v>38636</v>
      </c>
      <c r="E17" s="13">
        <v>34630</v>
      </c>
      <c r="H17" s="11" t="s">
        <v>50</v>
      </c>
      <c r="I17" s="11" t="s">
        <v>51</v>
      </c>
      <c r="J17" s="11" t="s">
        <v>52</v>
      </c>
      <c r="K17" s="11" t="s">
        <v>53</v>
      </c>
      <c r="L17" s="11" t="s">
        <v>9</v>
      </c>
    </row>
    <row r="18" spans="1:12" x14ac:dyDescent="0.2">
      <c r="A18" t="s">
        <v>88</v>
      </c>
      <c r="B18" t="s">
        <v>89</v>
      </c>
      <c r="C18" t="s">
        <v>90</v>
      </c>
      <c r="D18" s="16">
        <v>37506</v>
      </c>
      <c r="E18" s="13">
        <v>52432</v>
      </c>
      <c r="H18" s="4" t="s">
        <v>56</v>
      </c>
      <c r="I18" s="17" t="str">
        <f>VLOOKUP($H18,$A$7:$E$90,COLUMNS($I18:I18)+1,0)</f>
        <v>FirstName9</v>
      </c>
      <c r="J18" s="7" t="str">
        <f>VLOOKUP($H18,$A$7:$E$90,COLUMNS($I18:J18)+1,0)</f>
        <v>LastName10</v>
      </c>
      <c r="K18" s="18">
        <f>VLOOKUP($H18,$A$7:$E$90,COLUMNS($I18:K18)+1,0)</f>
        <v>37689</v>
      </c>
      <c r="L18" s="9">
        <f>VLOOKUP($H18,$A$7:$E$90,COLUMNS($I18:L18)+1,0)</f>
        <v>58644</v>
      </c>
    </row>
    <row r="19" spans="1:12" x14ac:dyDescent="0.2">
      <c r="A19" t="s">
        <v>91</v>
      </c>
      <c r="B19" t="s">
        <v>92</v>
      </c>
      <c r="C19" t="s">
        <v>93</v>
      </c>
      <c r="D19" s="16">
        <v>37599</v>
      </c>
      <c r="E19" s="13">
        <v>39565</v>
      </c>
    </row>
    <row r="20" spans="1:12" x14ac:dyDescent="0.2">
      <c r="A20" t="s">
        <v>94</v>
      </c>
      <c r="B20" t="s">
        <v>95</v>
      </c>
      <c r="C20" t="s">
        <v>96</v>
      </c>
      <c r="D20" s="16">
        <v>40276</v>
      </c>
      <c r="E20" s="13">
        <v>32941</v>
      </c>
    </row>
    <row r="21" spans="1:12" x14ac:dyDescent="0.2">
      <c r="A21" t="s">
        <v>97</v>
      </c>
      <c r="B21" t="s">
        <v>98</v>
      </c>
      <c r="C21" t="s">
        <v>99</v>
      </c>
      <c r="D21" s="16">
        <v>38830</v>
      </c>
      <c r="E21" s="13">
        <v>52813</v>
      </c>
      <c r="H21" s="11" t="s">
        <v>50</v>
      </c>
      <c r="I21" s="11" t="s">
        <v>51</v>
      </c>
      <c r="J21" s="11" t="s">
        <v>52</v>
      </c>
      <c r="K21" s="11" t="s">
        <v>53</v>
      </c>
      <c r="L21" s="11" t="s">
        <v>9</v>
      </c>
    </row>
    <row r="22" spans="1:12" x14ac:dyDescent="0.2">
      <c r="A22" t="s">
        <v>100</v>
      </c>
      <c r="B22" t="s">
        <v>101</v>
      </c>
      <c r="C22" t="s">
        <v>102</v>
      </c>
      <c r="D22" s="16">
        <v>37509</v>
      </c>
      <c r="E22" s="13">
        <v>48002</v>
      </c>
      <c r="H22" s="4" t="s">
        <v>56</v>
      </c>
      <c r="I22" s="17" t="str">
        <f t="shared" ref="I22:L22" si="3">INDEX(B7:B90,MATCH($H22,$A$7:$A$90,0))</f>
        <v>FirstName9</v>
      </c>
      <c r="J22" s="7" t="str">
        <f t="shared" si="3"/>
        <v>LastName10</v>
      </c>
      <c r="K22" s="18">
        <f t="shared" si="3"/>
        <v>37689</v>
      </c>
      <c r="L22" s="9">
        <f t="shared" si="3"/>
        <v>58644</v>
      </c>
    </row>
    <row r="23" spans="1:12" x14ac:dyDescent="0.2">
      <c r="A23" t="s">
        <v>103</v>
      </c>
      <c r="B23" t="s">
        <v>104</v>
      </c>
      <c r="C23" t="s">
        <v>105</v>
      </c>
      <c r="D23" s="16">
        <v>37892</v>
      </c>
      <c r="E23" s="13">
        <v>30414</v>
      </c>
    </row>
    <row r="24" spans="1:12" x14ac:dyDescent="0.2">
      <c r="A24" t="s">
        <v>106</v>
      </c>
      <c r="B24" t="s">
        <v>107</v>
      </c>
      <c r="C24" t="s">
        <v>108</v>
      </c>
      <c r="D24" s="16">
        <v>37341</v>
      </c>
      <c r="E24" s="13">
        <v>46956</v>
      </c>
    </row>
    <row r="25" spans="1:12" x14ac:dyDescent="0.2">
      <c r="A25" t="s">
        <v>109</v>
      </c>
      <c r="B25" t="s">
        <v>110</v>
      </c>
      <c r="C25" t="s">
        <v>111</v>
      </c>
      <c r="D25" s="16">
        <v>39800</v>
      </c>
      <c r="E25" s="13">
        <v>45420</v>
      </c>
    </row>
    <row r="26" spans="1:12" x14ac:dyDescent="0.2">
      <c r="A26" t="s">
        <v>112</v>
      </c>
      <c r="B26" t="s">
        <v>113</v>
      </c>
      <c r="C26" t="s">
        <v>114</v>
      </c>
      <c r="D26" s="16">
        <v>39491</v>
      </c>
      <c r="E26" s="13">
        <v>38059</v>
      </c>
    </row>
    <row r="27" spans="1:12" x14ac:dyDescent="0.2">
      <c r="A27" t="s">
        <v>115</v>
      </c>
      <c r="B27" t="s">
        <v>116</v>
      </c>
      <c r="C27" t="s">
        <v>117</v>
      </c>
      <c r="D27" s="16">
        <v>38301</v>
      </c>
      <c r="E27" s="13">
        <v>51869</v>
      </c>
    </row>
    <row r="28" spans="1:12" x14ac:dyDescent="0.2">
      <c r="A28" t="s">
        <v>118</v>
      </c>
      <c r="B28" t="s">
        <v>119</v>
      </c>
      <c r="C28" t="s">
        <v>120</v>
      </c>
      <c r="D28" s="16">
        <v>38053</v>
      </c>
      <c r="E28" s="13">
        <v>32333</v>
      </c>
    </row>
    <row r="29" spans="1:12" x14ac:dyDescent="0.2">
      <c r="A29" t="s">
        <v>121</v>
      </c>
      <c r="B29" t="s">
        <v>122</v>
      </c>
      <c r="C29" t="s">
        <v>123</v>
      </c>
      <c r="D29" s="16">
        <v>39015</v>
      </c>
      <c r="E29" s="13">
        <v>56868</v>
      </c>
    </row>
    <row r="30" spans="1:12" x14ac:dyDescent="0.2">
      <c r="A30" t="s">
        <v>124</v>
      </c>
      <c r="B30" t="s">
        <v>125</v>
      </c>
      <c r="C30" t="s">
        <v>126</v>
      </c>
      <c r="D30" s="16">
        <v>40033</v>
      </c>
      <c r="E30" s="13">
        <v>31846</v>
      </c>
    </row>
    <row r="31" spans="1:12" x14ac:dyDescent="0.2">
      <c r="A31" t="s">
        <v>127</v>
      </c>
      <c r="B31" t="s">
        <v>128</v>
      </c>
      <c r="C31" t="s">
        <v>129</v>
      </c>
      <c r="D31" s="16">
        <v>37990</v>
      </c>
      <c r="E31" s="13">
        <v>45553</v>
      </c>
    </row>
    <row r="32" spans="1:12" x14ac:dyDescent="0.2">
      <c r="A32" t="s">
        <v>130</v>
      </c>
      <c r="B32" t="s">
        <v>131</v>
      </c>
      <c r="C32" t="s">
        <v>132</v>
      </c>
      <c r="D32" s="16">
        <v>37743</v>
      </c>
      <c r="E32" s="13">
        <v>37253</v>
      </c>
    </row>
    <row r="33" spans="1:5" x14ac:dyDescent="0.2">
      <c r="A33" t="s">
        <v>133</v>
      </c>
      <c r="B33" t="s">
        <v>134</v>
      </c>
      <c r="C33" t="s">
        <v>135</v>
      </c>
      <c r="D33" s="16">
        <v>37940</v>
      </c>
      <c r="E33" s="13">
        <v>53211</v>
      </c>
    </row>
    <row r="34" spans="1:5" x14ac:dyDescent="0.2">
      <c r="A34" t="s">
        <v>136</v>
      </c>
      <c r="B34" t="s">
        <v>137</v>
      </c>
      <c r="C34" t="s">
        <v>138</v>
      </c>
      <c r="D34" s="16">
        <v>38433</v>
      </c>
      <c r="E34" s="13">
        <v>44756</v>
      </c>
    </row>
    <row r="35" spans="1:5" x14ac:dyDescent="0.2">
      <c r="A35" t="s">
        <v>139</v>
      </c>
      <c r="B35" t="s">
        <v>140</v>
      </c>
      <c r="C35" t="s">
        <v>141</v>
      </c>
      <c r="D35" s="16">
        <v>38088</v>
      </c>
      <c r="E35" s="13">
        <v>52914</v>
      </c>
    </row>
    <row r="36" spans="1:5" x14ac:dyDescent="0.2">
      <c r="A36" t="s">
        <v>142</v>
      </c>
      <c r="B36" t="s">
        <v>143</v>
      </c>
      <c r="C36" t="s">
        <v>144</v>
      </c>
      <c r="D36" s="16">
        <v>38056</v>
      </c>
      <c r="E36" s="13">
        <v>38639</v>
      </c>
    </row>
    <row r="37" spans="1:5" x14ac:dyDescent="0.2">
      <c r="A37" t="s">
        <v>145</v>
      </c>
      <c r="B37" t="s">
        <v>146</v>
      </c>
      <c r="C37" t="s">
        <v>147</v>
      </c>
      <c r="D37" s="16">
        <v>39647</v>
      </c>
      <c r="E37" s="13">
        <v>39784</v>
      </c>
    </row>
    <row r="38" spans="1:5" x14ac:dyDescent="0.2">
      <c r="A38" t="s">
        <v>148</v>
      </c>
      <c r="B38" t="s">
        <v>149</v>
      </c>
      <c r="C38" t="s">
        <v>150</v>
      </c>
      <c r="D38" s="16">
        <v>38235</v>
      </c>
      <c r="E38" s="13">
        <v>47441</v>
      </c>
    </row>
    <row r="39" spans="1:5" x14ac:dyDescent="0.2">
      <c r="A39" t="s">
        <v>151</v>
      </c>
      <c r="B39" t="s">
        <v>152</v>
      </c>
      <c r="C39" t="s">
        <v>153</v>
      </c>
      <c r="D39" s="16">
        <v>37944</v>
      </c>
      <c r="E39" s="13">
        <v>29245</v>
      </c>
    </row>
    <row r="40" spans="1:5" x14ac:dyDescent="0.2">
      <c r="A40" t="s">
        <v>154</v>
      </c>
      <c r="B40" t="s">
        <v>155</v>
      </c>
      <c r="C40" t="s">
        <v>156</v>
      </c>
      <c r="D40" s="16">
        <v>38601</v>
      </c>
      <c r="E40" s="13">
        <v>50076</v>
      </c>
    </row>
    <row r="41" spans="1:5" x14ac:dyDescent="0.2">
      <c r="A41" t="s">
        <v>157</v>
      </c>
      <c r="B41" t="s">
        <v>158</v>
      </c>
      <c r="C41" t="s">
        <v>159</v>
      </c>
      <c r="D41" s="16">
        <v>40253</v>
      </c>
      <c r="E41" s="13">
        <v>55045</v>
      </c>
    </row>
    <row r="42" spans="1:5" x14ac:dyDescent="0.2">
      <c r="A42" t="s">
        <v>160</v>
      </c>
      <c r="B42" t="s">
        <v>161</v>
      </c>
      <c r="C42" t="s">
        <v>162</v>
      </c>
      <c r="D42" s="16">
        <v>38153</v>
      </c>
      <c r="E42" s="13">
        <v>48541</v>
      </c>
    </row>
    <row r="43" spans="1:5" x14ac:dyDescent="0.2">
      <c r="A43" t="s">
        <v>163</v>
      </c>
      <c r="B43" t="s">
        <v>164</v>
      </c>
      <c r="C43" t="s">
        <v>165</v>
      </c>
      <c r="D43" s="16">
        <v>39446</v>
      </c>
      <c r="E43" s="13">
        <v>58564</v>
      </c>
    </row>
    <row r="44" spans="1:5" x14ac:dyDescent="0.2">
      <c r="A44" t="s">
        <v>166</v>
      </c>
      <c r="B44" t="s">
        <v>167</v>
      </c>
      <c r="C44" t="s">
        <v>168</v>
      </c>
      <c r="D44" s="16">
        <v>39914</v>
      </c>
      <c r="E44" s="13">
        <v>39727</v>
      </c>
    </row>
    <row r="45" spans="1:5" x14ac:dyDescent="0.2">
      <c r="A45" t="s">
        <v>169</v>
      </c>
      <c r="B45" t="s">
        <v>170</v>
      </c>
      <c r="C45" t="s">
        <v>171</v>
      </c>
      <c r="D45" s="16">
        <v>39882</v>
      </c>
      <c r="E45" s="13">
        <v>36487</v>
      </c>
    </row>
    <row r="46" spans="1:5" x14ac:dyDescent="0.2">
      <c r="A46" t="s">
        <v>172</v>
      </c>
      <c r="B46" t="s">
        <v>173</v>
      </c>
      <c r="C46" t="s">
        <v>174</v>
      </c>
      <c r="D46" s="16">
        <v>38964</v>
      </c>
      <c r="E46" s="13">
        <v>40059</v>
      </c>
    </row>
    <row r="47" spans="1:5" x14ac:dyDescent="0.2">
      <c r="A47" t="s">
        <v>175</v>
      </c>
      <c r="B47" t="s">
        <v>176</v>
      </c>
      <c r="C47" t="s">
        <v>177</v>
      </c>
      <c r="D47" s="16">
        <v>38713</v>
      </c>
      <c r="E47" s="13">
        <v>53426</v>
      </c>
    </row>
    <row r="48" spans="1:5" x14ac:dyDescent="0.2">
      <c r="A48" t="s">
        <v>178</v>
      </c>
      <c r="B48" t="s">
        <v>179</v>
      </c>
      <c r="C48" t="s">
        <v>180</v>
      </c>
      <c r="D48" s="16">
        <v>37092</v>
      </c>
      <c r="E48" s="13">
        <v>29305</v>
      </c>
    </row>
    <row r="49" spans="1:5" x14ac:dyDescent="0.2">
      <c r="A49" t="s">
        <v>181</v>
      </c>
      <c r="B49" t="s">
        <v>182</v>
      </c>
      <c r="C49" t="s">
        <v>183</v>
      </c>
      <c r="D49" s="16">
        <v>37582</v>
      </c>
      <c r="E49" s="13">
        <v>58331</v>
      </c>
    </row>
    <row r="50" spans="1:5" x14ac:dyDescent="0.2">
      <c r="A50" t="s">
        <v>184</v>
      </c>
      <c r="B50" t="s">
        <v>185</v>
      </c>
      <c r="C50" t="s">
        <v>186</v>
      </c>
      <c r="D50" s="16">
        <v>39725</v>
      </c>
      <c r="E50" s="13">
        <v>29585</v>
      </c>
    </row>
    <row r="51" spans="1:5" x14ac:dyDescent="0.2">
      <c r="A51" t="s">
        <v>187</v>
      </c>
      <c r="B51" t="s">
        <v>188</v>
      </c>
      <c r="C51" t="s">
        <v>189</v>
      </c>
      <c r="D51" s="16">
        <v>39142</v>
      </c>
      <c r="E51" s="13">
        <v>33046</v>
      </c>
    </row>
    <row r="52" spans="1:5" x14ac:dyDescent="0.2">
      <c r="A52" t="s">
        <v>190</v>
      </c>
      <c r="B52" t="s">
        <v>191</v>
      </c>
      <c r="C52" t="s">
        <v>192</v>
      </c>
      <c r="D52" s="16">
        <v>39083</v>
      </c>
      <c r="E52" s="13">
        <v>45022</v>
      </c>
    </row>
    <row r="53" spans="1:5" x14ac:dyDescent="0.2">
      <c r="A53" t="s">
        <v>193</v>
      </c>
      <c r="B53" t="s">
        <v>194</v>
      </c>
      <c r="C53" t="s">
        <v>195</v>
      </c>
      <c r="D53" s="16">
        <v>37144</v>
      </c>
      <c r="E53" s="13">
        <v>46361</v>
      </c>
    </row>
    <row r="54" spans="1:5" x14ac:dyDescent="0.2">
      <c r="A54" t="s">
        <v>196</v>
      </c>
      <c r="B54" t="s">
        <v>197</v>
      </c>
      <c r="C54" t="s">
        <v>198</v>
      </c>
      <c r="D54" s="16">
        <v>39089</v>
      </c>
      <c r="E54" s="13">
        <v>53093</v>
      </c>
    </row>
    <row r="55" spans="1:5" x14ac:dyDescent="0.2">
      <c r="A55" t="s">
        <v>199</v>
      </c>
      <c r="B55" t="s">
        <v>200</v>
      </c>
      <c r="C55" t="s">
        <v>201</v>
      </c>
      <c r="D55" s="16">
        <v>39593</v>
      </c>
      <c r="E55" s="13">
        <v>57760</v>
      </c>
    </row>
    <row r="56" spans="1:5" x14ac:dyDescent="0.2">
      <c r="A56" t="s">
        <v>202</v>
      </c>
      <c r="B56" t="s">
        <v>203</v>
      </c>
      <c r="C56" t="s">
        <v>204</v>
      </c>
      <c r="D56" s="16">
        <v>37188</v>
      </c>
      <c r="E56" s="13">
        <v>50068</v>
      </c>
    </row>
    <row r="57" spans="1:5" x14ac:dyDescent="0.2">
      <c r="A57" t="s">
        <v>205</v>
      </c>
      <c r="B57" t="s">
        <v>206</v>
      </c>
      <c r="C57" t="s">
        <v>207</v>
      </c>
      <c r="D57" s="16">
        <v>38622</v>
      </c>
      <c r="E57" s="13">
        <v>34946</v>
      </c>
    </row>
    <row r="58" spans="1:5" x14ac:dyDescent="0.2">
      <c r="A58" t="s">
        <v>208</v>
      </c>
      <c r="B58" t="s">
        <v>209</v>
      </c>
      <c r="C58" t="s">
        <v>210</v>
      </c>
      <c r="D58" s="16">
        <v>39961</v>
      </c>
      <c r="E58" s="13">
        <v>47062</v>
      </c>
    </row>
    <row r="59" spans="1:5" x14ac:dyDescent="0.2">
      <c r="A59" t="s">
        <v>211</v>
      </c>
      <c r="B59" t="s">
        <v>212</v>
      </c>
      <c r="C59" t="s">
        <v>213</v>
      </c>
      <c r="D59" s="16">
        <v>39460</v>
      </c>
      <c r="E59" s="13">
        <v>36840</v>
      </c>
    </row>
    <row r="60" spans="1:5" x14ac:dyDescent="0.2">
      <c r="A60" t="s">
        <v>214</v>
      </c>
      <c r="B60" t="s">
        <v>215</v>
      </c>
      <c r="C60" t="s">
        <v>216</v>
      </c>
      <c r="D60" s="16">
        <v>39900</v>
      </c>
      <c r="E60" s="13">
        <v>56499</v>
      </c>
    </row>
    <row r="61" spans="1:5" x14ac:dyDescent="0.2">
      <c r="A61" t="s">
        <v>217</v>
      </c>
      <c r="B61" t="s">
        <v>218</v>
      </c>
      <c r="C61" t="s">
        <v>219</v>
      </c>
      <c r="D61" s="16">
        <v>37257</v>
      </c>
      <c r="E61" s="13">
        <v>30813</v>
      </c>
    </row>
    <row r="62" spans="1:5" x14ac:dyDescent="0.2">
      <c r="A62" t="s">
        <v>220</v>
      </c>
      <c r="B62" t="s">
        <v>221</v>
      </c>
      <c r="C62" t="s">
        <v>222</v>
      </c>
      <c r="D62" s="16">
        <v>37052</v>
      </c>
      <c r="E62" s="13">
        <v>46092</v>
      </c>
    </row>
    <row r="63" spans="1:5" x14ac:dyDescent="0.2">
      <c r="A63" t="s">
        <v>223</v>
      </c>
      <c r="B63" t="s">
        <v>224</v>
      </c>
      <c r="C63" t="s">
        <v>225</v>
      </c>
      <c r="D63" s="16">
        <v>37404</v>
      </c>
      <c r="E63" s="13">
        <v>33192</v>
      </c>
    </row>
    <row r="64" spans="1:5" x14ac:dyDescent="0.2">
      <c r="A64" t="s">
        <v>226</v>
      </c>
      <c r="B64" t="s">
        <v>227</v>
      </c>
      <c r="C64" t="s">
        <v>228</v>
      </c>
      <c r="D64" s="16">
        <v>38564</v>
      </c>
      <c r="E64" s="13">
        <v>41632</v>
      </c>
    </row>
    <row r="65" spans="1:5" x14ac:dyDescent="0.2">
      <c r="A65" t="s">
        <v>229</v>
      </c>
      <c r="B65" t="s">
        <v>230</v>
      </c>
      <c r="C65" t="s">
        <v>231</v>
      </c>
      <c r="D65" s="16">
        <v>39459</v>
      </c>
      <c r="E65" s="13">
        <v>37236</v>
      </c>
    </row>
    <row r="66" spans="1:5" x14ac:dyDescent="0.2">
      <c r="A66" t="s">
        <v>232</v>
      </c>
      <c r="B66" t="s">
        <v>233</v>
      </c>
      <c r="C66" t="s">
        <v>234</v>
      </c>
      <c r="D66" s="16">
        <v>38301</v>
      </c>
      <c r="E66" s="13">
        <v>58741</v>
      </c>
    </row>
    <row r="67" spans="1:5" x14ac:dyDescent="0.2">
      <c r="A67" t="s">
        <v>235</v>
      </c>
      <c r="B67" t="s">
        <v>236</v>
      </c>
      <c r="C67" t="s">
        <v>237</v>
      </c>
      <c r="D67" s="16">
        <v>38450</v>
      </c>
      <c r="E67" s="13">
        <v>40138</v>
      </c>
    </row>
    <row r="68" spans="1:5" x14ac:dyDescent="0.2">
      <c r="A68" t="s">
        <v>238</v>
      </c>
      <c r="B68" t="s">
        <v>239</v>
      </c>
      <c r="C68" t="s">
        <v>240</v>
      </c>
      <c r="D68" s="16">
        <v>38590</v>
      </c>
      <c r="E68" s="13">
        <v>42648</v>
      </c>
    </row>
    <row r="69" spans="1:5" x14ac:dyDescent="0.2">
      <c r="A69" t="s">
        <v>241</v>
      </c>
      <c r="B69" t="s">
        <v>242</v>
      </c>
      <c r="C69" t="s">
        <v>243</v>
      </c>
      <c r="D69" s="16">
        <v>38705</v>
      </c>
      <c r="E69" s="13">
        <v>40470</v>
      </c>
    </row>
    <row r="70" spans="1:5" x14ac:dyDescent="0.2">
      <c r="A70" t="s">
        <v>244</v>
      </c>
      <c r="B70" t="s">
        <v>245</v>
      </c>
      <c r="C70" t="s">
        <v>246</v>
      </c>
      <c r="D70" s="16">
        <v>38375</v>
      </c>
      <c r="E70" s="13">
        <v>55414</v>
      </c>
    </row>
    <row r="71" spans="1:5" x14ac:dyDescent="0.2">
      <c r="A71" t="s">
        <v>247</v>
      </c>
      <c r="B71" t="s">
        <v>248</v>
      </c>
      <c r="C71" t="s">
        <v>249</v>
      </c>
      <c r="D71" s="16">
        <v>37608</v>
      </c>
      <c r="E71" s="13">
        <v>37570</v>
      </c>
    </row>
    <row r="72" spans="1:5" x14ac:dyDescent="0.2">
      <c r="A72" t="s">
        <v>250</v>
      </c>
      <c r="B72" t="s">
        <v>251</v>
      </c>
      <c r="C72" t="s">
        <v>252</v>
      </c>
      <c r="D72" s="16">
        <v>40103</v>
      </c>
      <c r="E72" s="13">
        <v>37093</v>
      </c>
    </row>
    <row r="73" spans="1:5" x14ac:dyDescent="0.2">
      <c r="A73" t="s">
        <v>253</v>
      </c>
      <c r="B73" t="s">
        <v>254</v>
      </c>
      <c r="C73" t="s">
        <v>255</v>
      </c>
      <c r="D73" s="16">
        <v>38565</v>
      </c>
      <c r="E73" s="13">
        <v>49595</v>
      </c>
    </row>
    <row r="74" spans="1:5" x14ac:dyDescent="0.2">
      <c r="A74" t="s">
        <v>256</v>
      </c>
      <c r="B74" t="s">
        <v>257</v>
      </c>
      <c r="C74" t="s">
        <v>258</v>
      </c>
      <c r="D74" s="16">
        <v>39274</v>
      </c>
      <c r="E74" s="13">
        <v>34085</v>
      </c>
    </row>
    <row r="75" spans="1:5" x14ac:dyDescent="0.2">
      <c r="A75" t="s">
        <v>259</v>
      </c>
      <c r="B75" t="s">
        <v>260</v>
      </c>
      <c r="C75" t="s">
        <v>261</v>
      </c>
      <c r="D75" s="16">
        <v>38712</v>
      </c>
      <c r="E75" s="13">
        <v>53954</v>
      </c>
    </row>
    <row r="76" spans="1:5" x14ac:dyDescent="0.2">
      <c r="A76" t="s">
        <v>262</v>
      </c>
      <c r="B76" t="s">
        <v>263</v>
      </c>
      <c r="C76" t="s">
        <v>264</v>
      </c>
      <c r="D76" s="16">
        <v>39000</v>
      </c>
      <c r="E76" s="13">
        <v>47233</v>
      </c>
    </row>
    <row r="77" spans="1:5" x14ac:dyDescent="0.2">
      <c r="A77" t="s">
        <v>265</v>
      </c>
      <c r="B77" t="s">
        <v>266</v>
      </c>
      <c r="C77" t="s">
        <v>267</v>
      </c>
      <c r="D77" s="16">
        <v>39277</v>
      </c>
      <c r="E77" s="13">
        <v>51492</v>
      </c>
    </row>
    <row r="78" spans="1:5" x14ac:dyDescent="0.2">
      <c r="A78" t="s">
        <v>268</v>
      </c>
      <c r="B78" t="s">
        <v>269</v>
      </c>
      <c r="C78" t="s">
        <v>270</v>
      </c>
      <c r="D78" s="16">
        <v>40127</v>
      </c>
      <c r="E78" s="13">
        <v>38646</v>
      </c>
    </row>
    <row r="79" spans="1:5" x14ac:dyDescent="0.2">
      <c r="A79" t="s">
        <v>271</v>
      </c>
      <c r="B79" t="s">
        <v>272</v>
      </c>
      <c r="C79" t="s">
        <v>273</v>
      </c>
      <c r="D79" s="16">
        <v>37353</v>
      </c>
      <c r="E79" s="13">
        <v>33528</v>
      </c>
    </row>
    <row r="80" spans="1:5" x14ac:dyDescent="0.2">
      <c r="A80" t="s">
        <v>274</v>
      </c>
      <c r="B80" t="s">
        <v>275</v>
      </c>
      <c r="C80" t="s">
        <v>276</v>
      </c>
      <c r="D80" s="16">
        <v>37162</v>
      </c>
      <c r="E80" s="13">
        <v>36251</v>
      </c>
    </row>
    <row r="81" spans="1:5" x14ac:dyDescent="0.2">
      <c r="A81" t="s">
        <v>277</v>
      </c>
      <c r="B81" t="s">
        <v>278</v>
      </c>
      <c r="C81" t="s">
        <v>279</v>
      </c>
      <c r="D81" s="16">
        <v>38974</v>
      </c>
      <c r="E81" s="13">
        <v>48782</v>
      </c>
    </row>
    <row r="82" spans="1:5" x14ac:dyDescent="0.2">
      <c r="A82" t="s">
        <v>280</v>
      </c>
      <c r="B82" t="s">
        <v>281</v>
      </c>
      <c r="C82" t="s">
        <v>282</v>
      </c>
      <c r="D82" s="16">
        <v>38110</v>
      </c>
      <c r="E82" s="13">
        <v>35037</v>
      </c>
    </row>
    <row r="83" spans="1:5" x14ac:dyDescent="0.2">
      <c r="A83" t="s">
        <v>283</v>
      </c>
      <c r="B83" t="s">
        <v>284</v>
      </c>
      <c r="C83" t="s">
        <v>285</v>
      </c>
      <c r="D83" s="16">
        <v>39428</v>
      </c>
      <c r="E83" s="13">
        <v>42336</v>
      </c>
    </row>
    <row r="84" spans="1:5" x14ac:dyDescent="0.2">
      <c r="A84" t="s">
        <v>286</v>
      </c>
      <c r="B84" t="s">
        <v>287</v>
      </c>
      <c r="C84" t="s">
        <v>288</v>
      </c>
      <c r="D84" s="16">
        <v>38682</v>
      </c>
      <c r="E84" s="13">
        <v>31082</v>
      </c>
    </row>
    <row r="85" spans="1:5" x14ac:dyDescent="0.2">
      <c r="A85" t="s">
        <v>289</v>
      </c>
      <c r="B85" t="s">
        <v>290</v>
      </c>
      <c r="C85" t="s">
        <v>291</v>
      </c>
      <c r="D85" s="16">
        <v>38933</v>
      </c>
      <c r="E85" s="13">
        <v>38708</v>
      </c>
    </row>
    <row r="86" spans="1:5" x14ac:dyDescent="0.2">
      <c r="A86" t="s">
        <v>292</v>
      </c>
      <c r="B86" t="s">
        <v>293</v>
      </c>
      <c r="C86" t="s">
        <v>294</v>
      </c>
      <c r="D86" s="16">
        <v>40117</v>
      </c>
      <c r="E86" s="13">
        <v>47936</v>
      </c>
    </row>
    <row r="87" spans="1:5" x14ac:dyDescent="0.2">
      <c r="A87" t="s">
        <v>295</v>
      </c>
      <c r="B87" t="s">
        <v>296</v>
      </c>
      <c r="C87" t="s">
        <v>297</v>
      </c>
      <c r="D87" s="16">
        <v>38645</v>
      </c>
      <c r="E87" s="13">
        <v>35066</v>
      </c>
    </row>
    <row r="88" spans="1:5" x14ac:dyDescent="0.2">
      <c r="A88" t="s">
        <v>298</v>
      </c>
      <c r="B88" t="s">
        <v>299</v>
      </c>
      <c r="C88" t="s">
        <v>300</v>
      </c>
      <c r="D88" s="16">
        <v>38293</v>
      </c>
      <c r="E88" s="13">
        <v>46057</v>
      </c>
    </row>
    <row r="89" spans="1:5" x14ac:dyDescent="0.2">
      <c r="A89" t="s">
        <v>301</v>
      </c>
      <c r="B89" t="s">
        <v>302</v>
      </c>
      <c r="C89" t="s">
        <v>303</v>
      </c>
      <c r="D89" s="16">
        <v>38570</v>
      </c>
      <c r="E89" s="13">
        <v>37358</v>
      </c>
    </row>
    <row r="90" spans="1:5" x14ac:dyDescent="0.2">
      <c r="A90" t="s">
        <v>304</v>
      </c>
      <c r="B90" t="s">
        <v>305</v>
      </c>
      <c r="C90" t="s">
        <v>306</v>
      </c>
      <c r="D90" s="16">
        <v>39141</v>
      </c>
      <c r="E90" s="13">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showGridLines="0" tabSelected="1" zoomScaleNormal="100" workbookViewId="0">
      <selection activeCell="E13" sqref="E13"/>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15" t="s">
        <v>307</v>
      </c>
      <c r="B1" s="15"/>
      <c r="C1" s="15"/>
      <c r="D1" s="15"/>
      <c r="E1" s="15"/>
      <c r="F1" s="15"/>
      <c r="G1" s="15"/>
      <c r="H1" s="15"/>
      <c r="I1" s="15"/>
      <c r="J1" s="15"/>
    </row>
    <row r="4" spans="1:10" x14ac:dyDescent="0.2">
      <c r="A4" s="19" t="s">
        <v>308</v>
      </c>
      <c r="B4" s="20" t="s">
        <v>309</v>
      </c>
      <c r="C4" s="20" t="s">
        <v>310</v>
      </c>
      <c r="D4" s="20" t="s">
        <v>311</v>
      </c>
      <c r="E4" s="20" t="s">
        <v>312</v>
      </c>
      <c r="F4" s="20" t="s">
        <v>313</v>
      </c>
      <c r="G4" s="20" t="s">
        <v>314</v>
      </c>
      <c r="H4" s="20" t="s">
        <v>315</v>
      </c>
      <c r="I4" s="19" t="s">
        <v>14</v>
      </c>
      <c r="J4" s="19" t="s">
        <v>316</v>
      </c>
    </row>
    <row r="5" spans="1:10" x14ac:dyDescent="0.2">
      <c r="A5" s="20" t="s">
        <v>317</v>
      </c>
      <c r="B5" s="21">
        <v>57.97</v>
      </c>
      <c r="C5" s="21">
        <v>72.2</v>
      </c>
      <c r="D5" s="21">
        <v>39.01</v>
      </c>
      <c r="E5" s="21">
        <v>60.33</v>
      </c>
      <c r="F5" s="21">
        <v>71.400000000000006</v>
      </c>
      <c r="G5" s="21">
        <v>72.819999999999993</v>
      </c>
      <c r="H5" s="21">
        <v>60.93</v>
      </c>
      <c r="I5" s="22"/>
      <c r="J5" s="7"/>
    </row>
    <row r="6" spans="1:10" x14ac:dyDescent="0.2">
      <c r="A6" s="20" t="s">
        <v>318</v>
      </c>
      <c r="B6" s="21">
        <v>51.67</v>
      </c>
      <c r="C6" s="21">
        <v>29.87</v>
      </c>
      <c r="D6" s="21">
        <v>52.23</v>
      </c>
      <c r="E6" s="21">
        <v>48.34</v>
      </c>
      <c r="F6" s="21">
        <v>51.37</v>
      </c>
      <c r="G6" s="21">
        <v>52.58</v>
      </c>
      <c r="H6" s="21">
        <v>51.64</v>
      </c>
      <c r="I6" s="22"/>
      <c r="J6" s="7"/>
    </row>
    <row r="7" spans="1:10" x14ac:dyDescent="0.2">
      <c r="A7" s="20" t="s">
        <v>319</v>
      </c>
      <c r="B7" s="21">
        <v>64.73</v>
      </c>
      <c r="C7" s="21">
        <v>40.590000000000003</v>
      </c>
      <c r="D7" s="21">
        <v>61.76</v>
      </c>
      <c r="E7" s="21">
        <v>35.56</v>
      </c>
      <c r="F7" s="21">
        <v>28.81</v>
      </c>
      <c r="G7" s="21">
        <v>74.77</v>
      </c>
      <c r="H7" s="21">
        <v>64.55</v>
      </c>
      <c r="I7" s="22"/>
      <c r="J7" s="7"/>
    </row>
    <row r="8" spans="1:10" x14ac:dyDescent="0.2">
      <c r="A8" s="20" t="s">
        <v>320</v>
      </c>
      <c r="B8" s="21">
        <v>73.02</v>
      </c>
      <c r="C8" s="21">
        <v>64.98</v>
      </c>
      <c r="D8" s="21">
        <v>53.34</v>
      </c>
      <c r="E8" s="21">
        <v>62.14</v>
      </c>
      <c r="F8" s="21">
        <v>29.69</v>
      </c>
      <c r="G8" s="21">
        <v>50.67</v>
      </c>
      <c r="H8" s="21">
        <v>48.59</v>
      </c>
      <c r="I8" s="22"/>
      <c r="J8" s="7"/>
    </row>
    <row r="9" spans="1:10" x14ac:dyDescent="0.2">
      <c r="A9" s="20" t="s">
        <v>321</v>
      </c>
      <c r="B9" s="21">
        <v>72.36</v>
      </c>
      <c r="C9" s="21">
        <v>32.44</v>
      </c>
      <c r="D9" s="21">
        <v>65.069999999999993</v>
      </c>
      <c r="E9" s="21">
        <v>35.71</v>
      </c>
      <c r="F9" s="21">
        <v>52.5</v>
      </c>
      <c r="G9" s="21">
        <v>52.86</v>
      </c>
      <c r="H9" s="21">
        <v>43</v>
      </c>
      <c r="I9" s="22"/>
      <c r="J9" s="7"/>
    </row>
    <row r="10" spans="1:10" x14ac:dyDescent="0.2">
      <c r="A10" s="20" t="s">
        <v>322</v>
      </c>
      <c r="B10" s="21">
        <v>47.52</v>
      </c>
      <c r="C10" s="21">
        <v>47.39</v>
      </c>
      <c r="D10" s="21">
        <v>26.32</v>
      </c>
      <c r="E10" s="21">
        <v>47.34</v>
      </c>
      <c r="F10" s="21">
        <v>49.11</v>
      </c>
      <c r="G10" s="21">
        <v>56.24</v>
      </c>
      <c r="H10" s="21">
        <v>73.069999999999993</v>
      </c>
      <c r="I10" s="22"/>
      <c r="J10" s="7"/>
    </row>
    <row r="11" spans="1:10" x14ac:dyDescent="0.2">
      <c r="A11" s="20" t="s">
        <v>323</v>
      </c>
      <c r="B11" s="21">
        <v>66.02</v>
      </c>
      <c r="C11" s="21">
        <v>68.8</v>
      </c>
      <c r="D11" s="21">
        <v>33.14</v>
      </c>
      <c r="E11" s="21">
        <v>60.98</v>
      </c>
      <c r="F11" s="21">
        <v>28.11</v>
      </c>
      <c r="G11" s="21">
        <v>54.45</v>
      </c>
      <c r="H11" s="21">
        <v>56.33</v>
      </c>
      <c r="I11" s="22"/>
      <c r="J11" s="7"/>
    </row>
    <row r="12" spans="1:10" x14ac:dyDescent="0.2">
      <c r="A12" s="20" t="s">
        <v>324</v>
      </c>
      <c r="B12" s="21">
        <v>74.569999999999993</v>
      </c>
      <c r="C12" s="21">
        <v>43.65</v>
      </c>
      <c r="D12" s="21">
        <v>41.36</v>
      </c>
      <c r="E12" s="21">
        <v>39.86</v>
      </c>
      <c r="F12" s="21">
        <v>39.22</v>
      </c>
      <c r="G12" s="21">
        <v>58.92</v>
      </c>
      <c r="H12" s="21">
        <v>67.209999999999994</v>
      </c>
      <c r="I12" s="22"/>
      <c r="J12" s="7"/>
    </row>
    <row r="13" spans="1:10" x14ac:dyDescent="0.2">
      <c r="A13" s="20" t="s">
        <v>325</v>
      </c>
      <c r="B13" s="21">
        <v>71.55</v>
      </c>
      <c r="C13" s="21">
        <v>55.67</v>
      </c>
      <c r="D13" s="21">
        <v>57.99</v>
      </c>
      <c r="E13" s="21">
        <v>69.540000000000006</v>
      </c>
      <c r="F13" s="21">
        <v>47.16</v>
      </c>
      <c r="G13" s="21">
        <v>72.78</v>
      </c>
      <c r="H13" s="21">
        <v>48.83</v>
      </c>
      <c r="I13" s="22"/>
      <c r="J13" s="7"/>
    </row>
    <row r="14" spans="1:10" x14ac:dyDescent="0.2">
      <c r="A14" s="20" t="s">
        <v>326</v>
      </c>
      <c r="B14" s="21">
        <v>50.06</v>
      </c>
      <c r="C14" s="21">
        <v>70.11</v>
      </c>
      <c r="D14" s="21">
        <v>41.98</v>
      </c>
      <c r="E14" s="21">
        <v>63.71</v>
      </c>
      <c r="F14" s="21">
        <v>51.05</v>
      </c>
      <c r="G14" s="21">
        <v>26.44</v>
      </c>
      <c r="H14" s="21">
        <v>30.49</v>
      </c>
      <c r="I14" s="22"/>
      <c r="J14" s="7"/>
    </row>
    <row r="15" spans="1:10" x14ac:dyDescent="0.2">
      <c r="A15" s="20" t="s">
        <v>327</v>
      </c>
      <c r="B15" s="21">
        <v>39.92</v>
      </c>
      <c r="C15" s="21">
        <v>69.05</v>
      </c>
      <c r="D15" s="21">
        <v>71.14</v>
      </c>
      <c r="E15" s="21">
        <v>62.54</v>
      </c>
      <c r="F15" s="21">
        <v>59.59</v>
      </c>
      <c r="G15" s="21">
        <v>55.17</v>
      </c>
      <c r="H15" s="21">
        <v>65.290000000000006</v>
      </c>
      <c r="I15" s="22"/>
      <c r="J15" s="7"/>
    </row>
    <row r="16" spans="1:10" x14ac:dyDescent="0.2">
      <c r="A16" s="20" t="s">
        <v>328</v>
      </c>
      <c r="B16" s="21">
        <v>31.03</v>
      </c>
      <c r="C16" s="21">
        <v>60.19</v>
      </c>
      <c r="D16" s="21">
        <v>31.82</v>
      </c>
      <c r="E16" s="21">
        <v>30.53</v>
      </c>
      <c r="F16" s="21">
        <v>62.71</v>
      </c>
      <c r="G16" s="21">
        <v>46.56</v>
      </c>
      <c r="H16" s="21">
        <v>44.78</v>
      </c>
      <c r="I16" s="22"/>
      <c r="J16" s="7"/>
    </row>
    <row r="17" spans="1:10" x14ac:dyDescent="0.2">
      <c r="A17" s="20" t="s">
        <v>329</v>
      </c>
      <c r="B17" s="21">
        <v>65.98</v>
      </c>
      <c r="C17" s="21">
        <v>49.93</v>
      </c>
      <c r="D17" s="21">
        <v>60.68</v>
      </c>
      <c r="E17" s="21">
        <v>72.040000000000006</v>
      </c>
      <c r="F17" s="21">
        <v>68.239999999999995</v>
      </c>
      <c r="G17" s="21">
        <v>55.82</v>
      </c>
      <c r="H17" s="21">
        <v>34.57</v>
      </c>
      <c r="I17" s="22"/>
      <c r="J17" s="7"/>
    </row>
    <row r="18" spans="1:10" x14ac:dyDescent="0.2">
      <c r="A18" s="20" t="s">
        <v>330</v>
      </c>
      <c r="B18" s="21">
        <v>40.090000000000003</v>
      </c>
      <c r="C18" s="21">
        <v>27.33</v>
      </c>
      <c r="D18" s="21">
        <v>62.3</v>
      </c>
      <c r="E18" s="21">
        <v>41.04</v>
      </c>
      <c r="F18" s="21">
        <v>44.3</v>
      </c>
      <c r="G18" s="21">
        <v>40.67</v>
      </c>
      <c r="H18" s="21">
        <v>26.93</v>
      </c>
      <c r="I18" s="22"/>
      <c r="J18" s="7"/>
    </row>
    <row r="19" spans="1:10" x14ac:dyDescent="0.2">
      <c r="A19" s="20" t="s">
        <v>331</v>
      </c>
      <c r="B19" s="21">
        <v>73.59</v>
      </c>
      <c r="C19" s="21">
        <v>58.8</v>
      </c>
      <c r="D19" s="21">
        <v>56.93</v>
      </c>
      <c r="E19" s="21">
        <v>47.5</v>
      </c>
      <c r="F19" s="21">
        <v>43.76</v>
      </c>
      <c r="G19" s="21">
        <v>27.49</v>
      </c>
      <c r="H19" s="21">
        <v>58.85</v>
      </c>
      <c r="I19" s="22"/>
      <c r="J19" s="7"/>
    </row>
    <row r="20" spans="1:10" x14ac:dyDescent="0.2">
      <c r="A20" s="20" t="s">
        <v>332</v>
      </c>
      <c r="B20" s="21">
        <v>57.86</v>
      </c>
      <c r="C20" s="21">
        <v>62.93</v>
      </c>
      <c r="D20" s="21">
        <v>48.05</v>
      </c>
      <c r="E20" s="21">
        <v>37.69</v>
      </c>
      <c r="F20" s="21">
        <v>32.81</v>
      </c>
      <c r="G20" s="21">
        <v>50.7</v>
      </c>
      <c r="H20" s="21">
        <v>46.65</v>
      </c>
      <c r="I20" s="22"/>
      <c r="J20" s="7"/>
    </row>
    <row r="21" spans="1:10" x14ac:dyDescent="0.2">
      <c r="A21" s="20" t="s">
        <v>333</v>
      </c>
      <c r="B21" s="21">
        <v>59.02</v>
      </c>
      <c r="C21" s="21">
        <v>42.07</v>
      </c>
      <c r="D21" s="21">
        <v>45.23</v>
      </c>
      <c r="E21" s="21">
        <v>62.1</v>
      </c>
      <c r="F21" s="21">
        <v>60.28</v>
      </c>
      <c r="G21" s="21">
        <v>52.26</v>
      </c>
      <c r="H21" s="21">
        <v>36.049999999999997</v>
      </c>
      <c r="I21" s="22"/>
      <c r="J21" s="7"/>
    </row>
  </sheetData>
  <conditionalFormatting sqref="B5:H21">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10" sqref="J10"/>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15" t="s">
        <v>307</v>
      </c>
      <c r="B1" s="15"/>
      <c r="C1" s="15"/>
      <c r="D1" s="15"/>
      <c r="E1" s="15"/>
      <c r="F1" s="15"/>
      <c r="G1" s="15"/>
      <c r="H1" s="15"/>
      <c r="I1" s="15"/>
      <c r="J1" s="15"/>
    </row>
    <row r="4" spans="1:12" x14ac:dyDescent="0.2">
      <c r="A4" s="19" t="s">
        <v>308</v>
      </c>
      <c r="B4" s="20" t="s">
        <v>309</v>
      </c>
      <c r="C4" s="20" t="s">
        <v>310</v>
      </c>
      <c r="D4" s="20" t="s">
        <v>311</v>
      </c>
      <c r="E4" s="20" t="s">
        <v>312</v>
      </c>
      <c r="F4" s="20" t="s">
        <v>313</v>
      </c>
      <c r="G4" s="20" t="s">
        <v>314</v>
      </c>
      <c r="H4" s="20" t="s">
        <v>315</v>
      </c>
      <c r="I4" s="19" t="s">
        <v>14</v>
      </c>
      <c r="J4" s="19" t="s">
        <v>316</v>
      </c>
      <c r="L4" s="19" t="s">
        <v>316</v>
      </c>
    </row>
    <row r="5" spans="1:12" x14ac:dyDescent="0.2">
      <c r="A5" s="20" t="s">
        <v>317</v>
      </c>
      <c r="B5" s="21">
        <v>57.97</v>
      </c>
      <c r="C5" s="21">
        <v>72.2</v>
      </c>
      <c r="D5" s="21">
        <v>39.01</v>
      </c>
      <c r="E5" s="21">
        <v>60.33</v>
      </c>
      <c r="F5" s="21">
        <v>71.400000000000006</v>
      </c>
      <c r="G5" s="21">
        <v>72.819999999999993</v>
      </c>
      <c r="H5" s="21">
        <v>60.93</v>
      </c>
      <c r="I5" s="22">
        <f t="shared" ref="I5:I21" si="0">MIN(B5:H5)</f>
        <v>39.01</v>
      </c>
      <c r="J5" s="7" t="str">
        <f>INDEX($B$4:$H$4,MATCH(I5,B5:H5,0))</f>
        <v>Supplier 3</v>
      </c>
      <c r="L5" s="7" t="str">
        <f>INDEX($B$4:$H$4,MATCH(MIN(B5:H5),B5:H5,0))</f>
        <v>Supplier 3</v>
      </c>
    </row>
    <row r="6" spans="1:12" x14ac:dyDescent="0.2">
      <c r="A6" s="20" t="s">
        <v>318</v>
      </c>
      <c r="B6" s="21">
        <v>51.67</v>
      </c>
      <c r="C6" s="21">
        <v>29.87</v>
      </c>
      <c r="D6" s="21">
        <v>52.23</v>
      </c>
      <c r="E6" s="21">
        <v>48.34</v>
      </c>
      <c r="F6" s="21">
        <v>51.37</v>
      </c>
      <c r="G6" s="21">
        <v>52.58</v>
      </c>
      <c r="H6" s="21">
        <v>51.64</v>
      </c>
      <c r="I6" s="22">
        <f t="shared" si="0"/>
        <v>29.87</v>
      </c>
      <c r="J6" s="7" t="str">
        <f t="shared" ref="J6:J21" si="1">INDEX($B$4:$H$4,MATCH(I6,B6:H6,0))</f>
        <v>Supplier 2</v>
      </c>
      <c r="K6" t="s">
        <v>334</v>
      </c>
      <c r="L6" s="7" t="str">
        <f t="shared" ref="L6:L21" si="2">INDEX($B$4:$H$4,MATCH(MIN(B6:H6),B6:H6,0))</f>
        <v>Supplier 2</v>
      </c>
    </row>
    <row r="7" spans="1:12" x14ac:dyDescent="0.2">
      <c r="A7" s="20" t="s">
        <v>319</v>
      </c>
      <c r="B7" s="21">
        <v>64.73</v>
      </c>
      <c r="C7" s="21">
        <v>40.590000000000003</v>
      </c>
      <c r="D7" s="21">
        <v>61.76</v>
      </c>
      <c r="E7" s="21">
        <v>35.56</v>
      </c>
      <c r="F7" s="21">
        <v>28.81</v>
      </c>
      <c r="G7" s="21">
        <v>74.77</v>
      </c>
      <c r="H7" s="21">
        <v>64.55</v>
      </c>
      <c r="I7" s="22">
        <f t="shared" si="0"/>
        <v>28.81</v>
      </c>
      <c r="J7" s="7" t="str">
        <f t="shared" si="1"/>
        <v>Supplier 5</v>
      </c>
      <c r="L7" s="7" t="str">
        <f t="shared" si="2"/>
        <v>Supplier 5</v>
      </c>
    </row>
    <row r="8" spans="1:12" x14ac:dyDescent="0.2">
      <c r="A8" s="20" t="s">
        <v>320</v>
      </c>
      <c r="B8" s="21">
        <v>73.02</v>
      </c>
      <c r="C8" s="21">
        <v>64.98</v>
      </c>
      <c r="D8" s="21">
        <v>53.34</v>
      </c>
      <c r="E8" s="21">
        <v>62.14</v>
      </c>
      <c r="F8" s="21">
        <v>29.69</v>
      </c>
      <c r="G8" s="21">
        <v>50.67</v>
      </c>
      <c r="H8" s="21">
        <v>48.59</v>
      </c>
      <c r="I8" s="22">
        <f t="shared" si="0"/>
        <v>29.69</v>
      </c>
      <c r="J8" s="7" t="str">
        <f t="shared" si="1"/>
        <v>Supplier 5</v>
      </c>
      <c r="L8" s="7" t="str">
        <f t="shared" si="2"/>
        <v>Supplier 5</v>
      </c>
    </row>
    <row r="9" spans="1:12" x14ac:dyDescent="0.2">
      <c r="A9" s="20" t="s">
        <v>321</v>
      </c>
      <c r="B9" s="21">
        <v>72.36</v>
      </c>
      <c r="C9" s="21">
        <v>32.44</v>
      </c>
      <c r="D9" s="21">
        <v>65.069999999999993</v>
      </c>
      <c r="E9" s="21">
        <v>35.71</v>
      </c>
      <c r="F9" s="21">
        <v>52.5</v>
      </c>
      <c r="G9" s="21">
        <v>52.86</v>
      </c>
      <c r="H9" s="21">
        <v>43</v>
      </c>
      <c r="I9" s="22">
        <f t="shared" si="0"/>
        <v>32.44</v>
      </c>
      <c r="J9" s="7" t="str">
        <f t="shared" si="1"/>
        <v>Supplier 2</v>
      </c>
      <c r="L9" s="7" t="str">
        <f t="shared" si="2"/>
        <v>Supplier 2</v>
      </c>
    </row>
    <row r="10" spans="1:12" x14ac:dyDescent="0.2">
      <c r="A10" s="20" t="s">
        <v>322</v>
      </c>
      <c r="B10" s="21">
        <v>47.52</v>
      </c>
      <c r="C10" s="21">
        <v>47.39</v>
      </c>
      <c r="D10" s="21">
        <v>26.32</v>
      </c>
      <c r="E10" s="21">
        <v>47.34</v>
      </c>
      <c r="F10" s="21">
        <v>49.11</v>
      </c>
      <c r="G10" s="21">
        <v>56.24</v>
      </c>
      <c r="H10" s="21">
        <v>73.069999999999993</v>
      </c>
      <c r="I10" s="22">
        <f t="shared" si="0"/>
        <v>26.32</v>
      </c>
      <c r="J10" s="7" t="str">
        <f t="shared" si="1"/>
        <v>Supplier 3</v>
      </c>
      <c r="L10" s="7" t="str">
        <f t="shared" si="2"/>
        <v>Supplier 3</v>
      </c>
    </row>
    <row r="11" spans="1:12" x14ac:dyDescent="0.2">
      <c r="A11" s="20" t="s">
        <v>323</v>
      </c>
      <c r="B11" s="21">
        <v>66.02</v>
      </c>
      <c r="C11" s="21">
        <v>68.8</v>
      </c>
      <c r="D11" s="21">
        <v>33.14</v>
      </c>
      <c r="E11" s="21">
        <v>60.98</v>
      </c>
      <c r="F11" s="21">
        <v>28.11</v>
      </c>
      <c r="G11" s="21">
        <v>54.45</v>
      </c>
      <c r="H11" s="21">
        <v>56.33</v>
      </c>
      <c r="I11" s="22">
        <f t="shared" si="0"/>
        <v>28.11</v>
      </c>
      <c r="J11" s="7" t="str">
        <f t="shared" si="1"/>
        <v>Supplier 5</v>
      </c>
      <c r="L11" s="7" t="str">
        <f t="shared" si="2"/>
        <v>Supplier 5</v>
      </c>
    </row>
    <row r="12" spans="1:12" x14ac:dyDescent="0.2">
      <c r="A12" s="20" t="s">
        <v>324</v>
      </c>
      <c r="B12" s="21">
        <v>74.569999999999993</v>
      </c>
      <c r="C12" s="21">
        <v>43.65</v>
      </c>
      <c r="D12" s="21">
        <v>41.36</v>
      </c>
      <c r="E12" s="21">
        <v>39.86</v>
      </c>
      <c r="F12" s="21">
        <v>39.22</v>
      </c>
      <c r="G12" s="21">
        <v>58.92</v>
      </c>
      <c r="H12" s="21">
        <v>67.209999999999994</v>
      </c>
      <c r="I12" s="22">
        <f t="shared" si="0"/>
        <v>39.22</v>
      </c>
      <c r="J12" s="7" t="str">
        <f t="shared" si="1"/>
        <v>Supplier 5</v>
      </c>
      <c r="L12" s="7" t="str">
        <f t="shared" si="2"/>
        <v>Supplier 5</v>
      </c>
    </row>
    <row r="13" spans="1:12" x14ac:dyDescent="0.2">
      <c r="A13" s="20" t="s">
        <v>325</v>
      </c>
      <c r="B13" s="21">
        <v>71.55</v>
      </c>
      <c r="C13" s="21">
        <v>55.67</v>
      </c>
      <c r="D13" s="21">
        <v>57.99</v>
      </c>
      <c r="E13" s="21">
        <v>69.540000000000006</v>
      </c>
      <c r="F13" s="21">
        <v>47.16</v>
      </c>
      <c r="G13" s="21">
        <v>72.78</v>
      </c>
      <c r="H13" s="21">
        <v>48.83</v>
      </c>
      <c r="I13" s="22">
        <f t="shared" si="0"/>
        <v>47.16</v>
      </c>
      <c r="J13" s="7" t="str">
        <f t="shared" si="1"/>
        <v>Supplier 5</v>
      </c>
      <c r="L13" s="7" t="str">
        <f t="shared" si="2"/>
        <v>Supplier 5</v>
      </c>
    </row>
    <row r="14" spans="1:12" x14ac:dyDescent="0.2">
      <c r="A14" s="20" t="s">
        <v>326</v>
      </c>
      <c r="B14" s="21">
        <v>50.06</v>
      </c>
      <c r="C14" s="21">
        <v>70.11</v>
      </c>
      <c r="D14" s="21">
        <v>41.98</v>
      </c>
      <c r="E14" s="21">
        <v>63.71</v>
      </c>
      <c r="F14" s="21">
        <v>51.05</v>
      </c>
      <c r="G14" s="21">
        <v>26.44</v>
      </c>
      <c r="H14" s="21">
        <v>30.49</v>
      </c>
      <c r="I14" s="22">
        <f t="shared" si="0"/>
        <v>26.44</v>
      </c>
      <c r="J14" s="7" t="str">
        <f t="shared" si="1"/>
        <v>Supplier 6</v>
      </c>
      <c r="L14" s="7" t="str">
        <f t="shared" si="2"/>
        <v>Supplier 6</v>
      </c>
    </row>
    <row r="15" spans="1:12" x14ac:dyDescent="0.2">
      <c r="A15" s="20" t="s">
        <v>327</v>
      </c>
      <c r="B15" s="21">
        <v>39.92</v>
      </c>
      <c r="C15" s="21">
        <v>69.05</v>
      </c>
      <c r="D15" s="21">
        <v>71.14</v>
      </c>
      <c r="E15" s="21">
        <v>62.54</v>
      </c>
      <c r="F15" s="21">
        <v>59.59</v>
      </c>
      <c r="G15" s="21">
        <v>55.17</v>
      </c>
      <c r="H15" s="21">
        <v>65.290000000000006</v>
      </c>
      <c r="I15" s="22">
        <f t="shared" si="0"/>
        <v>39.92</v>
      </c>
      <c r="J15" s="7" t="str">
        <f t="shared" si="1"/>
        <v>Supplier 1</v>
      </c>
      <c r="L15" s="7" t="str">
        <f t="shared" si="2"/>
        <v>Supplier 1</v>
      </c>
    </row>
    <row r="16" spans="1:12" x14ac:dyDescent="0.2">
      <c r="A16" s="20" t="s">
        <v>328</v>
      </c>
      <c r="B16" s="21">
        <v>31.03</v>
      </c>
      <c r="C16" s="21">
        <v>60.19</v>
      </c>
      <c r="D16" s="21">
        <v>31.82</v>
      </c>
      <c r="E16" s="21">
        <v>30.53</v>
      </c>
      <c r="F16" s="21">
        <v>62.71</v>
      </c>
      <c r="G16" s="21">
        <v>46.56</v>
      </c>
      <c r="H16" s="21">
        <v>44.78</v>
      </c>
      <c r="I16" s="22">
        <f t="shared" si="0"/>
        <v>30.53</v>
      </c>
      <c r="J16" s="7" t="str">
        <f t="shared" si="1"/>
        <v>Supplier 4</v>
      </c>
      <c r="L16" s="7" t="str">
        <f t="shared" si="2"/>
        <v>Supplier 4</v>
      </c>
    </row>
    <row r="17" spans="1:12" x14ac:dyDescent="0.2">
      <c r="A17" s="20" t="s">
        <v>329</v>
      </c>
      <c r="B17" s="21">
        <v>65.98</v>
      </c>
      <c r="C17" s="21">
        <v>49.93</v>
      </c>
      <c r="D17" s="21">
        <v>60.68</v>
      </c>
      <c r="E17" s="21">
        <v>72.040000000000006</v>
      </c>
      <c r="F17" s="21">
        <v>68.239999999999995</v>
      </c>
      <c r="G17" s="21">
        <v>55.82</v>
      </c>
      <c r="H17" s="21">
        <v>34.57</v>
      </c>
      <c r="I17" s="22">
        <f t="shared" si="0"/>
        <v>34.57</v>
      </c>
      <c r="J17" s="7" t="str">
        <f t="shared" si="1"/>
        <v>Supplier 7</v>
      </c>
      <c r="L17" s="7" t="str">
        <f t="shared" si="2"/>
        <v>Supplier 7</v>
      </c>
    </row>
    <row r="18" spans="1:12" x14ac:dyDescent="0.2">
      <c r="A18" s="20" t="s">
        <v>330</v>
      </c>
      <c r="B18" s="21">
        <v>40.090000000000003</v>
      </c>
      <c r="C18" s="21">
        <v>27.33</v>
      </c>
      <c r="D18" s="21">
        <v>62.3</v>
      </c>
      <c r="E18" s="21">
        <v>41.04</v>
      </c>
      <c r="F18" s="21">
        <v>44.3</v>
      </c>
      <c r="G18" s="21">
        <v>40.67</v>
      </c>
      <c r="H18" s="21">
        <v>26.93</v>
      </c>
      <c r="I18" s="22">
        <f t="shared" si="0"/>
        <v>26.93</v>
      </c>
      <c r="J18" s="7" t="str">
        <f t="shared" si="1"/>
        <v>Supplier 7</v>
      </c>
      <c r="L18" s="7" t="str">
        <f t="shared" si="2"/>
        <v>Supplier 7</v>
      </c>
    </row>
    <row r="19" spans="1:12" x14ac:dyDescent="0.2">
      <c r="A19" s="20" t="s">
        <v>331</v>
      </c>
      <c r="B19" s="21">
        <v>73.59</v>
      </c>
      <c r="C19" s="21">
        <v>58.8</v>
      </c>
      <c r="D19" s="21">
        <v>56.93</v>
      </c>
      <c r="E19" s="21">
        <v>47.5</v>
      </c>
      <c r="F19" s="21">
        <v>43.76</v>
      </c>
      <c r="G19" s="21">
        <v>27.49</v>
      </c>
      <c r="H19" s="21">
        <v>58.85</v>
      </c>
      <c r="I19" s="22">
        <f t="shared" si="0"/>
        <v>27.49</v>
      </c>
      <c r="J19" s="7" t="str">
        <f t="shared" si="1"/>
        <v>Supplier 6</v>
      </c>
      <c r="L19" s="7" t="str">
        <f t="shared" si="2"/>
        <v>Supplier 6</v>
      </c>
    </row>
    <row r="20" spans="1:12" x14ac:dyDescent="0.2">
      <c r="A20" s="20" t="s">
        <v>332</v>
      </c>
      <c r="B20" s="21">
        <v>57.86</v>
      </c>
      <c r="C20" s="21">
        <v>62.93</v>
      </c>
      <c r="D20" s="21">
        <v>48.05</v>
      </c>
      <c r="E20" s="21">
        <v>37.69</v>
      </c>
      <c r="F20" s="21">
        <v>32.81</v>
      </c>
      <c r="G20" s="21">
        <v>50.7</v>
      </c>
      <c r="H20" s="21">
        <v>46.65</v>
      </c>
      <c r="I20" s="22">
        <f t="shared" si="0"/>
        <v>32.81</v>
      </c>
      <c r="J20" s="7" t="str">
        <f t="shared" si="1"/>
        <v>Supplier 5</v>
      </c>
      <c r="L20" s="7" t="str">
        <f t="shared" si="2"/>
        <v>Supplier 5</v>
      </c>
    </row>
    <row r="21" spans="1:12" x14ac:dyDescent="0.2">
      <c r="A21" s="20" t="s">
        <v>333</v>
      </c>
      <c r="B21" s="21">
        <v>59.02</v>
      </c>
      <c r="C21" s="21">
        <v>42.07</v>
      </c>
      <c r="D21" s="21">
        <v>45.23</v>
      </c>
      <c r="E21" s="21">
        <v>62.1</v>
      </c>
      <c r="F21" s="21">
        <v>60.28</v>
      </c>
      <c r="G21" s="21">
        <v>52.26</v>
      </c>
      <c r="H21" s="21">
        <v>36.049999999999997</v>
      </c>
      <c r="I21" s="22">
        <f t="shared" si="0"/>
        <v>36.049999999999997</v>
      </c>
      <c r="J21" s="7" t="str">
        <f t="shared" si="1"/>
        <v>Supplier 7</v>
      </c>
      <c r="L21" s="7" t="str">
        <f t="shared" si="2"/>
        <v>Supplier 7</v>
      </c>
    </row>
  </sheetData>
  <conditionalFormatting sqref="B5:H21">
    <cfRule type="duplicateValues" dxfId="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showGridLines="0" tabSelected="1" workbookViewId="0">
      <selection activeCell="E13" sqref="E13"/>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15" t="s">
        <v>335</v>
      </c>
      <c r="B1" s="15"/>
      <c r="C1" s="15"/>
      <c r="D1" s="15"/>
      <c r="E1" s="15"/>
      <c r="F1" s="15"/>
      <c r="G1" s="15"/>
      <c r="H1" s="15"/>
      <c r="I1" s="15"/>
      <c r="J1" s="15"/>
    </row>
    <row r="5" spans="1:10" x14ac:dyDescent="0.2">
      <c r="A5" s="3" t="s">
        <v>19</v>
      </c>
      <c r="B5" s="3" t="s">
        <v>8</v>
      </c>
      <c r="C5" s="3" t="s">
        <v>10</v>
      </c>
      <c r="D5" s="3" t="s">
        <v>336</v>
      </c>
      <c r="H5" s="12"/>
      <c r="I5" s="12"/>
    </row>
    <row r="6" spans="1:10" x14ac:dyDescent="0.2">
      <c r="A6" s="8">
        <v>40314</v>
      </c>
      <c r="B6" s="4" t="s">
        <v>337</v>
      </c>
      <c r="C6" s="5">
        <v>131.07</v>
      </c>
      <c r="D6" s="7"/>
      <c r="H6" s="12" t="s">
        <v>338</v>
      </c>
      <c r="I6" s="12" t="str">
        <f>D5</f>
        <v>InStore Category</v>
      </c>
    </row>
    <row r="7" spans="1:10" x14ac:dyDescent="0.2">
      <c r="A7" s="8">
        <v>40315</v>
      </c>
      <c r="B7" s="4" t="s">
        <v>337</v>
      </c>
      <c r="C7" s="5">
        <v>159.47999999999999</v>
      </c>
      <c r="D7" s="7"/>
      <c r="H7" s="4" t="s">
        <v>339</v>
      </c>
      <c r="I7" s="4" t="s">
        <v>340</v>
      </c>
    </row>
    <row r="8" spans="1:10" x14ac:dyDescent="0.2">
      <c r="A8" s="8">
        <v>40316</v>
      </c>
      <c r="B8" s="4" t="s">
        <v>341</v>
      </c>
      <c r="C8" s="5">
        <v>84.98</v>
      </c>
      <c r="D8" s="7"/>
      <c r="H8" s="4" t="s">
        <v>341</v>
      </c>
      <c r="I8" s="4" t="s">
        <v>342</v>
      </c>
    </row>
    <row r="9" spans="1:10" x14ac:dyDescent="0.2">
      <c r="A9" s="8">
        <v>40317</v>
      </c>
      <c r="B9" s="4" t="s">
        <v>337</v>
      </c>
      <c r="C9" s="5">
        <v>85.33</v>
      </c>
      <c r="D9" s="7"/>
      <c r="H9" s="4" t="s">
        <v>337</v>
      </c>
      <c r="I9" s="4" t="s">
        <v>343</v>
      </c>
    </row>
    <row r="10" spans="1:10" x14ac:dyDescent="0.2">
      <c r="A10" s="8">
        <v>40318</v>
      </c>
      <c r="B10" s="4" t="s">
        <v>341</v>
      </c>
      <c r="C10" s="5">
        <v>109.55</v>
      </c>
      <c r="D10" s="7"/>
    </row>
    <row r="11" spans="1:10" x14ac:dyDescent="0.2">
      <c r="A11" s="8">
        <v>40319</v>
      </c>
      <c r="B11" s="4" t="s">
        <v>339</v>
      </c>
      <c r="C11" s="5">
        <v>151.96</v>
      </c>
      <c r="D11" s="7"/>
    </row>
    <row r="12" spans="1:10" x14ac:dyDescent="0.2">
      <c r="A12" s="8">
        <v>40320</v>
      </c>
      <c r="B12" s="4" t="s">
        <v>339</v>
      </c>
      <c r="C12" s="5">
        <v>87.65</v>
      </c>
      <c r="D12" s="7"/>
    </row>
    <row r="13" spans="1:10" x14ac:dyDescent="0.2">
      <c r="A13" s="8">
        <v>40321</v>
      </c>
      <c r="B13" s="4" t="s">
        <v>341</v>
      </c>
      <c r="C13" s="5">
        <v>135.76</v>
      </c>
      <c r="D13" s="7"/>
    </row>
    <row r="14" spans="1:10" x14ac:dyDescent="0.2">
      <c r="A14" s="8">
        <v>40322</v>
      </c>
      <c r="B14" s="4" t="s">
        <v>339</v>
      </c>
      <c r="C14" s="5">
        <v>153.51</v>
      </c>
      <c r="D14" s="7"/>
    </row>
    <row r="15" spans="1:10" x14ac:dyDescent="0.2">
      <c r="A15" s="8">
        <v>40323</v>
      </c>
      <c r="B15" s="4" t="s">
        <v>339</v>
      </c>
      <c r="C15" s="5">
        <v>113.04</v>
      </c>
      <c r="D15" s="7"/>
    </row>
    <row r="16" spans="1:10" x14ac:dyDescent="0.2">
      <c r="A16" s="8">
        <v>40324</v>
      </c>
      <c r="B16" s="4" t="s">
        <v>341</v>
      </c>
      <c r="C16" s="5">
        <v>138.41999999999999</v>
      </c>
      <c r="D16" s="7"/>
    </row>
    <row r="17" spans="1:4" x14ac:dyDescent="0.2">
      <c r="A17" s="8">
        <v>40325</v>
      </c>
      <c r="B17" s="4" t="s">
        <v>339</v>
      </c>
      <c r="C17" s="5">
        <v>154.69</v>
      </c>
      <c r="D17" s="7"/>
    </row>
    <row r="18" spans="1:4" x14ac:dyDescent="0.2">
      <c r="A18" s="8">
        <v>40326</v>
      </c>
      <c r="B18" s="4" t="s">
        <v>337</v>
      </c>
      <c r="C18" s="5">
        <v>145.99</v>
      </c>
      <c r="D18" s="7"/>
    </row>
    <row r="19" spans="1:4" x14ac:dyDescent="0.2">
      <c r="A19" s="8">
        <v>40327</v>
      </c>
      <c r="B19" s="4" t="s">
        <v>337</v>
      </c>
      <c r="C19" s="5">
        <v>97.45</v>
      </c>
      <c r="D19" s="7"/>
    </row>
    <row r="20" spans="1:4" x14ac:dyDescent="0.2">
      <c r="A20" s="8">
        <v>40328</v>
      </c>
      <c r="B20" s="4" t="s">
        <v>337</v>
      </c>
      <c r="C20" s="5">
        <v>130.43</v>
      </c>
      <c r="D20" s="7"/>
    </row>
    <row r="21" spans="1:4" x14ac:dyDescent="0.2">
      <c r="A21" s="8">
        <v>40329</v>
      </c>
      <c r="B21" s="4" t="s">
        <v>337</v>
      </c>
      <c r="C21" s="5">
        <v>118.56</v>
      </c>
      <c r="D21" s="7"/>
    </row>
    <row r="22" spans="1:4" x14ac:dyDescent="0.2">
      <c r="A22" s="8">
        <v>40330</v>
      </c>
      <c r="B22" s="4" t="s">
        <v>337</v>
      </c>
      <c r="C22" s="5">
        <v>127.48</v>
      </c>
      <c r="D22" s="7"/>
    </row>
    <row r="23" spans="1:4" x14ac:dyDescent="0.2">
      <c r="A23" s="8">
        <v>40331</v>
      </c>
      <c r="B23" s="4" t="s">
        <v>337</v>
      </c>
      <c r="C23" s="5">
        <v>95.27</v>
      </c>
      <c r="D23" s="7"/>
    </row>
    <row r="24" spans="1:4" x14ac:dyDescent="0.2">
      <c r="A24" s="8">
        <v>40332</v>
      </c>
      <c r="B24" s="4" t="s">
        <v>341</v>
      </c>
      <c r="C24" s="5">
        <v>146.35</v>
      </c>
      <c r="D24"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18" sqref="D18"/>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15" t="s">
        <v>335</v>
      </c>
      <c r="B1" s="15"/>
      <c r="C1" s="15"/>
      <c r="D1" s="15"/>
      <c r="E1" s="15"/>
      <c r="F1" s="15"/>
      <c r="G1" s="15"/>
      <c r="H1" s="15"/>
      <c r="I1" s="15"/>
      <c r="J1" s="15"/>
    </row>
    <row r="5" spans="1:10" x14ac:dyDescent="0.2">
      <c r="A5" s="3" t="s">
        <v>19</v>
      </c>
      <c r="B5" s="3" t="s">
        <v>8</v>
      </c>
      <c r="C5" s="3" t="s">
        <v>10</v>
      </c>
      <c r="D5" s="3" t="s">
        <v>336</v>
      </c>
      <c r="H5" s="12"/>
      <c r="I5" s="12"/>
    </row>
    <row r="6" spans="1:10" x14ac:dyDescent="0.2">
      <c r="A6" s="8">
        <v>40314</v>
      </c>
      <c r="B6" s="4" t="s">
        <v>337</v>
      </c>
      <c r="C6" s="5">
        <v>131.07</v>
      </c>
      <c r="D6" s="7" t="str">
        <f>VLOOKUP(B6,$H$7:$I$9,2,0)</f>
        <v>OUTDOOR-1570</v>
      </c>
      <c r="H6" s="12" t="s">
        <v>338</v>
      </c>
      <c r="I6" s="12" t="str">
        <f>D5</f>
        <v>InStore Category</v>
      </c>
    </row>
    <row r="7" spans="1:10" x14ac:dyDescent="0.2">
      <c r="A7" s="8">
        <v>40315</v>
      </c>
      <c r="B7" s="4" t="s">
        <v>337</v>
      </c>
      <c r="C7" s="5">
        <v>159.47999999999999</v>
      </c>
      <c r="D7" s="7" t="str">
        <f t="shared" ref="D7:D24" si="0">VLOOKUP(B7,$H$7:$I$9,2,0)</f>
        <v>OUTDOOR-1570</v>
      </c>
      <c r="H7" s="4" t="s">
        <v>339</v>
      </c>
      <c r="I7" s="4" t="s">
        <v>340</v>
      </c>
    </row>
    <row r="8" spans="1:10" x14ac:dyDescent="0.2">
      <c r="A8" s="8">
        <v>40316</v>
      </c>
      <c r="B8" s="4" t="s">
        <v>341</v>
      </c>
      <c r="C8" s="5">
        <v>84.98</v>
      </c>
      <c r="D8" s="7" t="str">
        <f t="shared" si="0"/>
        <v>SPORT-1876</v>
      </c>
      <c r="H8" s="4" t="s">
        <v>341</v>
      </c>
      <c r="I8" s="4" t="s">
        <v>342</v>
      </c>
    </row>
    <row r="9" spans="1:10" x14ac:dyDescent="0.2">
      <c r="A9" s="8">
        <v>40317</v>
      </c>
      <c r="B9" s="4" t="s">
        <v>337</v>
      </c>
      <c r="C9" s="5">
        <v>85.33</v>
      </c>
      <c r="D9" s="7" t="str">
        <f t="shared" si="0"/>
        <v>OUTDOOR-1570</v>
      </c>
      <c r="H9" s="4" t="s">
        <v>337</v>
      </c>
      <c r="I9" s="4" t="s">
        <v>343</v>
      </c>
    </row>
    <row r="10" spans="1:10" x14ac:dyDescent="0.2">
      <c r="A10" s="8">
        <v>40318</v>
      </c>
      <c r="B10" s="4" t="s">
        <v>341</v>
      </c>
      <c r="C10" s="5">
        <v>109.55</v>
      </c>
      <c r="D10" s="7" t="str">
        <f t="shared" si="0"/>
        <v>SPORT-1876</v>
      </c>
    </row>
    <row r="11" spans="1:10" x14ac:dyDescent="0.2">
      <c r="A11" s="8">
        <v>40319</v>
      </c>
      <c r="B11" s="4" t="s">
        <v>339</v>
      </c>
      <c r="C11" s="5">
        <v>151.96</v>
      </c>
      <c r="D11" s="7" t="str">
        <f t="shared" si="0"/>
        <v>RAD-1084</v>
      </c>
    </row>
    <row r="12" spans="1:10" x14ac:dyDescent="0.2">
      <c r="A12" s="8">
        <v>40320</v>
      </c>
      <c r="B12" s="4" t="s">
        <v>339</v>
      </c>
      <c r="C12" s="5">
        <v>87.65</v>
      </c>
      <c r="D12" s="7" t="str">
        <f t="shared" si="0"/>
        <v>RAD-1084</v>
      </c>
    </row>
    <row r="13" spans="1:10" x14ac:dyDescent="0.2">
      <c r="A13" s="8">
        <v>40321</v>
      </c>
      <c r="B13" s="4" t="s">
        <v>341</v>
      </c>
      <c r="C13" s="5">
        <v>135.76</v>
      </c>
      <c r="D13" s="7" t="str">
        <f t="shared" si="0"/>
        <v>SPORT-1876</v>
      </c>
    </row>
    <row r="14" spans="1:10" x14ac:dyDescent="0.2">
      <c r="A14" s="8">
        <v>40322</v>
      </c>
      <c r="B14" s="4" t="s">
        <v>339</v>
      </c>
      <c r="C14" s="5">
        <v>153.51</v>
      </c>
      <c r="D14" s="7" t="str">
        <f t="shared" si="0"/>
        <v>RAD-1084</v>
      </c>
    </row>
    <row r="15" spans="1:10" x14ac:dyDescent="0.2">
      <c r="A15" s="8">
        <v>40323</v>
      </c>
      <c r="B15" s="4" t="s">
        <v>339</v>
      </c>
      <c r="C15" s="5">
        <v>113.04</v>
      </c>
      <c r="D15" s="7" t="str">
        <f t="shared" si="0"/>
        <v>RAD-1084</v>
      </c>
    </row>
    <row r="16" spans="1:10" x14ac:dyDescent="0.2">
      <c r="A16" s="8">
        <v>40324</v>
      </c>
      <c r="B16" s="4" t="s">
        <v>341</v>
      </c>
      <c r="C16" s="5">
        <v>138.41999999999999</v>
      </c>
      <c r="D16" s="7" t="str">
        <f t="shared" si="0"/>
        <v>SPORT-1876</v>
      </c>
    </row>
    <row r="17" spans="1:4" x14ac:dyDescent="0.2">
      <c r="A17" s="8">
        <v>40325</v>
      </c>
      <c r="B17" s="4" t="s">
        <v>339</v>
      </c>
      <c r="C17" s="5">
        <v>154.69</v>
      </c>
      <c r="D17" s="7" t="str">
        <f t="shared" si="0"/>
        <v>RAD-1084</v>
      </c>
    </row>
    <row r="18" spans="1:4" x14ac:dyDescent="0.2">
      <c r="A18" s="8">
        <v>40326</v>
      </c>
      <c r="B18" s="4" t="s">
        <v>337</v>
      </c>
      <c r="C18" s="5">
        <v>145.99</v>
      </c>
      <c r="D18" s="7" t="str">
        <f t="shared" si="0"/>
        <v>OUTDOOR-1570</v>
      </c>
    </row>
    <row r="19" spans="1:4" x14ac:dyDescent="0.2">
      <c r="A19" s="8">
        <v>40327</v>
      </c>
      <c r="B19" s="4" t="s">
        <v>337</v>
      </c>
      <c r="C19" s="5">
        <v>97.45</v>
      </c>
      <c r="D19" s="7" t="str">
        <f t="shared" si="0"/>
        <v>OUTDOOR-1570</v>
      </c>
    </row>
    <row r="20" spans="1:4" x14ac:dyDescent="0.2">
      <c r="A20" s="8">
        <v>40328</v>
      </c>
      <c r="B20" s="4" t="s">
        <v>337</v>
      </c>
      <c r="C20" s="5">
        <v>130.43</v>
      </c>
      <c r="D20" s="7" t="str">
        <f t="shared" si="0"/>
        <v>OUTDOOR-1570</v>
      </c>
    </row>
    <row r="21" spans="1:4" x14ac:dyDescent="0.2">
      <c r="A21" s="8">
        <v>40329</v>
      </c>
      <c r="B21" s="4" t="s">
        <v>337</v>
      </c>
      <c r="C21" s="5">
        <v>118.56</v>
      </c>
      <c r="D21" s="7" t="str">
        <f t="shared" si="0"/>
        <v>OUTDOOR-1570</v>
      </c>
    </row>
    <row r="22" spans="1:4" x14ac:dyDescent="0.2">
      <c r="A22" s="8">
        <v>40330</v>
      </c>
      <c r="B22" s="4" t="s">
        <v>337</v>
      </c>
      <c r="C22" s="5">
        <v>127.48</v>
      </c>
      <c r="D22" s="7" t="str">
        <f t="shared" si="0"/>
        <v>OUTDOOR-1570</v>
      </c>
    </row>
    <row r="23" spans="1:4" x14ac:dyDescent="0.2">
      <c r="A23" s="8">
        <v>40331</v>
      </c>
      <c r="B23" s="4" t="s">
        <v>337</v>
      </c>
      <c r="C23" s="5">
        <v>95.27</v>
      </c>
      <c r="D23" s="7" t="str">
        <f t="shared" si="0"/>
        <v>OUTDOOR-1570</v>
      </c>
    </row>
    <row r="24" spans="1:4" x14ac:dyDescent="0.2">
      <c r="A24" s="8">
        <v>40332</v>
      </c>
      <c r="B24" s="4" t="s">
        <v>341</v>
      </c>
      <c r="C24" s="5">
        <v>146.35</v>
      </c>
      <c r="D24" s="7" t="str">
        <f t="shared" si="0"/>
        <v>SPORT-1876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showGridLines="0" tabSelected="1" workbookViewId="0">
      <selection activeCell="E13" sqref="E1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23" t="s">
        <v>344</v>
      </c>
      <c r="B1" s="23"/>
      <c r="C1" s="23"/>
      <c r="E1" s="23" t="s">
        <v>345</v>
      </c>
      <c r="F1" s="23"/>
      <c r="G1" s="23"/>
      <c r="H1" s="23"/>
    </row>
    <row r="2" spans="1:8" x14ac:dyDescent="0.2">
      <c r="A2" s="24" t="s">
        <v>6</v>
      </c>
      <c r="B2" s="3" t="s">
        <v>0</v>
      </c>
      <c r="C2" s="3" t="s">
        <v>11</v>
      </c>
      <c r="E2" s="3" t="s">
        <v>11</v>
      </c>
      <c r="F2" s="3"/>
      <c r="G2" s="3" t="s">
        <v>6</v>
      </c>
      <c r="H2" s="3" t="s">
        <v>0</v>
      </c>
    </row>
    <row r="3" spans="1:8" x14ac:dyDescent="0.2">
      <c r="A3" s="4" t="s">
        <v>2</v>
      </c>
      <c r="B3" s="5">
        <v>23</v>
      </c>
      <c r="C3" s="4" t="s">
        <v>12</v>
      </c>
      <c r="E3" s="4" t="s">
        <v>346</v>
      </c>
      <c r="F3" s="4"/>
      <c r="G3" s="17"/>
      <c r="H3" s="9"/>
    </row>
    <row r="4" spans="1:8" x14ac:dyDescent="0.2">
      <c r="A4" s="4" t="s">
        <v>4</v>
      </c>
      <c r="B4" s="5">
        <v>30</v>
      </c>
      <c r="C4" s="4" t="s">
        <v>346</v>
      </c>
    </row>
    <row r="5" spans="1:8" x14ac:dyDescent="0.2">
      <c r="A5" s="4" t="s">
        <v>1</v>
      </c>
      <c r="B5" s="5">
        <v>22</v>
      </c>
      <c r="C5" s="4" t="s">
        <v>347</v>
      </c>
    </row>
    <row r="6" spans="1:8" x14ac:dyDescent="0.2">
      <c r="A6" s="4" t="s">
        <v>5</v>
      </c>
      <c r="B6" s="5">
        <v>25</v>
      </c>
      <c r="C6" s="4" t="s">
        <v>348</v>
      </c>
    </row>
    <row r="7" spans="1:8" ht="32" x14ac:dyDescent="0.2">
      <c r="A7" s="25" t="s">
        <v>3</v>
      </c>
      <c r="B7" s="5">
        <v>23.5</v>
      </c>
      <c r="C7" s="4" t="s">
        <v>349</v>
      </c>
    </row>
    <row r="8" spans="1:8" ht="32" x14ac:dyDescent="0.2">
      <c r="A8" s="25" t="s">
        <v>350</v>
      </c>
      <c r="B8" s="5">
        <v>45</v>
      </c>
      <c r="C8" s="4" t="s">
        <v>13</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HH149</cp:lastModifiedBy>
  <dcterms:created xsi:type="dcterms:W3CDTF">2016-05-11T18:46:39Z</dcterms:created>
  <dcterms:modified xsi:type="dcterms:W3CDTF">2024-06-17T11:34:12Z</dcterms:modified>
</cp:coreProperties>
</file>