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hubh\Documents\data_analytics_with_excel\LEVEL - 1\"/>
    </mc:Choice>
  </mc:AlternateContent>
  <xr:revisionPtr revIDLastSave="0" documentId="8_{F001EA06-D39C-44F3-BD42-00504C46AAB6}" xr6:coauthVersionLast="47" xr6:coauthVersionMax="47" xr10:uidLastSave="{00000000-0000-0000-0000-000000000000}"/>
  <bookViews>
    <workbookView xWindow="-120" yWindow="-120" windowWidth="29040" windowHeight="16440" activeTab="10" xr2:uid="{00000000-000D-0000-FFFF-FFFF00000000}"/>
  </bookViews>
  <sheets>
    <sheet name="MATCH" sheetId="37" r:id="rId1"/>
    <sheet name="MATCH(an)" sheetId="38" state="hidden" r:id="rId2"/>
    <sheet name="Index+Match" sheetId="39" r:id="rId3"/>
    <sheet name="Index+Match(An)" sheetId="40" state="hidden" r:id="rId4"/>
    <sheet name="Lookup" sheetId="2" r:id="rId5"/>
    <sheet name="Lookup (an)" sheetId="35" state="hidden" r:id="rId6"/>
    <sheet name="Ex18" sheetId="22" r:id="rId7"/>
    <sheet name="Ex18(an)" sheetId="23" state="hidden" r:id="rId8"/>
    <sheet name="Ex19" sheetId="28" r:id="rId9"/>
    <sheet name="Ex19(an)" sheetId="29" state="hidden" r:id="rId10"/>
    <sheet name="Ex20" sheetId="30" r:id="rId11"/>
    <sheet name="Ex20(an)" sheetId="31" state="hidden" r:id="rId12"/>
  </sheets>
  <externalReferences>
    <externalReference r:id="rId13"/>
  </externalReferences>
  <definedNames>
    <definedName name="AnswerProductTable">'[1]V Exact (an)'!$A$12:$D$19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0" l="1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2" i="30"/>
  <c r="D14" i="28"/>
  <c r="D15" i="28"/>
  <c r="D16" i="28"/>
  <c r="D17" i="28"/>
  <c r="D18" i="28"/>
  <c r="D19" i="28"/>
  <c r="D20" i="28"/>
  <c r="D21" i="28"/>
  <c r="D22" i="28"/>
  <c r="D23" i="28"/>
  <c r="D24" i="28"/>
  <c r="D13" i="28"/>
  <c r="D13" i="29"/>
  <c r="C6" i="22"/>
  <c r="C7" i="22"/>
  <c r="C8" i="22"/>
  <c r="C9" i="22"/>
  <c r="C10" i="22"/>
  <c r="C5" i="22"/>
  <c r="B15" i="22" a="1"/>
  <c r="B15" i="22"/>
  <c r="B16" i="22" a="1"/>
  <c r="B16" i="22"/>
  <c r="B17" i="22" a="1"/>
  <c r="B17" i="22"/>
  <c r="B18" i="22" a="1"/>
  <c r="B18" i="22"/>
  <c r="B19" i="22" a="1"/>
  <c r="B19" i="22"/>
  <c r="B20" i="22" a="1"/>
  <c r="B20" i="22"/>
  <c r="B21" i="22" a="1"/>
  <c r="B21" i="22"/>
  <c r="B22" i="22" a="1"/>
  <c r="B22" i="22"/>
  <c r="B23" i="22" a="1"/>
  <c r="B23" i="22"/>
  <c r="B24" i="22" a="1"/>
  <c r="B24" i="22" s="1"/>
  <c r="B25" i="22" a="1"/>
  <c r="B25" i="22"/>
  <c r="B26" i="22" a="1"/>
  <c r="B26" i="22"/>
  <c r="B27" i="22" a="1"/>
  <c r="B27" i="22"/>
  <c r="B28" i="22" a="1"/>
  <c r="B28" i="22"/>
  <c r="B29" i="22" a="1"/>
  <c r="B29" i="22"/>
  <c r="B30" i="22" a="1"/>
  <c r="B30" i="22"/>
  <c r="B31" i="22" a="1"/>
  <c r="B31" i="22"/>
  <c r="B32" i="22" a="1"/>
  <c r="B32" i="22"/>
  <c r="B33" i="22" a="1"/>
  <c r="B33" i="22" s="1"/>
  <c r="B34" i="22" a="1"/>
  <c r="B34" i="22" s="1"/>
  <c r="B35" i="22" a="1"/>
  <c r="B35" i="22"/>
  <c r="B36" i="22" a="1"/>
  <c r="B36" i="22"/>
  <c r="B37" i="22" a="1"/>
  <c r="B37" i="22"/>
  <c r="B38" i="22" a="1"/>
  <c r="B38" i="22"/>
  <c r="B39" i="22" a="1"/>
  <c r="B39" i="22"/>
  <c r="B40" i="22" a="1"/>
  <c r="B40" i="22"/>
  <c r="B41" i="22" a="1"/>
  <c r="B41" i="22"/>
  <c r="B42" i="22" a="1"/>
  <c r="B42" i="22"/>
  <c r="B43" i="22" a="1"/>
  <c r="B43" i="22"/>
  <c r="B44" i="22" a="1"/>
  <c r="B44" i="22"/>
  <c r="B45" i="22" a="1"/>
  <c r="B45" i="22"/>
  <c r="B46" i="22" a="1"/>
  <c r="B46" i="22"/>
  <c r="B47" i="22" a="1"/>
  <c r="B47" i="22"/>
  <c r="B48" i="22" a="1"/>
  <c r="B48" i="22"/>
  <c r="B14" i="22" a="1"/>
  <c r="B14" i="22" s="1"/>
  <c r="A15" i="22" a="1"/>
  <c r="A15" i="22" s="1"/>
  <c r="A16" i="22" a="1"/>
  <c r="A16" i="22"/>
  <c r="A17" i="22" a="1"/>
  <c r="A17" i="22"/>
  <c r="A18" i="22" a="1"/>
  <c r="A18" i="22"/>
  <c r="A19" i="22" a="1"/>
  <c r="A19" i="22"/>
  <c r="A20" i="22" a="1"/>
  <c r="A20" i="22"/>
  <c r="A21" i="22" a="1"/>
  <c r="A21" i="22"/>
  <c r="A22" i="22" a="1"/>
  <c r="A22" i="22"/>
  <c r="A23" i="22" a="1"/>
  <c r="A23" i="22" s="1"/>
  <c r="A24" i="22" a="1"/>
  <c r="A24" i="22"/>
  <c r="A25" i="22" a="1"/>
  <c r="A25" i="22"/>
  <c r="A26" i="22" a="1"/>
  <c r="A26" i="22"/>
  <c r="A27" i="22" a="1"/>
  <c r="A27" i="22"/>
  <c r="A28" i="22" a="1"/>
  <c r="A28" i="22"/>
  <c r="A29" i="22" a="1"/>
  <c r="A29" i="22"/>
  <c r="A30" i="22" a="1"/>
  <c r="A30" i="22"/>
  <c r="A31" i="22" a="1"/>
  <c r="A31" i="22" s="1"/>
  <c r="A32" i="22" a="1"/>
  <c r="A32" i="22"/>
  <c r="A33" i="22" a="1"/>
  <c r="A33" i="22"/>
  <c r="A34" i="22" a="1"/>
  <c r="A34" i="22"/>
  <c r="A35" i="22" a="1"/>
  <c r="A35" i="22"/>
  <c r="A36" i="22" a="1"/>
  <c r="A36" i="22"/>
  <c r="A37" i="22" a="1"/>
  <c r="A37" i="22"/>
  <c r="A38" i="22" a="1"/>
  <c r="A38" i="22"/>
  <c r="A39" i="22" a="1"/>
  <c r="A39" i="22" s="1"/>
  <c r="A40" i="22" a="1"/>
  <c r="A40" i="22"/>
  <c r="A41" i="22" a="1"/>
  <c r="A41" i="22"/>
  <c r="A42" i="22" a="1"/>
  <c r="A42" i="22"/>
  <c r="A43" i="22" a="1"/>
  <c r="A43" i="22"/>
  <c r="A44" i="22" a="1"/>
  <c r="A44" i="22"/>
  <c r="A45" i="22" a="1"/>
  <c r="A45" i="22"/>
  <c r="A46" i="22" a="1"/>
  <c r="A46" i="22"/>
  <c r="A47" i="22" a="1"/>
  <c r="A47" i="22" s="1"/>
  <c r="A48" i="22" a="1"/>
  <c r="A48" i="22"/>
  <c r="A14" i="22" a="1"/>
  <c r="A14" i="22" s="1"/>
  <c r="A14" i="23"/>
  <c r="B14" i="23"/>
  <c r="C5" i="23"/>
  <c r="C6" i="23"/>
  <c r="D114" i="2"/>
  <c r="D115" i="2"/>
  <c r="D116" i="2"/>
  <c r="D117" i="2"/>
  <c r="D113" i="2"/>
  <c r="D113" i="35"/>
  <c r="D106" i="2"/>
  <c r="D107" i="2"/>
  <c r="D108" i="2"/>
  <c r="D109" i="2"/>
  <c r="D105" i="2"/>
  <c r="C106" i="2"/>
  <c r="C107" i="2"/>
  <c r="C108" i="2"/>
  <c r="C109" i="2"/>
  <c r="C105" i="2"/>
  <c r="D105" i="35"/>
  <c r="C105" i="35"/>
  <c r="B84" i="2"/>
  <c r="B75" i="2"/>
  <c r="B75" i="35"/>
  <c r="E63" i="2"/>
  <c r="B66" i="2"/>
  <c r="B66" i="35"/>
  <c r="B65" i="2" a="1"/>
  <c r="B65" i="2" s="1"/>
  <c r="C64" i="2"/>
  <c r="C63" i="2"/>
  <c r="B65" i="35" a="1"/>
  <c r="B65" i="35" s="1"/>
  <c r="C64" i="35"/>
  <c r="C63" i="35"/>
  <c r="G38" i="2"/>
  <c r="G39" i="2"/>
  <c r="G40" i="2"/>
  <c r="G41" i="2"/>
  <c r="G42" i="2"/>
  <c r="G43" i="2"/>
  <c r="G44" i="2"/>
  <c r="G45" i="2"/>
  <c r="G46" i="2"/>
  <c r="G47" i="2"/>
  <c r="G48" i="2"/>
  <c r="G37" i="2"/>
  <c r="F38" i="2"/>
  <c r="F39" i="2"/>
  <c r="F40" i="2"/>
  <c r="F41" i="2"/>
  <c r="F42" i="2"/>
  <c r="F43" i="2"/>
  <c r="F44" i="2"/>
  <c r="F45" i="2"/>
  <c r="F46" i="2"/>
  <c r="F47" i="2"/>
  <c r="F48" i="2"/>
  <c r="F37" i="2"/>
  <c r="I30" i="2"/>
  <c r="C30" i="2"/>
  <c r="C30" i="35"/>
  <c r="C5" i="35"/>
  <c r="C5" i="2"/>
  <c r="C6" i="2"/>
  <c r="C7" i="2"/>
  <c r="B6" i="2"/>
  <c r="B7" i="2"/>
  <c r="B5" i="2"/>
  <c r="B5" i="35"/>
  <c r="H9" i="39"/>
  <c r="H7" i="39"/>
  <c r="H6" i="39"/>
  <c r="C40" i="37"/>
  <c r="D40" i="37"/>
  <c r="E40" i="37"/>
  <c r="F40" i="37"/>
  <c r="B40" i="37"/>
  <c r="C26" i="37"/>
  <c r="D26" i="37"/>
  <c r="E26" i="37"/>
  <c r="F26" i="37"/>
  <c r="B26" i="37"/>
  <c r="D12" i="37"/>
  <c r="E12" i="37"/>
  <c r="C12" i="37"/>
  <c r="B12" i="37"/>
  <c r="F76" i="2" a="1"/>
  <c r="F76" i="2" s="1"/>
  <c r="H9" i="40"/>
  <c r="H7" i="40"/>
  <c r="H6" i="40"/>
  <c r="G42" i="38" l="1"/>
  <c r="F42" i="38"/>
  <c r="E42" i="38"/>
  <c r="F40" i="38" s="1"/>
  <c r="D42" i="38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G42" i="37"/>
  <c r="F42" i="37"/>
  <c r="E42" i="37"/>
  <c r="D42" i="37"/>
  <c r="D42" i="37" a="1"/>
  <c r="K42" i="37" s="1"/>
  <c r="D28" i="37" a="1"/>
  <c r="E28" i="37" s="1"/>
  <c r="D14" i="37" a="1"/>
  <c r="G14" i="37" s="1"/>
  <c r="K14" i="37" l="1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F14" i="37"/>
  <c r="D28" i="37"/>
  <c r="F14" i="38"/>
  <c r="H28" i="38"/>
  <c r="F26" i="38" s="1"/>
  <c r="J42" i="38"/>
  <c r="H28" i="37"/>
  <c r="J14" i="38"/>
  <c r="D28" i="38"/>
  <c r="I28" i="37"/>
  <c r="D111" i="31" l="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C7" i="23"/>
  <c r="D117" i="35"/>
  <c r="D116" i="35"/>
  <c r="D115" i="35"/>
  <c r="D114" i="35"/>
  <c r="C109" i="35"/>
  <c r="D109" i="35" s="1"/>
  <c r="C108" i="35"/>
  <c r="D108" i="35" s="1"/>
  <c r="C107" i="35"/>
  <c r="D107" i="35" s="1"/>
  <c r="C106" i="35"/>
  <c r="D106" i="35" s="1"/>
  <c r="A85" i="35" a="1"/>
  <c r="D88" i="35" s="1"/>
  <c r="B83" i="35"/>
  <c r="B74" i="35"/>
  <c r="J65" i="35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B6" i="35"/>
  <c r="D66" i="35"/>
  <c r="E64" i="35"/>
  <c r="E63" i="35"/>
  <c r="D65" i="35"/>
  <c r="B85" i="35" l="1"/>
  <c r="C10" i="23"/>
  <c r="B86" i="35"/>
  <c r="B87" i="35"/>
  <c r="B88" i="35"/>
  <c r="C9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E30" i="2"/>
  <c r="D66" i="2"/>
  <c r="D65" i="2"/>
  <c r="E64" i="2"/>
  <c r="B87" i="2" l="1"/>
  <c r="B86" i="2"/>
  <c r="B85" i="2"/>
  <c r="B88" i="2"/>
  <c r="A85" i="2"/>
  <c r="A86" i="2"/>
  <c r="A87" i="2"/>
  <c r="A88" i="2"/>
  <c r="C85" i="2"/>
  <c r="C86" i="2"/>
  <c r="C87" i="2"/>
  <c r="C88" i="2"/>
  <c r="D85" i="2"/>
  <c r="D86" i="2"/>
  <c r="D8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<sst xmlns="http://schemas.openxmlformats.org/spreadsheetml/2006/main" count="942" uniqueCount="309">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</sst>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164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164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5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49"/>
  <sheetViews>
    <sheetView showGridLines="0" zoomScale="85" zoomScaleNormal="85" workbookViewId="0">
      <selection activeCell="H47" sqref="H47"/>
    </sheetView>
  </sheetViews>
  <sheetFormatPr defaultColWidth="8.85546875" defaultRowHeight="15" x14ac:dyDescent="0.25"/>
  <cols>
    <col min="1" max="1" width="15.140625" customWidth="1"/>
    <col min="2" max="2" width="13.7109375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7.28515625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MATCH(B11,$E14:$K14, 0)</f>
        <v>2</v>
      </c>
      <c r="C12" s="8">
        <f>MATCH(C11,$E14:$K14, 0)</f>
        <v>3</v>
      </c>
      <c r="D12" s="8" t="e">
        <f>MATCH(D11,$E14:$K14, 0)</f>
        <v>#N/A</v>
      </c>
      <c r="E12" s="8">
        <f>MATCH(E11,$E14:$K14, 0)</f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MATCH(B25, $E28:$K28, 1)</f>
        <v>2</v>
      </c>
      <c r="C26" s="8">
        <f t="shared" ref="C26:F26" si="0">MATCH(C25, $E28:$K28, 1)</f>
        <v>2</v>
      </c>
      <c r="D26" s="8" t="e">
        <f t="shared" si="0"/>
        <v>#N/A</v>
      </c>
      <c r="E26" s="8">
        <f t="shared" si="0"/>
        <v>7</v>
      </c>
      <c r="F26" s="8">
        <f t="shared" si="0"/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  <c r="C30" t="s">
        <v>286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MATCH(B39, $E42:$K42, -1)</f>
        <v>3</v>
      </c>
      <c r="C40" s="8">
        <f t="shared" ref="C40:F40" si="1">MATCH(C39, $E42:$K42, -1)</f>
        <v>3</v>
      </c>
      <c r="D40" s="8" t="e">
        <f t="shared" si="1"/>
        <v>#N/A</v>
      </c>
      <c r="E40" s="8">
        <f t="shared" si="1"/>
        <v>7</v>
      </c>
      <c r="F40" s="8">
        <f t="shared" si="1"/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showGridLines="0" zoomScaleNormal="100" workbookViewId="0">
      <selection activeCell="A45" sqref="A45"/>
    </sheetView>
  </sheetViews>
  <sheetFormatPr defaultColWidth="8.85546875" defaultRowHeight="15" x14ac:dyDescent="0.25"/>
  <cols>
    <col min="1" max="1" width="15.140625" customWidth="1"/>
    <col min="2" max="2" width="10.85546875" bestFit="1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0.42578125" bestFit="1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MATCH(B11,$B$15:$B$21,0)</f>
        <v>2</v>
      </c>
      <c r="C12" s="8">
        <f t="shared" ref="C12:D12" si="0">MATCH(C11,$B$15:$B$21,0)</f>
        <v>3</v>
      </c>
      <c r="D12" s="8" t="e">
        <f t="shared" si="0"/>
        <v>#N/A</v>
      </c>
      <c r="E12" s="8">
        <f>MATCH(E11,$E$14:$K$14,0)</f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MATCH(B39,$B$43:$B$49,-1)</f>
        <v>3</v>
      </c>
      <c r="C40" s="8">
        <f t="shared" ref="C40:E40" si="1">MATCH(C39,$B$43:$B$49,-1)</f>
        <v>3</v>
      </c>
      <c r="D40" s="8" t="e">
        <f t="shared" si="1"/>
        <v>#N/A</v>
      </c>
      <c r="E40" s="8">
        <f t="shared" si="1"/>
        <v>7</v>
      </c>
      <c r="F40" s="8">
        <f>MATCH(F39,$E$42:$K$42,-1)</f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H15"/>
  <sheetViews>
    <sheetView showGridLines="0" zoomScale="145" zoomScaleNormal="145" workbookViewId="0">
      <selection activeCell="H10" sqref="H10"/>
    </sheetView>
  </sheetViews>
  <sheetFormatPr defaultColWidth="11.42578125" defaultRowHeight="15" x14ac:dyDescent="0.25"/>
  <sheetData>
    <row r="1" spans="1:8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25">
      <c r="A2" s="59"/>
      <c r="B2" s="59"/>
      <c r="C2" s="59"/>
      <c r="D2" s="59"/>
      <c r="E2" s="59"/>
      <c r="F2" s="59"/>
      <c r="G2" s="59"/>
      <c r="H2" s="59"/>
    </row>
    <row r="3" spans="1:8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25">
      <c r="A4" s="59"/>
      <c r="B4" s="59"/>
      <c r="C4" s="59"/>
      <c r="D4" s="59"/>
      <c r="E4" s="59"/>
      <c r="F4" s="59"/>
      <c r="G4" s="59"/>
      <c r="H4" s="59"/>
    </row>
    <row r="5" spans="1:8" x14ac:dyDescent="0.25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301</v>
      </c>
    </row>
    <row r="6" spans="1:8" x14ac:dyDescent="0.25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Game</v>
      </c>
    </row>
    <row r="7" spans="1:8" x14ac:dyDescent="0.25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469</v>
      </c>
    </row>
    <row r="8" spans="1:8" x14ac:dyDescent="0.25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25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15033</v>
      </c>
    </row>
    <row r="10" spans="1:8" x14ac:dyDescent="0.25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25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25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25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25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25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dataValidations count="2">
    <dataValidation type="list" allowBlank="1" showInputMessage="1" showErrorMessage="1" sqref="H5" xr:uid="{10C0C99F-961E-4418-9284-8814543E52F1}">
      <formula1>$B$6:$B$15</formula1>
    </dataValidation>
    <dataValidation type="list" allowBlank="1" showInputMessage="1" showErrorMessage="1" sqref="G9" xr:uid="{C0D8CB88-EEC8-4BC1-A223-CCB07845037A}">
      <formula1>$C$5:$D$5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showGridLines="0" workbookViewId="0">
      <selection activeCell="A45" sqref="A45"/>
    </sheetView>
  </sheetViews>
  <sheetFormatPr defaultColWidth="11.42578125" defaultRowHeight="15" x14ac:dyDescent="0.25"/>
  <sheetData>
    <row r="1" spans="1:8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25">
      <c r="A2" s="59"/>
      <c r="B2" s="59"/>
      <c r="C2" s="59"/>
      <c r="D2" s="59"/>
      <c r="E2" s="59"/>
      <c r="F2" s="59"/>
      <c r="G2" s="59"/>
      <c r="H2" s="59"/>
    </row>
    <row r="3" spans="1:8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25">
      <c r="A4" s="59"/>
      <c r="B4" s="59"/>
      <c r="C4" s="59"/>
      <c r="D4" s="59"/>
      <c r="E4" s="59"/>
      <c r="F4" s="59"/>
      <c r="G4" s="59"/>
      <c r="H4" s="59"/>
    </row>
    <row r="5" spans="1:8" x14ac:dyDescent="0.25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25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Utility</v>
      </c>
    </row>
    <row r="7" spans="1:8" x14ac:dyDescent="0.25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787</v>
      </c>
    </row>
    <row r="8" spans="1:8" x14ac:dyDescent="0.25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25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30400</v>
      </c>
    </row>
    <row r="10" spans="1:8" x14ac:dyDescent="0.25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25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25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25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25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25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showGridLines="0" zoomScaleNormal="100" workbookViewId="0">
      <selection activeCell="D120" sqref="D120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VLOOKUP(LEFT(A5,FIND("-",A5)-1),E4:F7,2,FALSE)</f>
        <v>26</v>
      </c>
      <c r="C5" s="9">
        <f>VLOOKUP(MID(A5,FIND("-",A5)+1,3)+0,H4:I7,2,FALSE)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 t="shared" ref="B6:B7" si="0">VLOOKUP(LEFT(A6,FIND("-",A6)-1),E5:F8,2,FALSE)</f>
        <v>23</v>
      </c>
      <c r="C6" s="9">
        <f t="shared" ref="C6:C7" si="1">VLOOKUP(MID(A6,FIND("-",A6)+1,3)+0,H5:I8,2,FALSE)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 t="shared" si="0"/>
        <v>36</v>
      </c>
      <c r="C7" s="9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INDEX(Lookup!A18:A26, MATCH(Lookup!B30, Lookup!C18:C26, 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+MIN(A37:E37)</f>
        <v>38.99</v>
      </c>
      <c r="G37" s="8" t="str">
        <f>INDEX(A$36:E$36, MATCH(F37, A37:E37, 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+MIN(A38:E38)</f>
        <v>31.42</v>
      </c>
      <c r="G38" s="8" t="str">
        <f t="shared" ref="G38:G48" si="3">INDEX(A$36:E$36, MATCH(F38, A38:E38, 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 A56:A61, 0)</f>
        <v>5</v>
      </c>
      <c r="D63" s="19" t="s">
        <v>40</v>
      </c>
      <c r="E63" t="str">
        <f ca="1">IF(_xlfn.ISFORMULA(C63),_xlfn.FORMULATEXT(C63),"")</f>
        <v>=MATCH(B63, A56:A61, 0)</v>
      </c>
    </row>
    <row r="64" spans="1:10" x14ac:dyDescent="0.25">
      <c r="A64" s="4" t="s">
        <v>41</v>
      </c>
      <c r="B64" s="18">
        <v>18</v>
      </c>
      <c r="C64" s="8">
        <f>MATCH(B64, B55:E55, 1)</f>
        <v>2</v>
      </c>
      <c r="D64" s="20" t="s">
        <v>42</v>
      </c>
      <c r="E64" t="str">
        <f ca="1">IF(_xlfn.ISFORMULA(C64),_xlfn.FORMULATEXT(C64),"")</f>
        <v>=MATCH(B64, B55:E55, 1)</v>
      </c>
      <c r="J64" s="7" t="s">
        <v>43</v>
      </c>
    </row>
    <row r="65" spans="1:10" x14ac:dyDescent="0.25">
      <c r="A65" s="4" t="s">
        <v>44</v>
      </c>
      <c r="B65" s="21" cm="1">
        <f t="array" ref="B65">INDEX(B56:E61, C63, C64)</f>
        <v>0.19</v>
      </c>
      <c r="D65" t="str">
        <f ca="1">IF(_xlfn.ISFORMULA(B65),_xlfn.FORMULATEXT(B65),"")</f>
        <v>=INDEX(B56:E61, C63, C64)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 MATCH(B63, A56:A61, 0), MATCH(B64, B55:E55, 1))</f>
        <v>0.19</v>
      </c>
      <c r="D66" t="str">
        <f ca="1">IF(_xlfn.ISFORMULA(B66),_xlfn.FORMULATEXT(B66),"")</f>
        <v>=INDEX(B56:E61, MATCH(B63, A56:A61, 0), MATCH(B64, B55:E55, 1))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Jan Total</v>
      </c>
    </row>
    <row r="75" spans="1:10" x14ac:dyDescent="0.25">
      <c r="A75" s="5" t="s">
        <v>58</v>
      </c>
      <c r="B75" s="8">
        <f>SUM(INDEX(A77:D79, 0, MATCH(A75, A76:D76, 0)))</f>
        <v>5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  <c r="F76" cm="1">
        <f t="array" ref="F76:F78">INDEX(A77:D79,0,MATCH(A75,A76:D76,0))</f>
        <v>1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  <c r="F77">
        <v>3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  <c r="F78">
        <v>1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Jan Total</v>
      </c>
    </row>
    <row r="84" spans="1:6" x14ac:dyDescent="0.25">
      <c r="A84" s="5" t="s">
        <v>58</v>
      </c>
      <c r="B84" s="8">
        <f>SUM(INDEX(B85:D88, MATCH(A84, A85:A88, 0), 0))</f>
        <v>5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 A$112:B$114, 2, FALSE)</f>
        <v>1</v>
      </c>
      <c r="D105" s="29">
        <f>VLOOKUP(B105, CHOOSE(C105, F$104:G$107, F$111:G$114, F$118:G$121), 2, TRUE)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 t="shared" ref="C106:C109" si="4">VLOOKUP(A106, A$112:B$114, 2, FALSE)</f>
        <v>2</v>
      </c>
      <c r="D106" s="29">
        <f t="shared" ref="D106:D109" si="5">VLOOKUP(B106, CHOOSE(C106, F$104:G$107, F$111:G$114, F$118:G$121), 2, TRUE)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25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9">
        <f>D105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9">
        <f t="shared" ref="D114:D117" si="6">D106</f>
        <v>0.01</v>
      </c>
      <c r="F114" s="5">
        <v>400</v>
      </c>
      <c r="G114" s="27">
        <v>0.06</v>
      </c>
    </row>
    <row r="115" spans="1:7" x14ac:dyDescent="0.25">
      <c r="D115" s="29">
        <f t="shared" si="6"/>
        <v>0.04</v>
      </c>
    </row>
    <row r="116" spans="1:7" x14ac:dyDescent="0.25">
      <c r="D116" s="29">
        <f t="shared" si="6"/>
        <v>0.04</v>
      </c>
      <c r="F116" t="s">
        <v>68</v>
      </c>
    </row>
    <row r="117" spans="1:7" x14ac:dyDescent="0.25">
      <c r="D117" s="29">
        <f t="shared" si="6"/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7" priority="1" stopIfTrue="1">
      <formula>COUNTIF(#REF!,A37)&gt;1</formula>
    </cfRule>
  </conditionalFormatting>
  <conditionalFormatting sqref="A55:E61">
    <cfRule type="expression" dxfId="6" priority="2">
      <formula>AND($A55=$B$63,LOOKUP($B$64,$A$55:$E$55)=A$55)</formula>
    </cfRule>
    <cfRule type="expression" dxfId="5" priority="3">
      <formula>COLUMNS($A55:A55)=MATCH($B$64,$A$55:$E$55)</formula>
    </cfRule>
    <cfRule type="expression" dxfId="4" priority="4">
      <formula>$A55=$B$63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showGridLines="0" topLeftCell="A90" zoomScale="130" zoomScaleNormal="130" workbookViewId="0">
      <selection activeCell="D114" sqref="D114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VLOOKUP(LEFT(A5,SEARCH("-",A5)-1),$E$5:$F$7,2,0)</f>
        <v>26</v>
      </c>
      <c r="C5" s="9">
        <f>VLOOKUP(MID(A5,FIND("-",A5)+1,3)+0,H4:I7,2,FALSE)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 t="shared" ref="B6:B7" si="0">VLOOKUP(LEFT(A6,SEARCH("-",A6)-1),$E$5:$F$7,2,0)</f>
        <v>23</v>
      </c>
      <c r="C6" s="9">
        <f t="shared" ref="C6:C7" si="1"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 t="shared" si="0"/>
        <v>36</v>
      </c>
      <c r="C7" s="9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25">
      <c r="A64" s="4" t="s">
        <v>41</v>
      </c>
      <c r="B64" s="18">
        <v>18</v>
      </c>
      <c r="C64" s="8">
        <f>MATCH(B64,B55:E55)</f>
        <v>2</v>
      </c>
      <c r="D64" s="20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25">
      <c r="A65" s="4" t="s">
        <v>44</v>
      </c>
      <c r="B65" s="21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Feb Total</v>
      </c>
    </row>
    <row r="75" spans="1:10" x14ac:dyDescent="0.25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Mar Total</v>
      </c>
    </row>
    <row r="84" spans="1:6" x14ac:dyDescent="0.25">
      <c r="A84" s="5" t="s">
        <v>59</v>
      </c>
      <c r="B84" s="8">
        <f>SUM(INDEX(B85:D88,MATCH(A84,A85:A88,0),0))</f>
        <v>18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 t="shared" ref="C106:C109" si="4">VLOOKUP(A106,$A$112:$B$114,2,0)</f>
        <v>2</v>
      </c>
      <c r="D106" s="29">
        <f t="shared" ref="D106:D109" si="5">VLOOKUP(B106,CHOOSE(C106,$F$104:$G$107,$F$111:$G$114,$F$118:$G$121),2)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25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9">
        <f>VLOOKUP(B105, CHOOSE(VLOOKUP(A105,$A$112:$B$114,2,0),$F$104:$G$107,$F$111:$G$114,$F$118:$G$121),2)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9">
        <f t="shared" ref="D114:D117" si="6">VLOOKUP(B106,CHOOSE(VLOOKUP(A106,$A$112:$B$114,2,0),$F$104:$G$107,$F$111:$G$114,$F$118:$G$121),2)</f>
        <v>0.01</v>
      </c>
      <c r="F114" s="5">
        <v>400</v>
      </c>
      <c r="G114" s="27">
        <v>0.06</v>
      </c>
    </row>
    <row r="115" spans="1:7" x14ac:dyDescent="0.25">
      <c r="D115" s="29">
        <f t="shared" si="6"/>
        <v>0.04</v>
      </c>
    </row>
    <row r="116" spans="1:7" x14ac:dyDescent="0.25">
      <c r="D116" s="29">
        <f t="shared" si="6"/>
        <v>0.04</v>
      </c>
      <c r="F116" t="s">
        <v>68</v>
      </c>
    </row>
    <row r="117" spans="1:7" x14ac:dyDescent="0.25">
      <c r="D117" s="29">
        <f t="shared" si="6"/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3" priority="1" stopIfTrue="1">
      <formula>COUNTIF(#REF!,A37)&gt;1</formula>
    </cfRule>
  </conditionalFormatting>
  <conditionalFormatting sqref="A55:E61">
    <cfRule type="expression" dxfId="2" priority="2">
      <formula>AND($A55=$B$63,LOOKUP($B$64,$A$55:$E$55)=A$55)</formula>
    </cfRule>
    <cfRule type="expression" dxfId="1" priority="3">
      <formula>COLUMNS($A55:A55)=MATCH($B$64,$A$55:$E$55)</formula>
    </cfRule>
    <cfRule type="expression" dxfId="0" priority="4">
      <formula>$A55=$B$63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showGridLines="0" zoomScale="115" zoomScaleNormal="190" workbookViewId="0">
      <selection activeCell="G8" sqref="G8"/>
    </sheetView>
  </sheetViews>
  <sheetFormatPr defaultColWidth="8.85546875" defaultRowHeight="15" x14ac:dyDescent="0.25"/>
  <cols>
    <col min="1" max="1" width="17.42578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5">
      <c r="A1" s="1" t="s">
        <v>260</v>
      </c>
      <c r="B1" s="2"/>
      <c r="C1" s="2"/>
      <c r="D1" s="2"/>
      <c r="E1" s="2"/>
      <c r="F1" s="3"/>
    </row>
    <row r="3" spans="1:6" x14ac:dyDescent="0.25">
      <c r="A3" s="7" t="s">
        <v>73</v>
      </c>
    </row>
    <row r="4" spans="1:6" x14ac:dyDescent="0.25">
      <c r="A4" s="4" t="s">
        <v>74</v>
      </c>
      <c r="B4" s="4" t="s">
        <v>75</v>
      </c>
      <c r="C4" s="4" t="s">
        <v>76</v>
      </c>
    </row>
    <row r="5" spans="1:6" x14ac:dyDescent="0.25">
      <c r="A5" s="5" t="s">
        <v>77</v>
      </c>
      <c r="B5" s="49">
        <v>0.88631578947368417</v>
      </c>
      <c r="C5" s="8">
        <f>LOOKUP(B5, A$14:B$48)</f>
        <v>3.4</v>
      </c>
    </row>
    <row r="6" spans="1:6" x14ac:dyDescent="0.25">
      <c r="A6" s="5" t="s">
        <v>78</v>
      </c>
      <c r="B6" s="49">
        <v>0.66315789473684206</v>
      </c>
      <c r="C6" s="8">
        <f t="shared" ref="C6:C10" si="0">LOOKUP(B6, A$14:B$48)</f>
        <v>1</v>
      </c>
    </row>
    <row r="7" spans="1:6" x14ac:dyDescent="0.25">
      <c r="A7" s="5" t="s">
        <v>79</v>
      </c>
      <c r="B7" s="49">
        <v>0.84421052631578952</v>
      </c>
      <c r="C7" s="8">
        <f t="shared" si="0"/>
        <v>2.9</v>
      </c>
    </row>
    <row r="8" spans="1:6" x14ac:dyDescent="0.25">
      <c r="A8" s="5" t="s">
        <v>80</v>
      </c>
      <c r="B8" s="49">
        <v>0.97894736842105268</v>
      </c>
      <c r="C8" s="8">
        <f t="shared" si="0"/>
        <v>4</v>
      </c>
    </row>
    <row r="9" spans="1:6" x14ac:dyDescent="0.25">
      <c r="A9" s="5" t="s">
        <v>81</v>
      </c>
      <c r="B9" s="49">
        <v>0.93989999999999996</v>
      </c>
      <c r="C9" s="8">
        <f t="shared" si="0"/>
        <v>3.9</v>
      </c>
    </row>
    <row r="10" spans="1:6" x14ac:dyDescent="0.25">
      <c r="A10" s="5" t="s">
        <v>82</v>
      </c>
      <c r="B10" s="49">
        <v>0.55000000000000004</v>
      </c>
      <c r="C10" s="8">
        <f t="shared" si="0"/>
        <v>0</v>
      </c>
    </row>
    <row r="12" spans="1:6" x14ac:dyDescent="0.25">
      <c r="A12" t="s">
        <v>83</v>
      </c>
      <c r="D12" t="s">
        <v>84</v>
      </c>
    </row>
    <row r="13" spans="1:6" ht="30" x14ac:dyDescent="0.25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25">
      <c r="A14" s="30" cm="1">
        <f t="array" ref="A14">INDEX(D$14:D$48,ROWS(D14:D$48))</f>
        <v>0</v>
      </c>
      <c r="B14" s="30" cm="1">
        <f t="array" ref="B14">INDEX(E$14:E$48,ROWS(E14:E$48))</f>
        <v>0</v>
      </c>
      <c r="D14" s="27">
        <v>0.94</v>
      </c>
      <c r="E14" s="5">
        <v>4</v>
      </c>
    </row>
    <row r="15" spans="1:6" x14ac:dyDescent="0.25">
      <c r="A15" s="30" cm="1">
        <f t="array" ref="A15">INDEX(D$14:D$48,ROWS(D15:D$48))</f>
        <v>0.62649999999999995</v>
      </c>
      <c r="B15" s="30" cm="1">
        <f t="array" ref="B15">INDEX(E$14:E$48,ROWS(E15:E$48))</f>
        <v>0.70000000000000095</v>
      </c>
      <c r="D15" s="27">
        <v>0.93049999999999999</v>
      </c>
      <c r="E15" s="5">
        <v>3.9</v>
      </c>
    </row>
    <row r="16" spans="1:6" x14ac:dyDescent="0.25">
      <c r="A16" s="30" cm="1">
        <f t="array" ref="A16">INDEX(D$14:D$48,ROWS(D16:D$48))</f>
        <v>0.6359999999999999</v>
      </c>
      <c r="B16" s="30" cm="1">
        <f t="array" ref="B16">INDEX(E$14:E$48,ROWS(E16:E$48))</f>
        <v>0.80000000000000104</v>
      </c>
      <c r="D16" s="27">
        <v>0.92099999999999993</v>
      </c>
      <c r="E16" s="5">
        <v>3.8</v>
      </c>
    </row>
    <row r="17" spans="1:5" x14ac:dyDescent="0.25">
      <c r="A17" s="30" cm="1">
        <f t="array" ref="A17">INDEX(D$14:D$48,ROWS(D17:D$48))</f>
        <v>0.64549999999999996</v>
      </c>
      <c r="B17" s="30" cm="1">
        <f t="array" ref="B17">INDEX(E$14:E$48,ROWS(E17:E$48))</f>
        <v>0.9</v>
      </c>
      <c r="D17" s="27">
        <v>0.91149999999999998</v>
      </c>
      <c r="E17" s="5">
        <v>3.7</v>
      </c>
    </row>
    <row r="18" spans="1:5" x14ac:dyDescent="0.25">
      <c r="A18" s="30" cm="1">
        <f t="array" ref="A18">INDEX(D$14:D$48,ROWS(D18:D$48))</f>
        <v>0.65500000000000003</v>
      </c>
      <c r="B18" s="30" cm="1">
        <f t="array" ref="B18">INDEX(E$14:E$48,ROWS(E18:E$48))</f>
        <v>1</v>
      </c>
      <c r="D18" s="27">
        <v>0.90199999999999991</v>
      </c>
      <c r="E18" s="5">
        <v>3.6</v>
      </c>
    </row>
    <row r="19" spans="1:5" x14ac:dyDescent="0.25">
      <c r="A19" s="30" cm="1">
        <f t="array" ref="A19">INDEX(D$14:D$48,ROWS(D19:D$48))</f>
        <v>0.66449999999999998</v>
      </c>
      <c r="B19" s="30" cm="1">
        <f t="array" ref="B19">INDEX(E$14:E$48,ROWS(E19:E$48))</f>
        <v>1.1000000000000001</v>
      </c>
      <c r="D19" s="27">
        <v>0.89249999999999996</v>
      </c>
      <c r="E19" s="5">
        <v>3.5</v>
      </c>
    </row>
    <row r="20" spans="1:5" x14ac:dyDescent="0.25">
      <c r="A20" s="30" cm="1">
        <f t="array" ref="A20">INDEX(D$14:D$48,ROWS(D20:D$48))</f>
        <v>0.67399999999999993</v>
      </c>
      <c r="B20" s="30" cm="1">
        <f t="array" ref="B20">INDEX(E$14:E$48,ROWS(E20:E$48))</f>
        <v>1.2</v>
      </c>
      <c r="D20" s="27">
        <v>0.88300000000000001</v>
      </c>
      <c r="E20" s="5">
        <v>3.4</v>
      </c>
    </row>
    <row r="21" spans="1:5" x14ac:dyDescent="0.25">
      <c r="A21" s="30" cm="1">
        <f t="array" ref="A21">INDEX(D$14:D$48,ROWS(D21:D$48))</f>
        <v>0.6835</v>
      </c>
      <c r="B21" s="30" cm="1">
        <f t="array" ref="B21">INDEX(E$14:E$48,ROWS(E21:E$48))</f>
        <v>1.3</v>
      </c>
      <c r="D21" s="27">
        <v>0.87349999999999994</v>
      </c>
      <c r="E21" s="5">
        <v>3.3</v>
      </c>
    </row>
    <row r="22" spans="1:5" x14ac:dyDescent="0.25">
      <c r="A22" s="30" cm="1">
        <f t="array" ref="A22">INDEX(D$14:D$48,ROWS(D22:D$48))</f>
        <v>0.69299999999999995</v>
      </c>
      <c r="B22" s="30" cm="1">
        <f t="array" ref="B22">INDEX(E$14:E$48,ROWS(E22:E$48))</f>
        <v>1.4</v>
      </c>
      <c r="D22" s="27">
        <v>0.86399999999999999</v>
      </c>
      <c r="E22" s="5">
        <v>3.2</v>
      </c>
    </row>
    <row r="23" spans="1:5" x14ac:dyDescent="0.25">
      <c r="A23" s="30" cm="1">
        <f t="array" ref="A23">INDEX(D$14:D$48,ROWS(D23:D$48))</f>
        <v>0.7024999999999999</v>
      </c>
      <c r="B23" s="30" cm="1">
        <f t="array" ref="B23">INDEX(E$14:E$48,ROWS(E23:E$48))</f>
        <v>1.5</v>
      </c>
      <c r="D23" s="27">
        <v>0.85449999999999993</v>
      </c>
      <c r="E23" s="5">
        <v>3.1</v>
      </c>
    </row>
    <row r="24" spans="1:5" x14ac:dyDescent="0.25">
      <c r="A24" s="30" cm="1">
        <f t="array" ref="A24">INDEX(D$14:D$48,ROWS(D24:D$48))</f>
        <v>0.71199999999999997</v>
      </c>
      <c r="B24" s="30" cm="1">
        <f t="array" ref="B24">INDEX(E$14:E$48,ROWS(E24:E$48))</f>
        <v>1.6</v>
      </c>
      <c r="D24" s="27">
        <v>0.84499999999999997</v>
      </c>
      <c r="E24" s="5">
        <v>3</v>
      </c>
    </row>
    <row r="25" spans="1:5" x14ac:dyDescent="0.25">
      <c r="A25" s="30" cm="1">
        <f t="array" ref="A25">INDEX(D$14:D$48,ROWS(D25:D$48))</f>
        <v>0.72149999999999992</v>
      </c>
      <c r="B25" s="30" cm="1">
        <f t="array" ref="B25">INDEX(E$14:E$48,ROWS(E25:E$48))</f>
        <v>1.7</v>
      </c>
      <c r="D25" s="27">
        <v>0.83549999999999991</v>
      </c>
      <c r="E25" s="5">
        <v>2.9</v>
      </c>
    </row>
    <row r="26" spans="1:5" x14ac:dyDescent="0.25">
      <c r="A26" s="30" cm="1">
        <f t="array" ref="A26">INDEX(D$14:D$48,ROWS(D26:D$48))</f>
        <v>0.73099999999999998</v>
      </c>
      <c r="B26" s="30" cm="1">
        <f t="array" ref="B26">INDEX(E$14:E$48,ROWS(E26:E$48))</f>
        <v>1.8</v>
      </c>
      <c r="D26" s="27">
        <v>0.82599999999999996</v>
      </c>
      <c r="E26" s="5">
        <v>2.8</v>
      </c>
    </row>
    <row r="27" spans="1:5" x14ac:dyDescent="0.25">
      <c r="A27" s="30" cm="1">
        <f t="array" ref="A27">INDEX(D$14:D$48,ROWS(D27:D$48))</f>
        <v>0.74049999999999994</v>
      </c>
      <c r="B27" s="30" cm="1">
        <f t="array" ref="B27">INDEX(E$14:E$48,ROWS(E27:E$48))</f>
        <v>1.9</v>
      </c>
      <c r="D27" s="27">
        <v>0.8165</v>
      </c>
      <c r="E27" s="5">
        <v>2.7</v>
      </c>
    </row>
    <row r="28" spans="1:5" x14ac:dyDescent="0.25">
      <c r="A28" s="30" cm="1">
        <f t="array" ref="A28">INDEX(D$14:D$48,ROWS(D28:D$48))</f>
        <v>0.75</v>
      </c>
      <c r="B28" s="30" cm="1">
        <f t="array" ref="B28">INDEX(E$14:E$48,ROWS(E28:E$48))</f>
        <v>2</v>
      </c>
      <c r="D28" s="27">
        <v>0.80699999999999994</v>
      </c>
      <c r="E28" s="5">
        <v>2.6</v>
      </c>
    </row>
    <row r="29" spans="1:5" x14ac:dyDescent="0.25">
      <c r="A29" s="30" cm="1">
        <f t="array" ref="A29">INDEX(D$14:D$48,ROWS(D29:D$48))</f>
        <v>0.75949999999999995</v>
      </c>
      <c r="B29" s="30" cm="1">
        <f t="array" ref="B29">INDEX(E$14:E$48,ROWS(E29:E$48))</f>
        <v>2.1</v>
      </c>
      <c r="D29" s="27">
        <v>0.79749999999999999</v>
      </c>
      <c r="E29" s="5">
        <v>2.5</v>
      </c>
    </row>
    <row r="30" spans="1:5" x14ac:dyDescent="0.25">
      <c r="A30" s="30" cm="1">
        <f t="array" ref="A30">INDEX(D$14:D$48,ROWS(D30:D$48))</f>
        <v>0.76899999999999991</v>
      </c>
      <c r="B30" s="30" cm="1">
        <f t="array" ref="B30">INDEX(E$14:E$48,ROWS(E30:E$48))</f>
        <v>2.2000000000000002</v>
      </c>
      <c r="D30" s="27">
        <v>0.78799999999999992</v>
      </c>
      <c r="E30" s="5">
        <v>2.4</v>
      </c>
    </row>
    <row r="31" spans="1:5" x14ac:dyDescent="0.25">
      <c r="A31" s="30" cm="1">
        <f t="array" ref="A31">INDEX(D$14:D$48,ROWS(D31:D$48))</f>
        <v>0.77849999999999997</v>
      </c>
      <c r="B31" s="30" cm="1">
        <f t="array" ref="B31"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25">
      <c r="A32" s="30" cm="1">
        <f t="array" ref="A32">INDEX(D$14:D$48,ROWS(D32:D$48))</f>
        <v>0.78799999999999992</v>
      </c>
      <c r="B32" s="30" cm="1">
        <f t="array" ref="B32">INDEX(E$14:E$48,ROWS(E32:E$48))</f>
        <v>2.4</v>
      </c>
      <c r="D32" s="27">
        <v>0.76899999999999991</v>
      </c>
      <c r="E32" s="5">
        <v>2.2000000000000002</v>
      </c>
    </row>
    <row r="33" spans="1:5" x14ac:dyDescent="0.25">
      <c r="A33" s="30" cm="1">
        <f t="array" ref="A33">INDEX(D$14:D$48,ROWS(D33:D$48))</f>
        <v>0.79749999999999999</v>
      </c>
      <c r="B33" s="30" cm="1">
        <f t="array" ref="B33">INDEX(E$14:E$48,ROWS(E33:E$48))</f>
        <v>2.5</v>
      </c>
      <c r="D33" s="27">
        <v>0.75949999999999995</v>
      </c>
      <c r="E33" s="5">
        <v>2.1</v>
      </c>
    </row>
    <row r="34" spans="1:5" x14ac:dyDescent="0.25">
      <c r="A34" s="30" cm="1">
        <f t="array" ref="A34">INDEX(D$14:D$48,ROWS(D34:D$48))</f>
        <v>0.80699999999999994</v>
      </c>
      <c r="B34" s="30" cm="1">
        <f t="array" ref="B34">INDEX(E$14:E$48,ROWS(E34:E$48))</f>
        <v>2.6</v>
      </c>
      <c r="D34" s="27">
        <v>0.75</v>
      </c>
      <c r="E34" s="5">
        <v>2</v>
      </c>
    </row>
    <row r="35" spans="1:5" x14ac:dyDescent="0.25">
      <c r="A35" s="30" cm="1">
        <f t="array" ref="A35">INDEX(D$14:D$48,ROWS(D35:D$48))</f>
        <v>0.8165</v>
      </c>
      <c r="B35" s="30" cm="1">
        <f t="array" ref="B35">INDEX(E$14:E$48,ROWS(E35:E$48))</f>
        <v>2.7</v>
      </c>
      <c r="D35" s="27">
        <v>0.74049999999999994</v>
      </c>
      <c r="E35" s="5">
        <v>1.9</v>
      </c>
    </row>
    <row r="36" spans="1:5" x14ac:dyDescent="0.25">
      <c r="A36" s="30" cm="1">
        <f t="array" ref="A36">INDEX(D$14:D$48,ROWS(D36:D$48))</f>
        <v>0.82599999999999996</v>
      </c>
      <c r="B36" s="30" cm="1">
        <f t="array" ref="B36">INDEX(E$14:E$48,ROWS(E36:E$48))</f>
        <v>2.8</v>
      </c>
      <c r="D36" s="27">
        <v>0.73099999999999998</v>
      </c>
      <c r="E36" s="5">
        <v>1.8</v>
      </c>
    </row>
    <row r="37" spans="1:5" x14ac:dyDescent="0.25">
      <c r="A37" s="30" cm="1">
        <f t="array" ref="A37">INDEX(D$14:D$48,ROWS(D37:D$48))</f>
        <v>0.83549999999999991</v>
      </c>
      <c r="B37" s="30" cm="1">
        <f t="array" ref="B37">INDEX(E$14:E$48,ROWS(E37:E$48))</f>
        <v>2.9</v>
      </c>
      <c r="D37" s="27">
        <v>0.72149999999999992</v>
      </c>
      <c r="E37" s="5">
        <v>1.7</v>
      </c>
    </row>
    <row r="38" spans="1:5" x14ac:dyDescent="0.25">
      <c r="A38" s="30" cm="1">
        <f t="array" ref="A38">INDEX(D$14:D$48,ROWS(D38:D$48))</f>
        <v>0.84499999999999997</v>
      </c>
      <c r="B38" s="30" cm="1">
        <f t="array" ref="B38">INDEX(E$14:E$48,ROWS(E38:E$48))</f>
        <v>3</v>
      </c>
      <c r="D38" s="27">
        <v>0.71199999999999997</v>
      </c>
      <c r="E38" s="5">
        <v>1.6</v>
      </c>
    </row>
    <row r="39" spans="1:5" x14ac:dyDescent="0.25">
      <c r="A39" s="30" cm="1">
        <f t="array" ref="A39">INDEX(D$14:D$48,ROWS(D39:D$48))</f>
        <v>0.85449999999999993</v>
      </c>
      <c r="B39" s="30" cm="1">
        <f t="array" ref="B39">INDEX(E$14:E$48,ROWS(E39:E$48))</f>
        <v>3.1</v>
      </c>
      <c r="D39" s="27">
        <v>0.7024999999999999</v>
      </c>
      <c r="E39" s="5">
        <v>1.5</v>
      </c>
    </row>
    <row r="40" spans="1:5" x14ac:dyDescent="0.25">
      <c r="A40" s="30" cm="1">
        <f t="array" ref="A40">INDEX(D$14:D$48,ROWS(D40:D$48))</f>
        <v>0.86399999999999999</v>
      </c>
      <c r="B40" s="30" cm="1">
        <f t="array" ref="B40">INDEX(E$14:E$48,ROWS(E40:E$48))</f>
        <v>3.2</v>
      </c>
      <c r="D40" s="27">
        <v>0.69299999999999995</v>
      </c>
      <c r="E40" s="5">
        <v>1.4</v>
      </c>
    </row>
    <row r="41" spans="1:5" x14ac:dyDescent="0.25">
      <c r="A41" s="30" cm="1">
        <f t="array" ref="A41">INDEX(D$14:D$48,ROWS(D41:D$48))</f>
        <v>0.87349999999999994</v>
      </c>
      <c r="B41" s="30" cm="1">
        <f t="array" ref="B41">INDEX(E$14:E$48,ROWS(E41:E$48))</f>
        <v>3.3</v>
      </c>
      <c r="D41" s="27">
        <v>0.6835</v>
      </c>
      <c r="E41" s="5">
        <v>1.3</v>
      </c>
    </row>
    <row r="42" spans="1:5" x14ac:dyDescent="0.25">
      <c r="A42" s="30" cm="1">
        <f t="array" ref="A42">INDEX(D$14:D$48,ROWS(D42:D$48))</f>
        <v>0.88300000000000001</v>
      </c>
      <c r="B42" s="30" cm="1">
        <f t="array" ref="B42">INDEX(E$14:E$48,ROWS(E42:E$48))</f>
        <v>3.4</v>
      </c>
      <c r="D42" s="27">
        <v>0.67399999999999993</v>
      </c>
      <c r="E42" s="5">
        <v>1.2</v>
      </c>
    </row>
    <row r="43" spans="1:5" x14ac:dyDescent="0.25">
      <c r="A43" s="30" cm="1">
        <f t="array" ref="A43">INDEX(D$14:D$48,ROWS(D43:D$48))</f>
        <v>0.89249999999999996</v>
      </c>
      <c r="B43" s="30" cm="1">
        <f t="array" ref="B43">INDEX(E$14:E$48,ROWS(E43:E$48))</f>
        <v>3.5</v>
      </c>
      <c r="D43" s="27">
        <v>0.66449999999999998</v>
      </c>
      <c r="E43" s="5">
        <v>1.1000000000000001</v>
      </c>
    </row>
    <row r="44" spans="1:5" x14ac:dyDescent="0.25">
      <c r="A44" s="30" cm="1">
        <f t="array" ref="A44">INDEX(D$14:D$48,ROWS(D44:D$48))</f>
        <v>0.90199999999999991</v>
      </c>
      <c r="B44" s="30" cm="1">
        <f t="array" ref="B44">INDEX(E$14:E$48,ROWS(E44:E$48))</f>
        <v>3.6</v>
      </c>
      <c r="D44" s="27">
        <v>0.65500000000000003</v>
      </c>
      <c r="E44" s="5">
        <v>1</v>
      </c>
    </row>
    <row r="45" spans="1:5" x14ac:dyDescent="0.25">
      <c r="A45" s="30" cm="1">
        <f t="array" ref="A45">INDEX(D$14:D$48,ROWS(D45:D$48))</f>
        <v>0.91149999999999998</v>
      </c>
      <c r="B45" s="30" cm="1">
        <f t="array" ref="B45">INDEX(E$14:E$48,ROWS(E45:E$48))</f>
        <v>3.7</v>
      </c>
      <c r="D45" s="27">
        <v>0.64549999999999996</v>
      </c>
      <c r="E45" s="5">
        <v>0.9</v>
      </c>
    </row>
    <row r="46" spans="1:5" x14ac:dyDescent="0.25">
      <c r="A46" s="30" cm="1">
        <f t="array" ref="A46">INDEX(D$14:D$48,ROWS(D46:D$48))</f>
        <v>0.92099999999999993</v>
      </c>
      <c r="B46" s="30" cm="1">
        <f t="array" ref="B46">INDEX(E$14:E$48,ROWS(E46:E$48))</f>
        <v>3.8</v>
      </c>
      <c r="D46" s="27">
        <v>0.6359999999999999</v>
      </c>
      <c r="E46" s="5">
        <v>0.80000000000000104</v>
      </c>
    </row>
    <row r="47" spans="1:5" x14ac:dyDescent="0.25">
      <c r="A47" s="30" cm="1">
        <f t="array" ref="A47">INDEX(D$14:D$48,ROWS(D47:D$48))</f>
        <v>0.93049999999999999</v>
      </c>
      <c r="B47" s="30" cm="1">
        <f t="array" ref="B47">INDEX(E$14:E$48,ROWS(E47:E$48))</f>
        <v>3.9</v>
      </c>
      <c r="D47" s="27">
        <v>0.62649999999999995</v>
      </c>
      <c r="E47" s="5">
        <v>0.70000000000000095</v>
      </c>
    </row>
    <row r="48" spans="1:5" x14ac:dyDescent="0.25">
      <c r="A48" s="30" cm="1">
        <f t="array" ref="A48">INDEX(D$14:D$48,ROWS(D48:D$48))</f>
        <v>0.94</v>
      </c>
      <c r="B48" s="30" cm="1">
        <f t="array" ref="B48"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showGridLines="0" workbookViewId="0">
      <selection activeCell="A15" sqref="A15"/>
    </sheetView>
  </sheetViews>
  <sheetFormatPr defaultColWidth="8.85546875" defaultRowHeight="15" x14ac:dyDescent="0.25"/>
  <cols>
    <col min="1" max="1" width="17.42578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5">
      <c r="A1" s="1" t="s">
        <v>260</v>
      </c>
      <c r="B1" s="2"/>
      <c r="C1" s="2"/>
      <c r="D1" s="2"/>
      <c r="E1" s="2"/>
      <c r="F1" s="3"/>
    </row>
    <row r="3" spans="1:6" x14ac:dyDescent="0.25">
      <c r="A3" s="7" t="s">
        <v>73</v>
      </c>
    </row>
    <row r="4" spans="1:6" x14ac:dyDescent="0.25">
      <c r="A4" s="4" t="s">
        <v>74</v>
      </c>
      <c r="B4" s="4" t="s">
        <v>75</v>
      </c>
      <c r="C4" s="4" t="s">
        <v>76</v>
      </c>
    </row>
    <row r="5" spans="1:6" x14ac:dyDescent="0.25">
      <c r="A5" s="5" t="s">
        <v>77</v>
      </c>
      <c r="B5" s="49">
        <v>0.88631578947368417</v>
      </c>
      <c r="C5" s="8">
        <f>LOOKUP(B5,$A$14:$B$48)</f>
        <v>3.4</v>
      </c>
    </row>
    <row r="6" spans="1:6" x14ac:dyDescent="0.25">
      <c r="A6" s="5" t="s">
        <v>78</v>
      </c>
      <c r="B6" s="49">
        <v>0.66315789473684206</v>
      </c>
      <c r="C6" s="8">
        <f>LOOKUP(B6,$A$14:$B$48)</f>
        <v>1</v>
      </c>
    </row>
    <row r="7" spans="1:6" x14ac:dyDescent="0.25">
      <c r="A7" s="5" t="s">
        <v>79</v>
      </c>
      <c r="B7" s="49">
        <v>0.84421052631578952</v>
      </c>
      <c r="C7" s="8">
        <f t="shared" ref="C6:C10" si="0">LOOKUP(B7,$A$14:$B$48)</f>
        <v>2.9</v>
      </c>
    </row>
    <row r="8" spans="1:6" x14ac:dyDescent="0.25">
      <c r="A8" s="5" t="s">
        <v>80</v>
      </c>
      <c r="B8" s="49">
        <v>0.97894736842105268</v>
      </c>
      <c r="C8" s="8">
        <f t="shared" si="0"/>
        <v>4</v>
      </c>
    </row>
    <row r="9" spans="1:6" x14ac:dyDescent="0.25">
      <c r="A9" s="5" t="s">
        <v>81</v>
      </c>
      <c r="B9" s="49">
        <v>0.93989999999999996</v>
      </c>
      <c r="C9" s="8">
        <f t="shared" si="0"/>
        <v>3.9</v>
      </c>
    </row>
    <row r="10" spans="1:6" x14ac:dyDescent="0.25">
      <c r="A10" s="5" t="s">
        <v>82</v>
      </c>
      <c r="B10" s="49">
        <v>0.55000000000000004</v>
      </c>
      <c r="C10" s="8">
        <f t="shared" si="0"/>
        <v>0</v>
      </c>
    </row>
    <row r="12" spans="1:6" x14ac:dyDescent="0.25">
      <c r="A12" t="s">
        <v>83</v>
      </c>
      <c r="D12" t="s">
        <v>84</v>
      </c>
    </row>
    <row r="13" spans="1:6" ht="30" x14ac:dyDescent="0.25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25">
      <c r="A14" s="30">
        <f>INDEX(D$14:D$48,ROWS(D14:D$48))</f>
        <v>0</v>
      </c>
      <c r="B14" s="30">
        <f>INDEX(E$14:E$48,ROWS(E14:E$48))</f>
        <v>0</v>
      </c>
      <c r="D14" s="27">
        <v>0.94</v>
      </c>
      <c r="E14" s="5">
        <v>4</v>
      </c>
    </row>
    <row r="15" spans="1:6" x14ac:dyDescent="0.25">
      <c r="A15" s="30">
        <f>INDEX(D$14:D$48,ROWS(D15:D$48))</f>
        <v>0.62649999999999995</v>
      </c>
      <c r="B15" s="30">
        <f>INDEX(E$14:E$48,ROWS(E15:E$48))</f>
        <v>0.70000000000000095</v>
      </c>
      <c r="D15" s="27">
        <v>0.93049999999999999</v>
      </c>
      <c r="E15" s="5">
        <v>3.9</v>
      </c>
    </row>
    <row r="16" spans="1:6" x14ac:dyDescent="0.25">
      <c r="A16" s="30">
        <f>INDEX(D$14:D$48,ROWS(D16:D$48))</f>
        <v>0.6359999999999999</v>
      </c>
      <c r="B16" s="30">
        <f>INDEX(E$14:E$48,ROWS(E16:E$48))</f>
        <v>0.80000000000000104</v>
      </c>
      <c r="D16" s="27">
        <v>0.92099999999999993</v>
      </c>
      <c r="E16" s="5">
        <v>3.8</v>
      </c>
    </row>
    <row r="17" spans="1:5" x14ac:dyDescent="0.25">
      <c r="A17" s="30">
        <f>INDEX(D$14:D$48,ROWS(D17:D$48))</f>
        <v>0.64549999999999996</v>
      </c>
      <c r="B17" s="30">
        <f>INDEX(E$14:E$48,ROWS(E17:E$48))</f>
        <v>0.9</v>
      </c>
      <c r="D17" s="27">
        <v>0.91149999999999998</v>
      </c>
      <c r="E17" s="5">
        <v>3.7</v>
      </c>
    </row>
    <row r="18" spans="1:5" x14ac:dyDescent="0.25">
      <c r="A18" s="30">
        <f>INDEX(D$14:D$48,ROWS(D18:D$48))</f>
        <v>0.65500000000000003</v>
      </c>
      <c r="B18" s="30">
        <f>INDEX(E$14:E$48,ROWS(E18:E$48))</f>
        <v>1</v>
      </c>
      <c r="D18" s="27">
        <v>0.90199999999999991</v>
      </c>
      <c r="E18" s="5">
        <v>3.6</v>
      </c>
    </row>
    <row r="19" spans="1:5" x14ac:dyDescent="0.25">
      <c r="A19" s="30">
        <f>INDEX(D$14:D$48,ROWS(D19:D$48))</f>
        <v>0.66449999999999998</v>
      </c>
      <c r="B19" s="30">
        <f>INDEX(E$14:E$48,ROWS(E19:E$48))</f>
        <v>1.1000000000000001</v>
      </c>
      <c r="D19" s="27">
        <v>0.89249999999999996</v>
      </c>
      <c r="E19" s="5">
        <v>3.5</v>
      </c>
    </row>
    <row r="20" spans="1:5" x14ac:dyDescent="0.25">
      <c r="A20" s="30">
        <f>INDEX(D$14:D$48,ROWS(D20:D$48))</f>
        <v>0.67399999999999993</v>
      </c>
      <c r="B20" s="30">
        <f>INDEX(E$14:E$48,ROWS(E20:E$48))</f>
        <v>1.2</v>
      </c>
      <c r="D20" s="27">
        <v>0.88300000000000001</v>
      </c>
      <c r="E20" s="5">
        <v>3.4</v>
      </c>
    </row>
    <row r="21" spans="1:5" x14ac:dyDescent="0.25">
      <c r="A21" s="30">
        <f>INDEX(D$14:D$48,ROWS(D21:D$48))</f>
        <v>0.6835</v>
      </c>
      <c r="B21" s="30">
        <f>INDEX(E$14:E$48,ROWS(E21:E$48))</f>
        <v>1.3</v>
      </c>
      <c r="D21" s="27">
        <v>0.87349999999999994</v>
      </c>
      <c r="E21" s="5">
        <v>3.3</v>
      </c>
    </row>
    <row r="22" spans="1:5" x14ac:dyDescent="0.25">
      <c r="A22" s="30">
        <f>INDEX(D$14:D$48,ROWS(D22:D$48))</f>
        <v>0.69299999999999995</v>
      </c>
      <c r="B22" s="30">
        <f>INDEX(E$14:E$48,ROWS(E22:E$48))</f>
        <v>1.4</v>
      </c>
      <c r="D22" s="27">
        <v>0.86399999999999999</v>
      </c>
      <c r="E22" s="5">
        <v>3.2</v>
      </c>
    </row>
    <row r="23" spans="1:5" x14ac:dyDescent="0.25">
      <c r="A23" s="30">
        <f>INDEX(D$14:D$48,ROWS(D23:D$48))</f>
        <v>0.7024999999999999</v>
      </c>
      <c r="B23" s="30">
        <f>INDEX(E$14:E$48,ROWS(E23:E$48))</f>
        <v>1.5</v>
      </c>
      <c r="D23" s="27">
        <v>0.85449999999999993</v>
      </c>
      <c r="E23" s="5">
        <v>3.1</v>
      </c>
    </row>
    <row r="24" spans="1:5" x14ac:dyDescent="0.25">
      <c r="A24" s="30">
        <f>INDEX(D$14:D$48,ROWS(D24:D$48))</f>
        <v>0.71199999999999997</v>
      </c>
      <c r="B24" s="30">
        <f>INDEX(E$14:E$48,ROWS(E24:E$48))</f>
        <v>1.6</v>
      </c>
      <c r="D24" s="27">
        <v>0.84499999999999997</v>
      </c>
      <c r="E24" s="5">
        <v>3</v>
      </c>
    </row>
    <row r="25" spans="1:5" x14ac:dyDescent="0.25">
      <c r="A25" s="30">
        <f>INDEX(D$14:D$48,ROWS(D25:D$48))</f>
        <v>0.72149999999999992</v>
      </c>
      <c r="B25" s="30">
        <f>INDEX(E$14:E$48,ROWS(E25:E$48))</f>
        <v>1.7</v>
      </c>
      <c r="D25" s="27">
        <v>0.83549999999999991</v>
      </c>
      <c r="E25" s="5">
        <v>2.9</v>
      </c>
    </row>
    <row r="26" spans="1:5" x14ac:dyDescent="0.25">
      <c r="A26" s="30">
        <f>INDEX(D$14:D$48,ROWS(D26:D$48))</f>
        <v>0.73099999999999998</v>
      </c>
      <c r="B26" s="30">
        <f>INDEX(E$14:E$48,ROWS(E26:E$48))</f>
        <v>1.8</v>
      </c>
      <c r="D26" s="27">
        <v>0.82599999999999996</v>
      </c>
      <c r="E26" s="5">
        <v>2.8</v>
      </c>
    </row>
    <row r="27" spans="1:5" x14ac:dyDescent="0.25">
      <c r="A27" s="30">
        <f>INDEX(D$14:D$48,ROWS(D27:D$48))</f>
        <v>0.74049999999999994</v>
      </c>
      <c r="B27" s="30">
        <f>INDEX(E$14:E$48,ROWS(E27:E$48))</f>
        <v>1.9</v>
      </c>
      <c r="D27" s="27">
        <v>0.8165</v>
      </c>
      <c r="E27" s="5">
        <v>2.7</v>
      </c>
    </row>
    <row r="28" spans="1:5" x14ac:dyDescent="0.25">
      <c r="A28" s="30">
        <f>INDEX(D$14:D$48,ROWS(D28:D$48))</f>
        <v>0.75</v>
      </c>
      <c r="B28" s="30">
        <f>INDEX(E$14:E$48,ROWS(E28:E$48))</f>
        <v>2</v>
      </c>
      <c r="D28" s="27">
        <v>0.80699999999999994</v>
      </c>
      <c r="E28" s="5">
        <v>2.6</v>
      </c>
    </row>
    <row r="29" spans="1:5" x14ac:dyDescent="0.25">
      <c r="A29" s="30">
        <f>INDEX(D$14:D$48,ROWS(D29:D$48))</f>
        <v>0.75949999999999995</v>
      </c>
      <c r="B29" s="30">
        <f>INDEX(E$14:E$48,ROWS(E29:E$48))</f>
        <v>2.1</v>
      </c>
      <c r="D29" s="27">
        <v>0.79749999999999999</v>
      </c>
      <c r="E29" s="5">
        <v>2.5</v>
      </c>
    </row>
    <row r="30" spans="1:5" x14ac:dyDescent="0.25">
      <c r="A30" s="30">
        <f>INDEX(D$14:D$48,ROWS(D30:D$48))</f>
        <v>0.76899999999999991</v>
      </c>
      <c r="B30" s="30">
        <f>INDEX(E$14:E$48,ROWS(E30:E$48))</f>
        <v>2.2000000000000002</v>
      </c>
      <c r="D30" s="27">
        <v>0.78799999999999992</v>
      </c>
      <c r="E30" s="5">
        <v>2.4</v>
      </c>
    </row>
    <row r="31" spans="1:5" x14ac:dyDescent="0.25">
      <c r="A31" s="30">
        <f>INDEX(D$14:D$48,ROWS(D31:D$48))</f>
        <v>0.77849999999999997</v>
      </c>
      <c r="B31" s="30">
        <f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25">
      <c r="A32" s="30">
        <f>INDEX(D$14:D$48,ROWS(D32:D$48))</f>
        <v>0.78799999999999992</v>
      </c>
      <c r="B32" s="30">
        <f>INDEX(E$14:E$48,ROWS(E32:E$48))</f>
        <v>2.4</v>
      </c>
      <c r="D32" s="27">
        <v>0.76899999999999991</v>
      </c>
      <c r="E32" s="5">
        <v>2.2000000000000002</v>
      </c>
    </row>
    <row r="33" spans="1:5" x14ac:dyDescent="0.25">
      <c r="A33" s="30">
        <f>INDEX(D$14:D$48,ROWS(D33:D$48))</f>
        <v>0.79749999999999999</v>
      </c>
      <c r="B33" s="30">
        <f>INDEX(E$14:E$48,ROWS(E33:E$48))</f>
        <v>2.5</v>
      </c>
      <c r="D33" s="27">
        <v>0.75949999999999995</v>
      </c>
      <c r="E33" s="5">
        <v>2.1</v>
      </c>
    </row>
    <row r="34" spans="1:5" x14ac:dyDescent="0.25">
      <c r="A34" s="30">
        <f>INDEX(D$14:D$48,ROWS(D34:D$48))</f>
        <v>0.80699999999999994</v>
      </c>
      <c r="B34" s="30">
        <f>INDEX(E$14:E$48,ROWS(E34:E$48))</f>
        <v>2.6</v>
      </c>
      <c r="D34" s="27">
        <v>0.75</v>
      </c>
      <c r="E34" s="5">
        <v>2</v>
      </c>
    </row>
    <row r="35" spans="1:5" x14ac:dyDescent="0.25">
      <c r="A35" s="30">
        <f>INDEX(D$14:D$48,ROWS(D35:D$48))</f>
        <v>0.8165</v>
      </c>
      <c r="B35" s="30">
        <f>INDEX(E$14:E$48,ROWS(E35:E$48))</f>
        <v>2.7</v>
      </c>
      <c r="D35" s="27">
        <v>0.74049999999999994</v>
      </c>
      <c r="E35" s="5">
        <v>1.9</v>
      </c>
    </row>
    <row r="36" spans="1:5" x14ac:dyDescent="0.25">
      <c r="A36" s="30">
        <f>INDEX(D$14:D$48,ROWS(D36:D$48))</f>
        <v>0.82599999999999996</v>
      </c>
      <c r="B36" s="30">
        <f>INDEX(E$14:E$48,ROWS(E36:E$48))</f>
        <v>2.8</v>
      </c>
      <c r="D36" s="27">
        <v>0.73099999999999998</v>
      </c>
      <c r="E36" s="5">
        <v>1.8</v>
      </c>
    </row>
    <row r="37" spans="1:5" x14ac:dyDescent="0.25">
      <c r="A37" s="30">
        <f>INDEX(D$14:D$48,ROWS(D37:D$48))</f>
        <v>0.83549999999999991</v>
      </c>
      <c r="B37" s="30">
        <f>INDEX(E$14:E$48,ROWS(E37:E$48))</f>
        <v>2.9</v>
      </c>
      <c r="D37" s="27">
        <v>0.72149999999999992</v>
      </c>
      <c r="E37" s="5">
        <v>1.7</v>
      </c>
    </row>
    <row r="38" spans="1:5" x14ac:dyDescent="0.25">
      <c r="A38" s="30">
        <f>INDEX(D$14:D$48,ROWS(D38:D$48))</f>
        <v>0.84499999999999997</v>
      </c>
      <c r="B38" s="30">
        <f>INDEX(E$14:E$48,ROWS(E38:E$48))</f>
        <v>3</v>
      </c>
      <c r="D38" s="27">
        <v>0.71199999999999997</v>
      </c>
      <c r="E38" s="5">
        <v>1.6</v>
      </c>
    </row>
    <row r="39" spans="1:5" x14ac:dyDescent="0.25">
      <c r="A39" s="30">
        <f>INDEX(D$14:D$48,ROWS(D39:D$48))</f>
        <v>0.85449999999999993</v>
      </c>
      <c r="B39" s="30">
        <f>INDEX(E$14:E$48,ROWS(E39:E$48))</f>
        <v>3.1</v>
      </c>
      <c r="D39" s="27">
        <v>0.7024999999999999</v>
      </c>
      <c r="E39" s="5">
        <v>1.5</v>
      </c>
    </row>
    <row r="40" spans="1:5" x14ac:dyDescent="0.25">
      <c r="A40" s="30">
        <f>INDEX(D$14:D$48,ROWS(D40:D$48))</f>
        <v>0.86399999999999999</v>
      </c>
      <c r="B40" s="30">
        <f>INDEX(E$14:E$48,ROWS(E40:E$48))</f>
        <v>3.2</v>
      </c>
      <c r="D40" s="27">
        <v>0.69299999999999995</v>
      </c>
      <c r="E40" s="5">
        <v>1.4</v>
      </c>
    </row>
    <row r="41" spans="1:5" x14ac:dyDescent="0.25">
      <c r="A41" s="30">
        <f>INDEX(D$14:D$48,ROWS(D41:D$48))</f>
        <v>0.87349999999999994</v>
      </c>
      <c r="B41" s="30">
        <f>INDEX(E$14:E$48,ROWS(E41:E$48))</f>
        <v>3.3</v>
      </c>
      <c r="D41" s="27">
        <v>0.6835</v>
      </c>
      <c r="E41" s="5">
        <v>1.3</v>
      </c>
    </row>
    <row r="42" spans="1:5" x14ac:dyDescent="0.25">
      <c r="A42" s="30">
        <f>INDEX(D$14:D$48,ROWS(D42:D$48))</f>
        <v>0.88300000000000001</v>
      </c>
      <c r="B42" s="30">
        <f>INDEX(E$14:E$48,ROWS(E42:E$48))</f>
        <v>3.4</v>
      </c>
      <c r="D42" s="27">
        <v>0.67399999999999993</v>
      </c>
      <c r="E42" s="5">
        <v>1.2</v>
      </c>
    </row>
    <row r="43" spans="1:5" x14ac:dyDescent="0.25">
      <c r="A43" s="30">
        <f>INDEX(D$14:D$48,ROWS(D43:D$48))</f>
        <v>0.89249999999999996</v>
      </c>
      <c r="B43" s="30">
        <f>INDEX(E$14:E$48,ROWS(E43:E$48))</f>
        <v>3.5</v>
      </c>
      <c r="D43" s="27">
        <v>0.66449999999999998</v>
      </c>
      <c r="E43" s="5">
        <v>1.1000000000000001</v>
      </c>
    </row>
    <row r="44" spans="1:5" x14ac:dyDescent="0.25">
      <c r="A44" s="30">
        <f>INDEX(D$14:D$48,ROWS(D44:D$48))</f>
        <v>0.90199999999999991</v>
      </c>
      <c r="B44" s="30">
        <f>INDEX(E$14:E$48,ROWS(E44:E$48))</f>
        <v>3.6</v>
      </c>
      <c r="D44" s="27">
        <v>0.65500000000000003</v>
      </c>
      <c r="E44" s="5">
        <v>1</v>
      </c>
    </row>
    <row r="45" spans="1:5" x14ac:dyDescent="0.25">
      <c r="A45" s="30">
        <f>INDEX(D$14:D$48,ROWS(D45:D$48))</f>
        <v>0.91149999999999998</v>
      </c>
      <c r="B45" s="30">
        <f>INDEX(E$14:E$48,ROWS(E45:E$48))</f>
        <v>3.7</v>
      </c>
      <c r="D45" s="27">
        <v>0.64549999999999996</v>
      </c>
      <c r="E45" s="5">
        <v>0.9</v>
      </c>
    </row>
    <row r="46" spans="1:5" x14ac:dyDescent="0.25">
      <c r="A46" s="30">
        <f>INDEX(D$14:D$48,ROWS(D46:D$48))</f>
        <v>0.92099999999999993</v>
      </c>
      <c r="B46" s="30">
        <f>INDEX(E$14:E$48,ROWS(E46:E$48))</f>
        <v>3.8</v>
      </c>
      <c r="D46" s="27">
        <v>0.6359999999999999</v>
      </c>
      <c r="E46" s="5">
        <v>0.80000000000000104</v>
      </c>
    </row>
    <row r="47" spans="1:5" x14ac:dyDescent="0.25">
      <c r="A47" s="30">
        <f>INDEX(D$14:D$48,ROWS(D47:D$48))</f>
        <v>0.93049999999999999</v>
      </c>
      <c r="B47" s="30">
        <f>INDEX(E$14:E$48,ROWS(E47:E$48))</f>
        <v>3.9</v>
      </c>
      <c r="D47" s="27">
        <v>0.62649999999999995</v>
      </c>
      <c r="E47" s="5">
        <v>0.70000000000000095</v>
      </c>
    </row>
    <row r="48" spans="1:5" x14ac:dyDescent="0.25">
      <c r="A48" s="30">
        <f>INDEX(D$14:D$48,ROWS(D48:D$48))</f>
        <v>0.94</v>
      </c>
      <c r="B48" s="30">
        <f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showGridLines="0" zoomScale="85" zoomScaleNormal="85" workbookViewId="0">
      <selection activeCell="I17" sqref="I17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 A$13:A$31, 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 A$13:A$31, 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 t="shared" si="0"/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showGridLines="0" zoomScale="115" zoomScaleNormal="115" workbookViewId="0">
      <selection activeCell="F21" sqref="F21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 t="shared" si="0"/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showGridLines="0" tabSelected="1" zoomScale="85" zoomScaleNormal="85" workbookViewId="0">
      <selection activeCell="L89" sqref="L89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.28515625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  <c r="E11" s="48" t="s">
        <v>149</v>
      </c>
    </row>
    <row r="12" spans="1:8" x14ac:dyDescent="0.25">
      <c r="A12" s="5" t="s">
        <v>150</v>
      </c>
      <c r="C12" s="5" t="s">
        <v>151</v>
      </c>
      <c r="D12" s="8" t="b">
        <f>ISNA(MATCH(C12, A$12:A$104, 0))</f>
        <v>0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 A$12:A$104, 0))</f>
        <v>0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</row>
    <row r="17" spans="1:4" x14ac:dyDescent="0.25">
      <c r="A17" s="5" t="s">
        <v>153</v>
      </c>
      <c r="C17" s="5" t="s">
        <v>159</v>
      </c>
      <c r="D17" s="8" t="b">
        <f t="shared" si="0"/>
        <v>0</v>
      </c>
    </row>
    <row r="18" spans="1:4" x14ac:dyDescent="0.25">
      <c r="A18" s="5" t="s">
        <v>160</v>
      </c>
      <c r="C18" s="5" t="s">
        <v>161</v>
      </c>
      <c r="D18" s="8" t="b">
        <f t="shared" si="0"/>
        <v>0</v>
      </c>
    </row>
    <row r="19" spans="1:4" x14ac:dyDescent="0.25">
      <c r="A19" s="5" t="s">
        <v>162</v>
      </c>
      <c r="C19" s="5" t="s">
        <v>163</v>
      </c>
      <c r="D19" s="8" t="b">
        <f t="shared" si="0"/>
        <v>0</v>
      </c>
    </row>
    <row r="20" spans="1:4" x14ac:dyDescent="0.25">
      <c r="A20" s="5" t="s">
        <v>164</v>
      </c>
      <c r="C20" s="5" t="s">
        <v>165</v>
      </c>
      <c r="D20" s="8" t="b">
        <f t="shared" si="0"/>
        <v>0</v>
      </c>
    </row>
    <row r="21" spans="1:4" x14ac:dyDescent="0.25">
      <c r="A21" s="5" t="s">
        <v>166</v>
      </c>
      <c r="C21" s="5" t="s">
        <v>167</v>
      </c>
      <c r="D21" s="8" t="b">
        <f t="shared" si="0"/>
        <v>0</v>
      </c>
    </row>
    <row r="22" spans="1:4" x14ac:dyDescent="0.25">
      <c r="A22" s="5" t="s">
        <v>168</v>
      </c>
      <c r="C22" s="5" t="s">
        <v>169</v>
      </c>
      <c r="D22" s="8" t="b">
        <f t="shared" si="0"/>
        <v>0</v>
      </c>
    </row>
    <row r="23" spans="1:4" x14ac:dyDescent="0.25">
      <c r="A23" s="5" t="s">
        <v>170</v>
      </c>
      <c r="C23" s="5" t="s">
        <v>171</v>
      </c>
      <c r="D23" s="8" t="b">
        <f t="shared" si="0"/>
        <v>0</v>
      </c>
    </row>
    <row r="24" spans="1:4" x14ac:dyDescent="0.25">
      <c r="A24" s="5" t="s">
        <v>172</v>
      </c>
      <c r="C24" s="5" t="s">
        <v>173</v>
      </c>
      <c r="D24" s="8" t="b">
        <f t="shared" si="0"/>
        <v>1</v>
      </c>
    </row>
    <row r="25" spans="1:4" x14ac:dyDescent="0.25">
      <c r="A25" s="5" t="s">
        <v>174</v>
      </c>
      <c r="C25" s="5" t="s">
        <v>175</v>
      </c>
      <c r="D25" s="8" t="b">
        <f t="shared" si="0"/>
        <v>0</v>
      </c>
    </row>
    <row r="26" spans="1:4" x14ac:dyDescent="0.25">
      <c r="A26" s="5" t="s">
        <v>176</v>
      </c>
      <c r="C26" s="5" t="s">
        <v>177</v>
      </c>
      <c r="D26" s="8" t="b">
        <f t="shared" si="0"/>
        <v>1</v>
      </c>
    </row>
    <row r="27" spans="1:4" x14ac:dyDescent="0.25">
      <c r="A27" s="5" t="s">
        <v>178</v>
      </c>
      <c r="C27" s="5" t="s">
        <v>176</v>
      </c>
      <c r="D27" s="8" t="b">
        <f t="shared" si="0"/>
        <v>0</v>
      </c>
    </row>
    <row r="28" spans="1:4" x14ac:dyDescent="0.25">
      <c r="A28" s="5" t="s">
        <v>179</v>
      </c>
      <c r="C28" s="5" t="s">
        <v>180</v>
      </c>
      <c r="D28" s="8" t="b">
        <f t="shared" si="0"/>
        <v>0</v>
      </c>
    </row>
    <row r="29" spans="1:4" x14ac:dyDescent="0.25">
      <c r="A29" s="5" t="s">
        <v>181</v>
      </c>
      <c r="C29" s="5" t="s">
        <v>182</v>
      </c>
      <c r="D29" s="8" t="b">
        <f t="shared" si="0"/>
        <v>0</v>
      </c>
    </row>
    <row r="30" spans="1:4" x14ac:dyDescent="0.25">
      <c r="A30" s="5" t="s">
        <v>183</v>
      </c>
      <c r="C30" s="5" t="s">
        <v>184</v>
      </c>
      <c r="D30" s="8" t="b">
        <f t="shared" si="0"/>
        <v>0</v>
      </c>
    </row>
    <row r="31" spans="1:4" x14ac:dyDescent="0.25">
      <c r="A31" s="5" t="s">
        <v>185</v>
      </c>
      <c r="C31" s="5" t="s">
        <v>186</v>
      </c>
      <c r="D31" s="8" t="b">
        <f t="shared" si="0"/>
        <v>0</v>
      </c>
    </row>
    <row r="32" spans="1:4" x14ac:dyDescent="0.25">
      <c r="A32" s="5" t="s">
        <v>187</v>
      </c>
      <c r="C32" s="5" t="s">
        <v>188</v>
      </c>
      <c r="D32" s="8" t="b">
        <f t="shared" si="0"/>
        <v>0</v>
      </c>
    </row>
    <row r="33" spans="1:4" x14ac:dyDescent="0.25">
      <c r="A33" s="5" t="s">
        <v>188</v>
      </c>
      <c r="C33" s="5" t="s">
        <v>164</v>
      </c>
      <c r="D33" s="8" t="b">
        <f t="shared" si="0"/>
        <v>0</v>
      </c>
    </row>
    <row r="34" spans="1:4" x14ac:dyDescent="0.25">
      <c r="A34" s="5" t="s">
        <v>161</v>
      </c>
      <c r="C34" s="5" t="s">
        <v>189</v>
      </c>
      <c r="D34" s="8" t="b">
        <f t="shared" si="0"/>
        <v>0</v>
      </c>
    </row>
    <row r="35" spans="1:4" x14ac:dyDescent="0.25">
      <c r="A35" s="5" t="s">
        <v>190</v>
      </c>
      <c r="C35" s="5" t="s">
        <v>191</v>
      </c>
      <c r="D35" s="8" t="b">
        <f t="shared" si="0"/>
        <v>0</v>
      </c>
    </row>
    <row r="36" spans="1:4" x14ac:dyDescent="0.25">
      <c r="A36" s="5" t="s">
        <v>192</v>
      </c>
      <c r="C36" s="5" t="s">
        <v>155</v>
      </c>
      <c r="D36" s="8" t="b">
        <f t="shared" si="0"/>
        <v>0</v>
      </c>
    </row>
    <row r="37" spans="1:4" x14ac:dyDescent="0.25">
      <c r="A37" s="5" t="s">
        <v>191</v>
      </c>
      <c r="C37" s="5" t="s">
        <v>162</v>
      </c>
      <c r="D37" s="8" t="b">
        <f t="shared" si="0"/>
        <v>0</v>
      </c>
    </row>
    <row r="38" spans="1:4" x14ac:dyDescent="0.25">
      <c r="A38" s="5" t="s">
        <v>193</v>
      </c>
      <c r="C38" s="5" t="s">
        <v>194</v>
      </c>
      <c r="D38" s="8" t="b">
        <f t="shared" si="0"/>
        <v>0</v>
      </c>
    </row>
    <row r="39" spans="1:4" x14ac:dyDescent="0.25">
      <c r="A39" s="5" t="s">
        <v>195</v>
      </c>
      <c r="C39" s="5" t="s">
        <v>196</v>
      </c>
      <c r="D39" s="8" t="b">
        <f t="shared" si="0"/>
        <v>0</v>
      </c>
    </row>
    <row r="40" spans="1:4" x14ac:dyDescent="0.25">
      <c r="A40" s="5" t="s">
        <v>197</v>
      </c>
      <c r="C40" s="5" t="s">
        <v>198</v>
      </c>
      <c r="D40" s="8" t="b">
        <f t="shared" si="0"/>
        <v>0</v>
      </c>
    </row>
    <row r="41" spans="1:4" x14ac:dyDescent="0.25">
      <c r="A41" s="5" t="s">
        <v>199</v>
      </c>
      <c r="C41" s="5" t="s">
        <v>200</v>
      </c>
      <c r="D41" s="8" t="b">
        <f t="shared" si="0"/>
        <v>0</v>
      </c>
    </row>
    <row r="42" spans="1:4" x14ac:dyDescent="0.25">
      <c r="A42" s="5" t="s">
        <v>201</v>
      </c>
      <c r="C42" s="5" t="s">
        <v>202</v>
      </c>
      <c r="D42" s="8" t="b">
        <f t="shared" si="0"/>
        <v>0</v>
      </c>
    </row>
    <row r="43" spans="1:4" x14ac:dyDescent="0.25">
      <c r="A43" s="5" t="s">
        <v>203</v>
      </c>
      <c r="C43" s="5" t="s">
        <v>204</v>
      </c>
      <c r="D43" s="8" t="b">
        <f t="shared" si="0"/>
        <v>0</v>
      </c>
    </row>
    <row r="44" spans="1:4" x14ac:dyDescent="0.25">
      <c r="A44" s="5" t="s">
        <v>205</v>
      </c>
      <c r="C44" s="5" t="s">
        <v>192</v>
      </c>
      <c r="D44" s="8" t="b">
        <f t="shared" si="0"/>
        <v>0</v>
      </c>
    </row>
    <row r="45" spans="1:4" x14ac:dyDescent="0.25">
      <c r="A45" s="5" t="s">
        <v>180</v>
      </c>
      <c r="C45" s="5" t="s">
        <v>206</v>
      </c>
      <c r="D45" s="8" t="b">
        <f t="shared" si="0"/>
        <v>0</v>
      </c>
    </row>
    <row r="46" spans="1:4" x14ac:dyDescent="0.25">
      <c r="A46" s="5" t="s">
        <v>207</v>
      </c>
      <c r="C46" s="5" t="s">
        <v>208</v>
      </c>
      <c r="D46" s="8" t="b">
        <f t="shared" si="0"/>
        <v>0</v>
      </c>
    </row>
    <row r="47" spans="1:4" x14ac:dyDescent="0.25">
      <c r="A47" s="5" t="s">
        <v>189</v>
      </c>
      <c r="C47" s="5" t="s">
        <v>209</v>
      </c>
      <c r="D47" s="8" t="b">
        <f t="shared" si="0"/>
        <v>0</v>
      </c>
    </row>
    <row r="48" spans="1:4" x14ac:dyDescent="0.25">
      <c r="A48" s="5" t="s">
        <v>210</v>
      </c>
      <c r="C48" s="5" t="s">
        <v>211</v>
      </c>
      <c r="D48" s="8" t="b">
        <f t="shared" si="0"/>
        <v>1</v>
      </c>
    </row>
    <row r="49" spans="1:4" x14ac:dyDescent="0.25">
      <c r="A49" s="5" t="s">
        <v>212</v>
      </c>
      <c r="C49" s="5" t="s">
        <v>213</v>
      </c>
      <c r="D49" s="8" t="b">
        <f t="shared" si="0"/>
        <v>1</v>
      </c>
    </row>
    <row r="50" spans="1:4" x14ac:dyDescent="0.25">
      <c r="A50" s="5" t="s">
        <v>214</v>
      </c>
      <c r="C50" s="5" t="s">
        <v>168</v>
      </c>
      <c r="D50" s="8" t="b">
        <f t="shared" si="0"/>
        <v>0</v>
      </c>
    </row>
    <row r="51" spans="1:4" x14ac:dyDescent="0.25">
      <c r="A51" s="5" t="s">
        <v>208</v>
      </c>
      <c r="C51" s="5" t="s">
        <v>215</v>
      </c>
      <c r="D51" s="8" t="b">
        <f t="shared" si="0"/>
        <v>0</v>
      </c>
    </row>
    <row r="52" spans="1:4" x14ac:dyDescent="0.25">
      <c r="A52" s="5" t="s">
        <v>167</v>
      </c>
      <c r="C52" s="5" t="s">
        <v>216</v>
      </c>
      <c r="D52" s="8" t="b">
        <f t="shared" si="0"/>
        <v>0</v>
      </c>
    </row>
    <row r="53" spans="1:4" x14ac:dyDescent="0.25">
      <c r="A53" s="5" t="s">
        <v>217</v>
      </c>
      <c r="C53" s="5" t="s">
        <v>218</v>
      </c>
      <c r="D53" s="8" t="b">
        <f t="shared" si="0"/>
        <v>0</v>
      </c>
    </row>
    <row r="54" spans="1:4" x14ac:dyDescent="0.25">
      <c r="A54" s="5" t="s">
        <v>204</v>
      </c>
      <c r="C54" s="5" t="s">
        <v>166</v>
      </c>
      <c r="D54" s="8" t="b">
        <f t="shared" si="0"/>
        <v>0</v>
      </c>
    </row>
    <row r="55" spans="1:4" x14ac:dyDescent="0.25">
      <c r="A55" s="5" t="s">
        <v>159</v>
      </c>
      <c r="C55" s="5" t="s">
        <v>219</v>
      </c>
      <c r="D55" s="8" t="b">
        <f t="shared" si="0"/>
        <v>0</v>
      </c>
    </row>
    <row r="56" spans="1:4" x14ac:dyDescent="0.25">
      <c r="A56" s="5" t="s">
        <v>163</v>
      </c>
      <c r="C56" s="5" t="s">
        <v>157</v>
      </c>
      <c r="D56" s="8" t="b">
        <f t="shared" si="0"/>
        <v>0</v>
      </c>
    </row>
    <row r="57" spans="1:4" x14ac:dyDescent="0.25">
      <c r="A57" s="5" t="s">
        <v>218</v>
      </c>
      <c r="C57" s="5" t="s">
        <v>220</v>
      </c>
      <c r="D57" s="8" t="b">
        <f t="shared" si="0"/>
        <v>0</v>
      </c>
    </row>
    <row r="58" spans="1:4" x14ac:dyDescent="0.25">
      <c r="A58" s="5" t="s">
        <v>194</v>
      </c>
      <c r="C58" s="5" t="s">
        <v>190</v>
      </c>
      <c r="D58" s="8" t="b">
        <f t="shared" si="0"/>
        <v>0</v>
      </c>
    </row>
    <row r="59" spans="1:4" x14ac:dyDescent="0.25">
      <c r="A59" s="5" t="s">
        <v>221</v>
      </c>
      <c r="C59" s="5" t="s">
        <v>221</v>
      </c>
      <c r="D59" s="8" t="b">
        <f t="shared" si="0"/>
        <v>0</v>
      </c>
    </row>
    <row r="60" spans="1:4" x14ac:dyDescent="0.25">
      <c r="A60" s="5" t="s">
        <v>222</v>
      </c>
      <c r="C60" s="5" t="s">
        <v>172</v>
      </c>
      <c r="D60" s="8" t="b">
        <f t="shared" si="0"/>
        <v>0</v>
      </c>
    </row>
    <row r="61" spans="1:4" x14ac:dyDescent="0.25">
      <c r="A61" s="5" t="s">
        <v>223</v>
      </c>
      <c r="C61" s="5" t="s">
        <v>214</v>
      </c>
      <c r="D61" s="8" t="b">
        <f t="shared" si="0"/>
        <v>0</v>
      </c>
    </row>
    <row r="62" spans="1:4" x14ac:dyDescent="0.25">
      <c r="A62" s="5" t="s">
        <v>175</v>
      </c>
      <c r="C62" s="5" t="s">
        <v>224</v>
      </c>
      <c r="D62" s="8" t="b">
        <f t="shared" si="0"/>
        <v>0</v>
      </c>
    </row>
    <row r="63" spans="1:4" x14ac:dyDescent="0.25">
      <c r="A63" s="5" t="s">
        <v>225</v>
      </c>
      <c r="C63" s="5" t="s">
        <v>226</v>
      </c>
      <c r="D63" s="8" t="b">
        <f t="shared" si="0"/>
        <v>0</v>
      </c>
    </row>
    <row r="64" spans="1:4" x14ac:dyDescent="0.25">
      <c r="A64" s="5" t="s">
        <v>202</v>
      </c>
      <c r="C64" s="5" t="s">
        <v>201</v>
      </c>
      <c r="D64" s="8" t="b">
        <f t="shared" si="0"/>
        <v>0</v>
      </c>
    </row>
    <row r="65" spans="1:4" x14ac:dyDescent="0.25">
      <c r="A65" s="5" t="s">
        <v>227</v>
      </c>
      <c r="C65" s="5" t="s">
        <v>228</v>
      </c>
      <c r="D65" s="8" t="b">
        <f t="shared" si="0"/>
        <v>0</v>
      </c>
    </row>
    <row r="66" spans="1:4" x14ac:dyDescent="0.25">
      <c r="A66" s="5" t="s">
        <v>229</v>
      </c>
      <c r="C66" s="5" t="s">
        <v>222</v>
      </c>
      <c r="D66" s="8" t="b">
        <f t="shared" si="0"/>
        <v>0</v>
      </c>
    </row>
    <row r="67" spans="1:4" x14ac:dyDescent="0.25">
      <c r="A67" s="5" t="s">
        <v>230</v>
      </c>
      <c r="C67" s="5" t="s">
        <v>231</v>
      </c>
      <c r="D67" s="8" t="b">
        <f t="shared" si="0"/>
        <v>0</v>
      </c>
    </row>
    <row r="68" spans="1:4" x14ac:dyDescent="0.25">
      <c r="A68" s="5" t="s">
        <v>232</v>
      </c>
      <c r="C68" s="5" t="s">
        <v>178</v>
      </c>
      <c r="D68" s="8" t="b">
        <f t="shared" si="0"/>
        <v>0</v>
      </c>
    </row>
    <row r="69" spans="1:4" x14ac:dyDescent="0.25">
      <c r="A69" s="5" t="s">
        <v>233</v>
      </c>
      <c r="C69" s="5" t="s">
        <v>185</v>
      </c>
      <c r="D69" s="8" t="b">
        <f t="shared" si="0"/>
        <v>0</v>
      </c>
    </row>
    <row r="70" spans="1:4" x14ac:dyDescent="0.25">
      <c r="A70" s="5" t="s">
        <v>234</v>
      </c>
      <c r="C70" s="5" t="s">
        <v>152</v>
      </c>
      <c r="D70" s="8" t="b">
        <f t="shared" si="0"/>
        <v>0</v>
      </c>
    </row>
    <row r="71" spans="1:4" x14ac:dyDescent="0.25">
      <c r="A71" s="5" t="s">
        <v>235</v>
      </c>
      <c r="C71" s="5" t="s">
        <v>225</v>
      </c>
      <c r="D71" s="8" t="b">
        <f t="shared" si="0"/>
        <v>0</v>
      </c>
    </row>
    <row r="72" spans="1:4" x14ac:dyDescent="0.25">
      <c r="A72" s="5" t="s">
        <v>220</v>
      </c>
      <c r="C72" s="5" t="s">
        <v>223</v>
      </c>
      <c r="D72" s="8" t="b">
        <f t="shared" si="0"/>
        <v>0</v>
      </c>
    </row>
    <row r="73" spans="1:4" x14ac:dyDescent="0.25">
      <c r="A73" s="5" t="s">
        <v>226</v>
      </c>
      <c r="C73" s="5" t="s">
        <v>199</v>
      </c>
      <c r="D73" s="8" t="b">
        <f t="shared" si="0"/>
        <v>0</v>
      </c>
    </row>
    <row r="74" spans="1:4" x14ac:dyDescent="0.25">
      <c r="A74" s="5" t="s">
        <v>165</v>
      </c>
      <c r="C74" s="5" t="s">
        <v>187</v>
      </c>
      <c r="D74" s="8" t="b">
        <f t="shared" si="0"/>
        <v>0</v>
      </c>
    </row>
    <row r="75" spans="1:4" x14ac:dyDescent="0.25">
      <c r="A75" s="5" t="s">
        <v>209</v>
      </c>
      <c r="C75" s="5" t="s">
        <v>235</v>
      </c>
      <c r="D75" s="8" t="b">
        <f t="shared" si="0"/>
        <v>0</v>
      </c>
    </row>
    <row r="76" spans="1:4" x14ac:dyDescent="0.25">
      <c r="A76" s="5" t="s">
        <v>216</v>
      </c>
      <c r="C76" s="5" t="s">
        <v>229</v>
      </c>
      <c r="D76" s="8" t="b">
        <f t="shared" si="0"/>
        <v>0</v>
      </c>
    </row>
    <row r="77" spans="1:4" x14ac:dyDescent="0.25">
      <c r="A77" s="5" t="s">
        <v>236</v>
      </c>
      <c r="C77" s="5" t="s">
        <v>212</v>
      </c>
      <c r="D77" s="8" t="b">
        <f t="shared" ref="D77:D111" si="1">ISNA(MATCH(C77, A$12:A$104, 0))</f>
        <v>0</v>
      </c>
    </row>
    <row r="78" spans="1:4" x14ac:dyDescent="0.25">
      <c r="A78" s="5" t="s">
        <v>237</v>
      </c>
      <c r="C78" s="5" t="s">
        <v>238</v>
      </c>
      <c r="D78" s="8" t="b">
        <f t="shared" si="1"/>
        <v>0</v>
      </c>
    </row>
    <row r="79" spans="1:4" x14ac:dyDescent="0.25">
      <c r="A79" s="5" t="s">
        <v>238</v>
      </c>
      <c r="C79" s="5" t="s">
        <v>195</v>
      </c>
      <c r="D79" s="8" t="b">
        <f t="shared" si="1"/>
        <v>0</v>
      </c>
    </row>
    <row r="80" spans="1:4" x14ac:dyDescent="0.25">
      <c r="A80" s="5" t="s">
        <v>239</v>
      </c>
      <c r="C80" s="5" t="s">
        <v>237</v>
      </c>
      <c r="D80" s="8" t="b">
        <f t="shared" si="1"/>
        <v>0</v>
      </c>
    </row>
    <row r="81" spans="1:4" x14ac:dyDescent="0.25">
      <c r="A81" s="5" t="s">
        <v>169</v>
      </c>
      <c r="C81" s="5" t="s">
        <v>170</v>
      </c>
      <c r="D81" s="8" t="b">
        <f t="shared" si="1"/>
        <v>0</v>
      </c>
    </row>
    <row r="82" spans="1:4" x14ac:dyDescent="0.25">
      <c r="A82" s="5" t="s">
        <v>240</v>
      </c>
      <c r="C82" s="5" t="s">
        <v>233</v>
      </c>
      <c r="D82" s="8" t="b">
        <f t="shared" si="1"/>
        <v>0</v>
      </c>
    </row>
    <row r="83" spans="1:4" x14ac:dyDescent="0.25">
      <c r="A83" s="5" t="s">
        <v>186</v>
      </c>
      <c r="C83" s="5" t="s">
        <v>241</v>
      </c>
      <c r="D83" s="8" t="b">
        <f t="shared" si="1"/>
        <v>0</v>
      </c>
    </row>
    <row r="84" spans="1:4" x14ac:dyDescent="0.25">
      <c r="A84" s="5" t="s">
        <v>182</v>
      </c>
      <c r="C84" s="5" t="s">
        <v>240</v>
      </c>
      <c r="D84" s="8" t="b">
        <f t="shared" si="1"/>
        <v>0</v>
      </c>
    </row>
    <row r="85" spans="1:4" x14ac:dyDescent="0.25">
      <c r="A85" s="5" t="s">
        <v>242</v>
      </c>
      <c r="C85" s="5" t="s">
        <v>217</v>
      </c>
      <c r="D85" s="8" t="b">
        <f t="shared" si="1"/>
        <v>0</v>
      </c>
    </row>
    <row r="86" spans="1:4" x14ac:dyDescent="0.25">
      <c r="A86" s="5" t="s">
        <v>184</v>
      </c>
      <c r="C86" s="5" t="s">
        <v>197</v>
      </c>
      <c r="D86" s="8" t="b">
        <f t="shared" si="1"/>
        <v>0</v>
      </c>
    </row>
    <row r="87" spans="1:4" x14ac:dyDescent="0.25">
      <c r="A87" s="5" t="s">
        <v>243</v>
      </c>
      <c r="C87" s="5" t="s">
        <v>230</v>
      </c>
      <c r="D87" s="8" t="b">
        <f t="shared" si="1"/>
        <v>0</v>
      </c>
    </row>
    <row r="88" spans="1:4" x14ac:dyDescent="0.25">
      <c r="A88" s="5" t="s">
        <v>224</v>
      </c>
      <c r="C88" s="5" t="s">
        <v>154</v>
      </c>
      <c r="D88" s="8" t="b">
        <f t="shared" si="1"/>
        <v>0</v>
      </c>
    </row>
    <row r="89" spans="1:4" x14ac:dyDescent="0.25">
      <c r="A89" s="5" t="s">
        <v>219</v>
      </c>
      <c r="C89" s="5" t="s">
        <v>183</v>
      </c>
      <c r="D89" s="8" t="b">
        <f t="shared" si="1"/>
        <v>0</v>
      </c>
    </row>
    <row r="90" spans="1:4" x14ac:dyDescent="0.25">
      <c r="A90" s="5" t="s">
        <v>244</v>
      </c>
      <c r="C90" s="5" t="s">
        <v>174</v>
      </c>
      <c r="D90" s="8" t="b">
        <f t="shared" si="1"/>
        <v>0</v>
      </c>
    </row>
    <row r="91" spans="1:4" x14ac:dyDescent="0.25">
      <c r="A91" s="5" t="s">
        <v>245</v>
      </c>
      <c r="C91" s="5" t="s">
        <v>160</v>
      </c>
      <c r="D91" s="8" t="b">
        <f t="shared" si="1"/>
        <v>0</v>
      </c>
    </row>
    <row r="92" spans="1:4" x14ac:dyDescent="0.25">
      <c r="A92" s="5" t="s">
        <v>231</v>
      </c>
      <c r="C92" s="5" t="s">
        <v>203</v>
      </c>
      <c r="D92" s="8" t="b">
        <f t="shared" si="1"/>
        <v>0</v>
      </c>
    </row>
    <row r="93" spans="1:4" x14ac:dyDescent="0.25">
      <c r="A93" s="5" t="s">
        <v>228</v>
      </c>
      <c r="C93" s="5" t="s">
        <v>246</v>
      </c>
      <c r="D93" s="8" t="b">
        <f t="shared" si="1"/>
        <v>0</v>
      </c>
    </row>
    <row r="94" spans="1:4" x14ac:dyDescent="0.25">
      <c r="A94" s="5" t="s">
        <v>151</v>
      </c>
      <c r="C94" s="5" t="s">
        <v>234</v>
      </c>
      <c r="D94" s="8" t="b">
        <f t="shared" si="1"/>
        <v>0</v>
      </c>
    </row>
    <row r="95" spans="1:4" x14ac:dyDescent="0.25">
      <c r="A95" s="5" t="s">
        <v>200</v>
      </c>
      <c r="C95" s="5" t="s">
        <v>247</v>
      </c>
      <c r="D95" s="8" t="b">
        <f t="shared" si="1"/>
        <v>0</v>
      </c>
    </row>
    <row r="96" spans="1:4" x14ac:dyDescent="0.25">
      <c r="A96" s="5" t="s">
        <v>198</v>
      </c>
      <c r="C96" s="5" t="s">
        <v>207</v>
      </c>
      <c r="D96" s="8" t="b">
        <f t="shared" si="1"/>
        <v>0</v>
      </c>
    </row>
    <row r="97" spans="1:4" x14ac:dyDescent="0.25">
      <c r="A97" s="5" t="s">
        <v>246</v>
      </c>
      <c r="C97" s="5" t="s">
        <v>205</v>
      </c>
      <c r="D97" s="8" t="b">
        <f t="shared" si="1"/>
        <v>0</v>
      </c>
    </row>
    <row r="98" spans="1:4" x14ac:dyDescent="0.25">
      <c r="A98" s="5" t="s">
        <v>241</v>
      </c>
      <c r="C98" s="5" t="s">
        <v>193</v>
      </c>
      <c r="D98" s="8" t="b">
        <f t="shared" si="1"/>
        <v>0</v>
      </c>
    </row>
    <row r="99" spans="1:4" x14ac:dyDescent="0.25">
      <c r="A99" s="5" t="s">
        <v>247</v>
      </c>
      <c r="C99" s="5" t="s">
        <v>232</v>
      </c>
      <c r="D99" s="8" t="b">
        <f t="shared" si="1"/>
        <v>0</v>
      </c>
    </row>
    <row r="100" spans="1:4" x14ac:dyDescent="0.25">
      <c r="A100" s="5" t="s">
        <v>196</v>
      </c>
      <c r="C100" s="5" t="s">
        <v>245</v>
      </c>
      <c r="D100" s="8" t="b">
        <f t="shared" si="1"/>
        <v>0</v>
      </c>
    </row>
    <row r="101" spans="1:4" x14ac:dyDescent="0.25">
      <c r="A101" s="5" t="s">
        <v>156</v>
      </c>
      <c r="C101" s="5" t="s">
        <v>227</v>
      </c>
      <c r="D101" s="8" t="b">
        <f t="shared" si="1"/>
        <v>0</v>
      </c>
    </row>
    <row r="102" spans="1:4" x14ac:dyDescent="0.25">
      <c r="A102" s="5" t="s">
        <v>206</v>
      </c>
      <c r="C102" s="5" t="s">
        <v>210</v>
      </c>
      <c r="D102" s="8" t="b">
        <f t="shared" si="1"/>
        <v>0</v>
      </c>
    </row>
    <row r="103" spans="1:4" x14ac:dyDescent="0.25">
      <c r="A103" s="5" t="s">
        <v>171</v>
      </c>
      <c r="C103" s="5" t="s">
        <v>236</v>
      </c>
      <c r="D103" s="8" t="b">
        <f t="shared" si="1"/>
        <v>0</v>
      </c>
    </row>
    <row r="104" spans="1:4" x14ac:dyDescent="0.25">
      <c r="A104" s="5" t="s">
        <v>215</v>
      </c>
      <c r="C104" s="5" t="s">
        <v>248</v>
      </c>
      <c r="D104" s="8" t="b">
        <f t="shared" si="1"/>
        <v>1</v>
      </c>
    </row>
    <row r="105" spans="1:4" x14ac:dyDescent="0.25">
      <c r="C105" s="5" t="s">
        <v>181</v>
      </c>
      <c r="D105" s="8" t="b">
        <f t="shared" si="1"/>
        <v>0</v>
      </c>
    </row>
    <row r="106" spans="1:4" x14ac:dyDescent="0.25">
      <c r="C106" s="5" t="s">
        <v>179</v>
      </c>
      <c r="D106" s="8" t="b">
        <f t="shared" si="1"/>
        <v>0</v>
      </c>
    </row>
    <row r="107" spans="1:4" x14ac:dyDescent="0.25">
      <c r="C107" s="5" t="s">
        <v>243</v>
      </c>
      <c r="D107" s="8" t="b">
        <f t="shared" si="1"/>
        <v>0</v>
      </c>
    </row>
    <row r="108" spans="1:4" x14ac:dyDescent="0.25">
      <c r="C108" s="5" t="s">
        <v>244</v>
      </c>
      <c r="D108" s="8" t="b">
        <f t="shared" si="1"/>
        <v>0</v>
      </c>
    </row>
    <row r="109" spans="1:4" x14ac:dyDescent="0.25">
      <c r="C109" s="5" t="s">
        <v>249</v>
      </c>
      <c r="D109" s="8" t="b">
        <f t="shared" si="1"/>
        <v>1</v>
      </c>
    </row>
    <row r="110" spans="1:4" x14ac:dyDescent="0.25">
      <c r="C110" s="5" t="s">
        <v>242</v>
      </c>
      <c r="D110" s="8" t="b">
        <f t="shared" si="1"/>
        <v>0</v>
      </c>
    </row>
    <row r="111" spans="1:4" x14ac:dyDescent="0.25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showGridLines="0" zoomScale="85" zoomScaleNormal="85" workbookViewId="0">
      <selection activeCell="A45" sqref="A45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.28515625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</row>
    <row r="12" spans="1:8" x14ac:dyDescent="0.25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</row>
    <row r="17" spans="1:4" x14ac:dyDescent="0.25">
      <c r="A17" s="5" t="s">
        <v>153</v>
      </c>
      <c r="C17" s="5" t="s">
        <v>159</v>
      </c>
      <c r="D17" s="8" t="b">
        <f t="shared" si="0"/>
        <v>0</v>
      </c>
    </row>
    <row r="18" spans="1:4" x14ac:dyDescent="0.25">
      <c r="A18" s="5" t="s">
        <v>160</v>
      </c>
      <c r="C18" s="5" t="s">
        <v>161</v>
      </c>
      <c r="D18" s="8" t="b">
        <f t="shared" si="0"/>
        <v>0</v>
      </c>
    </row>
    <row r="19" spans="1:4" x14ac:dyDescent="0.25">
      <c r="A19" s="5" t="s">
        <v>162</v>
      </c>
      <c r="C19" s="5" t="s">
        <v>163</v>
      </c>
      <c r="D19" s="8" t="b">
        <f t="shared" si="0"/>
        <v>0</v>
      </c>
    </row>
    <row r="20" spans="1:4" x14ac:dyDescent="0.25">
      <c r="A20" s="5" t="s">
        <v>164</v>
      </c>
      <c r="C20" s="5" t="s">
        <v>165</v>
      </c>
      <c r="D20" s="8" t="b">
        <f t="shared" si="0"/>
        <v>0</v>
      </c>
    </row>
    <row r="21" spans="1:4" x14ac:dyDescent="0.25">
      <c r="A21" s="5" t="s">
        <v>166</v>
      </c>
      <c r="C21" s="5" t="s">
        <v>167</v>
      </c>
      <c r="D21" s="8" t="b">
        <f t="shared" si="0"/>
        <v>0</v>
      </c>
    </row>
    <row r="22" spans="1:4" x14ac:dyDescent="0.25">
      <c r="A22" s="5" t="s">
        <v>168</v>
      </c>
      <c r="C22" s="5" t="s">
        <v>169</v>
      </c>
      <c r="D22" s="8" t="b">
        <f t="shared" si="0"/>
        <v>0</v>
      </c>
    </row>
    <row r="23" spans="1:4" x14ac:dyDescent="0.25">
      <c r="A23" s="5" t="s">
        <v>170</v>
      </c>
      <c r="C23" s="5" t="s">
        <v>171</v>
      </c>
      <c r="D23" s="8" t="b">
        <f t="shared" si="0"/>
        <v>0</v>
      </c>
    </row>
    <row r="24" spans="1:4" x14ac:dyDescent="0.25">
      <c r="A24" s="5" t="s">
        <v>172</v>
      </c>
      <c r="C24" s="5" t="s">
        <v>173</v>
      </c>
      <c r="D24" s="8" t="b">
        <f t="shared" si="0"/>
        <v>1</v>
      </c>
    </row>
    <row r="25" spans="1:4" x14ac:dyDescent="0.25">
      <c r="A25" s="5" t="s">
        <v>174</v>
      </c>
      <c r="C25" s="5" t="s">
        <v>175</v>
      </c>
      <c r="D25" s="8" t="b">
        <f t="shared" si="0"/>
        <v>0</v>
      </c>
    </row>
    <row r="26" spans="1:4" x14ac:dyDescent="0.25">
      <c r="A26" s="5" t="s">
        <v>176</v>
      </c>
      <c r="C26" s="5" t="s">
        <v>177</v>
      </c>
      <c r="D26" s="8" t="b">
        <f t="shared" si="0"/>
        <v>1</v>
      </c>
    </row>
    <row r="27" spans="1:4" x14ac:dyDescent="0.25">
      <c r="A27" s="5" t="s">
        <v>178</v>
      </c>
      <c r="C27" s="5" t="s">
        <v>176</v>
      </c>
      <c r="D27" s="8" t="b">
        <f t="shared" si="0"/>
        <v>0</v>
      </c>
    </row>
    <row r="28" spans="1:4" x14ac:dyDescent="0.25">
      <c r="A28" s="5" t="s">
        <v>179</v>
      </c>
      <c r="C28" s="5" t="s">
        <v>180</v>
      </c>
      <c r="D28" s="8" t="b">
        <f t="shared" si="0"/>
        <v>0</v>
      </c>
    </row>
    <row r="29" spans="1:4" x14ac:dyDescent="0.25">
      <c r="A29" s="5" t="s">
        <v>181</v>
      </c>
      <c r="C29" s="5" t="s">
        <v>182</v>
      </c>
      <c r="D29" s="8" t="b">
        <f t="shared" si="0"/>
        <v>0</v>
      </c>
    </row>
    <row r="30" spans="1:4" x14ac:dyDescent="0.25">
      <c r="A30" s="5" t="s">
        <v>183</v>
      </c>
      <c r="C30" s="5" t="s">
        <v>184</v>
      </c>
      <c r="D30" s="8" t="b">
        <f t="shared" si="0"/>
        <v>0</v>
      </c>
    </row>
    <row r="31" spans="1:4" x14ac:dyDescent="0.25">
      <c r="A31" s="5" t="s">
        <v>185</v>
      </c>
      <c r="C31" s="5" t="s">
        <v>186</v>
      </c>
      <c r="D31" s="8" t="b">
        <f t="shared" si="0"/>
        <v>0</v>
      </c>
    </row>
    <row r="32" spans="1:4" x14ac:dyDescent="0.25">
      <c r="A32" s="5" t="s">
        <v>187</v>
      </c>
      <c r="C32" s="5" t="s">
        <v>188</v>
      </c>
      <c r="D32" s="8" t="b">
        <f t="shared" si="0"/>
        <v>0</v>
      </c>
    </row>
    <row r="33" spans="1:4" x14ac:dyDescent="0.25">
      <c r="A33" s="5" t="s">
        <v>188</v>
      </c>
      <c r="C33" s="5" t="s">
        <v>164</v>
      </c>
      <c r="D33" s="8" t="b">
        <f t="shared" si="0"/>
        <v>0</v>
      </c>
    </row>
    <row r="34" spans="1:4" x14ac:dyDescent="0.25">
      <c r="A34" s="5" t="s">
        <v>161</v>
      </c>
      <c r="C34" s="5" t="s">
        <v>189</v>
      </c>
      <c r="D34" s="8" t="b">
        <f t="shared" si="0"/>
        <v>0</v>
      </c>
    </row>
    <row r="35" spans="1:4" x14ac:dyDescent="0.25">
      <c r="A35" s="5" t="s">
        <v>190</v>
      </c>
      <c r="C35" s="5" t="s">
        <v>191</v>
      </c>
      <c r="D35" s="8" t="b">
        <f t="shared" si="0"/>
        <v>0</v>
      </c>
    </row>
    <row r="36" spans="1:4" x14ac:dyDescent="0.25">
      <c r="A36" s="5" t="s">
        <v>192</v>
      </c>
      <c r="C36" s="5" t="s">
        <v>155</v>
      </c>
      <c r="D36" s="8" t="b">
        <f t="shared" si="0"/>
        <v>0</v>
      </c>
    </row>
    <row r="37" spans="1:4" x14ac:dyDescent="0.25">
      <c r="A37" s="5" t="s">
        <v>191</v>
      </c>
      <c r="C37" s="5" t="s">
        <v>162</v>
      </c>
      <c r="D37" s="8" t="b">
        <f t="shared" si="0"/>
        <v>0</v>
      </c>
    </row>
    <row r="38" spans="1:4" x14ac:dyDescent="0.25">
      <c r="A38" s="5" t="s">
        <v>193</v>
      </c>
      <c r="C38" s="5" t="s">
        <v>194</v>
      </c>
      <c r="D38" s="8" t="b">
        <f t="shared" si="0"/>
        <v>0</v>
      </c>
    </row>
    <row r="39" spans="1:4" x14ac:dyDescent="0.25">
      <c r="A39" s="5" t="s">
        <v>195</v>
      </c>
      <c r="C39" s="5" t="s">
        <v>196</v>
      </c>
      <c r="D39" s="8" t="b">
        <f t="shared" si="0"/>
        <v>0</v>
      </c>
    </row>
    <row r="40" spans="1:4" x14ac:dyDescent="0.25">
      <c r="A40" s="5" t="s">
        <v>197</v>
      </c>
      <c r="C40" s="5" t="s">
        <v>198</v>
      </c>
      <c r="D40" s="8" t="b">
        <f t="shared" si="0"/>
        <v>0</v>
      </c>
    </row>
    <row r="41" spans="1:4" x14ac:dyDescent="0.25">
      <c r="A41" s="5" t="s">
        <v>199</v>
      </c>
      <c r="C41" s="5" t="s">
        <v>200</v>
      </c>
      <c r="D41" s="8" t="b">
        <f t="shared" si="0"/>
        <v>0</v>
      </c>
    </row>
    <row r="42" spans="1:4" x14ac:dyDescent="0.25">
      <c r="A42" s="5" t="s">
        <v>201</v>
      </c>
      <c r="C42" s="5" t="s">
        <v>202</v>
      </c>
      <c r="D42" s="8" t="b">
        <f t="shared" si="0"/>
        <v>0</v>
      </c>
    </row>
    <row r="43" spans="1:4" x14ac:dyDescent="0.25">
      <c r="A43" s="5" t="s">
        <v>203</v>
      </c>
      <c r="C43" s="5" t="s">
        <v>204</v>
      </c>
      <c r="D43" s="8" t="b">
        <f t="shared" si="0"/>
        <v>0</v>
      </c>
    </row>
    <row r="44" spans="1:4" x14ac:dyDescent="0.25">
      <c r="A44" s="5" t="s">
        <v>205</v>
      </c>
      <c r="C44" s="5" t="s">
        <v>192</v>
      </c>
      <c r="D44" s="8" t="b">
        <f t="shared" si="0"/>
        <v>0</v>
      </c>
    </row>
    <row r="45" spans="1:4" x14ac:dyDescent="0.25">
      <c r="A45" s="5" t="s">
        <v>180</v>
      </c>
      <c r="C45" s="5" t="s">
        <v>206</v>
      </c>
      <c r="D45" s="8" t="b">
        <f t="shared" si="0"/>
        <v>0</v>
      </c>
    </row>
    <row r="46" spans="1:4" x14ac:dyDescent="0.25">
      <c r="A46" s="5" t="s">
        <v>207</v>
      </c>
      <c r="C46" s="5" t="s">
        <v>208</v>
      </c>
      <c r="D46" s="8" t="b">
        <f t="shared" si="0"/>
        <v>0</v>
      </c>
    </row>
    <row r="47" spans="1:4" x14ac:dyDescent="0.25">
      <c r="A47" s="5" t="s">
        <v>189</v>
      </c>
      <c r="C47" s="5" t="s">
        <v>209</v>
      </c>
      <c r="D47" s="8" t="b">
        <f t="shared" si="0"/>
        <v>0</v>
      </c>
    </row>
    <row r="48" spans="1:4" x14ac:dyDescent="0.25">
      <c r="A48" s="5" t="s">
        <v>210</v>
      </c>
      <c r="C48" s="5" t="s">
        <v>211</v>
      </c>
      <c r="D48" s="8" t="b">
        <f t="shared" si="0"/>
        <v>1</v>
      </c>
    </row>
    <row r="49" spans="1:4" x14ac:dyDescent="0.25">
      <c r="A49" s="5" t="s">
        <v>212</v>
      </c>
      <c r="C49" s="5" t="s">
        <v>213</v>
      </c>
      <c r="D49" s="8" t="b">
        <f t="shared" si="0"/>
        <v>1</v>
      </c>
    </row>
    <row r="50" spans="1:4" x14ac:dyDescent="0.25">
      <c r="A50" s="5" t="s">
        <v>214</v>
      </c>
      <c r="C50" s="5" t="s">
        <v>168</v>
      </c>
      <c r="D50" s="8" t="b">
        <f t="shared" si="0"/>
        <v>0</v>
      </c>
    </row>
    <row r="51" spans="1:4" x14ac:dyDescent="0.25">
      <c r="A51" s="5" t="s">
        <v>208</v>
      </c>
      <c r="C51" s="5" t="s">
        <v>215</v>
      </c>
      <c r="D51" s="8" t="b">
        <f t="shared" si="0"/>
        <v>0</v>
      </c>
    </row>
    <row r="52" spans="1:4" x14ac:dyDescent="0.25">
      <c r="A52" s="5" t="s">
        <v>167</v>
      </c>
      <c r="C52" s="5" t="s">
        <v>216</v>
      </c>
      <c r="D52" s="8" t="b">
        <f t="shared" si="0"/>
        <v>0</v>
      </c>
    </row>
    <row r="53" spans="1:4" x14ac:dyDescent="0.25">
      <c r="A53" s="5" t="s">
        <v>217</v>
      </c>
      <c r="C53" s="5" t="s">
        <v>218</v>
      </c>
      <c r="D53" s="8" t="b">
        <f t="shared" si="0"/>
        <v>0</v>
      </c>
    </row>
    <row r="54" spans="1:4" x14ac:dyDescent="0.25">
      <c r="A54" s="5" t="s">
        <v>204</v>
      </c>
      <c r="C54" s="5" t="s">
        <v>166</v>
      </c>
      <c r="D54" s="8" t="b">
        <f t="shared" si="0"/>
        <v>0</v>
      </c>
    </row>
    <row r="55" spans="1:4" x14ac:dyDescent="0.25">
      <c r="A55" s="5" t="s">
        <v>159</v>
      </c>
      <c r="C55" s="5" t="s">
        <v>219</v>
      </c>
      <c r="D55" s="8" t="b">
        <f t="shared" si="0"/>
        <v>0</v>
      </c>
    </row>
    <row r="56" spans="1:4" x14ac:dyDescent="0.25">
      <c r="A56" s="5" t="s">
        <v>163</v>
      </c>
      <c r="C56" s="5" t="s">
        <v>157</v>
      </c>
      <c r="D56" s="8" t="b">
        <f t="shared" si="0"/>
        <v>0</v>
      </c>
    </row>
    <row r="57" spans="1:4" x14ac:dyDescent="0.25">
      <c r="A57" s="5" t="s">
        <v>218</v>
      </c>
      <c r="C57" s="5" t="s">
        <v>220</v>
      </c>
      <c r="D57" s="8" t="b">
        <f t="shared" si="0"/>
        <v>0</v>
      </c>
    </row>
    <row r="58" spans="1:4" x14ac:dyDescent="0.25">
      <c r="A58" s="5" t="s">
        <v>194</v>
      </c>
      <c r="C58" s="5" t="s">
        <v>190</v>
      </c>
      <c r="D58" s="8" t="b">
        <f t="shared" si="0"/>
        <v>0</v>
      </c>
    </row>
    <row r="59" spans="1:4" x14ac:dyDescent="0.25">
      <c r="A59" s="5" t="s">
        <v>221</v>
      </c>
      <c r="C59" s="5" t="s">
        <v>221</v>
      </c>
      <c r="D59" s="8" t="b">
        <f t="shared" si="0"/>
        <v>0</v>
      </c>
    </row>
    <row r="60" spans="1:4" x14ac:dyDescent="0.25">
      <c r="A60" s="5" t="s">
        <v>222</v>
      </c>
      <c r="C60" s="5" t="s">
        <v>172</v>
      </c>
      <c r="D60" s="8" t="b">
        <f t="shared" si="0"/>
        <v>0</v>
      </c>
    </row>
    <row r="61" spans="1:4" x14ac:dyDescent="0.25">
      <c r="A61" s="5" t="s">
        <v>223</v>
      </c>
      <c r="C61" s="5" t="s">
        <v>214</v>
      </c>
      <c r="D61" s="8" t="b">
        <f t="shared" si="0"/>
        <v>0</v>
      </c>
    </row>
    <row r="62" spans="1:4" x14ac:dyDescent="0.25">
      <c r="A62" s="5" t="s">
        <v>175</v>
      </c>
      <c r="C62" s="5" t="s">
        <v>224</v>
      </c>
      <c r="D62" s="8" t="b">
        <f t="shared" si="0"/>
        <v>0</v>
      </c>
    </row>
    <row r="63" spans="1:4" x14ac:dyDescent="0.25">
      <c r="A63" s="5" t="s">
        <v>225</v>
      </c>
      <c r="C63" s="5" t="s">
        <v>226</v>
      </c>
      <c r="D63" s="8" t="b">
        <f t="shared" si="0"/>
        <v>0</v>
      </c>
    </row>
    <row r="64" spans="1:4" x14ac:dyDescent="0.25">
      <c r="A64" s="5" t="s">
        <v>202</v>
      </c>
      <c r="C64" s="5" t="s">
        <v>201</v>
      </c>
      <c r="D64" s="8" t="b">
        <f t="shared" si="0"/>
        <v>0</v>
      </c>
    </row>
    <row r="65" spans="1:4" x14ac:dyDescent="0.25">
      <c r="A65" s="5" t="s">
        <v>227</v>
      </c>
      <c r="C65" s="5" t="s">
        <v>228</v>
      </c>
      <c r="D65" s="8" t="b">
        <f t="shared" si="0"/>
        <v>0</v>
      </c>
    </row>
    <row r="66" spans="1:4" x14ac:dyDescent="0.25">
      <c r="A66" s="5" t="s">
        <v>229</v>
      </c>
      <c r="C66" s="5" t="s">
        <v>222</v>
      </c>
      <c r="D66" s="8" t="b">
        <f t="shared" si="0"/>
        <v>0</v>
      </c>
    </row>
    <row r="67" spans="1:4" x14ac:dyDescent="0.25">
      <c r="A67" s="5" t="s">
        <v>230</v>
      </c>
      <c r="C67" s="5" t="s">
        <v>231</v>
      </c>
      <c r="D67" s="8" t="b">
        <f t="shared" si="0"/>
        <v>0</v>
      </c>
    </row>
    <row r="68" spans="1:4" x14ac:dyDescent="0.25">
      <c r="A68" s="5" t="s">
        <v>232</v>
      </c>
      <c r="C68" s="5" t="s">
        <v>178</v>
      </c>
      <c r="D68" s="8" t="b">
        <f t="shared" si="0"/>
        <v>0</v>
      </c>
    </row>
    <row r="69" spans="1:4" x14ac:dyDescent="0.25">
      <c r="A69" s="5" t="s">
        <v>233</v>
      </c>
      <c r="C69" s="5" t="s">
        <v>185</v>
      </c>
      <c r="D69" s="8" t="b">
        <f t="shared" si="0"/>
        <v>0</v>
      </c>
    </row>
    <row r="70" spans="1:4" x14ac:dyDescent="0.25">
      <c r="A70" s="5" t="s">
        <v>234</v>
      </c>
      <c r="C70" s="5" t="s">
        <v>152</v>
      </c>
      <c r="D70" s="8" t="b">
        <f t="shared" si="0"/>
        <v>0</v>
      </c>
    </row>
    <row r="71" spans="1:4" x14ac:dyDescent="0.25">
      <c r="A71" s="5" t="s">
        <v>235</v>
      </c>
      <c r="C71" s="5" t="s">
        <v>225</v>
      </c>
      <c r="D71" s="8" t="b">
        <f t="shared" si="0"/>
        <v>0</v>
      </c>
    </row>
    <row r="72" spans="1:4" x14ac:dyDescent="0.25">
      <c r="A72" s="5" t="s">
        <v>220</v>
      </c>
      <c r="C72" s="5" t="s">
        <v>223</v>
      </c>
      <c r="D72" s="8" t="b">
        <f t="shared" si="0"/>
        <v>0</v>
      </c>
    </row>
    <row r="73" spans="1:4" x14ac:dyDescent="0.25">
      <c r="A73" s="5" t="s">
        <v>226</v>
      </c>
      <c r="C73" s="5" t="s">
        <v>199</v>
      </c>
      <c r="D73" s="8" t="b">
        <f t="shared" si="0"/>
        <v>0</v>
      </c>
    </row>
    <row r="74" spans="1:4" x14ac:dyDescent="0.25">
      <c r="A74" s="5" t="s">
        <v>165</v>
      </c>
      <c r="C74" s="5" t="s">
        <v>187</v>
      </c>
      <c r="D74" s="8" t="b">
        <f t="shared" si="0"/>
        <v>0</v>
      </c>
    </row>
    <row r="75" spans="1:4" x14ac:dyDescent="0.25">
      <c r="A75" s="5" t="s">
        <v>209</v>
      </c>
      <c r="C75" s="5" t="s">
        <v>235</v>
      </c>
      <c r="D75" s="8" t="b">
        <f t="shared" si="0"/>
        <v>0</v>
      </c>
    </row>
    <row r="76" spans="1:4" x14ac:dyDescent="0.25">
      <c r="A76" s="5" t="s">
        <v>216</v>
      </c>
      <c r="C76" s="5" t="s">
        <v>229</v>
      </c>
      <c r="D76" s="8" t="b">
        <f t="shared" si="0"/>
        <v>0</v>
      </c>
    </row>
    <row r="77" spans="1:4" x14ac:dyDescent="0.25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25">
      <c r="A78" s="5" t="s">
        <v>237</v>
      </c>
      <c r="C78" s="5" t="s">
        <v>238</v>
      </c>
      <c r="D78" s="8" t="b">
        <f t="shared" si="1"/>
        <v>0</v>
      </c>
    </row>
    <row r="79" spans="1:4" x14ac:dyDescent="0.25">
      <c r="A79" s="5" t="s">
        <v>238</v>
      </c>
      <c r="C79" s="5" t="s">
        <v>195</v>
      </c>
      <c r="D79" s="8" t="b">
        <f t="shared" si="1"/>
        <v>0</v>
      </c>
    </row>
    <row r="80" spans="1:4" x14ac:dyDescent="0.25">
      <c r="A80" s="5" t="s">
        <v>239</v>
      </c>
      <c r="C80" s="5" t="s">
        <v>237</v>
      </c>
      <c r="D80" s="8" t="b">
        <f t="shared" si="1"/>
        <v>0</v>
      </c>
    </row>
    <row r="81" spans="1:4" x14ac:dyDescent="0.25">
      <c r="A81" s="5" t="s">
        <v>169</v>
      </c>
      <c r="C81" s="5" t="s">
        <v>170</v>
      </c>
      <c r="D81" s="8" t="b">
        <f t="shared" si="1"/>
        <v>0</v>
      </c>
    </row>
    <row r="82" spans="1:4" x14ac:dyDescent="0.25">
      <c r="A82" s="5" t="s">
        <v>240</v>
      </c>
      <c r="C82" s="5" t="s">
        <v>233</v>
      </c>
      <c r="D82" s="8" t="b">
        <f t="shared" si="1"/>
        <v>0</v>
      </c>
    </row>
    <row r="83" spans="1:4" x14ac:dyDescent="0.25">
      <c r="A83" s="5" t="s">
        <v>186</v>
      </c>
      <c r="C83" s="5" t="s">
        <v>241</v>
      </c>
      <c r="D83" s="8" t="b">
        <f t="shared" si="1"/>
        <v>0</v>
      </c>
    </row>
    <row r="84" spans="1:4" x14ac:dyDescent="0.25">
      <c r="A84" s="5" t="s">
        <v>182</v>
      </c>
      <c r="C84" s="5" t="s">
        <v>240</v>
      </c>
      <c r="D84" s="8" t="b">
        <f t="shared" si="1"/>
        <v>0</v>
      </c>
    </row>
    <row r="85" spans="1:4" x14ac:dyDescent="0.25">
      <c r="A85" s="5" t="s">
        <v>242</v>
      </c>
      <c r="C85" s="5" t="s">
        <v>217</v>
      </c>
      <c r="D85" s="8" t="b">
        <f t="shared" si="1"/>
        <v>0</v>
      </c>
    </row>
    <row r="86" spans="1:4" x14ac:dyDescent="0.25">
      <c r="A86" s="5" t="s">
        <v>184</v>
      </c>
      <c r="C86" s="5" t="s">
        <v>197</v>
      </c>
      <c r="D86" s="8" t="b">
        <f t="shared" si="1"/>
        <v>0</v>
      </c>
    </row>
    <row r="87" spans="1:4" x14ac:dyDescent="0.25">
      <c r="A87" s="5" t="s">
        <v>243</v>
      </c>
      <c r="C87" s="5" t="s">
        <v>230</v>
      </c>
      <c r="D87" s="8" t="b">
        <f t="shared" si="1"/>
        <v>0</v>
      </c>
    </row>
    <row r="88" spans="1:4" x14ac:dyDescent="0.25">
      <c r="A88" s="5" t="s">
        <v>224</v>
      </c>
      <c r="C88" s="5" t="s">
        <v>154</v>
      </c>
      <c r="D88" s="8" t="b">
        <f t="shared" si="1"/>
        <v>0</v>
      </c>
    </row>
    <row r="89" spans="1:4" x14ac:dyDescent="0.25">
      <c r="A89" s="5" t="s">
        <v>219</v>
      </c>
      <c r="C89" s="5" t="s">
        <v>183</v>
      </c>
      <c r="D89" s="8" t="b">
        <f t="shared" si="1"/>
        <v>0</v>
      </c>
    </row>
    <row r="90" spans="1:4" x14ac:dyDescent="0.25">
      <c r="A90" s="5" t="s">
        <v>244</v>
      </c>
      <c r="C90" s="5" t="s">
        <v>174</v>
      </c>
      <c r="D90" s="8" t="b">
        <f t="shared" si="1"/>
        <v>0</v>
      </c>
    </row>
    <row r="91" spans="1:4" x14ac:dyDescent="0.25">
      <c r="A91" s="5" t="s">
        <v>245</v>
      </c>
      <c r="C91" s="5" t="s">
        <v>160</v>
      </c>
      <c r="D91" s="8" t="b">
        <f t="shared" si="1"/>
        <v>0</v>
      </c>
    </row>
    <row r="92" spans="1:4" x14ac:dyDescent="0.25">
      <c r="A92" s="5" t="s">
        <v>231</v>
      </c>
      <c r="C92" s="5" t="s">
        <v>203</v>
      </c>
      <c r="D92" s="8" t="b">
        <f t="shared" si="1"/>
        <v>0</v>
      </c>
    </row>
    <row r="93" spans="1:4" x14ac:dyDescent="0.25">
      <c r="A93" s="5" t="s">
        <v>228</v>
      </c>
      <c r="C93" s="5" t="s">
        <v>246</v>
      </c>
      <c r="D93" s="8" t="b">
        <f t="shared" si="1"/>
        <v>0</v>
      </c>
    </row>
    <row r="94" spans="1:4" x14ac:dyDescent="0.25">
      <c r="A94" s="5" t="s">
        <v>151</v>
      </c>
      <c r="C94" s="5" t="s">
        <v>234</v>
      </c>
      <c r="D94" s="8" t="b">
        <f t="shared" si="1"/>
        <v>0</v>
      </c>
    </row>
    <row r="95" spans="1:4" x14ac:dyDescent="0.25">
      <c r="A95" s="5" t="s">
        <v>200</v>
      </c>
      <c r="C95" s="5" t="s">
        <v>247</v>
      </c>
      <c r="D95" s="8" t="b">
        <f t="shared" si="1"/>
        <v>0</v>
      </c>
    </row>
    <row r="96" spans="1:4" x14ac:dyDescent="0.25">
      <c r="A96" s="5" t="s">
        <v>198</v>
      </c>
      <c r="C96" s="5" t="s">
        <v>207</v>
      </c>
      <c r="D96" s="8" t="b">
        <f t="shared" si="1"/>
        <v>0</v>
      </c>
    </row>
    <row r="97" spans="1:4" x14ac:dyDescent="0.25">
      <c r="A97" s="5" t="s">
        <v>246</v>
      </c>
      <c r="C97" s="5" t="s">
        <v>205</v>
      </c>
      <c r="D97" s="8" t="b">
        <f t="shared" si="1"/>
        <v>0</v>
      </c>
    </row>
    <row r="98" spans="1:4" x14ac:dyDescent="0.25">
      <c r="A98" s="5" t="s">
        <v>241</v>
      </c>
      <c r="C98" s="5" t="s">
        <v>193</v>
      </c>
      <c r="D98" s="8" t="b">
        <f t="shared" si="1"/>
        <v>0</v>
      </c>
    </row>
    <row r="99" spans="1:4" x14ac:dyDescent="0.25">
      <c r="A99" s="5" t="s">
        <v>247</v>
      </c>
      <c r="C99" s="5" t="s">
        <v>232</v>
      </c>
      <c r="D99" s="8" t="b">
        <f t="shared" si="1"/>
        <v>0</v>
      </c>
    </row>
    <row r="100" spans="1:4" x14ac:dyDescent="0.25">
      <c r="A100" s="5" t="s">
        <v>196</v>
      </c>
      <c r="C100" s="5" t="s">
        <v>245</v>
      </c>
      <c r="D100" s="8" t="b">
        <f t="shared" si="1"/>
        <v>0</v>
      </c>
    </row>
    <row r="101" spans="1:4" x14ac:dyDescent="0.25">
      <c r="A101" s="5" t="s">
        <v>156</v>
      </c>
      <c r="C101" s="5" t="s">
        <v>227</v>
      </c>
      <c r="D101" s="8" t="b">
        <f t="shared" si="1"/>
        <v>0</v>
      </c>
    </row>
    <row r="102" spans="1:4" x14ac:dyDescent="0.25">
      <c r="A102" s="5" t="s">
        <v>206</v>
      </c>
      <c r="C102" s="5" t="s">
        <v>210</v>
      </c>
      <c r="D102" s="8" t="b">
        <f t="shared" si="1"/>
        <v>0</v>
      </c>
    </row>
    <row r="103" spans="1:4" x14ac:dyDescent="0.25">
      <c r="A103" s="5" t="s">
        <v>171</v>
      </c>
      <c r="C103" s="5" t="s">
        <v>236</v>
      </c>
      <c r="D103" s="8" t="b">
        <f t="shared" si="1"/>
        <v>0</v>
      </c>
    </row>
    <row r="104" spans="1:4" x14ac:dyDescent="0.25">
      <c r="A104" s="5" t="s">
        <v>215</v>
      </c>
      <c r="C104" s="5" t="s">
        <v>248</v>
      </c>
      <c r="D104" s="8" t="b">
        <f t="shared" si="1"/>
        <v>1</v>
      </c>
    </row>
    <row r="105" spans="1:4" x14ac:dyDescent="0.25">
      <c r="C105" s="5" t="s">
        <v>181</v>
      </c>
      <c r="D105" s="8" t="b">
        <f t="shared" si="1"/>
        <v>0</v>
      </c>
    </row>
    <row r="106" spans="1:4" x14ac:dyDescent="0.25">
      <c r="C106" s="5" t="s">
        <v>179</v>
      </c>
      <c r="D106" s="8" t="b">
        <f t="shared" si="1"/>
        <v>0</v>
      </c>
    </row>
    <row r="107" spans="1:4" x14ac:dyDescent="0.25">
      <c r="C107" s="5" t="s">
        <v>243</v>
      </c>
      <c r="D107" s="8" t="b">
        <f t="shared" si="1"/>
        <v>0</v>
      </c>
    </row>
    <row r="108" spans="1:4" x14ac:dyDescent="0.25">
      <c r="C108" s="5" t="s">
        <v>244</v>
      </c>
      <c r="D108" s="8" t="b">
        <f t="shared" si="1"/>
        <v>0</v>
      </c>
    </row>
    <row r="109" spans="1:4" x14ac:dyDescent="0.25">
      <c r="C109" s="5" t="s">
        <v>249</v>
      </c>
      <c r="D109" s="8" t="b">
        <f t="shared" si="1"/>
        <v>1</v>
      </c>
    </row>
    <row r="110" spans="1:4" x14ac:dyDescent="0.25">
      <c r="C110" s="5" t="s">
        <v>242</v>
      </c>
      <c r="D110" s="8" t="b">
        <f t="shared" si="1"/>
        <v>0</v>
      </c>
    </row>
    <row r="111" spans="1:4" x14ac:dyDescent="0.25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Ex19(an)</vt:lpstr>
      <vt:lpstr>Ex20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Shubhansh Gupta</cp:lastModifiedBy>
  <dcterms:created xsi:type="dcterms:W3CDTF">2016-05-11T18:46:39Z</dcterms:created>
  <dcterms:modified xsi:type="dcterms:W3CDTF">2024-07-07T10:24:12Z</dcterms:modified>
</cp:coreProperties>
</file>