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43c7d94e289b06/Desktop/"/>
    </mc:Choice>
  </mc:AlternateContent>
  <xr:revisionPtr revIDLastSave="13" documentId="13_ncr:1_{C196E13D-6D89-4259-B417-AC062D850F39}" xr6:coauthVersionLast="47" xr6:coauthVersionMax="47" xr10:uidLastSave="{CE69C44C-EA97-4DB7-8A34-A4638ACFB974}"/>
  <bookViews>
    <workbookView xWindow="-108" yWindow="-108" windowWidth="23256" windowHeight="12456" xr2:uid="{9BB979C4-2CD4-4D5F-8EB9-6FF270A8034F}"/>
  </bookViews>
  <sheets>
    <sheet name="Project 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F4" i="1" s="1"/>
  <c r="G4" i="1" s="1"/>
  <c r="H4" i="1" s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Y4" i="1"/>
  <c r="Z4" i="1" s="1"/>
  <c r="AA4" i="1" s="1"/>
  <c r="AB4" i="1" s="1"/>
  <c r="T4" i="1"/>
  <c r="U4" i="1" s="1"/>
  <c r="V4" i="1" s="1"/>
  <c r="W4" i="1" s="1"/>
  <c r="Q12" i="1"/>
  <c r="O5" i="1"/>
  <c r="O23" i="1" s="1"/>
  <c r="P5" i="1"/>
  <c r="Q5" i="1"/>
  <c r="Q24" i="1" s="1"/>
  <c r="R5" i="1"/>
  <c r="R23" i="1" s="1"/>
  <c r="O6" i="1"/>
  <c r="Y6" i="1" s="1"/>
  <c r="P6" i="1"/>
  <c r="Q6" i="1"/>
  <c r="R6" i="1"/>
  <c r="O7" i="1"/>
  <c r="P7" i="1"/>
  <c r="Z7" i="1" s="1"/>
  <c r="Q7" i="1"/>
  <c r="AA7" i="1" s="1"/>
  <c r="R7" i="1"/>
  <c r="O8" i="1"/>
  <c r="Y8" i="1" s="1"/>
  <c r="P8" i="1"/>
  <c r="Q8" i="1"/>
  <c r="R8" i="1"/>
  <c r="O9" i="1"/>
  <c r="P9" i="1"/>
  <c r="Z9" i="1" s="1"/>
  <c r="Q9" i="1"/>
  <c r="AA9" i="1" s="1"/>
  <c r="R9" i="1"/>
  <c r="O10" i="1"/>
  <c r="Y10" i="1" s="1"/>
  <c r="P10" i="1"/>
  <c r="Q10" i="1"/>
  <c r="R10" i="1"/>
  <c r="O11" i="1"/>
  <c r="Y11" i="1" s="1"/>
  <c r="P11" i="1"/>
  <c r="Q11" i="1"/>
  <c r="AA11" i="1" s="1"/>
  <c r="R11" i="1"/>
  <c r="O12" i="1"/>
  <c r="Y12" i="1" s="1"/>
  <c r="P12" i="1"/>
  <c r="R12" i="1"/>
  <c r="O13" i="1"/>
  <c r="P13" i="1"/>
  <c r="Q13" i="1"/>
  <c r="AA13" i="1" s="1"/>
  <c r="R13" i="1"/>
  <c r="O14" i="1"/>
  <c r="P14" i="1"/>
  <c r="Z14" i="1" s="1"/>
  <c r="Q14" i="1"/>
  <c r="R14" i="1"/>
  <c r="O15" i="1"/>
  <c r="P15" i="1"/>
  <c r="Z15" i="1" s="1"/>
  <c r="Q15" i="1"/>
  <c r="R15" i="1"/>
  <c r="O16" i="1"/>
  <c r="P16" i="1"/>
  <c r="Z16" i="1" s="1"/>
  <c r="Q16" i="1"/>
  <c r="R16" i="1"/>
  <c r="O17" i="1"/>
  <c r="P17" i="1"/>
  <c r="Z17" i="1" s="1"/>
  <c r="Q17" i="1"/>
  <c r="R17" i="1"/>
  <c r="O18" i="1"/>
  <c r="P18" i="1"/>
  <c r="Z18" i="1" s="1"/>
  <c r="Q18" i="1"/>
  <c r="R18" i="1"/>
  <c r="O19" i="1"/>
  <c r="P19" i="1"/>
  <c r="Z19" i="1" s="1"/>
  <c r="Q19" i="1"/>
  <c r="R19" i="1"/>
  <c r="O20" i="1"/>
  <c r="P20" i="1"/>
  <c r="Z20" i="1" s="1"/>
  <c r="Q20" i="1"/>
  <c r="R20" i="1"/>
  <c r="O21" i="1"/>
  <c r="P21" i="1"/>
  <c r="Q21" i="1"/>
  <c r="AA21" i="1" s="1"/>
  <c r="R21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5" i="1"/>
  <c r="O4" i="1"/>
  <c r="P4" i="1" s="1"/>
  <c r="Q4" i="1" s="1"/>
  <c r="R4" i="1" s="1"/>
  <c r="J5" i="1"/>
  <c r="J25" i="1" s="1"/>
  <c r="K5" i="1"/>
  <c r="K23" i="1" s="1"/>
  <c r="L5" i="1"/>
  <c r="V5" i="1" s="1"/>
  <c r="M5" i="1"/>
  <c r="M26" i="1" s="1"/>
  <c r="J6" i="1"/>
  <c r="T6" i="1" s="1"/>
  <c r="K6" i="1"/>
  <c r="U6" i="1" s="1"/>
  <c r="L6" i="1"/>
  <c r="V6" i="1" s="1"/>
  <c r="AA6" i="1" s="1"/>
  <c r="M6" i="1"/>
  <c r="W6" i="1" s="1"/>
  <c r="J7" i="1"/>
  <c r="T7" i="1" s="1"/>
  <c r="Y7" i="1" s="1"/>
  <c r="K7" i="1"/>
  <c r="U7" i="1" s="1"/>
  <c r="L7" i="1"/>
  <c r="V7" i="1" s="1"/>
  <c r="M7" i="1"/>
  <c r="W7" i="1" s="1"/>
  <c r="J8" i="1"/>
  <c r="T8" i="1" s="1"/>
  <c r="K8" i="1"/>
  <c r="U8" i="1" s="1"/>
  <c r="L8" i="1"/>
  <c r="V8" i="1" s="1"/>
  <c r="AA8" i="1" s="1"/>
  <c r="M8" i="1"/>
  <c r="W8" i="1" s="1"/>
  <c r="J9" i="1"/>
  <c r="T9" i="1" s="1"/>
  <c r="Y9" i="1" s="1"/>
  <c r="K9" i="1"/>
  <c r="U9" i="1" s="1"/>
  <c r="L9" i="1"/>
  <c r="V9" i="1" s="1"/>
  <c r="M9" i="1"/>
  <c r="W9" i="1" s="1"/>
  <c r="J10" i="1"/>
  <c r="T10" i="1" s="1"/>
  <c r="K10" i="1"/>
  <c r="U10" i="1" s="1"/>
  <c r="L10" i="1"/>
  <c r="V10" i="1" s="1"/>
  <c r="AA10" i="1" s="1"/>
  <c r="M10" i="1"/>
  <c r="W10" i="1" s="1"/>
  <c r="J11" i="1"/>
  <c r="T11" i="1" s="1"/>
  <c r="K11" i="1"/>
  <c r="U11" i="1" s="1"/>
  <c r="Z11" i="1" s="1"/>
  <c r="L11" i="1"/>
  <c r="V11" i="1" s="1"/>
  <c r="M11" i="1"/>
  <c r="W11" i="1" s="1"/>
  <c r="J12" i="1"/>
  <c r="T12" i="1" s="1"/>
  <c r="K12" i="1"/>
  <c r="U12" i="1" s="1"/>
  <c r="L12" i="1"/>
  <c r="V12" i="1" s="1"/>
  <c r="M12" i="1"/>
  <c r="W12" i="1" s="1"/>
  <c r="AB12" i="1" s="1"/>
  <c r="J13" i="1"/>
  <c r="T13" i="1" s="1"/>
  <c r="K13" i="1"/>
  <c r="U13" i="1" s="1"/>
  <c r="Z13" i="1" s="1"/>
  <c r="L13" i="1"/>
  <c r="V13" i="1" s="1"/>
  <c r="M13" i="1"/>
  <c r="W13" i="1" s="1"/>
  <c r="J14" i="1"/>
  <c r="T14" i="1" s="1"/>
  <c r="K14" i="1"/>
  <c r="U14" i="1" s="1"/>
  <c r="L14" i="1"/>
  <c r="V14" i="1" s="1"/>
  <c r="M14" i="1"/>
  <c r="W14" i="1" s="1"/>
  <c r="AB14" i="1" s="1"/>
  <c r="J15" i="1"/>
  <c r="T15" i="1" s="1"/>
  <c r="K15" i="1"/>
  <c r="U15" i="1" s="1"/>
  <c r="L15" i="1"/>
  <c r="V15" i="1" s="1"/>
  <c r="AA15" i="1" s="1"/>
  <c r="M15" i="1"/>
  <c r="W15" i="1" s="1"/>
  <c r="J16" i="1"/>
  <c r="T16" i="1" s="1"/>
  <c r="K16" i="1"/>
  <c r="U16" i="1" s="1"/>
  <c r="L16" i="1"/>
  <c r="V16" i="1" s="1"/>
  <c r="M16" i="1"/>
  <c r="W16" i="1" s="1"/>
  <c r="AB16" i="1" s="1"/>
  <c r="J17" i="1"/>
  <c r="T17" i="1" s="1"/>
  <c r="K17" i="1"/>
  <c r="U17" i="1" s="1"/>
  <c r="L17" i="1"/>
  <c r="V17" i="1" s="1"/>
  <c r="AA17" i="1" s="1"/>
  <c r="M17" i="1"/>
  <c r="W17" i="1" s="1"/>
  <c r="J18" i="1"/>
  <c r="T18" i="1" s="1"/>
  <c r="K18" i="1"/>
  <c r="U18" i="1" s="1"/>
  <c r="L18" i="1"/>
  <c r="V18" i="1" s="1"/>
  <c r="M18" i="1"/>
  <c r="W18" i="1" s="1"/>
  <c r="AB18" i="1" s="1"/>
  <c r="J19" i="1"/>
  <c r="T19" i="1" s="1"/>
  <c r="K19" i="1"/>
  <c r="U19" i="1" s="1"/>
  <c r="L19" i="1"/>
  <c r="V19" i="1" s="1"/>
  <c r="AA19" i="1" s="1"/>
  <c r="M19" i="1"/>
  <c r="W19" i="1" s="1"/>
  <c r="AB19" i="1" s="1"/>
  <c r="J20" i="1"/>
  <c r="T20" i="1" s="1"/>
  <c r="K20" i="1"/>
  <c r="U20" i="1" s="1"/>
  <c r="L20" i="1"/>
  <c r="V20" i="1" s="1"/>
  <c r="M20" i="1"/>
  <c r="W20" i="1" s="1"/>
  <c r="J21" i="1"/>
  <c r="T21" i="1" s="1"/>
  <c r="K21" i="1"/>
  <c r="U21" i="1" s="1"/>
  <c r="Z21" i="1" s="1"/>
  <c r="L21" i="1"/>
  <c r="V21" i="1" s="1"/>
  <c r="M21" i="1"/>
  <c r="W21" i="1" s="1"/>
  <c r="AB21" i="1" s="1"/>
  <c r="I6" i="1"/>
  <c r="S6" i="1" s="1"/>
  <c r="I7" i="1"/>
  <c r="S7" i="1" s="1"/>
  <c r="I8" i="1"/>
  <c r="S8" i="1" s="1"/>
  <c r="I9" i="1"/>
  <c r="S9" i="1" s="1"/>
  <c r="I10" i="1"/>
  <c r="S10" i="1" s="1"/>
  <c r="I11" i="1"/>
  <c r="S11" i="1" s="1"/>
  <c r="I12" i="1"/>
  <c r="S12" i="1" s="1"/>
  <c r="I13" i="1"/>
  <c r="S13" i="1" s="1"/>
  <c r="I14" i="1"/>
  <c r="S14" i="1" s="1"/>
  <c r="I15" i="1"/>
  <c r="S15" i="1" s="1"/>
  <c r="I16" i="1"/>
  <c r="S16" i="1" s="1"/>
  <c r="I17" i="1"/>
  <c r="S17" i="1" s="1"/>
  <c r="I18" i="1"/>
  <c r="S18" i="1" s="1"/>
  <c r="X18" i="1" s="1"/>
  <c r="I19" i="1"/>
  <c r="S19" i="1" s="1"/>
  <c r="I20" i="1"/>
  <c r="S20" i="1" s="1"/>
  <c r="I21" i="1"/>
  <c r="S21" i="1" s="1"/>
  <c r="I5" i="1"/>
  <c r="J4" i="1"/>
  <c r="K4" i="1" s="1"/>
  <c r="L4" i="1" s="1"/>
  <c r="M4" i="1" s="1"/>
  <c r="D26" i="1"/>
  <c r="D25" i="1"/>
  <c r="D24" i="1"/>
  <c r="D23" i="1"/>
  <c r="C25" i="1"/>
  <c r="C24" i="1"/>
  <c r="C23" i="1"/>
  <c r="Y20" i="1" l="1"/>
  <c r="Y18" i="1"/>
  <c r="Y16" i="1"/>
  <c r="Y14" i="1"/>
  <c r="AB11" i="1"/>
  <c r="AB9" i="1"/>
  <c r="AB7" i="1"/>
  <c r="AB17" i="1"/>
  <c r="AB15" i="1"/>
  <c r="AB13" i="1"/>
  <c r="V24" i="1"/>
  <c r="V26" i="1"/>
  <c r="V23" i="1"/>
  <c r="V25" i="1"/>
  <c r="Y21" i="1"/>
  <c r="Y19" i="1"/>
  <c r="Y17" i="1"/>
  <c r="Y15" i="1"/>
  <c r="Y13" i="1"/>
  <c r="AB10" i="1"/>
  <c r="AB8" i="1"/>
  <c r="AB6" i="1"/>
  <c r="AA12" i="1"/>
  <c r="AB20" i="1"/>
  <c r="AA20" i="1"/>
  <c r="AA18" i="1"/>
  <c r="AC18" i="1" s="1"/>
  <c r="AA16" i="1"/>
  <c r="AA14" i="1"/>
  <c r="Z12" i="1"/>
  <c r="Z10" i="1"/>
  <c r="Z8" i="1"/>
  <c r="Z6" i="1"/>
  <c r="U5" i="1"/>
  <c r="AB5" i="1"/>
  <c r="L26" i="1"/>
  <c r="M24" i="1"/>
  <c r="J23" i="1"/>
  <c r="Q25" i="1"/>
  <c r="Q23" i="1"/>
  <c r="T5" i="1"/>
  <c r="AA5" i="1"/>
  <c r="K26" i="1"/>
  <c r="L24" i="1"/>
  <c r="I23" i="1"/>
  <c r="P25" i="1"/>
  <c r="P23" i="1"/>
  <c r="J26" i="1"/>
  <c r="K24" i="1"/>
  <c r="I26" i="1"/>
  <c r="O25" i="1"/>
  <c r="M25" i="1"/>
  <c r="J24" i="1"/>
  <c r="R26" i="1"/>
  <c r="R24" i="1"/>
  <c r="S5" i="1"/>
  <c r="X5" i="1" s="1"/>
  <c r="L25" i="1"/>
  <c r="I24" i="1"/>
  <c r="Q26" i="1"/>
  <c r="X10" i="1"/>
  <c r="K25" i="1"/>
  <c r="M23" i="1"/>
  <c r="P26" i="1"/>
  <c r="P24" i="1"/>
  <c r="W5" i="1"/>
  <c r="L23" i="1"/>
  <c r="O26" i="1"/>
  <c r="O24" i="1"/>
  <c r="I25" i="1"/>
  <c r="R25" i="1"/>
  <c r="X11" i="1"/>
  <c r="X19" i="1"/>
  <c r="X21" i="1"/>
  <c r="AC21" i="1" s="1"/>
  <c r="X13" i="1"/>
  <c r="AC13" i="1" s="1"/>
  <c r="X16" i="1"/>
  <c r="AC16" i="1" s="1"/>
  <c r="X8" i="1"/>
  <c r="X12" i="1"/>
  <c r="AC12" i="1" s="1"/>
  <c r="X20" i="1"/>
  <c r="AC20" i="1" s="1"/>
  <c r="X17" i="1"/>
  <c r="S26" i="1"/>
  <c r="S23" i="1"/>
  <c r="S24" i="1"/>
  <c r="S25" i="1"/>
  <c r="X9" i="1"/>
  <c r="AC9" i="1" s="1"/>
  <c r="X15" i="1"/>
  <c r="AC15" i="1" s="1"/>
  <c r="X7" i="1"/>
  <c r="AC7" i="1" s="1"/>
  <c r="X14" i="1"/>
  <c r="X6" i="1"/>
  <c r="AC6" i="1" s="1"/>
  <c r="N26" i="1"/>
  <c r="N23" i="1"/>
  <c r="N24" i="1"/>
  <c r="N25" i="1"/>
  <c r="AC8" i="1" l="1"/>
  <c r="AC10" i="1"/>
  <c r="AB23" i="1"/>
  <c r="AB25" i="1"/>
  <c r="AB24" i="1"/>
  <c r="AB26" i="1"/>
  <c r="W23" i="1"/>
  <c r="W25" i="1"/>
  <c r="W24" i="1"/>
  <c r="W26" i="1"/>
  <c r="T24" i="1"/>
  <c r="T26" i="1"/>
  <c r="Y5" i="1"/>
  <c r="T23" i="1"/>
  <c r="T25" i="1"/>
  <c r="U24" i="1"/>
  <c r="U26" i="1"/>
  <c r="U23" i="1"/>
  <c r="U25" i="1"/>
  <c r="AA24" i="1"/>
  <c r="AA26" i="1"/>
  <c r="AA23" i="1"/>
  <c r="AA25" i="1"/>
  <c r="AC19" i="1"/>
  <c r="AC14" i="1"/>
  <c r="AC17" i="1"/>
  <c r="AC11" i="1"/>
  <c r="Z5" i="1"/>
  <c r="X25" i="1"/>
  <c r="X23" i="1"/>
  <c r="X26" i="1"/>
  <c r="X24" i="1"/>
  <c r="Y24" i="1" l="1"/>
  <c r="Y26" i="1"/>
  <c r="Y23" i="1"/>
  <c r="Y25" i="1"/>
  <c r="Z24" i="1"/>
  <c r="Z26" i="1"/>
  <c r="Z23" i="1"/>
  <c r="Z25" i="1"/>
  <c r="AC5" i="1"/>
  <c r="AC26" i="1" l="1"/>
  <c r="AC25" i="1"/>
  <c r="AC24" i="1"/>
  <c r="AC23" i="1"/>
</calcChain>
</file>

<file path=xl/sharedStrings.xml><?xml version="1.0" encoding="utf-8"?>
<sst xmlns="http://schemas.openxmlformats.org/spreadsheetml/2006/main" count="48" uniqueCount="48">
  <si>
    <t>Employee Payroll</t>
  </si>
  <si>
    <t>Last Name</t>
  </si>
  <si>
    <t>First Name</t>
  </si>
  <si>
    <t>Hourly Wage</t>
  </si>
  <si>
    <t>Pay</t>
  </si>
  <si>
    <t>Mishra</t>
  </si>
  <si>
    <t>Shubhranshu</t>
  </si>
  <si>
    <t>Sharma</t>
  </si>
  <si>
    <t>Anand</t>
  </si>
  <si>
    <t>Poddar</t>
  </si>
  <si>
    <t>Banerjee</t>
  </si>
  <si>
    <t>Sen</t>
  </si>
  <si>
    <t>Yadav</t>
  </si>
  <si>
    <t>Singh</t>
  </si>
  <si>
    <t>Kumar</t>
  </si>
  <si>
    <t>Pandey</t>
  </si>
  <si>
    <t>Bhardwaj</t>
  </si>
  <si>
    <t>Martin</t>
  </si>
  <si>
    <t>Dev</t>
  </si>
  <si>
    <t>Bose</t>
  </si>
  <si>
    <t>Nandi</t>
  </si>
  <si>
    <t>Dixit</t>
  </si>
  <si>
    <t>Rai</t>
  </si>
  <si>
    <t>Mohit</t>
  </si>
  <si>
    <t>Sunil</t>
  </si>
  <si>
    <t>Rajib</t>
  </si>
  <si>
    <t>Arun</t>
  </si>
  <si>
    <t>Ravi</t>
  </si>
  <si>
    <t>Gagan</t>
  </si>
  <si>
    <t>Raj</t>
  </si>
  <si>
    <t>Suman</t>
  </si>
  <si>
    <t>Pratush</t>
  </si>
  <si>
    <t>Riya</t>
  </si>
  <si>
    <t>James</t>
  </si>
  <si>
    <t>Ramesh</t>
  </si>
  <si>
    <t>Priya</t>
  </si>
  <si>
    <t>Pooja</t>
  </si>
  <si>
    <t>Divesh</t>
  </si>
  <si>
    <t>Manohar</t>
  </si>
  <si>
    <t>Max</t>
  </si>
  <si>
    <t>Min</t>
  </si>
  <si>
    <t>Average</t>
  </si>
  <si>
    <t>Total</t>
  </si>
  <si>
    <t>Hours Worked</t>
  </si>
  <si>
    <t>Overtime Bonus</t>
  </si>
  <si>
    <t>Total Pay</t>
  </si>
  <si>
    <t>Overtime Hours (&gt;40 hrs = Overtime)</t>
  </si>
  <si>
    <t>Jan Month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</si>
</sst>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u/>
      <sz val="16"/>
      <name val="Calibri"/>
      <family val="2"/>
      <scheme val="minor"/>
    </font>
    <font>
      <b/>
      <sz val="1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39">
    <xf numFmtId="0" fontId="0" fillId="0" borderId="0" xfId="0"/>
    <xf numFmtId="0" fontId="5" fillId="0" borderId="0" xfId="0" applyFont="1"/>
    <xf numFmtId="164" fontId="5" fillId="0" borderId="0" xfId="0" applyNumberFormat="1" applyFont="1"/>
    <xf numFmtId="0" fontId="6" fillId="0" borderId="0" xfId="0" applyFont="1"/>
    <xf numFmtId="0" fontId="4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center" vertical="center"/>
    </xf>
    <xf numFmtId="0" fontId="5" fillId="0" borderId="0" xfId="1" applyFont="1" applyFill="1"/>
    <xf numFmtId="0" fontId="5" fillId="0" borderId="0" xfId="3" applyFont="1" applyFill="1"/>
    <xf numFmtId="0" fontId="5" fillId="0" borderId="0" xfId="5" applyFont="1" applyFill="1"/>
    <xf numFmtId="0" fontId="10" fillId="0" borderId="0" xfId="2" applyFont="1" applyFill="1"/>
    <xf numFmtId="0" fontId="5" fillId="0" borderId="0" xfId="4" applyFont="1" applyFill="1" applyAlignment="1"/>
    <xf numFmtId="0" fontId="9" fillId="7" borderId="0" xfId="1" applyFont="1" applyFill="1" applyAlignment="1">
      <alignment horizontal="center"/>
    </xf>
    <xf numFmtId="16" fontId="6" fillId="7" borderId="0" xfId="1" applyNumberFormat="1" applyFont="1" applyFill="1"/>
    <xf numFmtId="0" fontId="5" fillId="7" borderId="0" xfId="1" applyFont="1" applyFill="1"/>
    <xf numFmtId="0" fontId="9" fillId="8" borderId="0" xfId="4" applyFont="1" applyFill="1" applyAlignment="1">
      <alignment horizontal="center"/>
    </xf>
    <xf numFmtId="16" fontId="6" fillId="8" borderId="0" xfId="4" applyNumberFormat="1" applyFont="1" applyFill="1"/>
    <xf numFmtId="0" fontId="5" fillId="8" borderId="0" xfId="4" applyFont="1" applyFill="1"/>
    <xf numFmtId="0" fontId="11" fillId="9" borderId="0" xfId="2" applyFont="1" applyFill="1" applyAlignment="1">
      <alignment horizontal="center"/>
    </xf>
    <xf numFmtId="16" fontId="12" fillId="9" borderId="0" xfId="2" applyNumberFormat="1" applyFont="1" applyFill="1"/>
    <xf numFmtId="164" fontId="10" fillId="9" borderId="0" xfId="2" applyNumberFormat="1" applyFont="1" applyFill="1"/>
    <xf numFmtId="0" fontId="9" fillId="10" borderId="0" xfId="3" applyFont="1" applyFill="1" applyAlignment="1">
      <alignment horizontal="center"/>
    </xf>
    <xf numFmtId="16" fontId="6" fillId="10" borderId="0" xfId="3" applyNumberFormat="1" applyFont="1" applyFill="1"/>
    <xf numFmtId="164" fontId="5" fillId="10" borderId="0" xfId="3" applyNumberFormat="1" applyFont="1" applyFill="1"/>
    <xf numFmtId="0" fontId="9" fillId="11" borderId="0" xfId="5" applyFont="1" applyFill="1" applyAlignment="1">
      <alignment horizontal="center"/>
    </xf>
    <xf numFmtId="16" fontId="6" fillId="11" borderId="0" xfId="5" applyNumberFormat="1" applyFont="1" applyFill="1"/>
    <xf numFmtId="164" fontId="5" fillId="11" borderId="0" xfId="5" applyNumberFormat="1" applyFont="1" applyFill="1"/>
    <xf numFmtId="0" fontId="9" fillId="0" borderId="0" xfId="0" applyFont="1" applyAlignment="1">
      <alignment horizontal="center"/>
    </xf>
    <xf numFmtId="164" fontId="5" fillId="11" borderId="0" xfId="0" applyNumberFormat="1" applyFont="1" applyFill="1"/>
    <xf numFmtId="0" fontId="5" fillId="11" borderId="0" xfId="0" applyFont="1" applyFill="1"/>
    <xf numFmtId="0" fontId="5" fillId="10" borderId="0" xfId="0" applyFont="1" applyFill="1"/>
    <xf numFmtId="164" fontId="5" fillId="10" borderId="0" xfId="0" applyNumberFormat="1" applyFont="1" applyFill="1"/>
    <xf numFmtId="0" fontId="5" fillId="9" borderId="0" xfId="0" applyFont="1" applyFill="1"/>
    <xf numFmtId="164" fontId="5" fillId="9" borderId="0" xfId="0" applyNumberFormat="1" applyFont="1" applyFill="1"/>
    <xf numFmtId="0" fontId="5" fillId="8" borderId="0" xfId="0" applyFont="1" applyFill="1"/>
    <xf numFmtId="165" fontId="5" fillId="8" borderId="0" xfId="0" applyNumberFormat="1" applyFont="1" applyFill="1"/>
    <xf numFmtId="0" fontId="5" fillId="7" borderId="0" xfId="0" applyFont="1" applyFill="1"/>
    <xf numFmtId="165" fontId="5" fillId="7" borderId="0" xfId="0" applyNumberFormat="1" applyFont="1" applyFill="1"/>
  </cellXfs>
  <cellStyles count="6">
    <cellStyle name="20% - Accent1" xfId="1" builtinId="30"/>
    <cellStyle name="20% - Accent4" xfId="4" builtinId="42"/>
    <cellStyle name="40% - Accent2" xfId="3" builtinId="35"/>
    <cellStyle name="40% - Accent6" xfId="5" builtinId="51"/>
    <cellStyle name="Accent2" xfId="2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4992D-DA61-4A50-A242-9E892E64D82B}">
  <dimension ref="A1:AD28"/>
  <sheetViews>
    <sheetView tabSelected="1" zoomScale="85" zoomScaleNormal="85" workbookViewId="0">
      <selection activeCell="G23" sqref="G23"/>
    </sheetView>
  </sheetViews>
  <sheetFormatPr defaultRowHeight="14.4" x14ac:dyDescent="0.3"/>
  <cols>
    <col min="1" max="1" width="14.33203125" bestFit="1" customWidth="1"/>
    <col min="2" max="2" width="17.33203125" bestFit="1" customWidth="1"/>
    <col min="3" max="3" width="17.6640625" bestFit="1" customWidth="1"/>
    <col min="4" max="13" width="9.21875" bestFit="1" customWidth="1"/>
    <col min="14" max="15" width="18.5546875" bestFit="1" customWidth="1"/>
    <col min="16" max="17" width="16.109375" bestFit="1" customWidth="1"/>
    <col min="18" max="18" width="18.5546875" bestFit="1" customWidth="1"/>
    <col min="19" max="20" width="16.109375" bestFit="1" customWidth="1"/>
    <col min="21" max="22" width="14.44140625" bestFit="1" customWidth="1"/>
    <col min="23" max="23" width="16.109375" bestFit="1" customWidth="1"/>
    <col min="24" max="25" width="18.5546875" bestFit="1" customWidth="1"/>
    <col min="26" max="27" width="16.109375" bestFit="1" customWidth="1"/>
    <col min="28" max="28" width="18.5546875" bestFit="1" customWidth="1"/>
    <col min="29" max="29" width="25.77734375" customWidth="1"/>
    <col min="30" max="30" width="14" customWidth="1"/>
  </cols>
  <sheetData>
    <row r="1" spans="1:30" s="4" customFormat="1" ht="38.4" customHeight="1" x14ac:dyDescent="0.7">
      <c r="A1" s="7" t="s">
        <v>0</v>
      </c>
      <c r="B1" s="7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6"/>
      <c r="AD1" s="6"/>
    </row>
    <row r="2" spans="1:30" ht="21" x14ac:dyDescent="0.4">
      <c r="A2" s="7"/>
      <c r="B2" s="7"/>
      <c r="C2" s="7"/>
      <c r="D2" s="8"/>
      <c r="E2" s="8"/>
      <c r="F2" s="8"/>
      <c r="G2" s="8"/>
      <c r="H2" s="8"/>
      <c r="I2" s="12"/>
      <c r="J2" s="12"/>
      <c r="K2" s="12"/>
      <c r="L2" s="12"/>
      <c r="M2" s="12"/>
      <c r="N2" s="11"/>
      <c r="O2" s="11"/>
      <c r="P2" s="11"/>
      <c r="Q2" s="11"/>
      <c r="R2" s="11"/>
      <c r="S2" s="9"/>
      <c r="T2" s="9"/>
      <c r="U2" s="9"/>
      <c r="V2" s="9"/>
      <c r="W2" s="9"/>
      <c r="X2" s="10"/>
      <c r="Y2" s="10"/>
      <c r="Z2" s="10"/>
      <c r="AA2" s="10"/>
      <c r="AB2" s="10"/>
    </row>
    <row r="3" spans="1:30" ht="21" x14ac:dyDescent="0.4">
      <c r="A3" s="1"/>
      <c r="B3" s="1"/>
      <c r="C3" s="1"/>
      <c r="D3" s="13" t="s">
        <v>43</v>
      </c>
      <c r="E3" s="13"/>
      <c r="F3" s="13"/>
      <c r="G3" s="13"/>
      <c r="H3" s="13"/>
      <c r="I3" s="16" t="s">
        <v>46</v>
      </c>
      <c r="J3" s="16"/>
      <c r="K3" s="16"/>
      <c r="L3" s="16"/>
      <c r="M3" s="16"/>
      <c r="N3" s="19" t="s">
        <v>4</v>
      </c>
      <c r="O3" s="19"/>
      <c r="P3" s="19"/>
      <c r="Q3" s="19"/>
      <c r="R3" s="19"/>
      <c r="S3" s="22" t="s">
        <v>44</v>
      </c>
      <c r="T3" s="22"/>
      <c r="U3" s="22"/>
      <c r="V3" s="22"/>
      <c r="W3" s="22"/>
      <c r="X3" s="25" t="s">
        <v>45</v>
      </c>
      <c r="Y3" s="25"/>
      <c r="Z3" s="25"/>
      <c r="AA3" s="25"/>
      <c r="AB3" s="25"/>
      <c r="AC3" s="28" t="s">
        <v>47</v>
      </c>
    </row>
    <row r="4" spans="1:30" s="4" customFormat="1" ht="21" x14ac:dyDescent="0.4">
      <c r="A4" s="3" t="s">
        <v>1</v>
      </c>
      <c r="B4" s="3" t="s">
        <v>2</v>
      </c>
      <c r="C4" s="3" t="s">
        <v>3</v>
      </c>
      <c r="D4" s="14">
        <v>44927</v>
      </c>
      <c r="E4" s="14">
        <f>D4+7</f>
        <v>44934</v>
      </c>
      <c r="F4" s="14">
        <f t="shared" ref="F4:H4" si="0">E4+7</f>
        <v>44941</v>
      </c>
      <c r="G4" s="14">
        <f t="shared" si="0"/>
        <v>44948</v>
      </c>
      <c r="H4" s="14">
        <f t="shared" si="0"/>
        <v>44955</v>
      </c>
      <c r="I4" s="17">
        <v>44927</v>
      </c>
      <c r="J4" s="17">
        <f>I4+7</f>
        <v>44934</v>
      </c>
      <c r="K4" s="17">
        <f t="shared" ref="K4:M4" si="1">J4+7</f>
        <v>44941</v>
      </c>
      <c r="L4" s="17">
        <f t="shared" si="1"/>
        <v>44948</v>
      </c>
      <c r="M4" s="17">
        <f t="shared" si="1"/>
        <v>44955</v>
      </c>
      <c r="N4" s="20">
        <v>44927</v>
      </c>
      <c r="O4" s="20">
        <f>N4+7</f>
        <v>44934</v>
      </c>
      <c r="P4" s="20">
        <f t="shared" ref="P4:R4" si="2">O4+7</f>
        <v>44941</v>
      </c>
      <c r="Q4" s="20">
        <f t="shared" si="2"/>
        <v>44948</v>
      </c>
      <c r="R4" s="20">
        <f t="shared" si="2"/>
        <v>44955</v>
      </c>
      <c r="S4" s="23">
        <v>44927</v>
      </c>
      <c r="T4" s="23">
        <f>S4+7</f>
        <v>44934</v>
      </c>
      <c r="U4" s="23">
        <f t="shared" ref="U4:W4" si="3">T4+7</f>
        <v>44941</v>
      </c>
      <c r="V4" s="23">
        <f t="shared" si="3"/>
        <v>44948</v>
      </c>
      <c r="W4" s="23">
        <f t="shared" si="3"/>
        <v>44955</v>
      </c>
      <c r="X4" s="26">
        <v>44927</v>
      </c>
      <c r="Y4" s="26">
        <f>X4+7</f>
        <v>44934</v>
      </c>
      <c r="Z4" s="26">
        <f t="shared" ref="Z4:AB4" si="4">Y4+7</f>
        <v>44941</v>
      </c>
      <c r="AA4" s="26">
        <f t="shared" si="4"/>
        <v>44948</v>
      </c>
      <c r="AB4" s="26">
        <f t="shared" si="4"/>
        <v>44955</v>
      </c>
      <c r="AC4" s="3"/>
    </row>
    <row r="5" spans="1:30" ht="21" x14ac:dyDescent="0.4">
      <c r="A5" s="1" t="s">
        <v>5</v>
      </c>
      <c r="B5" s="1" t="s">
        <v>6</v>
      </c>
      <c r="C5" s="2">
        <v>159</v>
      </c>
      <c r="D5" s="15">
        <v>40</v>
      </c>
      <c r="E5" s="15">
        <v>45</v>
      </c>
      <c r="F5" s="15">
        <v>15</v>
      </c>
      <c r="G5" s="15">
        <v>45</v>
      </c>
      <c r="H5" s="15">
        <v>16</v>
      </c>
      <c r="I5" s="18">
        <f>IF(D5&gt;30,D5-30,0)</f>
        <v>10</v>
      </c>
      <c r="J5" s="18">
        <f t="shared" ref="J5:M20" si="5">IF(E5&gt;30,E5-30,0)</f>
        <v>15</v>
      </c>
      <c r="K5" s="18">
        <f t="shared" si="5"/>
        <v>0</v>
      </c>
      <c r="L5" s="18">
        <f t="shared" si="5"/>
        <v>15</v>
      </c>
      <c r="M5" s="18">
        <f t="shared" si="5"/>
        <v>0</v>
      </c>
      <c r="N5" s="21">
        <f>$C5*D5</f>
        <v>6360</v>
      </c>
      <c r="O5" s="21">
        <f t="shared" ref="O5:R20" si="6">$C5*E5</f>
        <v>7155</v>
      </c>
      <c r="P5" s="21">
        <f t="shared" si="6"/>
        <v>2385</v>
      </c>
      <c r="Q5" s="21">
        <f t="shared" si="6"/>
        <v>7155</v>
      </c>
      <c r="R5" s="21">
        <f t="shared" si="6"/>
        <v>2544</v>
      </c>
      <c r="S5" s="24">
        <f>0.5*$C5*I5</f>
        <v>795</v>
      </c>
      <c r="T5" s="24">
        <f t="shared" ref="T5:W20" si="7">0.5*$C5*J5</f>
        <v>1192.5</v>
      </c>
      <c r="U5" s="24">
        <f t="shared" si="7"/>
        <v>0</v>
      </c>
      <c r="V5" s="24">
        <f t="shared" si="7"/>
        <v>1192.5</v>
      </c>
      <c r="W5" s="24">
        <f t="shared" si="7"/>
        <v>0</v>
      </c>
      <c r="X5" s="27">
        <f>N5+S5</f>
        <v>7155</v>
      </c>
      <c r="Y5" s="27">
        <f t="shared" ref="Y5:AB20" si="8">O5+T5</f>
        <v>8347.5</v>
      </c>
      <c r="Z5" s="27">
        <f t="shared" si="8"/>
        <v>2385</v>
      </c>
      <c r="AA5" s="27">
        <f t="shared" si="8"/>
        <v>8347.5</v>
      </c>
      <c r="AB5" s="27">
        <f t="shared" si="8"/>
        <v>2544</v>
      </c>
      <c r="AC5" s="2">
        <f>SUM(X5:AB5)</f>
        <v>28779</v>
      </c>
    </row>
    <row r="6" spans="1:30" ht="21" x14ac:dyDescent="0.4">
      <c r="A6" s="1" t="s">
        <v>7</v>
      </c>
      <c r="B6" s="1" t="s">
        <v>23</v>
      </c>
      <c r="C6" s="2">
        <v>100</v>
      </c>
      <c r="D6" s="15">
        <v>42</v>
      </c>
      <c r="E6" s="15">
        <v>47</v>
      </c>
      <c r="F6" s="15">
        <v>20</v>
      </c>
      <c r="G6" s="15">
        <v>41</v>
      </c>
      <c r="H6" s="15">
        <v>18</v>
      </c>
      <c r="I6" s="18">
        <f t="shared" ref="I6:I21" si="9">IF(D6&gt;30,D6-30,0)</f>
        <v>12</v>
      </c>
      <c r="J6" s="18">
        <f t="shared" si="5"/>
        <v>17</v>
      </c>
      <c r="K6" s="18">
        <f t="shared" si="5"/>
        <v>0</v>
      </c>
      <c r="L6" s="18">
        <f t="shared" si="5"/>
        <v>11</v>
      </c>
      <c r="M6" s="18">
        <f t="shared" si="5"/>
        <v>0</v>
      </c>
      <c r="N6" s="21">
        <f t="shared" ref="N6:N21" si="10">$C6*D6</f>
        <v>4200</v>
      </c>
      <c r="O6" s="21">
        <f t="shared" si="6"/>
        <v>4700</v>
      </c>
      <c r="P6" s="21">
        <f t="shared" si="6"/>
        <v>2000</v>
      </c>
      <c r="Q6" s="21">
        <f t="shared" si="6"/>
        <v>4100</v>
      </c>
      <c r="R6" s="21">
        <f t="shared" si="6"/>
        <v>1800</v>
      </c>
      <c r="S6" s="24">
        <f t="shared" ref="S6:S21" si="11">0.5*$C6*I6</f>
        <v>600</v>
      </c>
      <c r="T6" s="24">
        <f t="shared" si="7"/>
        <v>850</v>
      </c>
      <c r="U6" s="24">
        <f t="shared" si="7"/>
        <v>0</v>
      </c>
      <c r="V6" s="24">
        <f t="shared" si="7"/>
        <v>550</v>
      </c>
      <c r="W6" s="24">
        <f t="shared" si="7"/>
        <v>0</v>
      </c>
      <c r="X6" s="27">
        <f t="shared" ref="X6:X21" si="12">N6+S6</f>
        <v>4800</v>
      </c>
      <c r="Y6" s="27">
        <f t="shared" si="8"/>
        <v>5550</v>
      </c>
      <c r="Z6" s="27">
        <f t="shared" si="8"/>
        <v>2000</v>
      </c>
      <c r="AA6" s="27">
        <f t="shared" si="8"/>
        <v>4650</v>
      </c>
      <c r="AB6" s="27">
        <f t="shared" si="8"/>
        <v>1800</v>
      </c>
      <c r="AC6" s="2">
        <f>SUM(X6:AB6)</f>
        <v>18800</v>
      </c>
    </row>
    <row r="7" spans="1:30" ht="21" x14ac:dyDescent="0.4">
      <c r="A7" s="1" t="s">
        <v>8</v>
      </c>
      <c r="B7" s="1" t="s">
        <v>24</v>
      </c>
      <c r="C7" s="2">
        <v>220</v>
      </c>
      <c r="D7" s="15">
        <v>49</v>
      </c>
      <c r="E7" s="15">
        <v>48</v>
      </c>
      <c r="F7" s="15">
        <v>35</v>
      </c>
      <c r="G7" s="15">
        <v>16</v>
      </c>
      <c r="H7" s="15">
        <v>19</v>
      </c>
      <c r="I7" s="18">
        <f t="shared" si="9"/>
        <v>19</v>
      </c>
      <c r="J7" s="18">
        <f t="shared" si="5"/>
        <v>18</v>
      </c>
      <c r="K7" s="18">
        <f t="shared" si="5"/>
        <v>5</v>
      </c>
      <c r="L7" s="18">
        <f t="shared" si="5"/>
        <v>0</v>
      </c>
      <c r="M7" s="18">
        <f t="shared" si="5"/>
        <v>0</v>
      </c>
      <c r="N7" s="21">
        <f t="shared" si="10"/>
        <v>10780</v>
      </c>
      <c r="O7" s="21">
        <f t="shared" si="6"/>
        <v>10560</v>
      </c>
      <c r="P7" s="21">
        <f t="shared" si="6"/>
        <v>7700</v>
      </c>
      <c r="Q7" s="21">
        <f t="shared" si="6"/>
        <v>3520</v>
      </c>
      <c r="R7" s="21">
        <f t="shared" si="6"/>
        <v>4180</v>
      </c>
      <c r="S7" s="24">
        <f t="shared" si="11"/>
        <v>2090</v>
      </c>
      <c r="T7" s="24">
        <f t="shared" si="7"/>
        <v>1980</v>
      </c>
      <c r="U7" s="24">
        <f t="shared" si="7"/>
        <v>550</v>
      </c>
      <c r="V7" s="24">
        <f t="shared" si="7"/>
        <v>0</v>
      </c>
      <c r="W7" s="24">
        <f t="shared" si="7"/>
        <v>0</v>
      </c>
      <c r="X7" s="27">
        <f t="shared" si="12"/>
        <v>12870</v>
      </c>
      <c r="Y7" s="27">
        <f t="shared" si="8"/>
        <v>12540</v>
      </c>
      <c r="Z7" s="27">
        <f t="shared" si="8"/>
        <v>8250</v>
      </c>
      <c r="AA7" s="27">
        <f t="shared" si="8"/>
        <v>3520</v>
      </c>
      <c r="AB7" s="27">
        <f t="shared" si="8"/>
        <v>4180</v>
      </c>
      <c r="AC7" s="2">
        <f>SUM(X7:AB7)</f>
        <v>41360</v>
      </c>
    </row>
    <row r="8" spans="1:30" ht="21" x14ac:dyDescent="0.4">
      <c r="A8" s="1" t="s">
        <v>9</v>
      </c>
      <c r="B8" s="1" t="s">
        <v>25</v>
      </c>
      <c r="C8" s="2">
        <v>191</v>
      </c>
      <c r="D8" s="15">
        <v>41</v>
      </c>
      <c r="E8" s="15">
        <v>35</v>
      </c>
      <c r="F8" s="15">
        <v>45</v>
      </c>
      <c r="G8" s="15">
        <v>14</v>
      </c>
      <c r="H8" s="15">
        <v>34</v>
      </c>
      <c r="I8" s="18">
        <f t="shared" si="9"/>
        <v>11</v>
      </c>
      <c r="J8" s="18">
        <f t="shared" si="5"/>
        <v>5</v>
      </c>
      <c r="K8" s="18">
        <f t="shared" si="5"/>
        <v>15</v>
      </c>
      <c r="L8" s="18">
        <f t="shared" si="5"/>
        <v>0</v>
      </c>
      <c r="M8" s="18">
        <f t="shared" si="5"/>
        <v>4</v>
      </c>
      <c r="N8" s="21">
        <f t="shared" si="10"/>
        <v>7831</v>
      </c>
      <c r="O8" s="21">
        <f t="shared" si="6"/>
        <v>6685</v>
      </c>
      <c r="P8" s="21">
        <f t="shared" si="6"/>
        <v>8595</v>
      </c>
      <c r="Q8" s="21">
        <f t="shared" si="6"/>
        <v>2674</v>
      </c>
      <c r="R8" s="21">
        <f t="shared" si="6"/>
        <v>6494</v>
      </c>
      <c r="S8" s="24">
        <f t="shared" si="11"/>
        <v>1050.5</v>
      </c>
      <c r="T8" s="24">
        <f t="shared" si="7"/>
        <v>477.5</v>
      </c>
      <c r="U8" s="24">
        <f t="shared" si="7"/>
        <v>1432.5</v>
      </c>
      <c r="V8" s="24">
        <f t="shared" si="7"/>
        <v>0</v>
      </c>
      <c r="W8" s="24">
        <f t="shared" si="7"/>
        <v>382</v>
      </c>
      <c r="X8" s="27">
        <f t="shared" si="12"/>
        <v>8881.5</v>
      </c>
      <c r="Y8" s="27">
        <f t="shared" si="8"/>
        <v>7162.5</v>
      </c>
      <c r="Z8" s="27">
        <f t="shared" si="8"/>
        <v>10027.5</v>
      </c>
      <c r="AA8" s="27">
        <f t="shared" si="8"/>
        <v>2674</v>
      </c>
      <c r="AB8" s="27">
        <f t="shared" si="8"/>
        <v>6876</v>
      </c>
      <c r="AC8" s="2">
        <f>SUM(X8:AB8)</f>
        <v>35621.5</v>
      </c>
    </row>
    <row r="9" spans="1:30" ht="21" x14ac:dyDescent="0.4">
      <c r="A9" s="1" t="s">
        <v>10</v>
      </c>
      <c r="B9" s="1" t="s">
        <v>26</v>
      </c>
      <c r="C9" s="2">
        <v>350</v>
      </c>
      <c r="D9" s="15">
        <v>39</v>
      </c>
      <c r="E9" s="15">
        <v>32</v>
      </c>
      <c r="F9" s="15">
        <v>15</v>
      </c>
      <c r="G9" s="15">
        <v>28</v>
      </c>
      <c r="H9" s="15">
        <v>39</v>
      </c>
      <c r="I9" s="18">
        <f t="shared" si="9"/>
        <v>9</v>
      </c>
      <c r="J9" s="18">
        <f t="shared" si="5"/>
        <v>2</v>
      </c>
      <c r="K9" s="18">
        <f t="shared" si="5"/>
        <v>0</v>
      </c>
      <c r="L9" s="18">
        <f t="shared" si="5"/>
        <v>0</v>
      </c>
      <c r="M9" s="18">
        <f t="shared" si="5"/>
        <v>9</v>
      </c>
      <c r="N9" s="21">
        <f t="shared" si="10"/>
        <v>13650</v>
      </c>
      <c r="O9" s="21">
        <f t="shared" si="6"/>
        <v>11200</v>
      </c>
      <c r="P9" s="21">
        <f t="shared" si="6"/>
        <v>5250</v>
      </c>
      <c r="Q9" s="21">
        <f t="shared" si="6"/>
        <v>9800</v>
      </c>
      <c r="R9" s="21">
        <f t="shared" si="6"/>
        <v>13650</v>
      </c>
      <c r="S9" s="24">
        <f t="shared" si="11"/>
        <v>1575</v>
      </c>
      <c r="T9" s="24">
        <f t="shared" si="7"/>
        <v>350</v>
      </c>
      <c r="U9" s="24">
        <f t="shared" si="7"/>
        <v>0</v>
      </c>
      <c r="V9" s="24">
        <f t="shared" si="7"/>
        <v>0</v>
      </c>
      <c r="W9" s="24">
        <f t="shared" si="7"/>
        <v>1575</v>
      </c>
      <c r="X9" s="27">
        <f t="shared" si="12"/>
        <v>15225</v>
      </c>
      <c r="Y9" s="27">
        <f t="shared" si="8"/>
        <v>11550</v>
      </c>
      <c r="Z9" s="27">
        <f t="shared" si="8"/>
        <v>5250</v>
      </c>
      <c r="AA9" s="27">
        <f t="shared" si="8"/>
        <v>9800</v>
      </c>
      <c r="AB9" s="27">
        <f t="shared" si="8"/>
        <v>15225</v>
      </c>
      <c r="AC9" s="2">
        <f>SUM(X9:AB9)</f>
        <v>57050</v>
      </c>
    </row>
    <row r="10" spans="1:30" ht="21" x14ac:dyDescent="0.4">
      <c r="A10" s="1" t="s">
        <v>11</v>
      </c>
      <c r="B10" s="1" t="s">
        <v>27</v>
      </c>
      <c r="C10" s="2">
        <v>142</v>
      </c>
      <c r="D10" s="15">
        <v>44</v>
      </c>
      <c r="E10" s="15">
        <v>41</v>
      </c>
      <c r="F10" s="15">
        <v>16</v>
      </c>
      <c r="G10" s="15">
        <v>26</v>
      </c>
      <c r="H10" s="15">
        <v>19</v>
      </c>
      <c r="I10" s="18">
        <f t="shared" si="9"/>
        <v>14</v>
      </c>
      <c r="J10" s="18">
        <f t="shared" si="5"/>
        <v>11</v>
      </c>
      <c r="K10" s="18">
        <f t="shared" si="5"/>
        <v>0</v>
      </c>
      <c r="L10" s="18">
        <f t="shared" si="5"/>
        <v>0</v>
      </c>
      <c r="M10" s="18">
        <f t="shared" si="5"/>
        <v>0</v>
      </c>
      <c r="N10" s="21">
        <f t="shared" si="10"/>
        <v>6248</v>
      </c>
      <c r="O10" s="21">
        <f t="shared" si="6"/>
        <v>5822</v>
      </c>
      <c r="P10" s="21">
        <f t="shared" si="6"/>
        <v>2272</v>
      </c>
      <c r="Q10" s="21">
        <f t="shared" si="6"/>
        <v>3692</v>
      </c>
      <c r="R10" s="21">
        <f t="shared" si="6"/>
        <v>2698</v>
      </c>
      <c r="S10" s="24">
        <f t="shared" si="11"/>
        <v>994</v>
      </c>
      <c r="T10" s="24">
        <f t="shared" si="7"/>
        <v>781</v>
      </c>
      <c r="U10" s="24">
        <f t="shared" si="7"/>
        <v>0</v>
      </c>
      <c r="V10" s="24">
        <f t="shared" si="7"/>
        <v>0</v>
      </c>
      <c r="W10" s="24">
        <f t="shared" si="7"/>
        <v>0</v>
      </c>
      <c r="X10" s="27">
        <f t="shared" si="12"/>
        <v>7242</v>
      </c>
      <c r="Y10" s="27">
        <f t="shared" si="8"/>
        <v>6603</v>
      </c>
      <c r="Z10" s="27">
        <f t="shared" si="8"/>
        <v>2272</v>
      </c>
      <c r="AA10" s="27">
        <f>Q10+V10</f>
        <v>3692</v>
      </c>
      <c r="AB10" s="27">
        <f t="shared" si="8"/>
        <v>2698</v>
      </c>
      <c r="AC10" s="2">
        <f>SUM(X10:AB10)</f>
        <v>22507</v>
      </c>
    </row>
    <row r="11" spans="1:30" ht="21" x14ac:dyDescent="0.4">
      <c r="A11" s="1" t="s">
        <v>12</v>
      </c>
      <c r="B11" s="1" t="s">
        <v>28</v>
      </c>
      <c r="C11" s="2">
        <v>180</v>
      </c>
      <c r="D11" s="15">
        <v>26</v>
      </c>
      <c r="E11" s="15">
        <v>52</v>
      </c>
      <c r="F11" s="15">
        <v>18</v>
      </c>
      <c r="G11" s="15">
        <v>35</v>
      </c>
      <c r="H11" s="15">
        <v>42</v>
      </c>
      <c r="I11" s="18">
        <f t="shared" si="9"/>
        <v>0</v>
      </c>
      <c r="J11" s="18">
        <f t="shared" si="5"/>
        <v>22</v>
      </c>
      <c r="K11" s="18">
        <f t="shared" si="5"/>
        <v>0</v>
      </c>
      <c r="L11" s="18">
        <f t="shared" si="5"/>
        <v>5</v>
      </c>
      <c r="M11" s="18">
        <f t="shared" si="5"/>
        <v>12</v>
      </c>
      <c r="N11" s="21">
        <f t="shared" si="10"/>
        <v>4680</v>
      </c>
      <c r="O11" s="21">
        <f t="shared" si="6"/>
        <v>9360</v>
      </c>
      <c r="P11" s="21">
        <f t="shared" si="6"/>
        <v>3240</v>
      </c>
      <c r="Q11" s="21">
        <f t="shared" si="6"/>
        <v>6300</v>
      </c>
      <c r="R11" s="21">
        <f t="shared" si="6"/>
        <v>7560</v>
      </c>
      <c r="S11" s="24">
        <f t="shared" si="11"/>
        <v>0</v>
      </c>
      <c r="T11" s="24">
        <f t="shared" si="7"/>
        <v>1980</v>
      </c>
      <c r="U11" s="24">
        <f t="shared" si="7"/>
        <v>0</v>
      </c>
      <c r="V11" s="24">
        <f t="shared" si="7"/>
        <v>450</v>
      </c>
      <c r="W11" s="24">
        <f t="shared" si="7"/>
        <v>1080</v>
      </c>
      <c r="X11" s="27">
        <f t="shared" si="12"/>
        <v>4680</v>
      </c>
      <c r="Y11" s="27">
        <f t="shared" si="8"/>
        <v>11340</v>
      </c>
      <c r="Z11" s="27">
        <f t="shared" si="8"/>
        <v>3240</v>
      </c>
      <c r="AA11" s="27">
        <f t="shared" si="8"/>
        <v>6750</v>
      </c>
      <c r="AB11" s="27">
        <f t="shared" si="8"/>
        <v>8640</v>
      </c>
      <c r="AC11" s="2">
        <f>SUM(X11:AB11)</f>
        <v>34650</v>
      </c>
    </row>
    <row r="12" spans="1:30" ht="21" x14ac:dyDescent="0.4">
      <c r="A12" s="1" t="s">
        <v>13</v>
      </c>
      <c r="B12" s="1" t="s">
        <v>29</v>
      </c>
      <c r="C12" s="2">
        <v>175</v>
      </c>
      <c r="D12" s="15">
        <v>33</v>
      </c>
      <c r="E12" s="15">
        <v>43</v>
      </c>
      <c r="F12" s="15">
        <v>42</v>
      </c>
      <c r="G12" s="15">
        <v>31</v>
      </c>
      <c r="H12" s="15">
        <v>41</v>
      </c>
      <c r="I12" s="18">
        <f t="shared" si="9"/>
        <v>3</v>
      </c>
      <c r="J12" s="18">
        <f t="shared" si="5"/>
        <v>13</v>
      </c>
      <c r="K12" s="18">
        <f t="shared" si="5"/>
        <v>12</v>
      </c>
      <c r="L12" s="18">
        <f t="shared" si="5"/>
        <v>1</v>
      </c>
      <c r="M12" s="18">
        <f t="shared" si="5"/>
        <v>11</v>
      </c>
      <c r="N12" s="21">
        <f t="shared" si="10"/>
        <v>5775</v>
      </c>
      <c r="O12" s="21">
        <f t="shared" si="6"/>
        <v>7525</v>
      </c>
      <c r="P12" s="21">
        <f t="shared" si="6"/>
        <v>7350</v>
      </c>
      <c r="Q12" s="21">
        <f>$C12*G12</f>
        <v>5425</v>
      </c>
      <c r="R12" s="21">
        <f t="shared" si="6"/>
        <v>7175</v>
      </c>
      <c r="S12" s="24">
        <f t="shared" si="11"/>
        <v>262.5</v>
      </c>
      <c r="T12" s="24">
        <f t="shared" si="7"/>
        <v>1137.5</v>
      </c>
      <c r="U12" s="24">
        <f t="shared" si="7"/>
        <v>1050</v>
      </c>
      <c r="V12" s="24">
        <f t="shared" si="7"/>
        <v>87.5</v>
      </c>
      <c r="W12" s="24">
        <f t="shared" si="7"/>
        <v>962.5</v>
      </c>
      <c r="X12" s="27">
        <f t="shared" si="12"/>
        <v>6037.5</v>
      </c>
      <c r="Y12" s="27">
        <f t="shared" si="8"/>
        <v>8662.5</v>
      </c>
      <c r="Z12" s="27">
        <f t="shared" si="8"/>
        <v>8400</v>
      </c>
      <c r="AA12" s="27">
        <f t="shared" si="8"/>
        <v>5512.5</v>
      </c>
      <c r="AB12" s="27">
        <f t="shared" si="8"/>
        <v>8137.5</v>
      </c>
      <c r="AC12" s="2">
        <f>SUM(X12:AB12)</f>
        <v>36750</v>
      </c>
    </row>
    <row r="13" spans="1:30" ht="21" x14ac:dyDescent="0.4">
      <c r="A13" s="1" t="s">
        <v>14</v>
      </c>
      <c r="B13" s="1" t="s">
        <v>30</v>
      </c>
      <c r="C13" s="2">
        <v>147</v>
      </c>
      <c r="D13" s="15">
        <v>29</v>
      </c>
      <c r="E13" s="15">
        <v>45</v>
      </c>
      <c r="F13" s="15">
        <v>38</v>
      </c>
      <c r="G13" s="15">
        <v>37</v>
      </c>
      <c r="H13" s="15">
        <v>34</v>
      </c>
      <c r="I13" s="18">
        <f t="shared" si="9"/>
        <v>0</v>
      </c>
      <c r="J13" s="18">
        <f t="shared" si="5"/>
        <v>15</v>
      </c>
      <c r="K13" s="18">
        <f t="shared" si="5"/>
        <v>8</v>
      </c>
      <c r="L13" s="18">
        <f t="shared" si="5"/>
        <v>7</v>
      </c>
      <c r="M13" s="18">
        <f t="shared" si="5"/>
        <v>4</v>
      </c>
      <c r="N13" s="21">
        <f t="shared" si="10"/>
        <v>4263</v>
      </c>
      <c r="O13" s="21">
        <f t="shared" si="6"/>
        <v>6615</v>
      </c>
      <c r="P13" s="21">
        <f t="shared" si="6"/>
        <v>5586</v>
      </c>
      <c r="Q13" s="21">
        <f t="shared" si="6"/>
        <v>5439</v>
      </c>
      <c r="R13" s="21">
        <f t="shared" si="6"/>
        <v>4998</v>
      </c>
      <c r="S13" s="24">
        <f t="shared" si="11"/>
        <v>0</v>
      </c>
      <c r="T13" s="24">
        <f t="shared" si="7"/>
        <v>1102.5</v>
      </c>
      <c r="U13" s="24">
        <f t="shared" si="7"/>
        <v>588</v>
      </c>
      <c r="V13" s="24">
        <f t="shared" si="7"/>
        <v>514.5</v>
      </c>
      <c r="W13" s="24">
        <f t="shared" si="7"/>
        <v>294</v>
      </c>
      <c r="X13" s="27">
        <f t="shared" si="12"/>
        <v>4263</v>
      </c>
      <c r="Y13" s="27">
        <f t="shared" si="8"/>
        <v>7717.5</v>
      </c>
      <c r="Z13" s="27">
        <f t="shared" si="8"/>
        <v>6174</v>
      </c>
      <c r="AA13" s="27">
        <f t="shared" si="8"/>
        <v>5953.5</v>
      </c>
      <c r="AB13" s="27">
        <f t="shared" si="8"/>
        <v>5292</v>
      </c>
      <c r="AC13" s="2">
        <f>SUM(X13:AB13)</f>
        <v>29400</v>
      </c>
    </row>
    <row r="14" spans="1:30" ht="21" x14ac:dyDescent="0.4">
      <c r="A14" s="1" t="s">
        <v>15</v>
      </c>
      <c r="B14" s="1" t="s">
        <v>31</v>
      </c>
      <c r="C14" s="2">
        <v>139</v>
      </c>
      <c r="D14" s="15">
        <v>40</v>
      </c>
      <c r="E14" s="15">
        <v>29</v>
      </c>
      <c r="F14" s="15">
        <v>39</v>
      </c>
      <c r="G14" s="15">
        <v>18</v>
      </c>
      <c r="H14" s="15">
        <v>36</v>
      </c>
      <c r="I14" s="18">
        <f t="shared" si="9"/>
        <v>10</v>
      </c>
      <c r="J14" s="18">
        <f t="shared" si="5"/>
        <v>0</v>
      </c>
      <c r="K14" s="18">
        <f t="shared" si="5"/>
        <v>9</v>
      </c>
      <c r="L14" s="18">
        <f t="shared" si="5"/>
        <v>0</v>
      </c>
      <c r="M14" s="18">
        <f t="shared" si="5"/>
        <v>6</v>
      </c>
      <c r="N14" s="21">
        <f t="shared" si="10"/>
        <v>5560</v>
      </c>
      <c r="O14" s="21">
        <f t="shared" si="6"/>
        <v>4031</v>
      </c>
      <c r="P14" s="21">
        <f t="shared" si="6"/>
        <v>5421</v>
      </c>
      <c r="Q14" s="21">
        <f t="shared" si="6"/>
        <v>2502</v>
      </c>
      <c r="R14" s="21">
        <f t="shared" si="6"/>
        <v>5004</v>
      </c>
      <c r="S14" s="24">
        <f t="shared" si="11"/>
        <v>695</v>
      </c>
      <c r="T14" s="24">
        <f t="shared" si="7"/>
        <v>0</v>
      </c>
      <c r="U14" s="24">
        <f t="shared" si="7"/>
        <v>625.5</v>
      </c>
      <c r="V14" s="24">
        <f t="shared" si="7"/>
        <v>0</v>
      </c>
      <c r="W14" s="24">
        <f t="shared" si="7"/>
        <v>417</v>
      </c>
      <c r="X14" s="27">
        <f t="shared" si="12"/>
        <v>6255</v>
      </c>
      <c r="Y14" s="27">
        <f t="shared" si="8"/>
        <v>4031</v>
      </c>
      <c r="Z14" s="27">
        <f>P14+U14</f>
        <v>6046.5</v>
      </c>
      <c r="AA14" s="27">
        <f t="shared" si="8"/>
        <v>2502</v>
      </c>
      <c r="AB14" s="27">
        <f t="shared" si="8"/>
        <v>5421</v>
      </c>
      <c r="AC14" s="2">
        <f>SUM(X14:AB14)</f>
        <v>24255.5</v>
      </c>
    </row>
    <row r="15" spans="1:30" ht="21" x14ac:dyDescent="0.4">
      <c r="A15" s="1" t="s">
        <v>16</v>
      </c>
      <c r="B15" s="1" t="s">
        <v>32</v>
      </c>
      <c r="C15" s="2">
        <v>112</v>
      </c>
      <c r="D15" s="15">
        <v>25</v>
      </c>
      <c r="E15" s="15">
        <v>25</v>
      </c>
      <c r="F15" s="15">
        <v>42</v>
      </c>
      <c r="G15" s="15">
        <v>44</v>
      </c>
      <c r="H15" s="15">
        <v>15</v>
      </c>
      <c r="I15" s="18">
        <f t="shared" si="9"/>
        <v>0</v>
      </c>
      <c r="J15" s="18">
        <f t="shared" si="5"/>
        <v>0</v>
      </c>
      <c r="K15" s="18">
        <f t="shared" si="5"/>
        <v>12</v>
      </c>
      <c r="L15" s="18">
        <f t="shared" si="5"/>
        <v>14</v>
      </c>
      <c r="M15" s="18">
        <f t="shared" si="5"/>
        <v>0</v>
      </c>
      <c r="N15" s="21">
        <f t="shared" si="10"/>
        <v>2800</v>
      </c>
      <c r="O15" s="21">
        <f t="shared" si="6"/>
        <v>2800</v>
      </c>
      <c r="P15" s="21">
        <f t="shared" si="6"/>
        <v>4704</v>
      </c>
      <c r="Q15" s="21">
        <f t="shared" si="6"/>
        <v>4928</v>
      </c>
      <c r="R15" s="21">
        <f t="shared" si="6"/>
        <v>1680</v>
      </c>
      <c r="S15" s="24">
        <f t="shared" si="11"/>
        <v>0</v>
      </c>
      <c r="T15" s="24">
        <f t="shared" si="7"/>
        <v>0</v>
      </c>
      <c r="U15" s="24">
        <f t="shared" si="7"/>
        <v>672</v>
      </c>
      <c r="V15" s="24">
        <f t="shared" si="7"/>
        <v>784</v>
      </c>
      <c r="W15" s="24">
        <f t="shared" si="7"/>
        <v>0</v>
      </c>
      <c r="X15" s="27">
        <f t="shared" si="12"/>
        <v>2800</v>
      </c>
      <c r="Y15" s="27">
        <f t="shared" si="8"/>
        <v>2800</v>
      </c>
      <c r="Z15" s="27">
        <f t="shared" si="8"/>
        <v>5376</v>
      </c>
      <c r="AA15" s="27">
        <f t="shared" si="8"/>
        <v>5712</v>
      </c>
      <c r="AB15" s="27">
        <f t="shared" si="8"/>
        <v>1680</v>
      </c>
      <c r="AC15" s="2">
        <f>SUM(X15:AB15)</f>
        <v>18368</v>
      </c>
    </row>
    <row r="16" spans="1:30" ht="21" x14ac:dyDescent="0.4">
      <c r="A16" s="1" t="s">
        <v>17</v>
      </c>
      <c r="B16" s="1" t="s">
        <v>33</v>
      </c>
      <c r="C16" s="2">
        <v>101</v>
      </c>
      <c r="D16" s="15">
        <v>31</v>
      </c>
      <c r="E16" s="15">
        <v>12</v>
      </c>
      <c r="F16" s="15">
        <v>43</v>
      </c>
      <c r="G16" s="15">
        <v>19</v>
      </c>
      <c r="H16" s="15">
        <v>19</v>
      </c>
      <c r="I16" s="18">
        <f t="shared" si="9"/>
        <v>1</v>
      </c>
      <c r="J16" s="18">
        <f t="shared" si="5"/>
        <v>0</v>
      </c>
      <c r="K16" s="18">
        <f t="shared" si="5"/>
        <v>13</v>
      </c>
      <c r="L16" s="18">
        <f t="shared" si="5"/>
        <v>0</v>
      </c>
      <c r="M16" s="18">
        <f t="shared" si="5"/>
        <v>0</v>
      </c>
      <c r="N16" s="21">
        <f t="shared" si="10"/>
        <v>3131</v>
      </c>
      <c r="O16" s="21">
        <f t="shared" si="6"/>
        <v>1212</v>
      </c>
      <c r="P16" s="21">
        <f t="shared" si="6"/>
        <v>4343</v>
      </c>
      <c r="Q16" s="21">
        <f t="shared" si="6"/>
        <v>1919</v>
      </c>
      <c r="R16" s="21">
        <f t="shared" si="6"/>
        <v>1919</v>
      </c>
      <c r="S16" s="24">
        <f t="shared" si="11"/>
        <v>50.5</v>
      </c>
      <c r="T16" s="24">
        <f t="shared" si="7"/>
        <v>0</v>
      </c>
      <c r="U16" s="24">
        <f t="shared" si="7"/>
        <v>656.5</v>
      </c>
      <c r="V16" s="24">
        <f t="shared" si="7"/>
        <v>0</v>
      </c>
      <c r="W16" s="24">
        <f t="shared" si="7"/>
        <v>0</v>
      </c>
      <c r="X16" s="27">
        <f t="shared" si="12"/>
        <v>3181.5</v>
      </c>
      <c r="Y16" s="27">
        <f t="shared" si="8"/>
        <v>1212</v>
      </c>
      <c r="Z16" s="27">
        <f t="shared" si="8"/>
        <v>4999.5</v>
      </c>
      <c r="AA16" s="27">
        <f t="shared" si="8"/>
        <v>1919</v>
      </c>
      <c r="AB16" s="27">
        <f t="shared" si="8"/>
        <v>1919</v>
      </c>
      <c r="AC16" s="2">
        <f>SUM(X16:AB16)</f>
        <v>13231</v>
      </c>
    </row>
    <row r="17" spans="1:29" ht="21" x14ac:dyDescent="0.4">
      <c r="A17" s="1" t="s">
        <v>18</v>
      </c>
      <c r="B17" s="1" t="s">
        <v>34</v>
      </c>
      <c r="C17" s="2">
        <v>195</v>
      </c>
      <c r="D17" s="15">
        <v>36</v>
      </c>
      <c r="E17" s="15">
        <v>45</v>
      </c>
      <c r="F17" s="15">
        <v>35</v>
      </c>
      <c r="G17" s="15">
        <v>25</v>
      </c>
      <c r="H17" s="15">
        <v>35</v>
      </c>
      <c r="I17" s="18">
        <f t="shared" si="9"/>
        <v>6</v>
      </c>
      <c r="J17" s="18">
        <f t="shared" si="5"/>
        <v>15</v>
      </c>
      <c r="K17" s="18">
        <f t="shared" si="5"/>
        <v>5</v>
      </c>
      <c r="L17" s="18">
        <f t="shared" si="5"/>
        <v>0</v>
      </c>
      <c r="M17" s="18">
        <f t="shared" si="5"/>
        <v>5</v>
      </c>
      <c r="N17" s="21">
        <f t="shared" si="10"/>
        <v>7020</v>
      </c>
      <c r="O17" s="21">
        <f t="shared" si="6"/>
        <v>8775</v>
      </c>
      <c r="P17" s="21">
        <f t="shared" si="6"/>
        <v>6825</v>
      </c>
      <c r="Q17" s="21">
        <f t="shared" si="6"/>
        <v>4875</v>
      </c>
      <c r="R17" s="21">
        <f t="shared" si="6"/>
        <v>6825</v>
      </c>
      <c r="S17" s="24">
        <f t="shared" si="11"/>
        <v>585</v>
      </c>
      <c r="T17" s="24">
        <f t="shared" si="7"/>
        <v>1462.5</v>
      </c>
      <c r="U17" s="24">
        <f t="shared" si="7"/>
        <v>487.5</v>
      </c>
      <c r="V17" s="24">
        <f t="shared" si="7"/>
        <v>0</v>
      </c>
      <c r="W17" s="24">
        <f t="shared" si="7"/>
        <v>487.5</v>
      </c>
      <c r="X17" s="27">
        <f t="shared" si="12"/>
        <v>7605</v>
      </c>
      <c r="Y17" s="27">
        <f t="shared" si="8"/>
        <v>10237.5</v>
      </c>
      <c r="Z17" s="27">
        <f t="shared" si="8"/>
        <v>7312.5</v>
      </c>
      <c r="AA17" s="27">
        <f t="shared" si="8"/>
        <v>4875</v>
      </c>
      <c r="AB17" s="27">
        <f t="shared" si="8"/>
        <v>7312.5</v>
      </c>
      <c r="AC17" s="2">
        <f>SUM(X17:AB17)</f>
        <v>37342.5</v>
      </c>
    </row>
    <row r="18" spans="1:29" ht="21" x14ac:dyDescent="0.4">
      <c r="A18" s="1" t="s">
        <v>19</v>
      </c>
      <c r="B18" s="1" t="s">
        <v>35</v>
      </c>
      <c r="C18" s="2">
        <v>84</v>
      </c>
      <c r="D18" s="15">
        <v>41</v>
      </c>
      <c r="E18" s="15">
        <v>30</v>
      </c>
      <c r="F18" s="15">
        <v>39</v>
      </c>
      <c r="G18" s="15">
        <v>47</v>
      </c>
      <c r="H18" s="15">
        <v>31</v>
      </c>
      <c r="I18" s="18">
        <f t="shared" si="9"/>
        <v>11</v>
      </c>
      <c r="J18" s="18">
        <f t="shared" si="5"/>
        <v>0</v>
      </c>
      <c r="K18" s="18">
        <f t="shared" si="5"/>
        <v>9</v>
      </c>
      <c r="L18" s="18">
        <f t="shared" si="5"/>
        <v>17</v>
      </c>
      <c r="M18" s="18">
        <f t="shared" si="5"/>
        <v>1</v>
      </c>
      <c r="N18" s="21">
        <f t="shared" si="10"/>
        <v>3444</v>
      </c>
      <c r="O18" s="21">
        <f t="shared" si="6"/>
        <v>2520</v>
      </c>
      <c r="P18" s="21">
        <f t="shared" si="6"/>
        <v>3276</v>
      </c>
      <c r="Q18" s="21">
        <f t="shared" si="6"/>
        <v>3948</v>
      </c>
      <c r="R18" s="21">
        <f t="shared" si="6"/>
        <v>2604</v>
      </c>
      <c r="S18" s="24">
        <f t="shared" si="11"/>
        <v>462</v>
      </c>
      <c r="T18" s="24">
        <f t="shared" si="7"/>
        <v>0</v>
      </c>
      <c r="U18" s="24">
        <f t="shared" si="7"/>
        <v>378</v>
      </c>
      <c r="V18" s="24">
        <f t="shared" si="7"/>
        <v>714</v>
      </c>
      <c r="W18" s="24">
        <f t="shared" si="7"/>
        <v>42</v>
      </c>
      <c r="X18" s="27">
        <f t="shared" si="12"/>
        <v>3906</v>
      </c>
      <c r="Y18" s="27">
        <f t="shared" si="8"/>
        <v>2520</v>
      </c>
      <c r="Z18" s="27">
        <f t="shared" si="8"/>
        <v>3654</v>
      </c>
      <c r="AA18" s="27">
        <f t="shared" si="8"/>
        <v>4662</v>
      </c>
      <c r="AB18" s="27">
        <f t="shared" si="8"/>
        <v>2646</v>
      </c>
      <c r="AC18" s="2">
        <f>SUM(X18:AB18)</f>
        <v>17388</v>
      </c>
    </row>
    <row r="19" spans="1:29" ht="21" x14ac:dyDescent="0.4">
      <c r="A19" s="1" t="s">
        <v>20</v>
      </c>
      <c r="B19" s="1" t="s">
        <v>36</v>
      </c>
      <c r="C19" s="2">
        <v>142</v>
      </c>
      <c r="D19" s="15">
        <v>42</v>
      </c>
      <c r="E19" s="15">
        <v>39</v>
      </c>
      <c r="F19" s="15">
        <v>28</v>
      </c>
      <c r="G19" s="15">
        <v>49</v>
      </c>
      <c r="H19" s="15">
        <v>39</v>
      </c>
      <c r="I19" s="18">
        <f t="shared" si="9"/>
        <v>12</v>
      </c>
      <c r="J19" s="18">
        <f t="shared" si="5"/>
        <v>9</v>
      </c>
      <c r="K19" s="18">
        <f t="shared" si="5"/>
        <v>0</v>
      </c>
      <c r="L19" s="18">
        <f t="shared" si="5"/>
        <v>19</v>
      </c>
      <c r="M19" s="18">
        <f t="shared" si="5"/>
        <v>9</v>
      </c>
      <c r="N19" s="21">
        <f t="shared" si="10"/>
        <v>5964</v>
      </c>
      <c r="O19" s="21">
        <f t="shared" si="6"/>
        <v>5538</v>
      </c>
      <c r="P19" s="21">
        <f t="shared" si="6"/>
        <v>3976</v>
      </c>
      <c r="Q19" s="21">
        <f t="shared" si="6"/>
        <v>6958</v>
      </c>
      <c r="R19" s="21">
        <f t="shared" si="6"/>
        <v>5538</v>
      </c>
      <c r="S19" s="24">
        <f t="shared" si="11"/>
        <v>852</v>
      </c>
      <c r="T19" s="24">
        <f t="shared" si="7"/>
        <v>639</v>
      </c>
      <c r="U19" s="24">
        <f t="shared" si="7"/>
        <v>0</v>
      </c>
      <c r="V19" s="24">
        <f t="shared" si="7"/>
        <v>1349</v>
      </c>
      <c r="W19" s="24">
        <f t="shared" si="7"/>
        <v>639</v>
      </c>
      <c r="X19" s="27">
        <f t="shared" si="12"/>
        <v>6816</v>
      </c>
      <c r="Y19" s="27">
        <f t="shared" si="8"/>
        <v>6177</v>
      </c>
      <c r="Z19" s="27">
        <f t="shared" si="8"/>
        <v>3976</v>
      </c>
      <c r="AA19" s="27">
        <f>Q19+V19</f>
        <v>8307</v>
      </c>
      <c r="AB19" s="27">
        <f t="shared" si="8"/>
        <v>6177</v>
      </c>
      <c r="AC19" s="2">
        <f>SUM(X19:AB19)</f>
        <v>31453</v>
      </c>
    </row>
    <row r="20" spans="1:29" ht="21" x14ac:dyDescent="0.4">
      <c r="A20" s="1" t="s">
        <v>21</v>
      </c>
      <c r="B20" s="1" t="s">
        <v>37</v>
      </c>
      <c r="C20" s="2">
        <v>450</v>
      </c>
      <c r="D20" s="15">
        <v>40</v>
      </c>
      <c r="E20" s="15">
        <v>45</v>
      </c>
      <c r="F20" s="15">
        <v>17</v>
      </c>
      <c r="G20" s="15">
        <v>5</v>
      </c>
      <c r="H20" s="15">
        <v>42</v>
      </c>
      <c r="I20" s="18">
        <f t="shared" si="9"/>
        <v>10</v>
      </c>
      <c r="J20" s="18">
        <f t="shared" si="5"/>
        <v>15</v>
      </c>
      <c r="K20" s="18">
        <f t="shared" si="5"/>
        <v>0</v>
      </c>
      <c r="L20" s="18">
        <f t="shared" si="5"/>
        <v>0</v>
      </c>
      <c r="M20" s="18">
        <f t="shared" si="5"/>
        <v>12</v>
      </c>
      <c r="N20" s="21">
        <f t="shared" si="10"/>
        <v>18000</v>
      </c>
      <c r="O20" s="21">
        <f t="shared" si="6"/>
        <v>20250</v>
      </c>
      <c r="P20" s="21">
        <f t="shared" si="6"/>
        <v>7650</v>
      </c>
      <c r="Q20" s="21">
        <f t="shared" si="6"/>
        <v>2250</v>
      </c>
      <c r="R20" s="21">
        <f t="shared" si="6"/>
        <v>18900</v>
      </c>
      <c r="S20" s="24">
        <f t="shared" si="11"/>
        <v>2250</v>
      </c>
      <c r="T20" s="24">
        <f t="shared" si="7"/>
        <v>3375</v>
      </c>
      <c r="U20" s="24">
        <f t="shared" si="7"/>
        <v>0</v>
      </c>
      <c r="V20" s="24">
        <f t="shared" si="7"/>
        <v>0</v>
      </c>
      <c r="W20" s="24">
        <f t="shared" si="7"/>
        <v>2700</v>
      </c>
      <c r="X20" s="27">
        <f t="shared" si="12"/>
        <v>20250</v>
      </c>
      <c r="Y20" s="27">
        <f t="shared" si="8"/>
        <v>23625</v>
      </c>
      <c r="Z20" s="27">
        <f t="shared" si="8"/>
        <v>7650</v>
      </c>
      <c r="AA20" s="27">
        <f t="shared" si="8"/>
        <v>2250</v>
      </c>
      <c r="AB20" s="27">
        <f t="shared" si="8"/>
        <v>21600</v>
      </c>
      <c r="AC20" s="2">
        <f>SUM(X20:AB20)</f>
        <v>75375</v>
      </c>
    </row>
    <row r="21" spans="1:29" ht="21" x14ac:dyDescent="0.4">
      <c r="A21" s="1" t="s">
        <v>22</v>
      </c>
      <c r="B21" s="1" t="s">
        <v>38</v>
      </c>
      <c r="C21" s="2">
        <v>300</v>
      </c>
      <c r="D21" s="15">
        <v>39</v>
      </c>
      <c r="E21" s="15">
        <v>26</v>
      </c>
      <c r="F21" s="15">
        <v>16</v>
      </c>
      <c r="G21" s="15">
        <v>16</v>
      </c>
      <c r="H21" s="15">
        <v>44</v>
      </c>
      <c r="I21" s="18">
        <f t="shared" si="9"/>
        <v>9</v>
      </c>
      <c r="J21" s="18">
        <f t="shared" ref="J21" si="13">IF(E21&gt;30,E21-30,0)</f>
        <v>0</v>
      </c>
      <c r="K21" s="18">
        <f t="shared" ref="K21" si="14">IF(F21&gt;30,F21-30,0)</f>
        <v>0</v>
      </c>
      <c r="L21" s="18">
        <f t="shared" ref="L21" si="15">IF(G21&gt;30,G21-30,0)</f>
        <v>0</v>
      </c>
      <c r="M21" s="18">
        <f t="shared" ref="M21" si="16">IF(H21&gt;30,H21-30,0)</f>
        <v>14</v>
      </c>
      <c r="N21" s="21">
        <f t="shared" si="10"/>
        <v>11700</v>
      </c>
      <c r="O21" s="21">
        <f t="shared" ref="O21" si="17">$C21*E21</f>
        <v>7800</v>
      </c>
      <c r="P21" s="21">
        <f t="shared" ref="P21" si="18">$C21*F21</f>
        <v>4800</v>
      </c>
      <c r="Q21" s="21">
        <f t="shared" ref="Q21" si="19">$C21*G21</f>
        <v>4800</v>
      </c>
      <c r="R21" s="21">
        <f t="shared" ref="R21" si="20">$C21*H21</f>
        <v>13200</v>
      </c>
      <c r="S21" s="24">
        <f t="shared" si="11"/>
        <v>1350</v>
      </c>
      <c r="T21" s="24">
        <f t="shared" ref="T21" si="21">0.5*$C21*J21</f>
        <v>0</v>
      </c>
      <c r="U21" s="24">
        <f t="shared" ref="U21" si="22">0.5*$C21*K21</f>
        <v>0</v>
      </c>
      <c r="V21" s="24">
        <f t="shared" ref="V21" si="23">0.5*$C21*L21</f>
        <v>0</v>
      </c>
      <c r="W21" s="24">
        <f t="shared" ref="W21" si="24">0.5*$C21*M21</f>
        <v>2100</v>
      </c>
      <c r="X21" s="27">
        <f t="shared" si="12"/>
        <v>13050</v>
      </c>
      <c r="Y21" s="27">
        <f t="shared" ref="Y21" si="25">O21+T21</f>
        <v>7800</v>
      </c>
      <c r="Z21" s="27">
        <f t="shared" ref="Z21" si="26">P21+U21</f>
        <v>4800</v>
      </c>
      <c r="AA21" s="27">
        <f t="shared" ref="AA21" si="27">Q21+V21</f>
        <v>4800</v>
      </c>
      <c r="AB21" s="27">
        <f t="shared" ref="AB21" si="28">R21+W21</f>
        <v>15300</v>
      </c>
      <c r="AC21" s="2">
        <f>SUM(X21:AB21)</f>
        <v>45750</v>
      </c>
    </row>
    <row r="22" spans="1:29" s="1" customFormat="1" ht="21" x14ac:dyDescent="0.4">
      <c r="D22" s="37"/>
      <c r="E22" s="37"/>
      <c r="F22" s="37"/>
      <c r="G22" s="37"/>
      <c r="H22" s="37"/>
      <c r="I22" s="35"/>
      <c r="J22" s="35"/>
      <c r="K22" s="35"/>
      <c r="L22" s="35"/>
      <c r="M22" s="35"/>
      <c r="N22" s="33"/>
      <c r="O22" s="33"/>
      <c r="P22" s="33"/>
      <c r="Q22" s="33"/>
      <c r="R22" s="33"/>
      <c r="S22" s="31"/>
      <c r="T22" s="31"/>
      <c r="U22" s="31"/>
      <c r="V22" s="31"/>
      <c r="W22" s="31"/>
      <c r="X22" s="30"/>
      <c r="Y22" s="30"/>
      <c r="Z22" s="30"/>
      <c r="AA22" s="30"/>
      <c r="AB22" s="30"/>
    </row>
    <row r="23" spans="1:29" s="1" customFormat="1" ht="21" x14ac:dyDescent="0.4">
      <c r="A23" s="3" t="s">
        <v>39</v>
      </c>
      <c r="C23" s="2">
        <f>MAX(C5:C21)</f>
        <v>450</v>
      </c>
      <c r="D23" s="38">
        <f>MAX(D5:D21)</f>
        <v>49</v>
      </c>
      <c r="E23" s="38">
        <f t="shared" ref="E23:H23" si="29">MAX(E5:E21)</f>
        <v>52</v>
      </c>
      <c r="F23" s="38">
        <f t="shared" si="29"/>
        <v>45</v>
      </c>
      <c r="G23" s="38">
        <f t="shared" si="29"/>
        <v>49</v>
      </c>
      <c r="H23" s="38">
        <f t="shared" si="29"/>
        <v>44</v>
      </c>
      <c r="I23" s="36">
        <f>MAX(I5:I21)</f>
        <v>19</v>
      </c>
      <c r="J23" s="36">
        <f t="shared" ref="J23:M23" si="30">MAX(J5:J21)</f>
        <v>22</v>
      </c>
      <c r="K23" s="36">
        <f t="shared" si="30"/>
        <v>15</v>
      </c>
      <c r="L23" s="36">
        <f t="shared" si="30"/>
        <v>19</v>
      </c>
      <c r="M23" s="36">
        <f t="shared" si="30"/>
        <v>14</v>
      </c>
      <c r="N23" s="34">
        <f>MAX(N5:N21)</f>
        <v>18000</v>
      </c>
      <c r="O23" s="34">
        <f t="shared" ref="O23:R23" si="31">MAX(O5:O21)</f>
        <v>20250</v>
      </c>
      <c r="P23" s="34">
        <f t="shared" si="31"/>
        <v>8595</v>
      </c>
      <c r="Q23" s="34">
        <f t="shared" si="31"/>
        <v>9800</v>
      </c>
      <c r="R23" s="34">
        <f t="shared" si="31"/>
        <v>18900</v>
      </c>
      <c r="S23" s="32">
        <f t="shared" ref="S23:X23" si="32">MAX(S5:S21)</f>
        <v>2250</v>
      </c>
      <c r="T23" s="32">
        <f t="shared" ref="T23:W23" si="33">MAX(T5:T21)</f>
        <v>3375</v>
      </c>
      <c r="U23" s="32">
        <f t="shared" si="33"/>
        <v>1432.5</v>
      </c>
      <c r="V23" s="32">
        <f t="shared" si="33"/>
        <v>1349</v>
      </c>
      <c r="W23" s="32">
        <f t="shared" si="33"/>
        <v>2700</v>
      </c>
      <c r="X23" s="29">
        <f t="shared" si="32"/>
        <v>20250</v>
      </c>
      <c r="Y23" s="29">
        <f t="shared" ref="Y23:AB23" si="34">MAX(Y5:Y21)</f>
        <v>23625</v>
      </c>
      <c r="Z23" s="29">
        <f t="shared" si="34"/>
        <v>10027.5</v>
      </c>
      <c r="AA23" s="29">
        <f t="shared" si="34"/>
        <v>9800</v>
      </c>
      <c r="AB23" s="29">
        <f t="shared" si="34"/>
        <v>21600</v>
      </c>
      <c r="AC23" s="2">
        <f>MAX(AC5:AC21)</f>
        <v>75375</v>
      </c>
    </row>
    <row r="24" spans="1:29" s="1" customFormat="1" ht="21" x14ac:dyDescent="0.4">
      <c r="A24" s="3" t="s">
        <v>40</v>
      </c>
      <c r="C24" s="2">
        <f>MIN(C5:C21)</f>
        <v>84</v>
      </c>
      <c r="D24" s="38">
        <f>MIN(D5:D21)</f>
        <v>25</v>
      </c>
      <c r="E24" s="38">
        <f t="shared" ref="E24:H24" si="35">MIN(E5:E21)</f>
        <v>12</v>
      </c>
      <c r="F24" s="38">
        <f t="shared" si="35"/>
        <v>15</v>
      </c>
      <c r="G24" s="38">
        <f t="shared" si="35"/>
        <v>5</v>
      </c>
      <c r="H24" s="38">
        <f t="shared" si="35"/>
        <v>15</v>
      </c>
      <c r="I24" s="36">
        <f t="shared" ref="I24:M24" si="36">MIN(I5:I21)</f>
        <v>0</v>
      </c>
      <c r="J24" s="36">
        <f t="shared" si="36"/>
        <v>0</v>
      </c>
      <c r="K24" s="36">
        <f t="shared" si="36"/>
        <v>0</v>
      </c>
      <c r="L24" s="36">
        <f t="shared" si="36"/>
        <v>0</v>
      </c>
      <c r="M24" s="36">
        <f t="shared" si="36"/>
        <v>0</v>
      </c>
      <c r="N24" s="34">
        <f>MIN(N5:N21)</f>
        <v>2800</v>
      </c>
      <c r="O24" s="34">
        <f t="shared" ref="O24:R24" si="37">MIN(O5:O21)</f>
        <v>1212</v>
      </c>
      <c r="P24" s="34">
        <f t="shared" si="37"/>
        <v>2000</v>
      </c>
      <c r="Q24" s="34">
        <f t="shared" si="37"/>
        <v>1919</v>
      </c>
      <c r="R24" s="34">
        <f t="shared" si="37"/>
        <v>1680</v>
      </c>
      <c r="S24" s="32">
        <f t="shared" ref="S24:X24" si="38">MIN(S5:S21)</f>
        <v>0</v>
      </c>
      <c r="T24" s="32">
        <f t="shared" ref="T24:W24" si="39">MIN(T5:T21)</f>
        <v>0</v>
      </c>
      <c r="U24" s="32">
        <f t="shared" si="39"/>
        <v>0</v>
      </c>
      <c r="V24" s="32">
        <f t="shared" si="39"/>
        <v>0</v>
      </c>
      <c r="W24" s="32">
        <f t="shared" si="39"/>
        <v>0</v>
      </c>
      <c r="X24" s="29">
        <f t="shared" si="38"/>
        <v>2800</v>
      </c>
      <c r="Y24" s="29">
        <f t="shared" ref="Y24:AB24" si="40">MIN(Y5:Y21)</f>
        <v>1212</v>
      </c>
      <c r="Z24" s="29">
        <f t="shared" si="40"/>
        <v>2000</v>
      </c>
      <c r="AA24" s="29">
        <f t="shared" si="40"/>
        <v>1919</v>
      </c>
      <c r="AB24" s="29">
        <f t="shared" si="40"/>
        <v>1680</v>
      </c>
      <c r="AC24" s="2">
        <f>MIN(AC5:AC21)</f>
        <v>13231</v>
      </c>
    </row>
    <row r="25" spans="1:29" s="1" customFormat="1" ht="21" x14ac:dyDescent="0.4">
      <c r="A25" s="3" t="s">
        <v>41</v>
      </c>
      <c r="C25" s="2">
        <f>AVERAGE(C5:C21)</f>
        <v>187.47058823529412</v>
      </c>
      <c r="D25" s="38">
        <f>AVERAGE(D5:D21)</f>
        <v>37.470588235294116</v>
      </c>
      <c r="E25" s="38">
        <f t="shared" ref="E25:H25" si="41">AVERAGE(E5:E21)</f>
        <v>37.588235294117645</v>
      </c>
      <c r="F25" s="38">
        <f t="shared" si="41"/>
        <v>29.588235294117649</v>
      </c>
      <c r="G25" s="38">
        <f t="shared" si="41"/>
        <v>29.176470588235293</v>
      </c>
      <c r="H25" s="38">
        <f t="shared" si="41"/>
        <v>30.764705882352942</v>
      </c>
      <c r="I25" s="36">
        <f t="shared" ref="I25:M25" si="42">AVERAGE(I5:I21)</f>
        <v>8.0588235294117645</v>
      </c>
      <c r="J25" s="36">
        <f t="shared" si="42"/>
        <v>9.235294117647058</v>
      </c>
      <c r="K25" s="36">
        <f t="shared" si="42"/>
        <v>5.1764705882352944</v>
      </c>
      <c r="L25" s="36">
        <f t="shared" si="42"/>
        <v>5.2352941176470589</v>
      </c>
      <c r="M25" s="36">
        <f t="shared" si="42"/>
        <v>5.117647058823529</v>
      </c>
      <c r="N25" s="34">
        <f>AVERAGE(N5:N21)</f>
        <v>7141.5294117647063</v>
      </c>
      <c r="O25" s="34">
        <f t="shared" ref="O25:R25" si="43">AVERAGE(O5:O21)</f>
        <v>7208.7058823529414</v>
      </c>
      <c r="P25" s="34">
        <f t="shared" si="43"/>
        <v>5021.9411764705883</v>
      </c>
      <c r="Q25" s="34">
        <f t="shared" si="43"/>
        <v>4722.6470588235297</v>
      </c>
      <c r="R25" s="34">
        <f t="shared" si="43"/>
        <v>6280.5294117647063</v>
      </c>
      <c r="S25" s="32">
        <f t="shared" ref="S25:X25" si="44">AVERAGE(S5:S21)</f>
        <v>800.67647058823525</v>
      </c>
      <c r="T25" s="32">
        <f t="shared" ref="T25:W25" si="45">AVERAGE(T5:T21)</f>
        <v>901.61764705882354</v>
      </c>
      <c r="U25" s="32">
        <f t="shared" si="45"/>
        <v>378.8235294117647</v>
      </c>
      <c r="V25" s="32">
        <f t="shared" si="45"/>
        <v>331.85294117647061</v>
      </c>
      <c r="W25" s="32">
        <f t="shared" si="45"/>
        <v>628.17647058823525</v>
      </c>
      <c r="X25" s="29">
        <f t="shared" si="44"/>
        <v>7942.2058823529414</v>
      </c>
      <c r="Y25" s="29">
        <f t="shared" ref="Y25:AB25" si="46">AVERAGE(Y5:Y21)</f>
        <v>8110.3235294117649</v>
      </c>
      <c r="Z25" s="29">
        <f t="shared" si="46"/>
        <v>5400.7647058823532</v>
      </c>
      <c r="AA25" s="29">
        <f t="shared" si="46"/>
        <v>5054.5</v>
      </c>
      <c r="AB25" s="29">
        <f t="shared" si="46"/>
        <v>6908.7058823529414</v>
      </c>
      <c r="AC25" s="2">
        <f>AVERAGE(AC5:AC21)</f>
        <v>33416.5</v>
      </c>
    </row>
    <row r="26" spans="1:29" s="1" customFormat="1" ht="21" x14ac:dyDescent="0.4">
      <c r="A26" s="3" t="s">
        <v>42</v>
      </c>
      <c r="D26" s="37">
        <f>SUM(D5:D21)</f>
        <v>637</v>
      </c>
      <c r="E26" s="37">
        <f t="shared" ref="E26:H26" si="47">SUM(E5:E21)</f>
        <v>639</v>
      </c>
      <c r="F26" s="37">
        <f t="shared" si="47"/>
        <v>503</v>
      </c>
      <c r="G26" s="37">
        <f t="shared" si="47"/>
        <v>496</v>
      </c>
      <c r="H26" s="37">
        <f t="shared" si="47"/>
        <v>523</v>
      </c>
      <c r="I26" s="35">
        <f>SUM(I5:I21)</f>
        <v>137</v>
      </c>
      <c r="J26" s="35">
        <f t="shared" ref="J26:M26" si="48">SUM(J5:J21)</f>
        <v>157</v>
      </c>
      <c r="K26" s="35">
        <f t="shared" si="48"/>
        <v>88</v>
      </c>
      <c r="L26" s="35">
        <f t="shared" si="48"/>
        <v>89</v>
      </c>
      <c r="M26" s="35">
        <f t="shared" si="48"/>
        <v>87</v>
      </c>
      <c r="N26" s="34">
        <f>SUM(N5:N21)</f>
        <v>121406</v>
      </c>
      <c r="O26" s="34">
        <f t="shared" ref="O26:R26" si="49">SUM(O5:O21)</f>
        <v>122548</v>
      </c>
      <c r="P26" s="34">
        <f t="shared" si="49"/>
        <v>85373</v>
      </c>
      <c r="Q26" s="34">
        <f t="shared" si="49"/>
        <v>80285</v>
      </c>
      <c r="R26" s="34">
        <f t="shared" si="49"/>
        <v>106769</v>
      </c>
      <c r="S26" s="32">
        <f t="shared" ref="S26:X26" si="50">SUM(S5:S21)</f>
        <v>13611.5</v>
      </c>
      <c r="T26" s="32">
        <f t="shared" ref="T26:W26" si="51">SUM(T5:T21)</f>
        <v>15327.5</v>
      </c>
      <c r="U26" s="32">
        <f t="shared" si="51"/>
        <v>6440</v>
      </c>
      <c r="V26" s="32">
        <f t="shared" si="51"/>
        <v>5641.5</v>
      </c>
      <c r="W26" s="32">
        <f t="shared" si="51"/>
        <v>10679</v>
      </c>
      <c r="X26" s="29">
        <f t="shared" si="50"/>
        <v>135017.5</v>
      </c>
      <c r="Y26" s="29">
        <f t="shared" ref="Y26:AB26" si="52">SUM(Y5:Y21)</f>
        <v>137875.5</v>
      </c>
      <c r="Z26" s="29">
        <f t="shared" si="52"/>
        <v>91813</v>
      </c>
      <c r="AA26" s="29">
        <f t="shared" si="52"/>
        <v>85926.5</v>
      </c>
      <c r="AB26" s="29">
        <f t="shared" si="52"/>
        <v>117448</v>
      </c>
      <c r="AC26" s="2">
        <f>SUM(AC5:AC21)</f>
        <v>568080.5</v>
      </c>
    </row>
    <row r="27" spans="1:29" s="1" customFormat="1" ht="21" x14ac:dyDescent="0.4"/>
    <row r="28" spans="1:29" s="1" customFormat="1" ht="21" x14ac:dyDescent="0.4"/>
  </sheetData>
  <mergeCells count="6">
    <mergeCell ref="S3:W3"/>
    <mergeCell ref="X3:AB3"/>
    <mergeCell ref="A1:C2"/>
    <mergeCell ref="D3:H3"/>
    <mergeCell ref="I3:M3"/>
    <mergeCell ref="N3:R3"/>
  </mergeCells>
  <phoneticPr fontId="3" type="noConversion"/>
  <pageMargins left="0.7" right="0.7" top="0.75" bottom="0.75" header="0.3" footer="0.3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Shubhranshu Mishra</dc:creator>
  <cp:lastModifiedBy>Shubhranshu</cp:lastModifiedBy>
  <cp:lastPrinted>2023-04-12T05:46:03Z</cp:lastPrinted>
  <dcterms:created xsi:type="dcterms:W3CDTF">2023-04-10T11:02:38Z</dcterms:created>
  <dcterms:modified xsi:type="dcterms:W3CDTF">2023-04-12T06:24:20Z</dcterms:modified>
</cp:coreProperties>
</file>