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\OneDrive\Documents\Booth\First Year\Spring\BUS 33222 Sports Analytics\Project\Code\Distance\"/>
    </mc:Choice>
  </mc:AlternateContent>
  <bookViews>
    <workbookView xWindow="0" yWindow="0" windowWidth="21600" windowHeight="10848" activeTab="5"/>
  </bookViews>
  <sheets>
    <sheet name="P(Single)" sheetId="1" r:id="rId1"/>
    <sheet name="P(BB)" sheetId="2" r:id="rId2"/>
    <sheet name="P(Double)" sheetId="3" r:id="rId3"/>
    <sheet name="P(Triple)" sheetId="4" r:id="rId4"/>
    <sheet name="P(HR)" sheetId="5" r:id="rId5"/>
    <sheet name="SLGBB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  <c r="C4" i="6" l="1"/>
  <c r="C3" i="6"/>
  <c r="L13" i="5"/>
  <c r="K13" i="5"/>
  <c r="J13" i="5"/>
  <c r="I13" i="5"/>
  <c r="N13" i="5" s="1"/>
  <c r="O13" i="5" s="1"/>
  <c r="H13" i="5"/>
  <c r="L12" i="5"/>
  <c r="K12" i="5"/>
  <c r="J12" i="5"/>
  <c r="I12" i="5"/>
  <c r="H12" i="5"/>
  <c r="L11" i="5"/>
  <c r="K11" i="5"/>
  <c r="J11" i="5"/>
  <c r="I11" i="5"/>
  <c r="H11" i="5"/>
  <c r="L10" i="5"/>
  <c r="K10" i="5"/>
  <c r="J10" i="5"/>
  <c r="I10" i="5"/>
  <c r="N10" i="5" s="1"/>
  <c r="O10" i="5" s="1"/>
  <c r="H10" i="5"/>
  <c r="L9" i="5"/>
  <c r="K9" i="5"/>
  <c r="J9" i="5"/>
  <c r="I9" i="5"/>
  <c r="H9" i="5"/>
  <c r="L8" i="5"/>
  <c r="K8" i="5"/>
  <c r="J8" i="5"/>
  <c r="I8" i="5"/>
  <c r="H8" i="5"/>
  <c r="L7" i="5"/>
  <c r="K7" i="5"/>
  <c r="J7" i="5"/>
  <c r="I7" i="5"/>
  <c r="H7" i="5"/>
  <c r="L6" i="5"/>
  <c r="K6" i="5"/>
  <c r="J6" i="5"/>
  <c r="I6" i="5"/>
  <c r="N6" i="5" s="1"/>
  <c r="O6" i="5" s="1"/>
  <c r="H6" i="5"/>
  <c r="L5" i="5"/>
  <c r="K5" i="5"/>
  <c r="J5" i="5"/>
  <c r="I5" i="5"/>
  <c r="H5" i="5"/>
  <c r="L4" i="5"/>
  <c r="K4" i="5"/>
  <c r="J4" i="5"/>
  <c r="I4" i="5"/>
  <c r="H4" i="5"/>
  <c r="L3" i="5"/>
  <c r="K3" i="5"/>
  <c r="J3" i="5"/>
  <c r="I3" i="5"/>
  <c r="H3" i="5"/>
  <c r="L2" i="5"/>
  <c r="K2" i="5"/>
  <c r="J2" i="5"/>
  <c r="I2" i="5"/>
  <c r="N2" i="5" s="1"/>
  <c r="O2" i="5" s="1"/>
  <c r="H2" i="5"/>
  <c r="F6" i="6" s="1"/>
  <c r="L13" i="4"/>
  <c r="K13" i="4"/>
  <c r="J13" i="4"/>
  <c r="I13" i="4"/>
  <c r="H13" i="4"/>
  <c r="L12" i="4"/>
  <c r="K12" i="4"/>
  <c r="J12" i="4"/>
  <c r="I12" i="4"/>
  <c r="H12" i="4"/>
  <c r="L11" i="4"/>
  <c r="K11" i="4"/>
  <c r="J11" i="4"/>
  <c r="I11" i="4"/>
  <c r="H11" i="4"/>
  <c r="L10" i="4"/>
  <c r="K10" i="4"/>
  <c r="J10" i="4"/>
  <c r="I10" i="4"/>
  <c r="H10" i="4"/>
  <c r="L9" i="4"/>
  <c r="K9" i="4"/>
  <c r="J9" i="4"/>
  <c r="I9" i="4"/>
  <c r="H9" i="4"/>
  <c r="L8" i="4"/>
  <c r="K8" i="4"/>
  <c r="J8" i="4"/>
  <c r="I8" i="4"/>
  <c r="H8" i="4"/>
  <c r="L7" i="4"/>
  <c r="K7" i="4"/>
  <c r="J7" i="4"/>
  <c r="I7" i="4"/>
  <c r="H7" i="4"/>
  <c r="L6" i="4"/>
  <c r="K6" i="4"/>
  <c r="J6" i="4"/>
  <c r="I6" i="4"/>
  <c r="H6" i="4"/>
  <c r="L5" i="4"/>
  <c r="K5" i="4"/>
  <c r="J5" i="4"/>
  <c r="I5" i="4"/>
  <c r="H5" i="4"/>
  <c r="L4" i="4"/>
  <c r="K4" i="4"/>
  <c r="J4" i="4"/>
  <c r="I4" i="4"/>
  <c r="H4" i="4"/>
  <c r="L3" i="4"/>
  <c r="K3" i="4"/>
  <c r="J3" i="4"/>
  <c r="I3" i="4"/>
  <c r="H3" i="4"/>
  <c r="L2" i="4"/>
  <c r="K2" i="4"/>
  <c r="J2" i="4"/>
  <c r="I2" i="4"/>
  <c r="H2" i="4"/>
  <c r="F5" i="6" s="1"/>
  <c r="L13" i="3"/>
  <c r="K13" i="3"/>
  <c r="J13" i="3"/>
  <c r="I13" i="3"/>
  <c r="N13" i="3" s="1"/>
  <c r="O13" i="3" s="1"/>
  <c r="H13" i="3"/>
  <c r="L12" i="3"/>
  <c r="K12" i="3"/>
  <c r="J12" i="3"/>
  <c r="I12" i="3"/>
  <c r="N12" i="3" s="1"/>
  <c r="O12" i="3" s="1"/>
  <c r="H12" i="3"/>
  <c r="L11" i="3"/>
  <c r="K11" i="3"/>
  <c r="J11" i="3"/>
  <c r="I11" i="3"/>
  <c r="N11" i="3" s="1"/>
  <c r="O11" i="3" s="1"/>
  <c r="H11" i="3"/>
  <c r="L10" i="3"/>
  <c r="K10" i="3"/>
  <c r="J10" i="3"/>
  <c r="I10" i="3"/>
  <c r="N10" i="3" s="1"/>
  <c r="O10" i="3" s="1"/>
  <c r="H10" i="3"/>
  <c r="L9" i="3"/>
  <c r="K9" i="3"/>
  <c r="J9" i="3"/>
  <c r="I9" i="3"/>
  <c r="N9" i="3" s="1"/>
  <c r="O9" i="3" s="1"/>
  <c r="H9" i="3"/>
  <c r="L8" i="3"/>
  <c r="K8" i="3"/>
  <c r="J8" i="3"/>
  <c r="I8" i="3"/>
  <c r="N8" i="3" s="1"/>
  <c r="O8" i="3" s="1"/>
  <c r="H8" i="3"/>
  <c r="L7" i="3"/>
  <c r="K7" i="3"/>
  <c r="J7" i="3"/>
  <c r="I7" i="3"/>
  <c r="N7" i="3" s="1"/>
  <c r="O7" i="3" s="1"/>
  <c r="H7" i="3"/>
  <c r="L6" i="3"/>
  <c r="K6" i="3"/>
  <c r="J6" i="3"/>
  <c r="I6" i="3"/>
  <c r="N6" i="3" s="1"/>
  <c r="O6" i="3" s="1"/>
  <c r="H6" i="3"/>
  <c r="L5" i="3"/>
  <c r="K5" i="3"/>
  <c r="J5" i="3"/>
  <c r="I5" i="3"/>
  <c r="N5" i="3" s="1"/>
  <c r="O5" i="3" s="1"/>
  <c r="H5" i="3"/>
  <c r="L4" i="3"/>
  <c r="K4" i="3"/>
  <c r="J4" i="3"/>
  <c r="I4" i="3"/>
  <c r="N4" i="3" s="1"/>
  <c r="O4" i="3" s="1"/>
  <c r="H4" i="3"/>
  <c r="L3" i="3"/>
  <c r="K3" i="3"/>
  <c r="J3" i="3"/>
  <c r="I3" i="3"/>
  <c r="N3" i="3" s="1"/>
  <c r="O3" i="3" s="1"/>
  <c r="H3" i="3"/>
  <c r="L2" i="3"/>
  <c r="K2" i="3"/>
  <c r="J2" i="3"/>
  <c r="I2" i="3"/>
  <c r="N2" i="3" s="1"/>
  <c r="O2" i="3" s="1"/>
  <c r="H2" i="3"/>
  <c r="F4" i="6" s="1"/>
  <c r="L13" i="2"/>
  <c r="K13" i="2"/>
  <c r="J13" i="2"/>
  <c r="I13" i="2"/>
  <c r="N13" i="2" s="1"/>
  <c r="O13" i="2" s="1"/>
  <c r="H13" i="2"/>
  <c r="L12" i="2"/>
  <c r="K12" i="2"/>
  <c r="J12" i="2"/>
  <c r="I12" i="2"/>
  <c r="N12" i="2" s="1"/>
  <c r="O12" i="2" s="1"/>
  <c r="H12" i="2"/>
  <c r="L11" i="2"/>
  <c r="K11" i="2"/>
  <c r="J11" i="2"/>
  <c r="I11" i="2"/>
  <c r="N11" i="2" s="1"/>
  <c r="O11" i="2" s="1"/>
  <c r="H11" i="2"/>
  <c r="L10" i="2"/>
  <c r="K10" i="2"/>
  <c r="J10" i="2"/>
  <c r="I10" i="2"/>
  <c r="N10" i="2" s="1"/>
  <c r="O10" i="2" s="1"/>
  <c r="H10" i="2"/>
  <c r="L9" i="2"/>
  <c r="K9" i="2"/>
  <c r="J9" i="2"/>
  <c r="I9" i="2"/>
  <c r="N9" i="2" s="1"/>
  <c r="O9" i="2" s="1"/>
  <c r="H9" i="2"/>
  <c r="L8" i="2"/>
  <c r="K8" i="2"/>
  <c r="J8" i="2"/>
  <c r="I8" i="2"/>
  <c r="N8" i="2" s="1"/>
  <c r="O8" i="2" s="1"/>
  <c r="H8" i="2"/>
  <c r="L7" i="2"/>
  <c r="K7" i="2"/>
  <c r="J7" i="2"/>
  <c r="I7" i="2"/>
  <c r="N7" i="2" s="1"/>
  <c r="O7" i="2" s="1"/>
  <c r="H7" i="2"/>
  <c r="L6" i="2"/>
  <c r="K6" i="2"/>
  <c r="J6" i="2"/>
  <c r="I6" i="2"/>
  <c r="N6" i="2" s="1"/>
  <c r="O6" i="2" s="1"/>
  <c r="H6" i="2"/>
  <c r="L5" i="2"/>
  <c r="K5" i="2"/>
  <c r="J5" i="2"/>
  <c r="I5" i="2"/>
  <c r="N5" i="2" s="1"/>
  <c r="O5" i="2" s="1"/>
  <c r="H5" i="2"/>
  <c r="L4" i="2"/>
  <c r="K4" i="2"/>
  <c r="J4" i="2"/>
  <c r="I4" i="2"/>
  <c r="N4" i="2" s="1"/>
  <c r="O4" i="2" s="1"/>
  <c r="H4" i="2"/>
  <c r="L3" i="2"/>
  <c r="K3" i="2"/>
  <c r="J3" i="2"/>
  <c r="I3" i="2"/>
  <c r="N3" i="2" s="1"/>
  <c r="O3" i="2" s="1"/>
  <c r="H3" i="2"/>
  <c r="L2" i="2"/>
  <c r="K2" i="2"/>
  <c r="J2" i="2"/>
  <c r="I2" i="2"/>
  <c r="N2" i="2" s="1"/>
  <c r="O2" i="2" s="1"/>
  <c r="H2" i="2"/>
  <c r="F3" i="6" s="1"/>
  <c r="I3" i="1"/>
  <c r="J3" i="1"/>
  <c r="K3" i="1"/>
  <c r="L3" i="1"/>
  <c r="N3" i="1" s="1"/>
  <c r="O3" i="1" s="1"/>
  <c r="I4" i="1"/>
  <c r="J4" i="1"/>
  <c r="N4" i="1" s="1"/>
  <c r="O4" i="1" s="1"/>
  <c r="K4" i="1"/>
  <c r="L4" i="1"/>
  <c r="I5" i="1"/>
  <c r="J5" i="1"/>
  <c r="K5" i="1"/>
  <c r="L5" i="1"/>
  <c r="N5" i="1" s="1"/>
  <c r="O5" i="1" s="1"/>
  <c r="I6" i="1"/>
  <c r="J6" i="1"/>
  <c r="N6" i="1" s="1"/>
  <c r="O6" i="1" s="1"/>
  <c r="K6" i="1"/>
  <c r="L6" i="1"/>
  <c r="I7" i="1"/>
  <c r="J7" i="1"/>
  <c r="K7" i="1"/>
  <c r="L7" i="1"/>
  <c r="N7" i="1" s="1"/>
  <c r="O7" i="1" s="1"/>
  <c r="I8" i="1"/>
  <c r="J8" i="1"/>
  <c r="N8" i="1" s="1"/>
  <c r="O8" i="1" s="1"/>
  <c r="K8" i="1"/>
  <c r="L8" i="1"/>
  <c r="I9" i="1"/>
  <c r="J9" i="1"/>
  <c r="K9" i="1"/>
  <c r="L9" i="1"/>
  <c r="N9" i="1" s="1"/>
  <c r="O9" i="1" s="1"/>
  <c r="I10" i="1"/>
  <c r="J10" i="1"/>
  <c r="N10" i="1" s="1"/>
  <c r="O10" i="1" s="1"/>
  <c r="K10" i="1"/>
  <c r="L10" i="1"/>
  <c r="I11" i="1"/>
  <c r="J11" i="1"/>
  <c r="K11" i="1"/>
  <c r="L11" i="1"/>
  <c r="N11" i="1" s="1"/>
  <c r="O11" i="1" s="1"/>
  <c r="I12" i="1"/>
  <c r="N12" i="1" s="1"/>
  <c r="O12" i="1" s="1"/>
  <c r="J12" i="1"/>
  <c r="K12" i="1"/>
  <c r="L12" i="1"/>
  <c r="I13" i="1"/>
  <c r="J13" i="1"/>
  <c r="K13" i="1"/>
  <c r="L13" i="1"/>
  <c r="N13" i="1" s="1"/>
  <c r="O13" i="1" s="1"/>
  <c r="L2" i="1"/>
  <c r="K2" i="1"/>
  <c r="J2" i="1"/>
  <c r="I2" i="1"/>
  <c r="N2" i="1" s="1"/>
  <c r="O2" i="1" s="1"/>
  <c r="H3" i="1"/>
  <c r="H4" i="1"/>
  <c r="H5" i="1"/>
  <c r="H6" i="1"/>
  <c r="H7" i="1"/>
  <c r="H8" i="1"/>
  <c r="H9" i="1"/>
  <c r="H10" i="1"/>
  <c r="H11" i="1"/>
  <c r="H12" i="1"/>
  <c r="H13" i="1"/>
  <c r="H2" i="1"/>
  <c r="F2" i="6" s="1"/>
  <c r="N3" i="5" l="1"/>
  <c r="O3" i="5" s="1"/>
  <c r="N7" i="5"/>
  <c r="O7" i="5" s="1"/>
  <c r="N11" i="5"/>
  <c r="O11" i="5" s="1"/>
  <c r="C6" i="6"/>
  <c r="N4" i="5"/>
  <c r="O4" i="5" s="1"/>
  <c r="N8" i="5"/>
  <c r="O8" i="5" s="1"/>
  <c r="N12" i="5"/>
  <c r="O12" i="5" s="1"/>
  <c r="D6" i="6"/>
  <c r="N5" i="5"/>
  <c r="O5" i="5" s="1"/>
  <c r="N9" i="5"/>
  <c r="O9" i="5" s="1"/>
  <c r="E6" i="6"/>
  <c r="N5" i="4"/>
  <c r="O5" i="4" s="1"/>
  <c r="N9" i="4"/>
  <c r="O9" i="4" s="1"/>
  <c r="N13" i="4"/>
  <c r="O13" i="4" s="1"/>
  <c r="N3" i="4"/>
  <c r="O3" i="4" s="1"/>
  <c r="N7" i="4"/>
  <c r="O7" i="4" s="1"/>
  <c r="N11" i="4"/>
  <c r="O11" i="4" s="1"/>
  <c r="C5" i="6"/>
  <c r="N4" i="4"/>
  <c r="O4" i="4" s="1"/>
  <c r="N8" i="4"/>
  <c r="O8" i="4" s="1"/>
  <c r="N12" i="4"/>
  <c r="O12" i="4" s="1"/>
  <c r="D5" i="6"/>
  <c r="E5" i="6"/>
  <c r="N2" i="4"/>
  <c r="O2" i="4" s="1"/>
  <c r="N6" i="4"/>
  <c r="O6" i="4" s="1"/>
  <c r="N10" i="4"/>
  <c r="O10" i="4" s="1"/>
  <c r="D4" i="6"/>
  <c r="E4" i="6"/>
  <c r="M9" i="6" s="1"/>
  <c r="D3" i="6"/>
  <c r="E3" i="6"/>
  <c r="C2" i="6"/>
  <c r="D2" i="6"/>
  <c r="E2" i="6"/>
  <c r="M13" i="6" l="1"/>
  <c r="L29" i="6"/>
  <c r="L12" i="6"/>
  <c r="Q12" i="6" s="1"/>
  <c r="L6" i="6"/>
  <c r="Q6" i="6" s="1"/>
  <c r="L39" i="6"/>
  <c r="L5" i="6"/>
  <c r="L9" i="6"/>
  <c r="Q9" i="6" s="1"/>
  <c r="L23" i="6"/>
  <c r="Q23" i="6" s="1"/>
  <c r="L34" i="6"/>
  <c r="L28" i="6"/>
  <c r="L7" i="6"/>
  <c r="Q7" i="6" s="1"/>
  <c r="L18" i="6"/>
  <c r="Q18" i="6" s="1"/>
  <c r="M32" i="6"/>
  <c r="M19" i="6"/>
  <c r="M4" i="6"/>
  <c r="R4" i="6" s="1"/>
  <c r="M41" i="6"/>
  <c r="R41" i="6" s="1"/>
  <c r="M20" i="6"/>
  <c r="M31" i="6"/>
  <c r="M15" i="6"/>
  <c r="R15" i="6" s="1"/>
  <c r="M2" i="6"/>
  <c r="R2" i="6" s="1"/>
  <c r="M24" i="6"/>
  <c r="M42" i="6"/>
  <c r="M26" i="6"/>
  <c r="M10" i="6"/>
  <c r="R10" i="6" s="1"/>
  <c r="M37" i="6"/>
  <c r="M21" i="6"/>
  <c r="M5" i="6"/>
  <c r="R5" i="6" s="1"/>
  <c r="L40" i="6"/>
  <c r="Q40" i="6" s="1"/>
  <c r="L24" i="6"/>
  <c r="L8" i="6"/>
  <c r="L35" i="6"/>
  <c r="Q35" i="6" s="1"/>
  <c r="L19" i="6"/>
  <c r="Q19" i="6" s="1"/>
  <c r="L3" i="6"/>
  <c r="L21" i="6"/>
  <c r="Q21" i="6" s="1"/>
  <c r="L2" i="6"/>
  <c r="L30" i="6"/>
  <c r="Q30" i="6" s="1"/>
  <c r="L14" i="6"/>
  <c r="O3" i="6"/>
  <c r="O7" i="6"/>
  <c r="T7" i="6" s="1"/>
  <c r="O11" i="6"/>
  <c r="T11" i="6" s="1"/>
  <c r="O15" i="6"/>
  <c r="O19" i="6"/>
  <c r="O23" i="6"/>
  <c r="T23" i="6" s="1"/>
  <c r="O27" i="6"/>
  <c r="T27" i="6" s="1"/>
  <c r="O31" i="6"/>
  <c r="O35" i="6"/>
  <c r="O39" i="6"/>
  <c r="T39" i="6" s="1"/>
  <c r="O43" i="6"/>
  <c r="T43" i="6" s="1"/>
  <c r="O10" i="6"/>
  <c r="O26" i="6"/>
  <c r="O4" i="6"/>
  <c r="O8" i="6"/>
  <c r="T8" i="6" s="1"/>
  <c r="O12" i="6"/>
  <c r="O16" i="6"/>
  <c r="O20" i="6"/>
  <c r="O24" i="6"/>
  <c r="T24" i="6" s="1"/>
  <c r="O28" i="6"/>
  <c r="O32" i="6"/>
  <c r="O36" i="6"/>
  <c r="T36" i="6" s="1"/>
  <c r="O40" i="6"/>
  <c r="T40" i="6" s="1"/>
  <c r="O2" i="6"/>
  <c r="O18" i="6"/>
  <c r="O30" i="6"/>
  <c r="T30" i="6" s="1"/>
  <c r="O42" i="6"/>
  <c r="T42" i="6" s="1"/>
  <c r="O5" i="6"/>
  <c r="O9" i="6"/>
  <c r="O13" i="6"/>
  <c r="T13" i="6" s="1"/>
  <c r="O17" i="6"/>
  <c r="T17" i="6" s="1"/>
  <c r="O21" i="6"/>
  <c r="O25" i="6"/>
  <c r="O29" i="6"/>
  <c r="O33" i="6"/>
  <c r="T33" i="6" s="1"/>
  <c r="O37" i="6"/>
  <c r="O41" i="6"/>
  <c r="O6" i="6"/>
  <c r="O14" i="6"/>
  <c r="T14" i="6" s="1"/>
  <c r="O22" i="6"/>
  <c r="O34" i="6"/>
  <c r="O38" i="6"/>
  <c r="T38" i="6" s="1"/>
  <c r="M3" i="6"/>
  <c r="R3" i="6" s="1"/>
  <c r="M30" i="6"/>
  <c r="M25" i="6"/>
  <c r="N4" i="6"/>
  <c r="S4" i="6" s="1"/>
  <c r="N8" i="6"/>
  <c r="S8" i="6" s="1"/>
  <c r="N12" i="6"/>
  <c r="N16" i="6"/>
  <c r="N20" i="6"/>
  <c r="S20" i="6" s="1"/>
  <c r="N24" i="6"/>
  <c r="S24" i="6" s="1"/>
  <c r="N28" i="6"/>
  <c r="N32" i="6"/>
  <c r="N36" i="6"/>
  <c r="S36" i="6" s="1"/>
  <c r="N40" i="6"/>
  <c r="S40" i="6" s="1"/>
  <c r="N15" i="6"/>
  <c r="N19" i="6"/>
  <c r="N23" i="6"/>
  <c r="S23" i="6" s="1"/>
  <c r="N31" i="6"/>
  <c r="S31" i="6" s="1"/>
  <c r="N35" i="6"/>
  <c r="N39" i="6"/>
  <c r="N5" i="6"/>
  <c r="S5" i="6" s="1"/>
  <c r="N9" i="6"/>
  <c r="S9" i="6" s="1"/>
  <c r="N13" i="6"/>
  <c r="N17" i="6"/>
  <c r="N21" i="6"/>
  <c r="S21" i="6" s="1"/>
  <c r="N25" i="6"/>
  <c r="S25" i="6" s="1"/>
  <c r="N29" i="6"/>
  <c r="N33" i="6"/>
  <c r="N37" i="6"/>
  <c r="S37" i="6" s="1"/>
  <c r="N41" i="6"/>
  <c r="S41" i="6" s="1"/>
  <c r="N7" i="6"/>
  <c r="N6" i="6"/>
  <c r="N10" i="6"/>
  <c r="S10" i="6" s="1"/>
  <c r="N14" i="6"/>
  <c r="S14" i="6" s="1"/>
  <c r="N18" i="6"/>
  <c r="N22" i="6"/>
  <c r="N26" i="6"/>
  <c r="S26" i="6" s="1"/>
  <c r="N30" i="6"/>
  <c r="S30" i="6" s="1"/>
  <c r="N34" i="6"/>
  <c r="N38" i="6"/>
  <c r="N42" i="6"/>
  <c r="S42" i="6" s="1"/>
  <c r="N2" i="6"/>
  <c r="S2" i="6" s="1"/>
  <c r="N3" i="6"/>
  <c r="N11" i="6"/>
  <c r="N27" i="6"/>
  <c r="S27" i="6" s="1"/>
  <c r="N43" i="6"/>
  <c r="S43" i="6" s="1"/>
  <c r="M43" i="6"/>
  <c r="R43" i="6" s="1"/>
  <c r="M27" i="6"/>
  <c r="M11" i="6"/>
  <c r="R11" i="6" s="1"/>
  <c r="M40" i="6"/>
  <c r="R40" i="6" s="1"/>
  <c r="M16" i="6"/>
  <c r="M38" i="6"/>
  <c r="M22" i="6"/>
  <c r="R22" i="6" s="1"/>
  <c r="M6" i="6"/>
  <c r="R6" i="6" s="1"/>
  <c r="M33" i="6"/>
  <c r="M17" i="6"/>
  <c r="L41" i="6"/>
  <c r="Q41" i="6" s="1"/>
  <c r="L36" i="6"/>
  <c r="Q36" i="6" s="1"/>
  <c r="L20" i="6"/>
  <c r="Q20" i="6" s="1"/>
  <c r="L4" i="6"/>
  <c r="Q4" i="6" s="1"/>
  <c r="L31" i="6"/>
  <c r="Q31" i="6" s="1"/>
  <c r="L15" i="6"/>
  <c r="Q15" i="6" s="1"/>
  <c r="L37" i="6"/>
  <c r="Q37" i="6" s="1"/>
  <c r="L17" i="6"/>
  <c r="L42" i="6"/>
  <c r="Q42" i="6" s="1"/>
  <c r="L26" i="6"/>
  <c r="Q26" i="6" s="1"/>
  <c r="L10" i="6"/>
  <c r="Q10" i="6" s="1"/>
  <c r="M35" i="6"/>
  <c r="M28" i="6"/>
  <c r="R28" i="6" s="1"/>
  <c r="M14" i="6"/>
  <c r="R14" i="6" s="1"/>
  <c r="K3" i="6"/>
  <c r="K7" i="6"/>
  <c r="K11" i="6"/>
  <c r="P11" i="6" s="1"/>
  <c r="K15" i="6"/>
  <c r="P15" i="6" s="1"/>
  <c r="K19" i="6"/>
  <c r="K23" i="6"/>
  <c r="K27" i="6"/>
  <c r="P27" i="6" s="1"/>
  <c r="K31" i="6"/>
  <c r="P31" i="6" s="1"/>
  <c r="K35" i="6"/>
  <c r="P35" i="6" s="1"/>
  <c r="K39" i="6"/>
  <c r="K43" i="6"/>
  <c r="P43" i="6" s="1"/>
  <c r="K42" i="6"/>
  <c r="P42" i="6" s="1"/>
  <c r="K4" i="6"/>
  <c r="K8" i="6"/>
  <c r="K12" i="6"/>
  <c r="P12" i="6" s="1"/>
  <c r="K16" i="6"/>
  <c r="P16" i="6" s="1"/>
  <c r="K20" i="6"/>
  <c r="P20" i="6" s="1"/>
  <c r="K24" i="6"/>
  <c r="K28" i="6"/>
  <c r="P28" i="6" s="1"/>
  <c r="K32" i="6"/>
  <c r="P32" i="6" s="1"/>
  <c r="K36" i="6"/>
  <c r="P36" i="6" s="1"/>
  <c r="K40" i="6"/>
  <c r="K2" i="6"/>
  <c r="P2" i="6" s="1"/>
  <c r="K10" i="6"/>
  <c r="P10" i="6" s="1"/>
  <c r="K14" i="6"/>
  <c r="P14" i="6" s="1"/>
  <c r="K22" i="6"/>
  <c r="K26" i="6"/>
  <c r="P26" i="6" s="1"/>
  <c r="K34" i="6"/>
  <c r="P34" i="6" s="1"/>
  <c r="K38" i="6"/>
  <c r="K5" i="6"/>
  <c r="K9" i="6"/>
  <c r="P9" i="6" s="1"/>
  <c r="K13" i="6"/>
  <c r="P13" i="6" s="1"/>
  <c r="K17" i="6"/>
  <c r="K21" i="6"/>
  <c r="K25" i="6"/>
  <c r="P25" i="6" s="1"/>
  <c r="K29" i="6"/>
  <c r="P29" i="6" s="1"/>
  <c r="K33" i="6"/>
  <c r="P33" i="6" s="1"/>
  <c r="K37" i="6"/>
  <c r="K41" i="6"/>
  <c r="P41" i="6" s="1"/>
  <c r="K6" i="6"/>
  <c r="P6" i="6" s="1"/>
  <c r="K18" i="6"/>
  <c r="K30" i="6"/>
  <c r="M39" i="6"/>
  <c r="R39" i="6" s="1"/>
  <c r="M23" i="6"/>
  <c r="R23" i="6" s="1"/>
  <c r="M7" i="6"/>
  <c r="M36" i="6"/>
  <c r="M12" i="6"/>
  <c r="R12" i="6" s="1"/>
  <c r="M34" i="6"/>
  <c r="R34" i="6" s="1"/>
  <c r="M18" i="6"/>
  <c r="R18" i="6" s="1"/>
  <c r="M8" i="6"/>
  <c r="M29" i="6"/>
  <c r="R29" i="6" s="1"/>
  <c r="L25" i="6"/>
  <c r="Q25" i="6" s="1"/>
  <c r="L32" i="6"/>
  <c r="Q32" i="6" s="1"/>
  <c r="L16" i="6"/>
  <c r="Q16" i="6" s="1"/>
  <c r="L43" i="6"/>
  <c r="Q43" i="6" s="1"/>
  <c r="L27" i="6"/>
  <c r="Q27" i="6" s="1"/>
  <c r="L11" i="6"/>
  <c r="Q11" i="6" s="1"/>
  <c r="L33" i="6"/>
  <c r="Q33" i="6" s="1"/>
  <c r="L13" i="6"/>
  <c r="Q13" i="6" s="1"/>
  <c r="L38" i="6"/>
  <c r="Q38" i="6" s="1"/>
  <c r="L22" i="6"/>
  <c r="Q22" i="6" s="1"/>
  <c r="Q5" i="6"/>
  <c r="Q3" i="6"/>
  <c r="Q17" i="6"/>
  <c r="Q28" i="6"/>
  <c r="Q34" i="6"/>
  <c r="Q2" i="6"/>
  <c r="Q24" i="6"/>
  <c r="Q8" i="6"/>
  <c r="Q29" i="6"/>
  <c r="Q14" i="6"/>
  <c r="S19" i="6"/>
  <c r="S12" i="6"/>
  <c r="S29" i="6"/>
  <c r="Q39" i="6"/>
  <c r="R24" i="6"/>
  <c r="P21" i="6"/>
  <c r="P23" i="6"/>
  <c r="P22" i="6"/>
  <c r="P18" i="6"/>
  <c r="T35" i="6"/>
  <c r="R21" i="6"/>
  <c r="P7" i="6"/>
  <c r="P5" i="6"/>
  <c r="P39" i="6"/>
  <c r="R38" i="6"/>
  <c r="T16" i="6"/>
  <c r="R7" i="6"/>
  <c r="T31" i="6"/>
  <c r="R26" i="6"/>
  <c r="P4" i="6"/>
  <c r="T10" i="6"/>
  <c r="T26" i="6"/>
  <c r="T6" i="6"/>
  <c r="T22" i="6"/>
  <c r="T19" i="6"/>
  <c r="T32" i="6"/>
  <c r="T12" i="6"/>
  <c r="T34" i="6"/>
  <c r="R17" i="6"/>
  <c r="R35" i="6"/>
  <c r="R19" i="6"/>
  <c r="R32" i="6"/>
  <c r="P19" i="6"/>
  <c r="P17" i="6"/>
  <c r="T3" i="6"/>
  <c r="T28" i="6"/>
  <c r="P37" i="6"/>
  <c r="R36" i="6"/>
  <c r="R37" i="6"/>
  <c r="R42" i="6"/>
  <c r="R31" i="6"/>
  <c r="T15" i="6"/>
  <c r="T25" i="6"/>
  <c r="T9" i="6"/>
  <c r="T29" i="6"/>
  <c r="R13" i="6"/>
  <c r="R33" i="6"/>
  <c r="P30" i="6"/>
  <c r="R8" i="6"/>
  <c r="T2" i="6"/>
  <c r="T18" i="6"/>
  <c r="P38" i="6"/>
  <c r="T37" i="6"/>
  <c r="S3" i="6"/>
  <c r="R16" i="6"/>
  <c r="P3" i="6"/>
  <c r="T20" i="6"/>
  <c r="T4" i="6"/>
  <c r="T21" i="6"/>
  <c r="T5" i="6"/>
  <c r="R25" i="6"/>
  <c r="R9" i="6"/>
  <c r="R27" i="6"/>
  <c r="P24" i="6"/>
  <c r="P8" i="6"/>
  <c r="R20" i="6"/>
  <c r="R30" i="6"/>
  <c r="T41" i="6"/>
  <c r="P40" i="6"/>
  <c r="S39" i="6"/>
  <c r="S13" i="6"/>
  <c r="S35" i="6"/>
  <c r="S15" i="6"/>
  <c r="S22" i="6"/>
  <c r="S6" i="6"/>
  <c r="S32" i="6"/>
  <c r="S18" i="6"/>
  <c r="S33" i="6"/>
  <c r="S11" i="6"/>
  <c r="S38" i="6"/>
  <c r="S7" i="6"/>
  <c r="S16" i="6"/>
  <c r="S34" i="6"/>
  <c r="S28" i="6"/>
  <c r="S17" i="6"/>
  <c r="V29" i="6" l="1"/>
  <c r="V31" i="6"/>
  <c r="V4" i="6"/>
  <c r="V15" i="6"/>
  <c r="V35" i="6"/>
  <c r="V10" i="6"/>
  <c r="V42" i="6"/>
  <c r="V7" i="6"/>
  <c r="V13" i="6"/>
  <c r="V32" i="6"/>
  <c r="V23" i="6"/>
  <c r="V41" i="6"/>
  <c r="V25" i="6"/>
  <c r="V9" i="6"/>
  <c r="V26" i="6"/>
  <c r="V2" i="6"/>
  <c r="V28" i="6"/>
  <c r="V12" i="6"/>
  <c r="V43" i="6"/>
  <c r="V27" i="6"/>
  <c r="V11" i="6"/>
  <c r="V6" i="6"/>
  <c r="V34" i="6"/>
  <c r="V16" i="6"/>
  <c r="V8" i="6"/>
  <c r="V37" i="6"/>
  <c r="V17" i="6"/>
  <c r="V39" i="6"/>
  <c r="V21" i="6"/>
  <c r="V22" i="6"/>
  <c r="V40" i="6"/>
  <c r="V24" i="6"/>
  <c r="V3" i="6"/>
  <c r="V38" i="6"/>
  <c r="V30" i="6"/>
  <c r="V19" i="6"/>
  <c r="V5" i="6"/>
  <c r="V18" i="6"/>
  <c r="V33" i="6"/>
  <c r="V14" i="6"/>
  <c r="V36" i="6"/>
  <c r="V20" i="6"/>
  <c r="U21" i="6"/>
  <c r="U38" i="6"/>
  <c r="U29" i="6"/>
  <c r="U9" i="6"/>
  <c r="U17" i="6"/>
  <c r="U14" i="6"/>
  <c r="U35" i="6"/>
  <c r="U4" i="6"/>
  <c r="U6" i="6"/>
  <c r="U40" i="6"/>
  <c r="U8" i="6"/>
  <c r="U31" i="6"/>
  <c r="U5" i="6"/>
  <c r="U11" i="6"/>
  <c r="U18" i="6"/>
  <c r="U32" i="6"/>
  <c r="U36" i="6"/>
  <c r="U23" i="6"/>
  <c r="U25" i="6"/>
  <c r="U20" i="6"/>
  <c r="U30" i="6"/>
  <c r="U15" i="6"/>
  <c r="U13" i="6"/>
  <c r="U2" i="6"/>
  <c r="U33" i="6"/>
  <c r="U10" i="6"/>
  <c r="U41" i="6"/>
  <c r="U26" i="6"/>
  <c r="U3" i="6"/>
  <c r="U34" i="6"/>
  <c r="U24" i="6"/>
  <c r="U42" i="6"/>
  <c r="U39" i="6"/>
  <c r="U16" i="6"/>
  <c r="U19" i="6"/>
  <c r="U12" i="6"/>
  <c r="U22" i="6"/>
  <c r="U37" i="6"/>
  <c r="U7" i="6"/>
  <c r="U28" i="6"/>
  <c r="U43" i="6"/>
  <c r="U27" i="6"/>
</calcChain>
</file>

<file path=xl/sharedStrings.xml><?xml version="1.0" encoding="utf-8"?>
<sst xmlns="http://schemas.openxmlformats.org/spreadsheetml/2006/main" count="325" uniqueCount="79">
  <si>
    <t>term</t>
  </si>
  <si>
    <t>estimate</t>
  </si>
  <si>
    <t>std.error</t>
  </si>
  <si>
    <t>statistic</t>
  </si>
  <si>
    <t>p.value</t>
  </si>
  <si>
    <t>count0-0</t>
  </si>
  <si>
    <t>count0-1</t>
  </si>
  <si>
    <t>count0-2</t>
  </si>
  <si>
    <t>count1-0</t>
  </si>
  <si>
    <t>count1-1</t>
  </si>
  <si>
    <t>count1-2</t>
  </si>
  <si>
    <t>count2-0</t>
  </si>
  <si>
    <t>count2-1</t>
  </si>
  <si>
    <t>count2-2</t>
  </si>
  <si>
    <t>count3-0</t>
  </si>
  <si>
    <t>count3-1</t>
  </si>
  <si>
    <t>count3-2</t>
  </si>
  <si>
    <t>dist_from_center:count0-0</t>
  </si>
  <si>
    <t>dist_from_center:count0-1</t>
  </si>
  <si>
    <t>dist_from_center:count0-2</t>
  </si>
  <si>
    <t>dist_from_center:count1-0</t>
  </si>
  <si>
    <t>dist_from_center:count1-1</t>
  </si>
  <si>
    <t>dist_from_center:count1-2</t>
  </si>
  <si>
    <t>dist_from_center:count2-0</t>
  </si>
  <si>
    <t>dist_from_center:count2-1</t>
  </si>
  <si>
    <t>dist_from_center:count2-2</t>
  </si>
  <si>
    <t>dist_from_center:count3-0</t>
  </si>
  <si>
    <t>dist_from_center:count3-1</t>
  </si>
  <si>
    <t>dist_from_center:count3-2</t>
  </si>
  <si>
    <t>count0-0:dist_from_center2</t>
  </si>
  <si>
    <t>count0-1:dist_from_center2</t>
  </si>
  <si>
    <t>count0-2:dist_from_center2</t>
  </si>
  <si>
    <t>count1-0:dist_from_center2</t>
  </si>
  <si>
    <t>count1-1:dist_from_center2</t>
  </si>
  <si>
    <t>count1-2:dist_from_center2</t>
  </si>
  <si>
    <t>count2-0:dist_from_center2</t>
  </si>
  <si>
    <t>count2-1:dist_from_center2</t>
  </si>
  <si>
    <t>count2-2:dist_from_center2</t>
  </si>
  <si>
    <t>count3-0:dist_from_center2</t>
  </si>
  <si>
    <t>count3-1:dist_from_center2</t>
  </si>
  <si>
    <t>count3-2:dist_from_center2</t>
  </si>
  <si>
    <t>count0-0:dist_from_center3</t>
  </si>
  <si>
    <t>count0-1:dist_from_center3</t>
  </si>
  <si>
    <t>count0-2:dist_from_center3</t>
  </si>
  <si>
    <t>count1-0:dist_from_center3</t>
  </si>
  <si>
    <t>count1-1:dist_from_center3</t>
  </si>
  <si>
    <t>count1-2:dist_from_center3</t>
  </si>
  <si>
    <t>count2-0:dist_from_center3</t>
  </si>
  <si>
    <t>count2-1:dist_from_center3</t>
  </si>
  <si>
    <t>count2-2:dist_from_center3</t>
  </si>
  <si>
    <t>count3-0:dist_from_center3</t>
  </si>
  <si>
    <t>count3-1:dist_from_center3</t>
  </si>
  <si>
    <t>count3-2:dist_from_center3</t>
  </si>
  <si>
    <t>Intercept</t>
  </si>
  <si>
    <t>Linear</t>
  </si>
  <si>
    <t>Square</t>
  </si>
  <si>
    <t>Cube</t>
  </si>
  <si>
    <t>Y</t>
  </si>
  <si>
    <t>P</t>
  </si>
  <si>
    <t>X</t>
  </si>
  <si>
    <t>Event</t>
  </si>
  <si>
    <t>Single</t>
  </si>
  <si>
    <t>BB</t>
  </si>
  <si>
    <t>Double</t>
  </si>
  <si>
    <t>Triple</t>
  </si>
  <si>
    <t>Homer</t>
  </si>
  <si>
    <t>Count</t>
  </si>
  <si>
    <t>Y(Single)</t>
  </si>
  <si>
    <t>Y(BB)</t>
  </si>
  <si>
    <t>Y(Double)</t>
  </si>
  <si>
    <t>Y(Triple)</t>
  </si>
  <si>
    <t>Y(Homer)</t>
  </si>
  <si>
    <t>P(Single)</t>
  </si>
  <si>
    <t>P(BB)</t>
  </si>
  <si>
    <t>P(Double)</t>
  </si>
  <si>
    <t>P(Triple)</t>
  </si>
  <si>
    <t>P(Homer)</t>
  </si>
  <si>
    <t>VF(SLGBB)</t>
  </si>
  <si>
    <t>VF(SLG)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</si>
</sst>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164" fontId="3" fillId="0" borderId="0" xfId="1" applyNumberFormat="1" applyFont="1"/>
    <xf numFmtId="165" fontId="3" fillId="0" borderId="0" xfId="1" applyNumberFormat="1" applyFont="1"/>
    <xf numFmtId="165" fontId="3" fillId="0" borderId="0" xfId="0" applyNumberFormat="1" applyFont="1"/>
    <xf numFmtId="11" fontId="0" fillId="0" borderId="0" xfId="0" applyNumberFormat="1"/>
    <xf numFmtId="0" fontId="4" fillId="0" borderId="0" xfId="0" applyFont="1"/>
    <xf numFmtId="165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SLGBB!$A$3</c:f>
          <c:strCache>
            <c:ptCount val="1"/>
            <c:pt idx="0">
              <c:v>VF(SLGBB|count3-1)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SLGBB!$J$2:$J$42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SLGBB!$U$2:$U$42</c:f>
              <c:numCache>
                <c:formatCode>_(* #,##0.000_);_(* \(#,##0.000\);_(* "-"??_);_(@_)</c:formatCode>
                <c:ptCount val="41"/>
                <c:pt idx="0">
                  <c:v>0.36560654015426297</c:v>
                </c:pt>
                <c:pt idx="1">
                  <c:v>0.34937497393187017</c:v>
                </c:pt>
                <c:pt idx="2">
                  <c:v>0.33842926418623875</c:v>
                </c:pt>
                <c:pt idx="3">
                  <c:v>0.33139920875104661</c:v>
                </c:pt>
                <c:pt idx="4">
                  <c:v>0.32718169242883249</c:v>
                </c:pt>
                <c:pt idx="5">
                  <c:v>0.32492019076068318</c:v>
                </c:pt>
                <c:pt idx="6">
                  <c:v>0.32397370671958059</c:v>
                </c:pt>
                <c:pt idx="7">
                  <c:v>0.32388653479229151</c:v>
                </c:pt>
                <c:pt idx="8">
                  <c:v>0.32436302820781998</c:v>
                </c:pt>
                <c:pt idx="9">
                  <c:v>0.32524812132860847</c:v>
                </c:pt>
                <c:pt idx="10">
                  <c:v>0.32651293060387443</c:v>
                </c:pt>
                <c:pt idx="11">
                  <c:v>0.32824424607455616</c:v>
                </c:pt>
                <c:pt idx="12">
                  <c:v>0.33063654890930877</c:v>
                </c:pt>
                <c:pt idx="13">
                  <c:v>0.33398505163807052</c:v>
                </c:pt>
                <c:pt idx="14">
                  <c:v>0.33867801353638477</c:v>
                </c:pt>
                <c:pt idx="15">
                  <c:v>0.34518618346192109</c:v>
                </c:pt>
                <c:pt idx="16">
                  <c:v>0.35404669816817108</c:v>
                </c:pt>
                <c:pt idx="17">
                  <c:v>0.36583825771839046</c:v>
                </c:pt>
                <c:pt idx="18">
                  <c:v>0.38114421400296727</c:v>
                </c:pt>
                <c:pt idx="19">
                  <c:v>0.400500847669576</c:v>
                </c:pt>
                <c:pt idx="20">
                  <c:v>0.42433023750913751</c:v>
                </c:pt>
                <c:pt idx="21">
                  <c:v>0.45286133590847794</c:v>
                </c:pt>
                <c:pt idx="22">
                  <c:v>0.48604915138735094</c:v>
                </c:pt>
                <c:pt idx="23">
                  <c:v>0.52350898019083858</c:v>
                </c:pt>
                <c:pt idx="24">
                  <c:v>0.56448732206722108</c:v>
                </c:pt>
                <c:pt idx="25">
                  <c:v>0.60788926026195167</c:v>
                </c:pt>
                <c:pt idx="26">
                  <c:v>0.65237078396261428</c:v>
                </c:pt>
                <c:pt idx="27">
                  <c:v>0.69648541149996057</c:v>
                </c:pt>
                <c:pt idx="28">
                  <c:v>0.73885495082860808</c:v>
                </c:pt>
                <c:pt idx="29">
                  <c:v>0.77832425326903798</c:v>
                </c:pt>
                <c:pt idx="30">
                  <c:v>0.81406527712723953</c:v>
                </c:pt>
                <c:pt idx="31">
                  <c:v>0.84561397908731262</c:v>
                </c:pt>
                <c:pt idx="32">
                  <c:v>0.87284501990384933</c:v>
                </c:pt>
                <c:pt idx="33">
                  <c:v>0.89590438064916289</c:v>
                </c:pt>
                <c:pt idx="34">
                  <c:v>0.91512451643274872</c:v>
                </c:pt>
                <c:pt idx="35">
                  <c:v>0.93094246232537825</c:v>
                </c:pt>
                <c:pt idx="36">
                  <c:v>0.9438331168860874</c:v>
                </c:pt>
                <c:pt idx="37">
                  <c:v>0.95426202669397364</c:v>
                </c:pt>
                <c:pt idx="38">
                  <c:v>0.96265656065544158</c:v>
                </c:pt>
                <c:pt idx="39">
                  <c:v>0.96939168213975158</c:v>
                </c:pt>
                <c:pt idx="40">
                  <c:v>0.97478589692356554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B-41A7-9042-1D02EC78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24448"/>
        <c:axId val="366524776"/>
      </c:scatterChart>
      <c:valAx>
        <c:axId val="36652444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4776"/>
        <c:crosses val="autoZero"/>
        <c:crossBetween val="midCat"/>
      </c:valAx>
      <c:valAx>
        <c:axId val="3665247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P(Single)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SLGBB!$J$2:$J$42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SLGBB!$P$2:$P$42</c:f>
              <c:numCache>
                <c:formatCode>_(* #,##0.000_);_(* \(#,##0.000\);_(* "-"??_);_(@_)</c:formatCode>
                <c:ptCount val="41"/>
                <c:pt idx="0">
                  <c:v>8.4131278438087237E-2</c:v>
                </c:pt>
                <c:pt idx="1">
                  <c:v>8.912594101573458E-2</c:v>
                </c:pt>
                <c:pt idx="2">
                  <c:v>9.3868510991121562E-2</c:v>
                </c:pt>
                <c:pt idx="3">
                  <c:v>9.8273980205938166E-2</c:v>
                </c:pt>
                <c:pt idx="4">
                  <c:v>0.10225730387019712</c:v>
                </c:pt>
                <c:pt idx="5">
                  <c:v>0.10573557872222131</c:v>
                </c:pt>
                <c:pt idx="6">
                  <c:v>0.10863029803182397</c:v>
                </c:pt>
                <c:pt idx="7">
                  <c:v>0.11086962513245782</c:v>
                </c:pt>
                <c:pt idx="8">
                  <c:v>0.11239063060731455</c:v>
                </c:pt>
                <c:pt idx="9">
                  <c:v>0.11314144133572404</c:v>
                </c:pt>
                <c:pt idx="10">
                  <c:v>0.11308325045275104</c:v>
                </c:pt>
                <c:pt idx="11">
                  <c:v>0.11219213441303891</c:v>
                </c:pt>
                <c:pt idx="12">
                  <c:v>0.11046061608606202</c:v>
                </c:pt>
                <c:pt idx="13">
                  <c:v>0.10789890156312094</c:v>
                </c:pt>
                <c:pt idx="14">
                  <c:v>0.10453570490068133</c:v>
                </c:pt>
                <c:pt idx="15">
                  <c:v>0.10041856257743728</c:v>
                </c:pt>
                <c:pt idx="16">
                  <c:v>9.5613532516022948E-2</c:v>
                </c:pt>
                <c:pt idx="17">
                  <c:v>9.02041764431155E-2</c:v>
                </c:pt>
                <c:pt idx="18">
                  <c:v>8.4289744399797348E-2</c:v>
                </c:pt>
                <c:pt idx="19">
                  <c:v>7.7982520300323196E-2</c:v>
                </c:pt>
                <c:pt idx="20">
                  <c:v>7.1404348659913894E-2</c:v>
                </c:pt>
                <c:pt idx="21">
                  <c:v>6.4682441798671469E-2</c:v>
                </c:pt>
                <c:pt idx="22">
                  <c:v>5.7944655728337811E-2</c:v>
                </c:pt>
                <c:pt idx="23">
                  <c:v>5.1314508532631892E-2</c:v>
                </c:pt>
                <c:pt idx="24">
                  <c:v>4.4906281414687076E-2</c:v>
                </c:pt>
                <c:pt idx="25">
                  <c:v>3.8820574074502304E-2</c:v>
                </c:pt>
                <c:pt idx="26">
                  <c:v>3.3140671398872633E-2</c:v>
                </c:pt>
                <c:pt idx="27">
                  <c:v>2.7930014267082671E-2</c:v>
                </c:pt>
                <c:pt idx="28">
                  <c:v>2.3230960173428444E-2</c:v>
                </c:pt>
                <c:pt idx="29">
                  <c:v>1.9064885156543764E-2</c:v>
                </c:pt>
                <c:pt idx="30">
                  <c:v>1.5433538936974103E-2</c:v>
                </c:pt>
                <c:pt idx="31">
                  <c:v>1.2321442797010617E-2</c:v>
                </c:pt>
                <c:pt idx="32">
                  <c:v>9.699032854593571E-3</c:v>
                </c:pt>
                <c:pt idx="33">
                  <c:v>7.5262101583705079E-3</c:v>
                </c:pt>
                <c:pt idx="34">
                  <c:v>5.7559642189296918E-3</c:v>
                </c:pt>
                <c:pt idx="35">
                  <c:v>4.3377807037660093E-3</c:v>
                </c:pt>
                <c:pt idx="36">
                  <c:v>3.2206142582688353E-3</c:v>
                </c:pt>
                <c:pt idx="37">
                  <c:v>2.3552892013552129E-3</c:v>
                </c:pt>
                <c:pt idx="38">
                  <c:v>1.6962709535077759E-3</c:v>
                </c:pt>
                <c:pt idx="39">
                  <c:v>1.2028196272402722E-3</c:v>
                </c:pt>
                <c:pt idx="40">
                  <c:v>8.3958854104892197E-4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F-41DD-B098-A5D009C31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24448"/>
        <c:axId val="366524776"/>
      </c:scatterChart>
      <c:valAx>
        <c:axId val="36652444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4776"/>
        <c:crosses val="autoZero"/>
        <c:crossBetween val="midCat"/>
      </c:valAx>
      <c:valAx>
        <c:axId val="366524776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P(BB)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SLGBB!$J$2:$J$42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SLGBB!$Q$2:$Q$42</c:f>
              <c:numCache>
                <c:formatCode>_(* #,##0.000_);_(* \(#,##0.000\);_(* "-"??_);_(@_)</c:formatCode>
                <c:ptCount val="41"/>
                <c:pt idx="0">
                  <c:v>0.20505287636818251</c:v>
                </c:pt>
                <c:pt idx="1">
                  <c:v>0.17896700993660705</c:v>
                </c:pt>
                <c:pt idx="2">
                  <c:v>0.15893721349142442</c:v>
                </c:pt>
                <c:pt idx="3">
                  <c:v>0.1437813831370128</c:v>
                </c:pt>
                <c:pt idx="4">
                  <c:v>0.13256998842824871</c:v>
                </c:pt>
                <c:pt idx="5">
                  <c:v>0.12459999694686405</c:v>
                </c:pt>
                <c:pt idx="6">
                  <c:v>0.11935895632734397</c:v>
                </c:pt>
                <c:pt idx="7">
                  <c:v>0.11649079733662461</c:v>
                </c:pt>
                <c:pt idx="8">
                  <c:v>0.11576764531712178</c:v>
                </c:pt>
                <c:pt idx="9">
                  <c:v>0.11706844753906806</c:v>
                </c:pt>
                <c:pt idx="10">
                  <c:v>0.12036374525804826</c:v>
                </c:pt>
                <c:pt idx="11">
                  <c:v>0.12570536681450284</c:v>
                </c:pt>
                <c:pt idx="12">
                  <c:v>0.13321961159365711</c:v>
                </c:pt>
                <c:pt idx="13">
                  <c:v>0.14310233751055274</c:v>
                </c:pt>
                <c:pt idx="14">
                  <c:v>0.15561411298989752</c:v>
                </c:pt>
                <c:pt idx="15">
                  <c:v>0.17107319530461376</c:v>
                </c:pt>
                <c:pt idx="16">
                  <c:v>0.18984357859908921</c:v>
                </c:pt>
                <c:pt idx="17">
                  <c:v>0.21231485388570784</c:v>
                </c:pt>
                <c:pt idx="18">
                  <c:v>0.23887043703694513</c:v>
                </c:pt>
                <c:pt idx="19">
                  <c:v>0.26984134835552409</c:v>
                </c:pt>
                <c:pt idx="20">
                  <c:v>0.30544483013266371</c:v>
                </c:pt>
                <c:pt idx="21">
                  <c:v>0.34571125860608048</c:v>
                </c:pt>
                <c:pt idx="22">
                  <c:v>0.39040904604469912</c:v>
                </c:pt>
                <c:pt idx="23">
                  <c:v>0.43898422282405919</c:v>
                </c:pt>
                <c:pt idx="24">
                  <c:v>0.49053604999989592</c:v>
                </c:pt>
                <c:pt idx="25">
                  <c:v>0.54384815291230792</c:v>
                </c:pt>
                <c:pt idx="26">
                  <c:v>0.59748339718897725</c:v>
                </c:pt>
                <c:pt idx="27">
                  <c:v>0.64993168158889048</c:v>
                </c:pt>
                <c:pt idx="28">
                  <c:v>0.69978040760044935</c:v>
                </c:pt>
                <c:pt idx="29">
                  <c:v>0.74586753207198109</c:v>
                </c:pt>
                <c:pt idx="30">
                  <c:v>0.78738269634819458</c:v>
                </c:pt>
                <c:pt idx="31">
                  <c:v>0.82390023226512399</c:v>
                </c:pt>
                <c:pt idx="32">
                  <c:v>0.85534938234012725</c:v>
                </c:pt>
                <c:pt idx="33">
                  <c:v>0.88194220392010969</c:v>
                </c:pt>
                <c:pt idx="34">
                  <c:v>0.90408413541746691</c:v>
                </c:pt>
                <c:pt idx="35">
                  <c:v>0.92228793177180057</c:v>
                </c:pt>
                <c:pt idx="36">
                  <c:v>0.93710340499820455</c:v>
                </c:pt>
                <c:pt idx="37">
                  <c:v>0.94906741336691258</c:v>
                </c:pt>
                <c:pt idx="38">
                  <c:v>0.95867302254139508</c:v>
                </c:pt>
                <c:pt idx="39">
                  <c:v>0.96635400995006604</c:v>
                </c:pt>
                <c:pt idx="40">
                  <c:v>0.97248020174216931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A-4FCE-8F6D-8C914081D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24448"/>
        <c:axId val="366524776"/>
      </c:scatterChart>
      <c:valAx>
        <c:axId val="36652444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4776"/>
        <c:crosses val="autoZero"/>
        <c:crossBetween val="midCat"/>
      </c:valAx>
      <c:valAx>
        <c:axId val="366524776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P(Double)</a:t>
            </a:r>
          </a:p>
        </c:rich>
      </c:tx>
      <c:layout>
        <c:manualLayout>
          <c:xMode val="edge"/>
          <c:yMode val="edge"/>
          <c:x val="0.451458223972003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SLGBB!$J$2:$J$42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SLGBB!$R$2:$R$42</c:f>
              <c:numCache>
                <c:formatCode>_(* #,##0.000_);_(* \(#,##0.000\);_(* "-"??_);_(@_)</c:formatCode>
                <c:ptCount val="41"/>
                <c:pt idx="0">
                  <c:v>2.7254543574090934E-2</c:v>
                </c:pt>
                <c:pt idx="1">
                  <c:v>2.9172709620606339E-2</c:v>
                </c:pt>
                <c:pt idx="2">
                  <c:v>3.0908709303591193E-2</c:v>
                </c:pt>
                <c:pt idx="3">
                  <c:v>3.2421995728257054E-2</c:v>
                </c:pt>
                <c:pt idx="4">
                  <c:v>3.3677475177056153E-2</c:v>
                </c:pt>
                <c:pt idx="5">
                  <c:v>3.4646813879010092E-2</c:v>
                </c:pt>
                <c:pt idx="6">
                  <c:v>3.530942375380007E-2</c:v>
                </c:pt>
                <c:pt idx="7">
                  <c:v>3.5653090833260487E-2</c:v>
                </c:pt>
                <c:pt idx="8">
                  <c:v>3.5674232029807636E-2</c:v>
                </c:pt>
                <c:pt idx="9">
                  <c:v>3.5377786180627195E-2</c:v>
                </c:pt>
                <c:pt idx="10">
                  <c:v>3.4776763031944435E-2</c:v>
                </c:pt>
                <c:pt idx="11">
                  <c:v>3.3891488653320978E-2</c:v>
                </c:pt>
                <c:pt idx="12">
                  <c:v>3.2748597565463125E-2</c:v>
                </c:pt>
                <c:pt idx="13">
                  <c:v>3.1379830608632968E-2</c:v>
                </c:pt>
                <c:pt idx="14">
                  <c:v>2.9820703248272386E-2</c:v>
                </c:pt>
                <c:pt idx="15">
                  <c:v>2.810911153839277E-2</c:v>
                </c:pt>
                <c:pt idx="16">
                  <c:v>2.6283942250016609E-2</c:v>
                </c:pt>
                <c:pt idx="17">
                  <c:v>2.438374968553433E-2</c:v>
                </c:pt>
                <c:pt idx="18">
                  <c:v>2.2445554553873016E-2</c:v>
                </c:pt>
                <c:pt idx="19">
                  <c:v>2.0503810317727217E-2</c:v>
                </c:pt>
                <c:pt idx="20">
                  <c:v>1.8589570249236038E-2</c:v>
                </c:pt>
                <c:pt idx="21">
                  <c:v>1.6729874894516359E-2</c:v>
                </c:pt>
                <c:pt idx="22">
                  <c:v>1.4947365766729361E-2</c:v>
                </c:pt>
                <c:pt idx="23">
                  <c:v>1.3260117925897092E-2</c:v>
                </c:pt>
                <c:pt idx="24">
                  <c:v>1.168167263879185E-2</c:v>
                </c:pt>
                <c:pt idx="25">
                  <c:v>1.0221242312342164E-2</c:v>
                </c:pt>
                <c:pt idx="26">
                  <c:v>8.8840538326984912E-3</c:v>
                </c:pt>
                <c:pt idx="27">
                  <c:v>7.6717934620912885E-3</c:v>
                </c:pt>
                <c:pt idx="28">
                  <c:v>6.5831163748507312E-3</c:v>
                </c:pt>
                <c:pt idx="29">
                  <c:v>5.6141863249334883E-3</c:v>
                </c:pt>
                <c:pt idx="30">
                  <c:v>4.7592152335048628E-3</c:v>
                </c:pt>
                <c:pt idx="31">
                  <c:v>4.01097799619395E-3</c:v>
                </c:pt>
                <c:pt idx="32">
                  <c:v>3.3612838787365627E-3</c:v>
                </c:pt>
                <c:pt idx="33">
                  <c:v>2.8013919214775859E-3</c:v>
                </c:pt>
                <c:pt idx="34">
                  <c:v>2.3223633566399021E-3</c:v>
                </c:pt>
                <c:pt idx="35">
                  <c:v>1.9153488486034018E-3</c:v>
                </c:pt>
                <c:pt idx="36">
                  <c:v>1.5718122267682473E-3</c:v>
                </c:pt>
                <c:pt idx="37">
                  <c:v>1.2836952435304853E-3</c:v>
                </c:pt>
                <c:pt idx="38">
                  <c:v>1.0435298008717744E-3</c:v>
                </c:pt>
                <c:pt idx="39">
                  <c:v>8.4450515684577536E-4</c:v>
                </c:pt>
                <c:pt idx="40">
                  <c:v>6.8049799335371966E-4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E-47EA-A5FB-6348E15DF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24448"/>
        <c:axId val="366524776"/>
      </c:scatterChart>
      <c:valAx>
        <c:axId val="36652444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4776"/>
        <c:crosses val="autoZero"/>
        <c:crossBetween val="midCat"/>
      </c:valAx>
      <c:valAx>
        <c:axId val="366524776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P(Homer)</a:t>
            </a:r>
          </a:p>
        </c:rich>
      </c:tx>
      <c:layout>
        <c:manualLayout>
          <c:xMode val="edge"/>
          <c:yMode val="edge"/>
          <c:x val="0.451458223972003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SLGBB!$J$2:$J$42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SLGBB!$T$2:$T$42</c:f>
              <c:numCache>
                <c:formatCode>_(* #,##0.000_);_(* \(#,##0.000\);_(* "-"??_);_(@_)</c:formatCode>
                <c:ptCount val="41"/>
                <c:pt idx="0">
                  <c:v>5.4783244527682635E-3</c:v>
                </c:pt>
                <c:pt idx="1">
                  <c:v>5.7341508283025554E-3</c:v>
                </c:pt>
                <c:pt idx="2">
                  <c:v>5.951530157595566E-3</c:v>
                </c:pt>
                <c:pt idx="3">
                  <c:v>6.1249633599616393E-3</c:v>
                </c:pt>
                <c:pt idx="4">
                  <c:v>6.2498623036518772E-3</c:v>
                </c:pt>
                <c:pt idx="5">
                  <c:v>6.3227466795404653E-3</c:v>
                </c:pt>
                <c:pt idx="6">
                  <c:v>6.3414010451614119E-3</c:v>
                </c:pt>
                <c:pt idx="7">
                  <c:v>6.304982481485478E-3</c:v>
                </c:pt>
                <c:pt idx="8">
                  <c:v>6.2140718585455652E-3</c:v>
                </c:pt>
                <c:pt idx="9">
                  <c:v>6.0706648114612462E-3</c:v>
                </c:pt>
                <c:pt idx="10">
                  <c:v>5.8781019823469236E-3</c:v>
                </c:pt>
                <c:pt idx="11">
                  <c:v>5.6409416485430925E-3</c:v>
                </c:pt>
                <c:pt idx="12">
                  <c:v>5.3647812788817388E-3</c:v>
                </c:pt>
                <c:pt idx="13">
                  <c:v>5.0560375848178185E-3</c:v>
                </c:pt>
                <c:pt idx="14">
                  <c:v>4.7216970328408181E-3</c:v>
                </c:pt>
                <c:pt idx="15">
                  <c:v>4.3690503729410845E-3</c:v>
                </c:pt>
                <c:pt idx="16">
                  <c:v>4.00542539150714E-3</c:v>
                </c:pt>
                <c:pt idx="17">
                  <c:v>3.6379317684200915E-3</c:v>
                </c:pt>
                <c:pt idx="18">
                  <c:v>3.2732306431633731E-3</c:v>
                </c:pt>
                <c:pt idx="19">
                  <c:v>2.9173393915115967E-3</c:v>
                </c:pt>
                <c:pt idx="20">
                  <c:v>2.5754793727025965E-3</c:v>
                </c:pt>
                <c:pt idx="21">
                  <c:v>2.2519712699220948E-3</c:v>
                </c:pt>
                <c:pt idx="22">
                  <c:v>1.9501793852519239E-3</c:v>
                </c:pt>
                <c:pt idx="23">
                  <c:v>1.6725031340343751E-3</c:v>
                </c:pt>
                <c:pt idx="24">
                  <c:v>1.420411254247594E-3</c:v>
                </c:pt>
                <c:pt idx="25">
                  <c:v>1.1945120929803417E-3</c:v>
                </c:pt>
                <c:pt idx="26">
                  <c:v>9.9465187490850116E-4</c:v>
                </c:pt>
                <c:pt idx="27">
                  <c:v>8.2003214178984793E-4</c:v>
                </c:pt>
                <c:pt idx="28">
                  <c:v>6.6933754945123906E-4</c:v>
                </c:pt>
                <c:pt idx="29">
                  <c:v>5.4086582951497642E-4</c:v>
                </c:pt>
                <c:pt idx="30">
                  <c:v>4.3265283194380422E-4</c:v>
                </c:pt>
                <c:pt idx="31">
                  <c:v>3.4258700079756172E-4</c:v>
                </c:pt>
                <c:pt idx="32">
                  <c:v>2.6850923346927478E-4</c:v>
                </c:pt>
                <c:pt idx="33">
                  <c:v>2.0829567937428811E-4</c:v>
                </c:pt>
                <c:pt idx="34">
                  <c:v>1.5992251936011324E-4</c:v>
                </c:pt>
                <c:pt idx="35">
                  <c:v>1.2151303741076806E-4</c:v>
                </c:pt>
                <c:pt idx="36">
                  <c:v>9.1368293647974761E-5</c:v>
                </c:pt>
                <c:pt idx="37">
                  <c:v>6.7983409483739969E-5</c:v>
                </c:pt>
                <c:pt idx="38">
                  <c:v>5.0051889618123937E-5</c:v>
                </c:pt>
                <c:pt idx="39">
                  <c:v>3.6460562153655867E-5</c:v>
                </c:pt>
                <c:pt idx="40">
                  <c:v>2.6277663395721921E-5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2-4A99-A337-65036EF65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24448"/>
        <c:axId val="366524776"/>
      </c:scatterChart>
      <c:valAx>
        <c:axId val="36652444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4776"/>
        <c:crosses val="autoZero"/>
        <c:crossBetween val="midCat"/>
      </c:valAx>
      <c:valAx>
        <c:axId val="366524776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P(Triple)</a:t>
            </a:r>
          </a:p>
        </c:rich>
      </c:tx>
      <c:layout>
        <c:manualLayout>
          <c:xMode val="edge"/>
          <c:yMode val="edge"/>
          <c:x val="0.451458223972003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SLGBB!$J$2:$J$42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SLGBB!$S$2:$S$42</c:f>
              <c:numCache>
                <c:formatCode>_(* #,##0.000_);_(* \(#,##0.000\);_(* "-"??_);_(@_)</c:formatCode>
                <c:ptCount val="41"/>
                <c:pt idx="0">
                  <c:v>1.2957943788614095E-10</c:v>
                </c:pt>
                <c:pt idx="1">
                  <c:v>1.417018680801375E-10</c:v>
                </c:pt>
                <c:pt idx="2">
                  <c:v>1.5537603491480107E-10</c:v>
                </c:pt>
                <c:pt idx="3">
                  <c:v>1.7057833782614941E-10</c:v>
                </c:pt>
                <c:pt idx="4">
                  <c:v>1.8722227470581958E-10</c:v>
                </c:pt>
                <c:pt idx="5">
                  <c:v>2.0513858842825305E-10</c:v>
                </c:pt>
                <c:pt idx="6">
                  <c:v>2.2405561101566541E-10</c:v>
                </c:pt>
                <c:pt idx="7">
                  <c:v>2.4358206772195149E-10</c:v>
                </c:pt>
                <c:pt idx="8">
                  <c:v>2.6319536590852443E-10</c:v>
                </c:pt>
                <c:pt idx="9">
                  <c:v>2.8223899144427208E-10</c:v>
                </c:pt>
                <c:pt idx="10">
                  <c:v>2.9993285585205013E-10</c:v>
                </c:pt>
                <c:pt idx="11">
                  <c:v>3.1540003875009979E-10</c:v>
                </c:pt>
                <c:pt idx="12">
                  <c:v>3.2771213307661012E-10</c:v>
                </c:pt>
                <c:pt idx="13">
                  <c:v>3.3595320494025225E-10</c:v>
                </c:pt>
                <c:pt idx="14">
                  <c:v>3.3929929397615127E-10</c:v>
                </c:pt>
                <c:pt idx="15">
                  <c:v>3.3710673822085221E-10</c:v>
                </c:pt>
                <c:pt idx="16">
                  <c:v>3.2899904057612831E-10</c:v>
                </c:pt>
                <c:pt idx="17">
                  <c:v>3.1493937435564296E-10</c:v>
                </c:pt>
                <c:pt idx="18">
                  <c:v>2.9527510368255714E-10</c:v>
                </c:pt>
                <c:pt idx="19">
                  <c:v>2.707426358400809E-10</c:v>
                </c:pt>
                <c:pt idx="20">
                  <c:v>2.424257997027401E-10</c:v>
                </c:pt>
                <c:pt idx="21">
                  <c:v>2.1166828630178928E-10</c:v>
                </c:pt>
                <c:pt idx="22">
                  <c:v>1.7994920548594755E-10</c:v>
                </c:pt>
                <c:pt idx="23">
                  <c:v>1.4873859223022591E-10</c:v>
                </c:pt>
                <c:pt idx="24">
                  <c:v>1.1935466653024454E-10</c:v>
                </c:pt>
                <c:pt idx="25">
                  <c:v>9.2845221147178264E-11</c:v>
                </c:pt>
                <c:pt idx="26">
                  <c:v>6.9911163658251216E-11</c:v>
                </c:pt>
                <c:pt idx="27">
                  <c:v>5.0881832264758187E-11</c:v>
                </c:pt>
                <c:pt idx="28">
                  <c:v>3.5741320872755689E-11</c:v>
                </c:pt>
                <c:pt idx="29">
                  <c:v>2.4195383541119431E-11</c:v>
                </c:pt>
                <c:pt idx="30">
                  <c:v>1.5761984264002089E-11</c:v>
                </c:pt>
                <c:pt idx="31">
                  <c:v>9.8666141571876414E-12</c:v>
                </c:pt>
                <c:pt idx="32">
                  <c:v>5.9260687790906631E-12</c:v>
                </c:pt>
                <c:pt idx="33">
                  <c:v>3.4101142369851947E-12</c:v>
                </c:pt>
                <c:pt idx="34">
                  <c:v>1.8773155438048871E-12</c:v>
                </c:pt>
                <c:pt idx="35">
                  <c:v>9.8726591318005612E-13</c:v>
                </c:pt>
                <c:pt idx="36">
                  <c:v>4.9524709642314994E-13</c:v>
                </c:pt>
                <c:pt idx="37">
                  <c:v>2.3662633251194811E-13</c:v>
                </c:pt>
                <c:pt idx="38">
                  <c:v>1.0752760107919739E-13</c:v>
                </c:pt>
                <c:pt idx="39">
                  <c:v>4.6403955453304964E-14</c:v>
                </c:pt>
                <c:pt idx="40">
                  <c:v>1.8990247109762118E-14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1-493D-91AF-84055EAD1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24448"/>
        <c:axId val="366524776"/>
      </c:scatterChart>
      <c:valAx>
        <c:axId val="36652444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4776"/>
        <c:crosses val="autoZero"/>
        <c:crossBetween val="midCat"/>
      </c:valAx>
      <c:valAx>
        <c:axId val="366524776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SLGBB!$A$3</c:f>
          <c:strCache>
            <c:ptCount val="1"/>
            <c:pt idx="0">
              <c:v>VF(SLGBB|count3-1)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SLGBB!$J$2:$J$42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SLGBB!$V$2:$V$42</c:f>
              <c:numCache>
                <c:formatCode>_(* #,##0.000_);_(* \(#,##0.000\);_(* "-"??_);_(@_)</c:formatCode>
                <c:ptCount val="41"/>
                <c:pt idx="0">
                  <c:v>0.16055366378608049</c:v>
                </c:pt>
                <c:pt idx="1">
                  <c:v>0.17040796399526309</c:v>
                </c:pt>
                <c:pt idx="2">
                  <c:v>0.17949205069481433</c:v>
                </c:pt>
                <c:pt idx="3">
                  <c:v>0.18761782561403387</c:v>
                </c:pt>
                <c:pt idx="4">
                  <c:v>0.19461170400058375</c:v>
                </c:pt>
                <c:pt idx="5">
                  <c:v>0.20032019381381913</c:v>
                </c:pt>
                <c:pt idx="6">
                  <c:v>0.20461475039223659</c:v>
                </c:pt>
                <c:pt idx="7">
                  <c:v>0.20739573745566692</c:v>
                </c:pt>
                <c:pt idx="8">
                  <c:v>0.20859538289069818</c:v>
                </c:pt>
                <c:pt idx="9">
                  <c:v>0.20817967378954039</c:v>
                </c:pt>
                <c:pt idx="10">
                  <c:v>0.20614918534582616</c:v>
                </c:pt>
                <c:pt idx="11">
                  <c:v>0.20253887926005334</c:v>
                </c:pt>
                <c:pt idx="12">
                  <c:v>0.19741693731565163</c:v>
                </c:pt>
                <c:pt idx="13">
                  <c:v>0.19088271412751776</c:v>
                </c:pt>
                <c:pt idx="14">
                  <c:v>0.18306390054648725</c:v>
                </c:pt>
                <c:pt idx="15">
                  <c:v>0.17411298815730739</c:v>
                </c:pt>
                <c:pt idx="16">
                  <c:v>0.16420311956908185</c:v>
                </c:pt>
                <c:pt idx="17">
                  <c:v>0.15352340383268262</c:v>
                </c:pt>
                <c:pt idx="18">
                  <c:v>0.14227377696602217</c:v>
                </c:pt>
                <c:pt idx="19">
                  <c:v>0.13065949931405194</c:v>
                </c:pt>
                <c:pt idx="20">
                  <c:v>0.11888540737647377</c:v>
                </c:pt>
                <c:pt idx="21">
                  <c:v>0.10715007730239741</c:v>
                </c:pt>
                <c:pt idx="22">
                  <c:v>9.564010534265184E-2</c:v>
                </c:pt>
                <c:pt idx="23">
                  <c:v>8.4524757366779349E-2</c:v>
                </c:pt>
                <c:pt idx="24">
                  <c:v>7.3951272067325144E-2</c:v>
                </c:pt>
                <c:pt idx="25">
                  <c:v>6.4041107349643661E-2</c:v>
                </c:pt>
                <c:pt idx="26">
                  <c:v>5.4887386773637109E-2</c:v>
                </c:pt>
                <c:pt idx="27">
                  <c:v>4.6553729911070131E-2</c:v>
                </c:pt>
                <c:pt idx="28">
                  <c:v>3.9074543228158828E-2</c:v>
                </c:pt>
                <c:pt idx="29">
                  <c:v>3.2456721197056795E-2</c:v>
                </c:pt>
                <c:pt idx="30">
                  <c:v>2.6682580779045E-2</c:v>
                </c:pt>
                <c:pt idx="31">
                  <c:v>2.1713746822188608E-2</c:v>
                </c:pt>
                <c:pt idx="32">
                  <c:v>1.7495637563722001E-2</c:v>
                </c:pt>
                <c:pt idx="33">
                  <c:v>1.3962176729053175E-2</c:v>
                </c:pt>
                <c:pt idx="34">
                  <c:v>1.1040381015281896E-2</c:v>
                </c:pt>
                <c:pt idx="35">
                  <c:v>8.6545305535776842E-3</c:v>
                </c:pt>
                <c:pt idx="36">
                  <c:v>6.7297118878829696E-3</c:v>
                </c:pt>
                <c:pt idx="37">
                  <c:v>5.1946133270610231E-3</c:v>
                </c:pt>
                <c:pt idx="38">
                  <c:v>3.9835381140464034E-3</c:v>
                </c:pt>
                <c:pt idx="39">
                  <c:v>3.0376721896856586E-3</c:v>
                </c:pt>
                <c:pt idx="40">
                  <c:v>2.3056951813962201E-3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1-4B4A-8487-1FEA4B33E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24448"/>
        <c:axId val="366524776"/>
      </c:scatterChart>
      <c:valAx>
        <c:axId val="36652444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4776"/>
        <c:crosses val="autoZero"/>
        <c:crossBetween val="midCat"/>
      </c:valAx>
      <c:valAx>
        <c:axId val="366524776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2</xdr:row>
      <xdr:rowOff>163195</xdr:rowOff>
    </xdr:from>
    <xdr:to>
      <xdr:col>7</xdr:col>
      <xdr:colOff>236220</xdr:colOff>
      <xdr:row>17</xdr:row>
      <xdr:rowOff>144145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391BB7D-8B87-489B-A7B0-57D26324A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17</xdr:row>
      <xdr:rowOff>132080</xdr:rowOff>
    </xdr:from>
    <xdr:to>
      <xdr:col>7</xdr:col>
      <xdr:colOff>236220</xdr:colOff>
      <xdr:row>32</xdr:row>
      <xdr:rowOff>113030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FAF2EBD-57CE-4A6F-8E85-FDF3D01DE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429260</xdr:colOff>
      <xdr:row>2</xdr:row>
      <xdr:rowOff>166370</xdr:rowOff>
    </xdr:from>
    <xdr:to>
      <xdr:col>22</xdr:col>
      <xdr:colOff>10160</xdr:colOff>
      <xdr:row>17</xdr:row>
      <xdr:rowOff>147320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761F106-9AF2-4E4E-93E9-82A6980FD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233680</xdr:colOff>
      <xdr:row>17</xdr:row>
      <xdr:rowOff>140970</xdr:rowOff>
    </xdr:from>
    <xdr:to>
      <xdr:col>14</xdr:col>
      <xdr:colOff>424180</xdr:colOff>
      <xdr:row>32</xdr:row>
      <xdr:rowOff>121920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88CD2E-6698-4AD8-8852-1F824352B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236220</xdr:colOff>
      <xdr:row>2</xdr:row>
      <xdr:rowOff>160020</xdr:rowOff>
    </xdr:from>
    <xdr:to>
      <xdr:col>14</xdr:col>
      <xdr:colOff>426720</xdr:colOff>
      <xdr:row>17</xdr:row>
      <xdr:rowOff>140970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DCFC4DF-B13D-408B-A3B6-A8E7758E6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426720</xdr:colOff>
      <xdr:row>17</xdr:row>
      <xdr:rowOff>151130</xdr:rowOff>
    </xdr:from>
    <xdr:to>
      <xdr:col>22</xdr:col>
      <xdr:colOff>7620</xdr:colOff>
      <xdr:row>32</xdr:row>
      <xdr:rowOff>132080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DDB212B-827A-40FE-8E56-D8ABD7603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358140</xdr:colOff>
      <xdr:row>17</xdr:row>
      <xdr:rowOff>129540</xdr:rowOff>
    </xdr:from>
    <xdr:to>
      <xdr:col>21</xdr:col>
      <xdr:colOff>548640</xdr:colOff>
      <xdr:row>32</xdr:row>
      <xdr:rowOff>110490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AE38B2C-A520-45BE-97CA-6CFC792B3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B14" sqref="B14"/>
    </sheetView>
  </sheetViews>
  <sheetFormatPr defaultRowHeight="14.4" x14ac:dyDescent="0.3"/>
  <cols>
    <col min="1" max="1" width="23.109375" bestFit="1" customWidth="1"/>
    <col min="2" max="5" width="8.77734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t="s">
        <v>53</v>
      </c>
      <c r="J1" t="s">
        <v>54</v>
      </c>
      <c r="K1" t="s">
        <v>55</v>
      </c>
      <c r="L1" t="s">
        <v>56</v>
      </c>
      <c r="M1" t="s">
        <v>59</v>
      </c>
      <c r="N1" t="s">
        <v>57</v>
      </c>
      <c r="O1" t="s">
        <v>58</v>
      </c>
    </row>
    <row r="2" spans="1:15" x14ac:dyDescent="0.3">
      <c r="A2" t="s">
        <v>5</v>
      </c>
      <c r="B2">
        <v>-1.96843312780699</v>
      </c>
      <c r="C2">
        <v>0.11699040131768799</v>
      </c>
      <c r="D2">
        <v>-16.825595139738802</v>
      </c>
      <c r="E2" s="6">
        <v>1.58461378004399E-63</v>
      </c>
      <c r="H2" t="str">
        <f>A2</f>
        <v>count0-0</v>
      </c>
      <c r="I2">
        <f>B2</f>
        <v>-1.96843312780699</v>
      </c>
      <c r="J2">
        <f>B14</f>
        <v>-5.7558697195720897E-2</v>
      </c>
      <c r="K2">
        <f>B26</f>
        <v>-1.1115717726432901E-2</v>
      </c>
      <c r="L2">
        <f>B38</f>
        <v>2.4974204764812103E-4</v>
      </c>
      <c r="M2">
        <v>0.5</v>
      </c>
      <c r="N2">
        <f>I2+J2*M2+K2*M2^2+L2*M2^3</f>
        <v>-1.9999601880805027</v>
      </c>
      <c r="O2">
        <f>1/(1+EXP(-N2))</f>
        <v>0.11920710208165761</v>
      </c>
    </row>
    <row r="3" spans="1:15" x14ac:dyDescent="0.3">
      <c r="A3" t="s">
        <v>6</v>
      </c>
      <c r="B3">
        <v>-1.9391197642778299</v>
      </c>
      <c r="C3">
        <v>0.12321241853578201</v>
      </c>
      <c r="D3">
        <v>-15.7380220867484</v>
      </c>
      <c r="E3" s="6">
        <v>8.2997655000523806E-56</v>
      </c>
      <c r="H3" t="str">
        <f t="shared" ref="H3:H13" si="0">A3</f>
        <v>count0-1</v>
      </c>
      <c r="I3">
        <f t="shared" ref="I3:I13" si="1">B3</f>
        <v>-1.9391197642778299</v>
      </c>
      <c r="J3">
        <f t="shared" ref="J3:J13" si="2">B15</f>
        <v>-0.27139572508302001</v>
      </c>
      <c r="K3">
        <f t="shared" ref="K3:K13" si="3">B27</f>
        <v>0.12120955839337701</v>
      </c>
      <c r="L3">
        <f t="shared" ref="L3:L13" si="4">B39</f>
        <v>-2.0919161688827001E-2</v>
      </c>
      <c r="M3">
        <v>0.5</v>
      </c>
      <c r="N3">
        <f t="shared" ref="N3:N13" si="5">I3+J3*M3+K3*M3^2+L3*M3^3</f>
        <v>-2.0471301324320992</v>
      </c>
      <c r="O3">
        <f t="shared" ref="O3:O13" si="6">1/(1+EXP(-N3))</f>
        <v>0.11434268677695344</v>
      </c>
    </row>
    <row r="4" spans="1:15" x14ac:dyDescent="0.3">
      <c r="A4" t="s">
        <v>7</v>
      </c>
      <c r="B4">
        <v>-1.99660293251259</v>
      </c>
      <c r="C4">
        <v>0.13569322409537801</v>
      </c>
      <c r="D4">
        <v>-14.714094574900701</v>
      </c>
      <c r="E4" s="6">
        <v>5.2342108761370798E-49</v>
      </c>
      <c r="H4" t="str">
        <f t="shared" si="0"/>
        <v>count0-2</v>
      </c>
      <c r="I4">
        <f t="shared" si="1"/>
        <v>-1.99660293251259</v>
      </c>
      <c r="J4">
        <f t="shared" si="2"/>
        <v>-0.38170907948842903</v>
      </c>
      <c r="K4">
        <f t="shared" si="3"/>
        <v>7.1109647317963001E-2</v>
      </c>
      <c r="L4">
        <f t="shared" si="4"/>
        <v>7.7413664413146803E-4</v>
      </c>
      <c r="M4">
        <v>0.5</v>
      </c>
      <c r="N4">
        <f t="shared" si="5"/>
        <v>-2.1695832933467973</v>
      </c>
      <c r="O4">
        <f t="shared" si="6"/>
        <v>0.10251536659250306</v>
      </c>
    </row>
    <row r="5" spans="1:15" x14ac:dyDescent="0.3">
      <c r="A5" t="s">
        <v>8</v>
      </c>
      <c r="B5">
        <v>-1.90115446262434</v>
      </c>
      <c r="C5">
        <v>0.123584139101781</v>
      </c>
      <c r="D5">
        <v>-15.383482673764499</v>
      </c>
      <c r="E5" s="6">
        <v>2.1127126182355901E-53</v>
      </c>
      <c r="H5" t="str">
        <f t="shared" si="0"/>
        <v>count1-0</v>
      </c>
      <c r="I5">
        <f t="shared" si="1"/>
        <v>-1.90115446262434</v>
      </c>
      <c r="J5">
        <f t="shared" si="2"/>
        <v>-0.122282149154209</v>
      </c>
      <c r="K5">
        <f t="shared" si="3"/>
        <v>-9.1081166746012604E-2</v>
      </c>
      <c r="L5">
        <f t="shared" si="4"/>
        <v>2.6228954398076199E-2</v>
      </c>
      <c r="M5">
        <v>0.5</v>
      </c>
      <c r="N5">
        <f t="shared" si="5"/>
        <v>-1.9817872095881881</v>
      </c>
      <c r="O5">
        <f t="shared" si="6"/>
        <v>0.12112844922000421</v>
      </c>
    </row>
    <row r="6" spans="1:15" x14ac:dyDescent="0.3">
      <c r="A6" t="s">
        <v>9</v>
      </c>
      <c r="B6">
        <v>-1.95012816315782</v>
      </c>
      <c r="C6">
        <v>0.124026273098887</v>
      </c>
      <c r="D6">
        <v>-15.7235085311559</v>
      </c>
      <c r="E6" s="6">
        <v>1.0437988694689301E-55</v>
      </c>
      <c r="H6" t="str">
        <f t="shared" si="0"/>
        <v>count1-1</v>
      </c>
      <c r="I6">
        <f t="shared" si="1"/>
        <v>-1.95012816315782</v>
      </c>
      <c r="J6">
        <f t="shared" si="2"/>
        <v>-0.116153109521465</v>
      </c>
      <c r="K6">
        <f t="shared" si="3"/>
        <v>-5.2961894034844997E-2</v>
      </c>
      <c r="L6">
        <f t="shared" si="4"/>
        <v>1.29880784905051E-2</v>
      </c>
      <c r="M6">
        <v>0.5</v>
      </c>
      <c r="N6">
        <f t="shared" si="5"/>
        <v>-2.0198216816159507</v>
      </c>
      <c r="O6">
        <f t="shared" si="6"/>
        <v>0.11713743063593862</v>
      </c>
    </row>
    <row r="7" spans="1:15" x14ac:dyDescent="0.3">
      <c r="A7" t="s">
        <v>10</v>
      </c>
      <c r="B7">
        <v>-1.89873881703596</v>
      </c>
      <c r="C7">
        <v>0.127121525668106</v>
      </c>
      <c r="D7">
        <v>-14.936406773415101</v>
      </c>
      <c r="E7" s="6">
        <v>1.9100029538570799E-50</v>
      </c>
      <c r="H7" t="str">
        <f t="shared" si="0"/>
        <v>count1-2</v>
      </c>
      <c r="I7">
        <f t="shared" si="1"/>
        <v>-1.89873881703596</v>
      </c>
      <c r="J7">
        <f t="shared" si="2"/>
        <v>-0.44782831680666302</v>
      </c>
      <c r="K7">
        <f t="shared" si="3"/>
        <v>6.08934560571016E-2</v>
      </c>
      <c r="L7">
        <f t="shared" si="4"/>
        <v>3.3861815704028398E-3</v>
      </c>
      <c r="M7">
        <v>0.5</v>
      </c>
      <c r="N7">
        <f t="shared" si="5"/>
        <v>-2.1070063387287159</v>
      </c>
      <c r="O7">
        <f t="shared" si="6"/>
        <v>0.1084177049129524</v>
      </c>
    </row>
    <row r="8" spans="1:15" x14ac:dyDescent="0.3">
      <c r="A8" t="s">
        <v>11</v>
      </c>
      <c r="B8">
        <v>-2.0990806287400501</v>
      </c>
      <c r="C8">
        <v>0.145940731917652</v>
      </c>
      <c r="D8">
        <v>-14.3831033403647</v>
      </c>
      <c r="E8" s="6">
        <v>6.6064485856064696E-47</v>
      </c>
      <c r="H8" t="str">
        <f t="shared" si="0"/>
        <v>count2-0</v>
      </c>
      <c r="I8">
        <f t="shared" si="1"/>
        <v>-2.0990806287400501</v>
      </c>
      <c r="J8">
        <f t="shared" si="2"/>
        <v>0.47759707504287402</v>
      </c>
      <c r="K8">
        <f t="shared" si="3"/>
        <v>-0.79456425514314799</v>
      </c>
      <c r="L8">
        <f t="shared" si="4"/>
        <v>0.17311595471409</v>
      </c>
      <c r="M8">
        <v>0.5</v>
      </c>
      <c r="N8">
        <f t="shared" si="5"/>
        <v>-2.037283660665139</v>
      </c>
      <c r="O8">
        <f t="shared" si="6"/>
        <v>0.1153436163873717</v>
      </c>
    </row>
    <row r="9" spans="1:15" x14ac:dyDescent="0.3">
      <c r="A9" t="s">
        <v>12</v>
      </c>
      <c r="B9">
        <v>-2.0126865064913599</v>
      </c>
      <c r="C9">
        <v>0.133488239525935</v>
      </c>
      <c r="D9">
        <v>-15.0776316598311</v>
      </c>
      <c r="E9" s="6">
        <v>2.2727633299054799E-51</v>
      </c>
      <c r="H9" t="str">
        <f t="shared" si="0"/>
        <v>count2-1</v>
      </c>
      <c r="I9">
        <f t="shared" si="1"/>
        <v>-2.0126865064913599</v>
      </c>
      <c r="J9">
        <f t="shared" si="2"/>
        <v>4.3807230585413803E-2</v>
      </c>
      <c r="K9">
        <f t="shared" si="3"/>
        <v>-0.29609120220437901</v>
      </c>
      <c r="L9">
        <f t="shared" si="4"/>
        <v>5.5966089655449303E-2</v>
      </c>
      <c r="M9">
        <v>0.5</v>
      </c>
      <c r="N9">
        <f t="shared" si="5"/>
        <v>-2.0578099305428164</v>
      </c>
      <c r="O9">
        <f t="shared" si="6"/>
        <v>0.11326560676977587</v>
      </c>
    </row>
    <row r="10" spans="1:15" x14ac:dyDescent="0.3">
      <c r="A10" t="s">
        <v>13</v>
      </c>
      <c r="B10">
        <v>-1.9784574293430099</v>
      </c>
      <c r="C10">
        <v>0.127983023902906</v>
      </c>
      <c r="D10">
        <v>-15.458748895040699</v>
      </c>
      <c r="E10" s="6">
        <v>6.5865400407052201E-54</v>
      </c>
      <c r="H10" t="str">
        <f t="shared" si="0"/>
        <v>count2-2</v>
      </c>
      <c r="I10">
        <f t="shared" si="1"/>
        <v>-1.9784574293430099</v>
      </c>
      <c r="J10">
        <f t="shared" si="2"/>
        <v>-0.31353829104054298</v>
      </c>
      <c r="K10">
        <f t="shared" si="3"/>
        <v>-7.9748578601226E-2</v>
      </c>
      <c r="L10">
        <f t="shared" si="4"/>
        <v>2.75782478675443E-2</v>
      </c>
      <c r="M10">
        <v>0.5</v>
      </c>
      <c r="N10">
        <f t="shared" si="5"/>
        <v>-2.1517164385301446</v>
      </c>
      <c r="O10">
        <f t="shared" si="6"/>
        <v>0.1041709373242395</v>
      </c>
    </row>
    <row r="11" spans="1:15" x14ac:dyDescent="0.3">
      <c r="A11" t="s">
        <v>14</v>
      </c>
      <c r="B11">
        <v>-2.0587225606289299</v>
      </c>
      <c r="C11">
        <v>0.311205030120764</v>
      </c>
      <c r="D11">
        <v>-6.6153254651122797</v>
      </c>
      <c r="E11" s="6">
        <v>3.7073516434994601E-11</v>
      </c>
      <c r="H11" t="str">
        <f t="shared" si="0"/>
        <v>count3-0</v>
      </c>
      <c r="I11">
        <f t="shared" si="1"/>
        <v>-2.0587225606289299</v>
      </c>
      <c r="J11">
        <f t="shared" si="2"/>
        <v>-2.1192236243431402</v>
      </c>
      <c r="K11">
        <f t="shared" si="3"/>
        <v>4.6921017402778498</v>
      </c>
      <c r="L11">
        <f t="shared" si="4"/>
        <v>-3.4208220140178298</v>
      </c>
      <c r="M11">
        <v>0.5</v>
      </c>
      <c r="N11">
        <f t="shared" si="5"/>
        <v>-2.3729116894832663</v>
      </c>
      <c r="O11">
        <f t="shared" si="6"/>
        <v>8.5261775949246651E-2</v>
      </c>
    </row>
    <row r="12" spans="1:15" x14ac:dyDescent="0.3">
      <c r="A12" t="s">
        <v>15</v>
      </c>
      <c r="B12">
        <v>-2.3874946199004001</v>
      </c>
      <c r="C12">
        <v>0.21272543395937199</v>
      </c>
      <c r="D12">
        <v>-11.223362319507</v>
      </c>
      <c r="E12" s="6">
        <v>3.1313395101092902E-29</v>
      </c>
      <c r="H12" t="str">
        <f t="shared" si="0"/>
        <v>count3-1</v>
      </c>
      <c r="I12">
        <f t="shared" si="1"/>
        <v>-2.3874946199004001</v>
      </c>
      <c r="J12">
        <f t="shared" si="2"/>
        <v>1.3218907913479301</v>
      </c>
      <c r="K12">
        <f t="shared" si="3"/>
        <v>-1.1649101718494701</v>
      </c>
      <c r="L12">
        <f t="shared" si="4"/>
        <v>-0.33480061905289099</v>
      </c>
      <c r="M12">
        <v>0.5</v>
      </c>
      <c r="N12">
        <f t="shared" si="5"/>
        <v>-2.0596268445704142</v>
      </c>
      <c r="O12">
        <f t="shared" si="6"/>
        <v>0.11308325045275104</v>
      </c>
    </row>
    <row r="13" spans="1:15" x14ac:dyDescent="0.3">
      <c r="A13" t="s">
        <v>16</v>
      </c>
      <c r="B13">
        <v>-2.09793209695153</v>
      </c>
      <c r="C13">
        <v>0.163511759061131</v>
      </c>
      <c r="D13">
        <v>-12.8304661939768</v>
      </c>
      <c r="E13" s="6">
        <v>1.1069607893300401E-37</v>
      </c>
      <c r="H13" t="str">
        <f t="shared" si="0"/>
        <v>count3-2</v>
      </c>
      <c r="I13">
        <f t="shared" si="1"/>
        <v>-2.09793209695153</v>
      </c>
      <c r="J13">
        <f t="shared" si="2"/>
        <v>-0.57547090359249098</v>
      </c>
      <c r="K13">
        <f t="shared" si="3"/>
        <v>1.05952343059624</v>
      </c>
      <c r="L13">
        <f t="shared" si="4"/>
        <v>-0.85269398369204497</v>
      </c>
      <c r="M13">
        <v>0.5</v>
      </c>
      <c r="N13">
        <f t="shared" si="5"/>
        <v>-2.2273734390602211</v>
      </c>
      <c r="O13">
        <f t="shared" si="6"/>
        <v>9.7319135512040703E-2</v>
      </c>
    </row>
    <row r="14" spans="1:15" x14ac:dyDescent="0.3">
      <c r="A14" t="s">
        <v>17</v>
      </c>
      <c r="B14">
        <v>-5.7558697195720897E-2</v>
      </c>
      <c r="C14">
        <v>6.4927045560486799E-2</v>
      </c>
      <c r="D14">
        <v>-0.88651341977510001</v>
      </c>
      <c r="E14">
        <v>0.37534092595095098</v>
      </c>
    </row>
    <row r="15" spans="1:15" x14ac:dyDescent="0.3">
      <c r="A15" t="s">
        <v>18</v>
      </c>
      <c r="B15">
        <v>-0.27139572508302001</v>
      </c>
      <c r="C15">
        <v>0.108279586872459</v>
      </c>
      <c r="D15">
        <v>-2.50643480384436</v>
      </c>
      <c r="E15">
        <v>1.21955546207628E-2</v>
      </c>
    </row>
    <row r="16" spans="1:15" x14ac:dyDescent="0.3">
      <c r="A16" t="s">
        <v>19</v>
      </c>
      <c r="B16">
        <v>-0.38170907948842903</v>
      </c>
      <c r="C16">
        <v>0.13908356567174901</v>
      </c>
      <c r="D16">
        <v>-2.7444585393309602</v>
      </c>
      <c r="E16">
        <v>6.0610810206747998E-3</v>
      </c>
    </row>
    <row r="17" spans="1:5" x14ac:dyDescent="0.3">
      <c r="A17" t="s">
        <v>20</v>
      </c>
      <c r="B17">
        <v>-0.122282149154209</v>
      </c>
      <c r="C17">
        <v>0.12292691174966899</v>
      </c>
      <c r="D17">
        <v>-0.99475491097691104</v>
      </c>
      <c r="E17">
        <v>0.31985548066117497</v>
      </c>
    </row>
    <row r="18" spans="1:5" x14ac:dyDescent="0.3">
      <c r="A18" t="s">
        <v>21</v>
      </c>
      <c r="B18">
        <v>-0.116153109521465</v>
      </c>
      <c r="C18">
        <v>0.115999673104765</v>
      </c>
      <c r="D18">
        <v>-1.00132273145771</v>
      </c>
      <c r="E18">
        <v>0.31667080664091601</v>
      </c>
    </row>
    <row r="19" spans="1:5" x14ac:dyDescent="0.3">
      <c r="A19" t="s">
        <v>22</v>
      </c>
      <c r="B19">
        <v>-0.44782831680666302</v>
      </c>
      <c r="C19">
        <v>0.113404907488163</v>
      </c>
      <c r="D19">
        <v>-3.9489324291667498</v>
      </c>
      <c r="E19" s="6">
        <v>7.8500504678978198E-5</v>
      </c>
    </row>
    <row r="20" spans="1:5" x14ac:dyDescent="0.3">
      <c r="A20" t="s">
        <v>23</v>
      </c>
      <c r="B20">
        <v>0.47759707504287402</v>
      </c>
      <c r="C20">
        <v>0.25623983482305301</v>
      </c>
      <c r="D20">
        <v>1.8638674013065899</v>
      </c>
      <c r="E20">
        <v>6.2340327599562803E-2</v>
      </c>
    </row>
    <row r="21" spans="1:5" x14ac:dyDescent="0.3">
      <c r="A21" t="s">
        <v>24</v>
      </c>
      <c r="B21">
        <v>4.3807230585413803E-2</v>
      </c>
      <c r="C21">
        <v>0.180014046042722</v>
      </c>
      <c r="D21">
        <v>0.24335451343067599</v>
      </c>
      <c r="E21">
        <v>0.80773077773664803</v>
      </c>
    </row>
    <row r="22" spans="1:5" x14ac:dyDescent="0.3">
      <c r="A22" t="s">
        <v>25</v>
      </c>
      <c r="B22">
        <v>-0.31353829104054298</v>
      </c>
      <c r="C22">
        <v>0.132831516490583</v>
      </c>
      <c r="D22">
        <v>-2.3604209251256298</v>
      </c>
      <c r="E22">
        <v>1.8254209517411801E-2</v>
      </c>
    </row>
    <row r="23" spans="1:5" x14ac:dyDescent="0.3">
      <c r="A23" t="s">
        <v>26</v>
      </c>
      <c r="B23">
        <v>-2.1192236243431402</v>
      </c>
      <c r="C23">
        <v>1.54211374936213</v>
      </c>
      <c r="D23">
        <v>-1.3742330131092599</v>
      </c>
      <c r="E23">
        <v>0.16936935485917701</v>
      </c>
    </row>
    <row r="24" spans="1:5" x14ac:dyDescent="0.3">
      <c r="A24" t="s">
        <v>27</v>
      </c>
      <c r="B24">
        <v>1.3218907913479301</v>
      </c>
      <c r="C24">
        <v>0.80180116182157801</v>
      </c>
      <c r="D24">
        <v>1.6486516287214901</v>
      </c>
      <c r="E24">
        <v>9.9219025167218505E-2</v>
      </c>
    </row>
    <row r="25" spans="1:5" x14ac:dyDescent="0.3">
      <c r="A25" t="s">
        <v>28</v>
      </c>
      <c r="B25">
        <v>-0.57547090359249098</v>
      </c>
      <c r="C25">
        <v>0.48964480199703703</v>
      </c>
      <c r="D25">
        <v>-1.1752823704967501</v>
      </c>
      <c r="E25">
        <v>0.239881765229887</v>
      </c>
    </row>
    <row r="26" spans="1:5" x14ac:dyDescent="0.3">
      <c r="A26" t="s">
        <v>29</v>
      </c>
      <c r="B26">
        <v>-1.1115717726432901E-2</v>
      </c>
      <c r="C26">
        <v>4.1614872970236499E-2</v>
      </c>
      <c r="D26">
        <v>-0.267109255250714</v>
      </c>
      <c r="E26">
        <v>0.78938504175461599</v>
      </c>
    </row>
    <row r="27" spans="1:5" x14ac:dyDescent="0.3">
      <c r="A27" t="s">
        <v>30</v>
      </c>
      <c r="B27">
        <v>0.12120955839337701</v>
      </c>
      <c r="C27">
        <v>7.0479858622815403E-2</v>
      </c>
      <c r="D27">
        <v>1.71977584464308</v>
      </c>
      <c r="E27">
        <v>8.5473195044445699E-2</v>
      </c>
    </row>
    <row r="28" spans="1:5" x14ac:dyDescent="0.3">
      <c r="A28" t="s">
        <v>31</v>
      </c>
      <c r="B28">
        <v>7.1109647317963001E-2</v>
      </c>
      <c r="C28">
        <v>7.4573359974265493E-2</v>
      </c>
      <c r="D28">
        <v>0.95355294896867004</v>
      </c>
      <c r="E28">
        <v>0.34030998200107598</v>
      </c>
    </row>
    <row r="29" spans="1:5" x14ac:dyDescent="0.3">
      <c r="A29" t="s">
        <v>32</v>
      </c>
      <c r="B29">
        <v>-9.1081166746012604E-2</v>
      </c>
      <c r="C29">
        <v>8.7806627661998607E-2</v>
      </c>
      <c r="D29">
        <v>-1.0372926186918301</v>
      </c>
      <c r="E29">
        <v>0.29959950474809</v>
      </c>
    </row>
    <row r="30" spans="1:5" x14ac:dyDescent="0.3">
      <c r="A30" t="s">
        <v>33</v>
      </c>
      <c r="B30">
        <v>-5.2961894034844997E-2</v>
      </c>
      <c r="C30">
        <v>7.6427898133999903E-2</v>
      </c>
      <c r="D30">
        <v>-0.69296546585629903</v>
      </c>
      <c r="E30">
        <v>0.48833122401556001</v>
      </c>
    </row>
    <row r="31" spans="1:5" x14ac:dyDescent="0.3">
      <c r="A31" t="s">
        <v>34</v>
      </c>
      <c r="B31">
        <v>6.08934560571016E-2</v>
      </c>
      <c r="C31">
        <v>6.3912960126903506E-2</v>
      </c>
      <c r="D31">
        <v>0.95275599715916104</v>
      </c>
      <c r="E31">
        <v>0.34071371393679301</v>
      </c>
    </row>
    <row r="32" spans="1:5" x14ac:dyDescent="0.3">
      <c r="A32" t="s">
        <v>35</v>
      </c>
      <c r="B32">
        <v>-0.79456425514314799</v>
      </c>
      <c r="C32">
        <v>0.20223398696693001</v>
      </c>
      <c r="D32">
        <v>-3.9289353241751499</v>
      </c>
      <c r="E32" s="6">
        <v>8.5322781288553094E-5</v>
      </c>
    </row>
    <row r="33" spans="1:5" x14ac:dyDescent="0.3">
      <c r="A33" t="s">
        <v>36</v>
      </c>
      <c r="B33">
        <v>-0.29609120220437901</v>
      </c>
      <c r="C33">
        <v>0.130739492350083</v>
      </c>
      <c r="D33">
        <v>-2.2647418685972198</v>
      </c>
      <c r="E33">
        <v>2.3528524567347098E-2</v>
      </c>
    </row>
    <row r="34" spans="1:5" x14ac:dyDescent="0.3">
      <c r="A34" t="s">
        <v>37</v>
      </c>
      <c r="B34">
        <v>-7.9748578601226E-2</v>
      </c>
      <c r="C34">
        <v>8.3633579538462496E-2</v>
      </c>
      <c r="D34">
        <v>-0.95354735551585801</v>
      </c>
      <c r="E34">
        <v>0.340312814548549</v>
      </c>
    </row>
    <row r="35" spans="1:5" x14ac:dyDescent="0.3">
      <c r="A35" t="s">
        <v>38</v>
      </c>
      <c r="B35">
        <v>4.6921017402778498</v>
      </c>
      <c r="C35">
        <v>2.4333737002546099</v>
      </c>
      <c r="D35">
        <v>1.9282290014833701</v>
      </c>
      <c r="E35">
        <v>5.3826648388895101E-2</v>
      </c>
    </row>
    <row r="36" spans="1:5" x14ac:dyDescent="0.3">
      <c r="A36" t="s">
        <v>39</v>
      </c>
      <c r="B36">
        <v>-1.1649101718494701</v>
      </c>
      <c r="C36">
        <v>1.06304218187581</v>
      </c>
      <c r="D36">
        <v>-1.0958268558957001</v>
      </c>
      <c r="E36">
        <v>0.27315455336337202</v>
      </c>
    </row>
    <row r="37" spans="1:5" x14ac:dyDescent="0.3">
      <c r="A37" t="s">
        <v>40</v>
      </c>
      <c r="B37">
        <v>1.05952343059624</v>
      </c>
      <c r="C37">
        <v>0.59989750721025203</v>
      </c>
      <c r="D37">
        <v>1.76617408450889</v>
      </c>
      <c r="E37">
        <v>7.7366647434307503E-2</v>
      </c>
    </row>
    <row r="38" spans="1:5" x14ac:dyDescent="0.3">
      <c r="A38" t="s">
        <v>41</v>
      </c>
      <c r="B38">
        <v>2.4974204764812103E-4</v>
      </c>
      <c r="C38">
        <v>7.6768034280348301E-3</v>
      </c>
      <c r="D38">
        <v>3.2532036281675697E-2</v>
      </c>
      <c r="E38">
        <v>0.974047768285633</v>
      </c>
    </row>
    <row r="39" spans="1:5" x14ac:dyDescent="0.3">
      <c r="A39" t="s">
        <v>42</v>
      </c>
      <c r="B39">
        <v>-2.0919161688827001E-2</v>
      </c>
      <c r="C39">
        <v>1.3368573748324101E-2</v>
      </c>
      <c r="D39">
        <v>-1.5648013081013601</v>
      </c>
      <c r="E39">
        <v>0.11762950495126499</v>
      </c>
    </row>
    <row r="40" spans="1:5" x14ac:dyDescent="0.3">
      <c r="A40" t="s">
        <v>43</v>
      </c>
      <c r="B40">
        <v>7.7413664413146803E-4</v>
      </c>
      <c r="C40">
        <v>1.1548649604474199E-2</v>
      </c>
      <c r="D40">
        <v>6.7032654954874898E-2</v>
      </c>
      <c r="E40">
        <v>0.94655570676057699</v>
      </c>
    </row>
    <row r="41" spans="1:5" x14ac:dyDescent="0.3">
      <c r="A41" t="s">
        <v>44</v>
      </c>
      <c r="B41">
        <v>2.6228954398076199E-2</v>
      </c>
      <c r="C41">
        <v>1.8029755103147301E-2</v>
      </c>
      <c r="D41">
        <v>1.4547593269027601</v>
      </c>
      <c r="E41">
        <v>0.14573590188517399</v>
      </c>
    </row>
    <row r="42" spans="1:5" x14ac:dyDescent="0.3">
      <c r="A42" t="s">
        <v>45</v>
      </c>
      <c r="B42">
        <v>1.29880784905051E-2</v>
      </c>
      <c r="C42">
        <v>1.4529786019534001E-2</v>
      </c>
      <c r="D42">
        <v>0.89389330806687795</v>
      </c>
      <c r="E42">
        <v>0.37137897858406999</v>
      </c>
    </row>
    <row r="43" spans="1:5" x14ac:dyDescent="0.3">
      <c r="A43" t="s">
        <v>46</v>
      </c>
      <c r="B43">
        <v>3.3861815704028398E-3</v>
      </c>
      <c r="C43">
        <v>1.0347718717406499E-2</v>
      </c>
      <c r="D43">
        <v>0.327239429566902</v>
      </c>
      <c r="E43">
        <v>0.74348680062157002</v>
      </c>
    </row>
    <row r="44" spans="1:5" x14ac:dyDescent="0.3">
      <c r="A44" t="s">
        <v>47</v>
      </c>
      <c r="B44">
        <v>0.17311595471409</v>
      </c>
      <c r="C44">
        <v>4.4994626881083799E-2</v>
      </c>
      <c r="D44">
        <v>3.8474806152214001</v>
      </c>
      <c r="E44">
        <v>1.19338716348044E-4</v>
      </c>
    </row>
    <row r="45" spans="1:5" x14ac:dyDescent="0.3">
      <c r="A45" t="s">
        <v>48</v>
      </c>
      <c r="B45">
        <v>5.5966089655449303E-2</v>
      </c>
      <c r="C45">
        <v>2.72918872144065E-2</v>
      </c>
      <c r="D45">
        <v>2.05064930892381</v>
      </c>
      <c r="E45">
        <v>4.0301110781177797E-2</v>
      </c>
    </row>
    <row r="46" spans="1:5" x14ac:dyDescent="0.3">
      <c r="A46" t="s">
        <v>49</v>
      </c>
      <c r="B46">
        <v>2.75782478675443E-2</v>
      </c>
      <c r="C46">
        <v>1.4873385508550999E-2</v>
      </c>
      <c r="D46">
        <v>1.85420110651263</v>
      </c>
      <c r="E46">
        <v>6.3710393856563699E-2</v>
      </c>
    </row>
    <row r="47" spans="1:5" x14ac:dyDescent="0.3">
      <c r="A47" t="s">
        <v>50</v>
      </c>
      <c r="B47">
        <v>-3.4208220140178298</v>
      </c>
      <c r="C47">
        <v>1.14647566851774</v>
      </c>
      <c r="D47">
        <v>-2.98377201361853</v>
      </c>
      <c r="E47">
        <v>2.8471883338288201E-3</v>
      </c>
    </row>
    <row r="48" spans="1:5" x14ac:dyDescent="0.3">
      <c r="A48" t="s">
        <v>51</v>
      </c>
      <c r="B48">
        <v>-0.33480061905289099</v>
      </c>
      <c r="C48">
        <v>0.42244792124303598</v>
      </c>
      <c r="D48">
        <v>-0.79252519001100596</v>
      </c>
      <c r="E48">
        <v>0.42805450982964899</v>
      </c>
    </row>
    <row r="49" spans="1:5" x14ac:dyDescent="0.3">
      <c r="A49" t="s">
        <v>52</v>
      </c>
      <c r="B49">
        <v>-0.85269398369204497</v>
      </c>
      <c r="C49">
        <v>0.21907576176277699</v>
      </c>
      <c r="D49">
        <v>-3.8922333389641399</v>
      </c>
      <c r="E49" s="6">
        <v>9.9325645266229502E-5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A2" sqref="A2:E49"/>
    </sheetView>
  </sheetViews>
  <sheetFormatPr defaultRowHeight="14.4" x14ac:dyDescent="0.3"/>
  <cols>
    <col min="1" max="1" width="23.109375" bestFit="1" customWidth="1"/>
    <col min="2" max="5" width="8.77734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t="s">
        <v>53</v>
      </c>
      <c r="J1" t="s">
        <v>54</v>
      </c>
      <c r="K1" t="s">
        <v>55</v>
      </c>
      <c r="L1" t="s">
        <v>56</v>
      </c>
      <c r="M1" t="s">
        <v>59</v>
      </c>
      <c r="N1" t="s">
        <v>57</v>
      </c>
      <c r="O1" t="s">
        <v>58</v>
      </c>
    </row>
    <row r="2" spans="1:15" x14ac:dyDescent="0.3">
      <c r="A2" t="s">
        <v>5</v>
      </c>
      <c r="B2">
        <v>-4.0219218360427096</v>
      </c>
      <c r="C2">
        <v>0.12709688910419101</v>
      </c>
      <c r="D2">
        <v>-31.6445340589386</v>
      </c>
      <c r="E2" s="6">
        <v>9.0168912495681706E-220</v>
      </c>
      <c r="H2" t="str">
        <f>A2</f>
        <v>count0-0</v>
      </c>
      <c r="I2">
        <f>B2</f>
        <v>-4.0219218360427096</v>
      </c>
      <c r="J2">
        <f>B14</f>
        <v>1.4873059558944299</v>
      </c>
      <c r="K2">
        <f>B26</f>
        <v>-0.23875542460035301</v>
      </c>
      <c r="L2">
        <f>B38</f>
        <v>6.3656392624762701E-3</v>
      </c>
      <c r="M2">
        <v>0.5</v>
      </c>
      <c r="N2">
        <f>I2+J2*M2+K2*M2^2+L2*M2^3</f>
        <v>-3.3371620093377734</v>
      </c>
      <c r="O2">
        <f>1/(1+EXP(-N2))</f>
        <v>3.4318085510925696E-2</v>
      </c>
    </row>
    <row r="3" spans="1:15" x14ac:dyDescent="0.3">
      <c r="A3" t="s">
        <v>6</v>
      </c>
      <c r="B3">
        <v>-4.8096119720210702</v>
      </c>
      <c r="C3">
        <v>0.15334937356624201</v>
      </c>
      <c r="D3">
        <v>-31.3637536311386</v>
      </c>
      <c r="E3" s="6">
        <v>6.3179887307139802E-216</v>
      </c>
      <c r="H3" t="str">
        <f t="shared" ref="H3:I13" si="0">A3</f>
        <v>count0-1</v>
      </c>
      <c r="I3">
        <f t="shared" si="0"/>
        <v>-4.8096119720210702</v>
      </c>
      <c r="J3">
        <f t="shared" ref="J3:J13" si="1">B15</f>
        <v>1.8485122599464101</v>
      </c>
      <c r="K3">
        <f t="shared" ref="K3:K13" si="2">B27</f>
        <v>-0.430511047809846</v>
      </c>
      <c r="L3">
        <f t="shared" ref="L3:L13" si="3">B39</f>
        <v>3.4431799446132699E-2</v>
      </c>
      <c r="M3">
        <v>0.5</v>
      </c>
      <c r="N3">
        <f t="shared" ref="N3:N13" si="4">I3+J3*M3+K3*M3^2+L3*M3^3</f>
        <v>-3.9886796290695599</v>
      </c>
      <c r="O3">
        <f t="shared" ref="O3:O13" si="5">1/(1+EXP(-N3))</f>
        <v>1.8187253208610414E-2</v>
      </c>
    </row>
    <row r="4" spans="1:15" x14ac:dyDescent="0.3">
      <c r="A4" t="s">
        <v>7</v>
      </c>
      <c r="B4">
        <v>-6.0512808787205001</v>
      </c>
      <c r="C4">
        <v>0.245990507576582</v>
      </c>
      <c r="D4">
        <v>-24.599651987939499</v>
      </c>
      <c r="E4" s="6">
        <v>1.2740604758435E-133</v>
      </c>
      <c r="H4" t="str">
        <f t="shared" si="0"/>
        <v>count0-2</v>
      </c>
      <c r="I4">
        <f t="shared" si="0"/>
        <v>-6.0512808787205001</v>
      </c>
      <c r="J4">
        <f t="shared" si="1"/>
        <v>2.6165406421415098</v>
      </c>
      <c r="K4">
        <f t="shared" si="2"/>
        <v>-0.70612229955745098</v>
      </c>
      <c r="L4">
        <f t="shared" si="3"/>
        <v>6.40316131612991E-2</v>
      </c>
      <c r="M4">
        <v>0.5</v>
      </c>
      <c r="N4">
        <f t="shared" si="4"/>
        <v>-4.9115371808939452</v>
      </c>
      <c r="O4">
        <f t="shared" si="5"/>
        <v>7.3073734135341521E-3</v>
      </c>
    </row>
    <row r="5" spans="1:15" x14ac:dyDescent="0.3">
      <c r="A5" t="s">
        <v>8</v>
      </c>
      <c r="B5">
        <v>-3.7736448872090298</v>
      </c>
      <c r="C5">
        <v>0.138767778800443</v>
      </c>
      <c r="D5">
        <v>-27.193956117405101</v>
      </c>
      <c r="E5" s="6">
        <v>7.6569344201000296E-163</v>
      </c>
      <c r="H5" t="str">
        <f t="shared" si="0"/>
        <v>count1-0</v>
      </c>
      <c r="I5">
        <f t="shared" si="0"/>
        <v>-3.7736448872090298</v>
      </c>
      <c r="J5">
        <f t="shared" si="1"/>
        <v>1.68030796623169</v>
      </c>
      <c r="K5">
        <f t="shared" si="2"/>
        <v>-8.1567830726136895E-2</v>
      </c>
      <c r="L5">
        <f t="shared" si="3"/>
        <v>-5.0616807615009703E-2</v>
      </c>
      <c r="M5">
        <v>0.5</v>
      </c>
      <c r="N5">
        <f t="shared" si="4"/>
        <v>-2.9602099627265952</v>
      </c>
      <c r="O5">
        <f t="shared" si="5"/>
        <v>4.9256172598508709E-2</v>
      </c>
    </row>
    <row r="6" spans="1:15" x14ac:dyDescent="0.3">
      <c r="A6" t="s">
        <v>9</v>
      </c>
      <c r="B6">
        <v>-4.4357763423114998</v>
      </c>
      <c r="C6">
        <v>0.14950681404254301</v>
      </c>
      <c r="D6">
        <v>-29.669392466949901</v>
      </c>
      <c r="E6" s="6">
        <v>1.90686046771316E-193</v>
      </c>
      <c r="H6" t="str">
        <f t="shared" si="0"/>
        <v>count1-1</v>
      </c>
      <c r="I6">
        <f t="shared" si="0"/>
        <v>-4.4357763423114998</v>
      </c>
      <c r="J6">
        <f t="shared" si="1"/>
        <v>1.9674330816886301</v>
      </c>
      <c r="K6">
        <f t="shared" si="2"/>
        <v>-0.338113298228298</v>
      </c>
      <c r="L6">
        <f t="shared" si="3"/>
        <v>1.15246714981361E-3</v>
      </c>
      <c r="M6">
        <v>0.5</v>
      </c>
      <c r="N6">
        <f t="shared" si="4"/>
        <v>-3.5364440676305327</v>
      </c>
      <c r="O6">
        <f t="shared" si="5"/>
        <v>2.8292885269284435E-2</v>
      </c>
    </row>
    <row r="7" spans="1:15" x14ac:dyDescent="0.3">
      <c r="A7" t="s">
        <v>10</v>
      </c>
      <c r="B7">
        <v>-5.3437142930310699</v>
      </c>
      <c r="C7">
        <v>0.17964440137232099</v>
      </c>
      <c r="D7">
        <v>-29.746066407914199</v>
      </c>
      <c r="E7" s="6">
        <v>1.9496686351917499E-194</v>
      </c>
      <c r="H7" t="str">
        <f t="shared" si="0"/>
        <v>count1-2</v>
      </c>
      <c r="I7">
        <f t="shared" si="0"/>
        <v>-5.3437142930310699</v>
      </c>
      <c r="J7">
        <f t="shared" si="1"/>
        <v>2.2397936435285501</v>
      </c>
      <c r="K7">
        <f t="shared" si="2"/>
        <v>-0.476330663009426</v>
      </c>
      <c r="L7">
        <f t="shared" si="3"/>
        <v>2.8245173006279101E-2</v>
      </c>
      <c r="M7">
        <v>0.5</v>
      </c>
      <c r="N7">
        <f t="shared" si="4"/>
        <v>-4.3393694903933673</v>
      </c>
      <c r="O7">
        <f t="shared" si="5"/>
        <v>1.2876776120426668E-2</v>
      </c>
    </row>
    <row r="8" spans="1:15" x14ac:dyDescent="0.3">
      <c r="A8" t="s">
        <v>11</v>
      </c>
      <c r="B8">
        <v>-2.9027328067311902</v>
      </c>
      <c r="C8">
        <v>0.15333808430785401</v>
      </c>
      <c r="D8">
        <v>-18.9302795834036</v>
      </c>
      <c r="E8" s="6">
        <v>6.4220634720298003E-80</v>
      </c>
      <c r="H8" t="str">
        <f t="shared" si="0"/>
        <v>count2-0</v>
      </c>
      <c r="I8">
        <f t="shared" si="0"/>
        <v>-2.9027328067311902</v>
      </c>
      <c r="J8">
        <f t="shared" si="1"/>
        <v>0.86934922464218101</v>
      </c>
      <c r="K8">
        <f t="shared" si="2"/>
        <v>0.93006081783486505</v>
      </c>
      <c r="L8">
        <f t="shared" si="3"/>
        <v>-0.28381087576099301</v>
      </c>
      <c r="M8">
        <v>0.5</v>
      </c>
      <c r="N8">
        <f t="shared" si="4"/>
        <v>-2.2710193494215072</v>
      </c>
      <c r="O8">
        <f t="shared" si="5"/>
        <v>9.3551735781168377E-2</v>
      </c>
    </row>
    <row r="9" spans="1:15" x14ac:dyDescent="0.3">
      <c r="A9" t="s">
        <v>12</v>
      </c>
      <c r="B9">
        <v>-3.7075411351504202</v>
      </c>
      <c r="C9">
        <v>0.15172148909257999</v>
      </c>
      <c r="D9">
        <v>-24.4364931910739</v>
      </c>
      <c r="E9" s="6">
        <v>7.0048016027690003E-132</v>
      </c>
      <c r="H9" t="str">
        <f t="shared" si="0"/>
        <v>count2-1</v>
      </c>
      <c r="I9">
        <f t="shared" si="0"/>
        <v>-3.7075411351504202</v>
      </c>
      <c r="J9">
        <f t="shared" si="1"/>
        <v>1.69486221955003</v>
      </c>
      <c r="K9">
        <f t="shared" si="2"/>
        <v>9.5118222455435705E-2</v>
      </c>
      <c r="L9">
        <f t="shared" si="3"/>
        <v>-8.9748765122232996E-2</v>
      </c>
      <c r="M9">
        <v>0.5</v>
      </c>
      <c r="N9">
        <f t="shared" si="4"/>
        <v>-2.8475490654018252</v>
      </c>
      <c r="O9">
        <f t="shared" si="5"/>
        <v>5.4808147504922813E-2</v>
      </c>
    </row>
    <row r="10" spans="1:15" x14ac:dyDescent="0.3">
      <c r="A10" t="s">
        <v>13</v>
      </c>
      <c r="B10">
        <v>-4.1871280374859596</v>
      </c>
      <c r="C10">
        <v>0.153087412603017</v>
      </c>
      <c r="D10">
        <v>-27.351223502247802</v>
      </c>
      <c r="E10" s="6">
        <v>1.0443104383154899E-164</v>
      </c>
      <c r="H10" t="str">
        <f t="shared" si="0"/>
        <v>count2-2</v>
      </c>
      <c r="I10">
        <f t="shared" si="0"/>
        <v>-4.1871280374859596</v>
      </c>
      <c r="J10">
        <f t="shared" si="1"/>
        <v>1.39465381543959</v>
      </c>
      <c r="K10">
        <f t="shared" si="2"/>
        <v>0.126305133880323</v>
      </c>
      <c r="L10">
        <f t="shared" si="3"/>
        <v>-7.4146617376542295E-2</v>
      </c>
      <c r="M10">
        <v>0.5</v>
      </c>
      <c r="N10">
        <f t="shared" si="4"/>
        <v>-3.467493173468152</v>
      </c>
      <c r="O10">
        <f t="shared" si="5"/>
        <v>3.0251435930540308E-2</v>
      </c>
    </row>
    <row r="11" spans="1:15" x14ac:dyDescent="0.3">
      <c r="A11" t="s">
        <v>14</v>
      </c>
      <c r="B11">
        <v>-1.157582078236</v>
      </c>
      <c r="C11">
        <v>0.22671552355642199</v>
      </c>
      <c r="D11">
        <v>-5.1058792096691699</v>
      </c>
      <c r="E11" s="6">
        <v>3.2925997420876999E-7</v>
      </c>
      <c r="H11" t="str">
        <f t="shared" si="0"/>
        <v>count3-0</v>
      </c>
      <c r="I11">
        <f t="shared" si="0"/>
        <v>-1.157582078236</v>
      </c>
      <c r="J11">
        <f t="shared" si="1"/>
        <v>2.13075836142341</v>
      </c>
      <c r="K11">
        <f t="shared" si="2"/>
        <v>-4.4067570335919504</v>
      </c>
      <c r="L11">
        <f t="shared" si="3"/>
        <v>3.3883278527978402</v>
      </c>
      <c r="M11">
        <v>0.5</v>
      </c>
      <c r="N11">
        <f t="shared" si="4"/>
        <v>-0.77035117432255262</v>
      </c>
      <c r="O11">
        <f t="shared" si="5"/>
        <v>0.3164031451018996</v>
      </c>
    </row>
    <row r="12" spans="1:15" x14ac:dyDescent="0.3">
      <c r="A12" t="s">
        <v>15</v>
      </c>
      <c r="B12">
        <v>-1.35500772190481</v>
      </c>
      <c r="C12">
        <v>0.16184148676040599</v>
      </c>
      <c r="D12">
        <v>-8.3724374326268798</v>
      </c>
      <c r="E12" s="6">
        <v>5.6438491510404204E-17</v>
      </c>
      <c r="H12" t="str">
        <f t="shared" si="0"/>
        <v>count3-1</v>
      </c>
      <c r="I12">
        <f t="shared" si="0"/>
        <v>-1.35500772190481</v>
      </c>
      <c r="J12">
        <f t="shared" si="1"/>
        <v>-3.62825802255366</v>
      </c>
      <c r="K12">
        <f t="shared" si="2"/>
        <v>5.2794096909347097</v>
      </c>
      <c r="L12">
        <f t="shared" si="3"/>
        <v>-1.1176463702297399</v>
      </c>
      <c r="M12">
        <v>0.5</v>
      </c>
      <c r="N12">
        <f t="shared" si="4"/>
        <v>-1.9889901067266798</v>
      </c>
      <c r="O12">
        <f t="shared" si="5"/>
        <v>0.12036374525804826</v>
      </c>
    </row>
    <row r="13" spans="1:15" x14ac:dyDescent="0.3">
      <c r="A13" t="s">
        <v>16</v>
      </c>
      <c r="B13">
        <v>-2.3764642091238599</v>
      </c>
      <c r="C13">
        <v>0.14216075098113001</v>
      </c>
      <c r="D13">
        <v>-16.716739273833099</v>
      </c>
      <c r="E13" s="6">
        <v>9.8989229556083297E-63</v>
      </c>
      <c r="H13" t="str">
        <f t="shared" si="0"/>
        <v>count3-2</v>
      </c>
      <c r="I13">
        <f t="shared" si="0"/>
        <v>-2.3764642091238599</v>
      </c>
      <c r="J13">
        <f t="shared" si="1"/>
        <v>-1.3282047626414699</v>
      </c>
      <c r="K13">
        <f t="shared" si="2"/>
        <v>2.6384234179958201</v>
      </c>
      <c r="L13">
        <f t="shared" si="3"/>
        <v>-0.51008210083299999</v>
      </c>
      <c r="M13">
        <v>0.5</v>
      </c>
      <c r="N13">
        <f t="shared" si="4"/>
        <v>-2.4447209985497644</v>
      </c>
      <c r="O13">
        <f t="shared" si="5"/>
        <v>7.9825450429073463E-2</v>
      </c>
    </row>
    <row r="14" spans="1:15" x14ac:dyDescent="0.3">
      <c r="A14" t="s">
        <v>17</v>
      </c>
      <c r="B14">
        <v>1.4873059558944299</v>
      </c>
      <c r="C14">
        <v>9.4626515075061104E-2</v>
      </c>
      <c r="D14">
        <v>15.7176448346919</v>
      </c>
      <c r="E14" s="6">
        <v>1.1450147772514199E-55</v>
      </c>
    </row>
    <row r="15" spans="1:15" x14ac:dyDescent="0.3">
      <c r="A15" t="s">
        <v>18</v>
      </c>
      <c r="B15">
        <v>1.8485122599464101</v>
      </c>
      <c r="C15">
        <v>0.174324392462089</v>
      </c>
      <c r="D15">
        <v>10.603864633278</v>
      </c>
      <c r="E15" s="6">
        <v>2.85915479192487E-26</v>
      </c>
    </row>
    <row r="16" spans="1:15" x14ac:dyDescent="0.3">
      <c r="A16" t="s">
        <v>19</v>
      </c>
      <c r="B16">
        <v>2.6165406421415098</v>
      </c>
      <c r="C16">
        <v>0.32034822533267099</v>
      </c>
      <c r="D16">
        <v>8.16780127133317</v>
      </c>
      <c r="E16" s="6">
        <v>3.1406070194496998E-16</v>
      </c>
    </row>
    <row r="17" spans="1:5" x14ac:dyDescent="0.3">
      <c r="A17" t="s">
        <v>20</v>
      </c>
      <c r="B17">
        <v>1.68030796623169</v>
      </c>
      <c r="C17">
        <v>0.161563741126421</v>
      </c>
      <c r="D17">
        <v>10.400278890031901</v>
      </c>
      <c r="E17" s="6">
        <v>2.47208596812836E-25</v>
      </c>
    </row>
    <row r="18" spans="1:5" x14ac:dyDescent="0.3">
      <c r="A18" t="s">
        <v>21</v>
      </c>
      <c r="B18">
        <v>1.9674330816886301</v>
      </c>
      <c r="C18">
        <v>0.18101787014405499</v>
      </c>
      <c r="D18">
        <v>10.868722961566901</v>
      </c>
      <c r="E18" s="6">
        <v>1.6245881214987799E-27</v>
      </c>
    </row>
    <row r="19" spans="1:5" x14ac:dyDescent="0.3">
      <c r="A19" t="s">
        <v>22</v>
      </c>
      <c r="B19">
        <v>2.2397936435285501</v>
      </c>
      <c r="C19">
        <v>0.21902980888448001</v>
      </c>
      <c r="D19">
        <v>10.2259763405531</v>
      </c>
      <c r="E19" s="6">
        <v>1.51691586311372E-24</v>
      </c>
    </row>
    <row r="20" spans="1:5" x14ac:dyDescent="0.3">
      <c r="A20" t="s">
        <v>23</v>
      </c>
      <c r="B20">
        <v>0.86934922464218101</v>
      </c>
      <c r="C20">
        <v>0.238433965061352</v>
      </c>
      <c r="D20">
        <v>3.6460796364246502</v>
      </c>
      <c r="E20">
        <v>2.6627148808279E-4</v>
      </c>
    </row>
    <row r="21" spans="1:5" x14ac:dyDescent="0.3">
      <c r="A21" t="s">
        <v>24</v>
      </c>
      <c r="B21">
        <v>1.69486221955003</v>
      </c>
      <c r="C21">
        <v>0.21136265684483699</v>
      </c>
      <c r="D21">
        <v>8.0187401353221901</v>
      </c>
      <c r="E21" s="6">
        <v>1.0683525548344E-15</v>
      </c>
    </row>
    <row r="22" spans="1:5" x14ac:dyDescent="0.3">
      <c r="A22" t="s">
        <v>25</v>
      </c>
      <c r="B22">
        <v>1.39465381543959</v>
      </c>
      <c r="C22">
        <v>0.186080799800869</v>
      </c>
      <c r="D22">
        <v>7.4948829590804404</v>
      </c>
      <c r="E22" s="6">
        <v>6.6357548675657201E-14</v>
      </c>
    </row>
    <row r="23" spans="1:5" x14ac:dyDescent="0.3">
      <c r="A23" t="s">
        <v>26</v>
      </c>
      <c r="B23">
        <v>2.13075836142341</v>
      </c>
      <c r="C23">
        <v>0.95015797328811202</v>
      </c>
      <c r="D23">
        <v>2.2425306331427302</v>
      </c>
      <c r="E23">
        <v>2.49270977685499E-2</v>
      </c>
    </row>
    <row r="24" spans="1:5" x14ac:dyDescent="0.3">
      <c r="A24" t="s">
        <v>27</v>
      </c>
      <c r="B24">
        <v>-3.62825802255366</v>
      </c>
      <c r="C24">
        <v>0.35305760049191398</v>
      </c>
      <c r="D24">
        <v>-10.2766744505668</v>
      </c>
      <c r="E24" s="6">
        <v>8.9771809818668303E-25</v>
      </c>
    </row>
    <row r="25" spans="1:5" x14ac:dyDescent="0.3">
      <c r="A25" t="s">
        <v>28</v>
      </c>
      <c r="B25">
        <v>-1.3282047626414699</v>
      </c>
      <c r="C25">
        <v>0.19677427878387599</v>
      </c>
      <c r="D25">
        <v>-6.7498901322376401</v>
      </c>
      <c r="E25" s="6">
        <v>1.47957150969892E-11</v>
      </c>
    </row>
    <row r="26" spans="1:5" x14ac:dyDescent="0.3">
      <c r="A26" t="s">
        <v>29</v>
      </c>
      <c r="B26">
        <v>-0.23875542460035301</v>
      </c>
      <c r="C26">
        <v>5.4451319802942003E-2</v>
      </c>
      <c r="D26">
        <v>-4.38475000173373</v>
      </c>
      <c r="E26" s="6">
        <v>1.1611905665174901E-5</v>
      </c>
    </row>
    <row r="27" spans="1:5" x14ac:dyDescent="0.3">
      <c r="A27" t="s">
        <v>30</v>
      </c>
      <c r="B27">
        <v>-0.430511047809846</v>
      </c>
      <c r="C27">
        <v>9.2439594467467801E-2</v>
      </c>
      <c r="D27">
        <v>-4.6572148037857897</v>
      </c>
      <c r="E27" s="6">
        <v>3.20515979214053E-6</v>
      </c>
    </row>
    <row r="28" spans="1:5" x14ac:dyDescent="0.3">
      <c r="A28" t="s">
        <v>31</v>
      </c>
      <c r="B28">
        <v>-0.70612229955745098</v>
      </c>
      <c r="C28">
        <v>0.14471228713290199</v>
      </c>
      <c r="D28">
        <v>-4.87949097859918</v>
      </c>
      <c r="E28" s="6">
        <v>1.0635998812687999E-6</v>
      </c>
    </row>
    <row r="29" spans="1:5" x14ac:dyDescent="0.3">
      <c r="A29" t="s">
        <v>32</v>
      </c>
      <c r="B29">
        <v>-8.1567830726136895E-2</v>
      </c>
      <c r="C29">
        <v>0.105782222181904</v>
      </c>
      <c r="D29">
        <v>-0.77109205161026495</v>
      </c>
      <c r="E29">
        <v>0.44065237153631698</v>
      </c>
    </row>
    <row r="30" spans="1:5" x14ac:dyDescent="0.3">
      <c r="A30" t="s">
        <v>33</v>
      </c>
      <c r="B30">
        <v>-0.338113298228298</v>
      </c>
      <c r="C30">
        <v>0.106866713508803</v>
      </c>
      <c r="D30">
        <v>-3.1638785092838702</v>
      </c>
      <c r="E30">
        <v>1.55681767784886E-3</v>
      </c>
    </row>
    <row r="31" spans="1:5" x14ac:dyDescent="0.3">
      <c r="A31" t="s">
        <v>34</v>
      </c>
      <c r="B31">
        <v>-0.476330663009426</v>
      </c>
      <c r="C31">
        <v>0.10743298474754299</v>
      </c>
      <c r="D31">
        <v>-4.4337468993229301</v>
      </c>
      <c r="E31" s="6">
        <v>9.26093396200346E-6</v>
      </c>
    </row>
    <row r="32" spans="1:5" x14ac:dyDescent="0.3">
      <c r="A32" t="s">
        <v>35</v>
      </c>
      <c r="B32">
        <v>0.93006081783486505</v>
      </c>
      <c r="C32">
        <v>0.17088080755729401</v>
      </c>
      <c r="D32">
        <v>5.4427459182215401</v>
      </c>
      <c r="E32" s="6">
        <v>5.2465456260263301E-8</v>
      </c>
    </row>
    <row r="33" spans="1:5" x14ac:dyDescent="0.3">
      <c r="A33" t="s">
        <v>36</v>
      </c>
      <c r="B33">
        <v>9.5118222455435705E-2</v>
      </c>
      <c r="C33">
        <v>0.139398900774273</v>
      </c>
      <c r="D33">
        <v>0.68234557035323695</v>
      </c>
      <c r="E33">
        <v>0.49502046418466</v>
      </c>
    </row>
    <row r="34" spans="1:5" x14ac:dyDescent="0.3">
      <c r="A34" t="s">
        <v>37</v>
      </c>
      <c r="B34">
        <v>0.126305133880323</v>
      </c>
      <c r="C34">
        <v>0.10610357036168599</v>
      </c>
      <c r="D34">
        <v>1.1903947572148099</v>
      </c>
      <c r="E34">
        <v>0.233891272718043</v>
      </c>
    </row>
    <row r="35" spans="1:5" x14ac:dyDescent="0.3">
      <c r="A35" t="s">
        <v>38</v>
      </c>
      <c r="B35">
        <v>-4.4067570335919504</v>
      </c>
      <c r="C35">
        <v>1.3889559591645799</v>
      </c>
      <c r="D35">
        <v>-3.1727118520320001</v>
      </c>
      <c r="E35">
        <v>1.51022331128515E-3</v>
      </c>
    </row>
    <row r="36" spans="1:5" x14ac:dyDescent="0.3">
      <c r="A36" t="s">
        <v>39</v>
      </c>
      <c r="B36">
        <v>5.2794096909347097</v>
      </c>
      <c r="C36">
        <v>0.33426413283810702</v>
      </c>
      <c r="D36">
        <v>15.7941255799995</v>
      </c>
      <c r="E36" s="6">
        <v>3.4149573995469699E-56</v>
      </c>
    </row>
    <row r="37" spans="1:5" x14ac:dyDescent="0.3">
      <c r="A37" t="s">
        <v>40</v>
      </c>
      <c r="B37">
        <v>2.6384234179958201</v>
      </c>
      <c r="C37">
        <v>0.14268965892325899</v>
      </c>
      <c r="D37">
        <v>18.490642124351901</v>
      </c>
      <c r="E37" s="6">
        <v>2.45612312508319E-76</v>
      </c>
    </row>
    <row r="38" spans="1:5" x14ac:dyDescent="0.3">
      <c r="A38" t="s">
        <v>41</v>
      </c>
      <c r="B38">
        <v>6.3656392624762701E-3</v>
      </c>
      <c r="C38">
        <v>9.2479662615386603E-3</v>
      </c>
      <c r="D38">
        <v>0.68832855597130704</v>
      </c>
      <c r="E38">
        <v>0.49124590304357901</v>
      </c>
    </row>
    <row r="39" spans="1:5" x14ac:dyDescent="0.3">
      <c r="A39" t="s">
        <v>42</v>
      </c>
      <c r="B39">
        <v>3.4431799446132699E-2</v>
      </c>
      <c r="C39">
        <v>1.46659157571372E-2</v>
      </c>
      <c r="D39">
        <v>2.3477428901346502</v>
      </c>
      <c r="E39">
        <v>1.8887554010147699E-2</v>
      </c>
    </row>
    <row r="40" spans="1:5" x14ac:dyDescent="0.3">
      <c r="A40" t="s">
        <v>43</v>
      </c>
      <c r="B40">
        <v>6.40316131612991E-2</v>
      </c>
      <c r="C40">
        <v>1.9842264448500801E-2</v>
      </c>
      <c r="D40">
        <v>3.2270315380327999</v>
      </c>
      <c r="E40">
        <v>1.2508167272939699E-3</v>
      </c>
    </row>
    <row r="41" spans="1:5" x14ac:dyDescent="0.3">
      <c r="A41" t="s">
        <v>44</v>
      </c>
      <c r="B41">
        <v>-5.0616807615009703E-2</v>
      </c>
      <c r="C41">
        <v>2.0745195704211201E-2</v>
      </c>
      <c r="D41">
        <v>-2.4399291448831502</v>
      </c>
      <c r="E41">
        <v>1.4690142895771001E-2</v>
      </c>
    </row>
    <row r="42" spans="1:5" x14ac:dyDescent="0.3">
      <c r="A42" t="s">
        <v>45</v>
      </c>
      <c r="B42">
        <v>1.15246714981361E-3</v>
      </c>
      <c r="C42">
        <v>1.90510576249786E-2</v>
      </c>
      <c r="D42">
        <v>6.0493604738382903E-2</v>
      </c>
      <c r="E42">
        <v>0.951762509202985</v>
      </c>
    </row>
    <row r="43" spans="1:5" x14ac:dyDescent="0.3">
      <c r="A43" t="s">
        <v>46</v>
      </c>
      <c r="B43">
        <v>2.8245173006279101E-2</v>
      </c>
      <c r="C43">
        <v>1.6016335357997302E-2</v>
      </c>
      <c r="D43">
        <v>1.76352282684788</v>
      </c>
      <c r="E43">
        <v>7.7812350797778707E-2</v>
      </c>
    </row>
    <row r="44" spans="1:5" x14ac:dyDescent="0.3">
      <c r="A44" t="s">
        <v>47</v>
      </c>
      <c r="B44">
        <v>-0.28381087576099301</v>
      </c>
      <c r="C44">
        <v>3.6064330420606097E-2</v>
      </c>
      <c r="D44">
        <v>-7.8695728563653402</v>
      </c>
      <c r="E44" s="6">
        <v>3.5585413001033497E-15</v>
      </c>
    </row>
    <row r="45" spans="1:5" x14ac:dyDescent="0.3">
      <c r="A45" t="s">
        <v>48</v>
      </c>
      <c r="B45">
        <v>-8.9748765122232996E-2</v>
      </c>
      <c r="C45">
        <v>2.7551761960874398E-2</v>
      </c>
      <c r="D45">
        <v>-3.2574600945552201</v>
      </c>
      <c r="E45">
        <v>1.12414063024966E-3</v>
      </c>
    </row>
    <row r="46" spans="1:5" x14ac:dyDescent="0.3">
      <c r="A46" t="s">
        <v>49</v>
      </c>
      <c r="B46">
        <v>-7.4146617376542295E-2</v>
      </c>
      <c r="C46">
        <v>1.81906531295528E-2</v>
      </c>
      <c r="D46">
        <v>-4.0760832966510003</v>
      </c>
      <c r="E46" s="6">
        <v>4.5800618036922199E-5</v>
      </c>
    </row>
    <row r="47" spans="1:5" x14ac:dyDescent="0.3">
      <c r="A47" t="s">
        <v>50</v>
      </c>
      <c r="B47">
        <v>3.3883278527978402</v>
      </c>
      <c r="C47">
        <v>0.61097080203428</v>
      </c>
      <c r="D47">
        <v>5.5458097858622803</v>
      </c>
      <c r="E47" s="6">
        <v>2.9259678320594101E-8</v>
      </c>
    </row>
    <row r="48" spans="1:5" x14ac:dyDescent="0.3">
      <c r="A48" t="s">
        <v>51</v>
      </c>
      <c r="B48">
        <v>-1.1176463702297399</v>
      </c>
      <c r="C48">
        <v>9.6184392860895099E-2</v>
      </c>
      <c r="D48">
        <v>-11.619830795689699</v>
      </c>
      <c r="E48" s="6">
        <v>3.2678280731632102E-31</v>
      </c>
    </row>
    <row r="49" spans="1:5" x14ac:dyDescent="0.3">
      <c r="A49" t="s">
        <v>52</v>
      </c>
      <c r="B49">
        <v>-0.51008210083299999</v>
      </c>
      <c r="C49">
        <v>3.0460078286753699E-2</v>
      </c>
      <c r="D49">
        <v>-16.745922188086499</v>
      </c>
      <c r="E49" s="6">
        <v>6.0643356938564499E-63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A2" sqref="A2:E49"/>
    </sheetView>
  </sheetViews>
  <sheetFormatPr defaultRowHeight="14.4" x14ac:dyDescent="0.3"/>
  <cols>
    <col min="1" max="1" width="23.109375" bestFit="1" customWidth="1"/>
    <col min="2" max="5" width="8.77734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t="s">
        <v>53</v>
      </c>
      <c r="J1" t="s">
        <v>54</v>
      </c>
      <c r="K1" t="s">
        <v>55</v>
      </c>
      <c r="L1" t="s">
        <v>56</v>
      </c>
      <c r="M1" t="s">
        <v>59</v>
      </c>
      <c r="N1" t="s">
        <v>57</v>
      </c>
      <c r="O1" t="s">
        <v>58</v>
      </c>
    </row>
    <row r="2" spans="1:15" x14ac:dyDescent="0.3">
      <c r="A2" t="s">
        <v>5</v>
      </c>
      <c r="B2">
        <v>-3.3940239506645802</v>
      </c>
      <c r="C2">
        <v>0.21053160818165001</v>
      </c>
      <c r="D2">
        <v>-16.121208496807601</v>
      </c>
      <c r="E2" s="6">
        <v>1.8103410192126801E-58</v>
      </c>
      <c r="H2" t="str">
        <f>A2</f>
        <v>count0-0</v>
      </c>
      <c r="I2">
        <f>B2</f>
        <v>-3.3940239506645802</v>
      </c>
      <c r="J2">
        <f>B14</f>
        <v>-0.18311520229624101</v>
      </c>
      <c r="K2">
        <f>B26</f>
        <v>6.9146793247061397E-2</v>
      </c>
      <c r="L2">
        <f>B38</f>
        <v>-2.5330514030054798E-3</v>
      </c>
      <c r="M2">
        <v>0.5</v>
      </c>
      <c r="N2">
        <f>I2+J2*M2+K2*M2^2+L2*M2^3</f>
        <v>-3.4686114849263112</v>
      </c>
      <c r="O2">
        <f>1/(1+EXP(-N2))</f>
        <v>3.0218646053912224E-2</v>
      </c>
    </row>
    <row r="3" spans="1:15" x14ac:dyDescent="0.3">
      <c r="A3" t="s">
        <v>6</v>
      </c>
      <c r="B3">
        <v>-3.3321072781745502</v>
      </c>
      <c r="C3">
        <v>0.22075476418486301</v>
      </c>
      <c r="D3">
        <v>-15.094157947070199</v>
      </c>
      <c r="E3" s="6">
        <v>1.7693221885522801E-51</v>
      </c>
      <c r="H3" t="str">
        <f t="shared" ref="H3:I13" si="0">A3</f>
        <v>count0-1</v>
      </c>
      <c r="I3">
        <f t="shared" si="0"/>
        <v>-3.3321072781745502</v>
      </c>
      <c r="J3">
        <f t="shared" ref="J3:J13" si="1">B15</f>
        <v>-0.459091747408367</v>
      </c>
      <c r="K3">
        <f t="shared" ref="K3:K13" si="2">B27</f>
        <v>0.16670736987224399</v>
      </c>
      <c r="L3">
        <f t="shared" ref="L3:L13" si="3">B39</f>
        <v>-1.68807503135875E-2</v>
      </c>
      <c r="M3">
        <v>0.5</v>
      </c>
      <c r="N3">
        <f t="shared" ref="N3:N13" si="4">I3+J3*M3+K3*M3^2+L3*M3^3</f>
        <v>-3.5220864031998711</v>
      </c>
      <c r="O3">
        <f t="shared" ref="O3:O13" si="5">1/(1+EXP(-N3))</f>
        <v>2.869029657876852E-2</v>
      </c>
    </row>
    <row r="4" spans="1:15" x14ac:dyDescent="0.3">
      <c r="A4" t="s">
        <v>7</v>
      </c>
      <c r="B4">
        <v>-3.0526909117688299</v>
      </c>
      <c r="C4">
        <v>0.243788971769862</v>
      </c>
      <c r="D4">
        <v>-12.521858103780801</v>
      </c>
      <c r="E4" s="6">
        <v>5.6692225593970897E-36</v>
      </c>
      <c r="H4" t="str">
        <f t="shared" si="0"/>
        <v>count0-2</v>
      </c>
      <c r="I4">
        <f t="shared" si="0"/>
        <v>-3.0526909117688299</v>
      </c>
      <c r="J4">
        <f t="shared" si="1"/>
        <v>-1.2984520936783299</v>
      </c>
      <c r="K4">
        <f t="shared" si="2"/>
        <v>0.53385395378619005</v>
      </c>
      <c r="L4">
        <f t="shared" si="3"/>
        <v>-6.7794160046793603E-2</v>
      </c>
      <c r="M4">
        <v>0.5</v>
      </c>
      <c r="N4">
        <f t="shared" si="4"/>
        <v>-3.5769277401672968</v>
      </c>
      <c r="O4">
        <f t="shared" si="5"/>
        <v>2.7200894307968841E-2</v>
      </c>
    </row>
    <row r="5" spans="1:15" x14ac:dyDescent="0.3">
      <c r="A5" t="s">
        <v>8</v>
      </c>
      <c r="B5">
        <v>-3.01599964649985</v>
      </c>
      <c r="C5">
        <v>0.21979964170421501</v>
      </c>
      <c r="D5">
        <v>-13.721585818408601</v>
      </c>
      <c r="E5" s="6">
        <v>7.5398049761145798E-43</v>
      </c>
      <c r="H5" t="str">
        <f t="shared" si="0"/>
        <v>count1-0</v>
      </c>
      <c r="I5">
        <f t="shared" si="0"/>
        <v>-3.01599964649985</v>
      </c>
      <c r="J5">
        <f t="shared" si="1"/>
        <v>-0.7367691769593</v>
      </c>
      <c r="K5">
        <f t="shared" si="2"/>
        <v>0.26980901591216899</v>
      </c>
      <c r="L5">
        <f t="shared" si="3"/>
        <v>-2.8237978456207201E-2</v>
      </c>
      <c r="M5">
        <v>0.5</v>
      </c>
      <c r="N5">
        <f t="shared" si="4"/>
        <v>-3.3204617283084836</v>
      </c>
      <c r="O5">
        <f t="shared" si="5"/>
        <v>3.4875863632137148E-2</v>
      </c>
    </row>
    <row r="6" spans="1:15" x14ac:dyDescent="0.3">
      <c r="A6" t="s">
        <v>9</v>
      </c>
      <c r="B6">
        <v>-3.2652216255046098</v>
      </c>
      <c r="C6">
        <v>0.22310598736651699</v>
      </c>
      <c r="D6">
        <v>-14.635293584212601</v>
      </c>
      <c r="E6" s="6">
        <v>1.6725218004223199E-48</v>
      </c>
      <c r="H6" t="str">
        <f t="shared" si="0"/>
        <v>count1-1</v>
      </c>
      <c r="I6">
        <f t="shared" si="0"/>
        <v>-3.2652216255046098</v>
      </c>
      <c r="J6">
        <f t="shared" si="1"/>
        <v>-0.57902513770032304</v>
      </c>
      <c r="K6">
        <f t="shared" si="2"/>
        <v>0.26026882978167898</v>
      </c>
      <c r="L6">
        <f t="shared" si="3"/>
        <v>-3.6583745572758397E-2</v>
      </c>
      <c r="M6">
        <v>0.5</v>
      </c>
      <c r="N6">
        <f t="shared" si="4"/>
        <v>-3.4942399551059462</v>
      </c>
      <c r="O6">
        <f t="shared" si="5"/>
        <v>2.9476566536246789E-2</v>
      </c>
    </row>
    <row r="7" spans="1:15" x14ac:dyDescent="0.3">
      <c r="A7" t="s">
        <v>10</v>
      </c>
      <c r="B7">
        <v>-3.3563004775162102</v>
      </c>
      <c r="C7">
        <v>0.22908179409857099</v>
      </c>
      <c r="D7">
        <v>-14.651100890505701</v>
      </c>
      <c r="E7" s="6">
        <v>1.32550482538977E-48</v>
      </c>
      <c r="H7" t="str">
        <f t="shared" si="0"/>
        <v>count1-2</v>
      </c>
      <c r="I7">
        <f t="shared" si="0"/>
        <v>-3.3563004775162102</v>
      </c>
      <c r="J7">
        <f t="shared" si="1"/>
        <v>-0.59664951456167603</v>
      </c>
      <c r="K7">
        <f t="shared" si="2"/>
        <v>0.13087594612214001</v>
      </c>
      <c r="L7">
        <f t="shared" si="3"/>
        <v>-2.8681813699181599E-3</v>
      </c>
      <c r="M7">
        <v>0.5</v>
      </c>
      <c r="N7">
        <f t="shared" si="4"/>
        <v>-3.6222647709377531</v>
      </c>
      <c r="O7">
        <f t="shared" si="5"/>
        <v>2.6026603303312749E-2</v>
      </c>
    </row>
    <row r="8" spans="1:15" x14ac:dyDescent="0.3">
      <c r="A8" t="s">
        <v>11</v>
      </c>
      <c r="B8">
        <v>-3.2028196582539801</v>
      </c>
      <c r="C8">
        <v>0.25168849210051802</v>
      </c>
      <c r="D8">
        <v>-12.7253321418242</v>
      </c>
      <c r="E8" s="6">
        <v>4.2765241565665E-37</v>
      </c>
      <c r="H8" t="str">
        <f t="shared" si="0"/>
        <v>count2-0</v>
      </c>
      <c r="I8">
        <f t="shared" si="0"/>
        <v>-3.2028196582539801</v>
      </c>
      <c r="J8">
        <f t="shared" si="1"/>
        <v>-0.152151716319332</v>
      </c>
      <c r="K8">
        <f t="shared" si="2"/>
        <v>-0.395297885563136</v>
      </c>
      <c r="L8">
        <f t="shared" si="3"/>
        <v>0.105229015427579</v>
      </c>
      <c r="M8">
        <v>0.5</v>
      </c>
      <c r="N8">
        <f t="shared" si="4"/>
        <v>-3.3645663608759828</v>
      </c>
      <c r="O8">
        <f t="shared" si="5"/>
        <v>3.3421395007644579E-2</v>
      </c>
    </row>
    <row r="9" spans="1:15" x14ac:dyDescent="0.3">
      <c r="A9" t="s">
        <v>12</v>
      </c>
      <c r="B9">
        <v>-3.0973716440280499</v>
      </c>
      <c r="C9">
        <v>0.233037055018957</v>
      </c>
      <c r="D9">
        <v>-13.2913267539194</v>
      </c>
      <c r="E9" s="6">
        <v>2.5992802319159398E-40</v>
      </c>
      <c r="H9" t="str">
        <f t="shared" si="0"/>
        <v>count2-1</v>
      </c>
      <c r="I9">
        <f t="shared" si="0"/>
        <v>-3.0973716440280499</v>
      </c>
      <c r="J9">
        <f t="shared" si="1"/>
        <v>-0.73928375906405697</v>
      </c>
      <c r="K9">
        <f t="shared" si="2"/>
        <v>0.17523784344142501</v>
      </c>
      <c r="L9">
        <f t="shared" si="3"/>
        <v>-7.1619598108186803E-3</v>
      </c>
      <c r="M9">
        <v>0.5</v>
      </c>
      <c r="N9">
        <f t="shared" si="4"/>
        <v>-3.4240993076760748</v>
      </c>
      <c r="O9">
        <f t="shared" si="5"/>
        <v>3.1550732054358155E-2</v>
      </c>
    </row>
    <row r="10" spans="1:15" x14ac:dyDescent="0.3">
      <c r="A10" t="s">
        <v>13</v>
      </c>
      <c r="B10">
        <v>-3.1054146396353999</v>
      </c>
      <c r="C10">
        <v>0.22697901313687699</v>
      </c>
      <c r="D10">
        <v>-13.6815056014131</v>
      </c>
      <c r="E10" s="6">
        <v>1.30952832991078E-42</v>
      </c>
      <c r="H10" t="str">
        <f t="shared" si="0"/>
        <v>count2-2</v>
      </c>
      <c r="I10">
        <f t="shared" si="0"/>
        <v>-3.1054146396353999</v>
      </c>
      <c r="J10">
        <f t="shared" si="1"/>
        <v>-0.94703742231686605</v>
      </c>
      <c r="K10">
        <f t="shared" si="2"/>
        <v>0.25080568758311</v>
      </c>
      <c r="L10">
        <f t="shared" si="3"/>
        <v>-1.6808240568829701E-2</v>
      </c>
      <c r="M10">
        <v>0.5</v>
      </c>
      <c r="N10">
        <f t="shared" si="4"/>
        <v>-3.5183329589691588</v>
      </c>
      <c r="O10">
        <f t="shared" si="5"/>
        <v>2.8795079664582612E-2</v>
      </c>
    </row>
    <row r="11" spans="1:15" x14ac:dyDescent="0.3">
      <c r="A11" t="s">
        <v>14</v>
      </c>
      <c r="B11">
        <v>-3.8522878263982201</v>
      </c>
      <c r="C11">
        <v>0.53329426202465502</v>
      </c>
      <c r="D11">
        <v>-7.2235688637882296</v>
      </c>
      <c r="E11" s="6">
        <v>5.0640636206601501E-13</v>
      </c>
      <c r="H11" t="str">
        <f t="shared" si="0"/>
        <v>count3-0</v>
      </c>
      <c r="I11">
        <f t="shared" si="0"/>
        <v>-3.8522878263982201</v>
      </c>
      <c r="J11">
        <f t="shared" si="1"/>
        <v>0.26906261064757497</v>
      </c>
      <c r="K11">
        <f t="shared" si="2"/>
        <v>0.84720196822208904</v>
      </c>
      <c r="L11">
        <f t="shared" si="3"/>
        <v>-1.4150746735363899</v>
      </c>
      <c r="M11">
        <v>0.5</v>
      </c>
      <c r="N11">
        <f t="shared" si="4"/>
        <v>-3.6828403632109588</v>
      </c>
      <c r="O11">
        <f t="shared" si="5"/>
        <v>2.453435974277594E-2</v>
      </c>
    </row>
    <row r="12" spans="1:15" x14ac:dyDescent="0.3">
      <c r="A12" t="s">
        <v>15</v>
      </c>
      <c r="B12">
        <v>-3.5749021971247399</v>
      </c>
      <c r="C12">
        <v>0.33979286309804602</v>
      </c>
      <c r="D12">
        <v>-10.5208277905861</v>
      </c>
      <c r="E12" s="6">
        <v>6.9262362546130698E-26</v>
      </c>
      <c r="H12" t="str">
        <f t="shared" si="0"/>
        <v>count3-1</v>
      </c>
      <c r="I12">
        <f t="shared" si="0"/>
        <v>-3.5749021971247399</v>
      </c>
      <c r="J12">
        <f t="shared" si="1"/>
        <v>1.5047504727679</v>
      </c>
      <c r="K12">
        <f t="shared" si="2"/>
        <v>-2.1108257591528798</v>
      </c>
      <c r="L12">
        <f t="shared" si="3"/>
        <v>0.214587416647297</v>
      </c>
      <c r="M12">
        <v>0.5</v>
      </c>
      <c r="N12">
        <f t="shared" si="4"/>
        <v>-3.3234099734480975</v>
      </c>
      <c r="O12">
        <f t="shared" si="5"/>
        <v>3.4776763031944435E-2</v>
      </c>
    </row>
    <row r="13" spans="1:15" x14ac:dyDescent="0.3">
      <c r="A13" t="s">
        <v>16</v>
      </c>
      <c r="B13">
        <v>-3.4192434759596799</v>
      </c>
      <c r="C13">
        <v>0.26971747161371801</v>
      </c>
      <c r="D13">
        <v>-12.677130092842599</v>
      </c>
      <c r="E13" s="6">
        <v>7.9178155204972803E-37</v>
      </c>
      <c r="H13" t="str">
        <f t="shared" si="0"/>
        <v>count3-2</v>
      </c>
      <c r="I13">
        <f t="shared" si="0"/>
        <v>-3.4192434759596799</v>
      </c>
      <c r="J13">
        <f t="shared" si="1"/>
        <v>0.59657571875591497</v>
      </c>
      <c r="K13">
        <f t="shared" si="2"/>
        <v>-1.2936708478335199</v>
      </c>
      <c r="L13">
        <f t="shared" si="3"/>
        <v>0.120491179257328</v>
      </c>
      <c r="M13">
        <v>0.5</v>
      </c>
      <c r="N13">
        <f t="shared" si="4"/>
        <v>-3.4293119311329363</v>
      </c>
      <c r="O13">
        <f t="shared" si="5"/>
        <v>3.1391847200263452E-2</v>
      </c>
    </row>
    <row r="14" spans="1:15" x14ac:dyDescent="0.3">
      <c r="A14" t="s">
        <v>17</v>
      </c>
      <c r="B14">
        <v>-0.18311520229624101</v>
      </c>
      <c r="C14">
        <v>9.4732554731343205E-2</v>
      </c>
      <c r="D14">
        <v>-1.9329701686558101</v>
      </c>
      <c r="E14">
        <v>5.32398727993997E-2</v>
      </c>
    </row>
    <row r="15" spans="1:15" x14ac:dyDescent="0.3">
      <c r="A15" t="s">
        <v>18</v>
      </c>
      <c r="B15">
        <v>-0.459091747408367</v>
      </c>
      <c r="C15">
        <v>0.17733842360022101</v>
      </c>
      <c r="D15">
        <v>-2.5887889273410498</v>
      </c>
      <c r="E15">
        <v>9.6314110484135105E-3</v>
      </c>
    </row>
    <row r="16" spans="1:15" x14ac:dyDescent="0.3">
      <c r="A16" t="s">
        <v>19</v>
      </c>
      <c r="B16">
        <v>-1.2984520936783299</v>
      </c>
      <c r="C16">
        <v>0.26878795048984599</v>
      </c>
      <c r="D16">
        <v>-4.8307674927838002</v>
      </c>
      <c r="E16" s="6">
        <v>1.3600775542859901E-6</v>
      </c>
    </row>
    <row r="17" spans="1:5" x14ac:dyDescent="0.3">
      <c r="A17" t="s">
        <v>20</v>
      </c>
      <c r="B17">
        <v>-0.7367691769593</v>
      </c>
      <c r="C17">
        <v>0.20090617908925201</v>
      </c>
      <c r="D17">
        <v>-3.6672300488677001</v>
      </c>
      <c r="E17">
        <v>2.4519218663872198E-4</v>
      </c>
    </row>
    <row r="18" spans="1:5" x14ac:dyDescent="0.3">
      <c r="A18" t="s">
        <v>21</v>
      </c>
      <c r="B18">
        <v>-0.57902513770032304</v>
      </c>
      <c r="C18">
        <v>0.20764358061894</v>
      </c>
      <c r="D18">
        <v>-2.78855303869436</v>
      </c>
      <c r="E18">
        <v>5.2944077376481501E-3</v>
      </c>
    </row>
    <row r="19" spans="1:5" x14ac:dyDescent="0.3">
      <c r="A19" t="s">
        <v>22</v>
      </c>
      <c r="B19">
        <v>-0.59664951456167603</v>
      </c>
      <c r="C19">
        <v>0.199774296716764</v>
      </c>
      <c r="D19">
        <v>-2.9866180202731099</v>
      </c>
      <c r="E19">
        <v>2.82081934142646E-3</v>
      </c>
    </row>
    <row r="20" spans="1:5" x14ac:dyDescent="0.3">
      <c r="A20" t="s">
        <v>23</v>
      </c>
      <c r="B20">
        <v>-0.152151716319332</v>
      </c>
      <c r="C20">
        <v>0.41483818407962703</v>
      </c>
      <c r="D20">
        <v>-0.366773653338832</v>
      </c>
      <c r="E20">
        <v>0.71378786169787301</v>
      </c>
    </row>
    <row r="21" spans="1:5" x14ac:dyDescent="0.3">
      <c r="A21" t="s">
        <v>24</v>
      </c>
      <c r="B21">
        <v>-0.73928375906405697</v>
      </c>
      <c r="C21">
        <v>0.28358187723406802</v>
      </c>
      <c r="D21">
        <v>-2.6069499443148598</v>
      </c>
      <c r="E21">
        <v>9.1352713691727899E-3</v>
      </c>
    </row>
    <row r="22" spans="1:5" x14ac:dyDescent="0.3">
      <c r="A22" t="s">
        <v>25</v>
      </c>
      <c r="B22">
        <v>-0.94703742231686605</v>
      </c>
      <c r="C22">
        <v>0.22344921189174799</v>
      </c>
      <c r="D22">
        <v>-4.2382670061761898</v>
      </c>
      <c r="E22" s="6">
        <v>2.2525178378657899E-5</v>
      </c>
    </row>
    <row r="23" spans="1:5" x14ac:dyDescent="0.3">
      <c r="A23" t="s">
        <v>26</v>
      </c>
      <c r="B23">
        <v>0.26906261064757497</v>
      </c>
      <c r="C23">
        <v>2.38770607084186</v>
      </c>
      <c r="D23">
        <v>0.112686655168033</v>
      </c>
      <c r="E23">
        <v>0.91027898148877895</v>
      </c>
    </row>
    <row r="24" spans="1:5" x14ac:dyDescent="0.3">
      <c r="A24" t="s">
        <v>27</v>
      </c>
      <c r="B24">
        <v>1.5047504727679</v>
      </c>
      <c r="C24">
        <v>1.1699623023132999</v>
      </c>
      <c r="D24">
        <v>1.28615295534963</v>
      </c>
      <c r="E24">
        <v>0.19838968583206101</v>
      </c>
    </row>
    <row r="25" spans="1:5" x14ac:dyDescent="0.3">
      <c r="A25" t="s">
        <v>28</v>
      </c>
      <c r="B25">
        <v>0.59657571875591497</v>
      </c>
      <c r="C25">
        <v>0.69757079784799603</v>
      </c>
      <c r="D25">
        <v>0.85521888329664897</v>
      </c>
      <c r="E25">
        <v>0.39242998420173603</v>
      </c>
    </row>
    <row r="26" spans="1:5" x14ac:dyDescent="0.3">
      <c r="A26" t="s">
        <v>29</v>
      </c>
      <c r="B26">
        <v>6.9146793247061397E-2</v>
      </c>
      <c r="C26">
        <v>5.4066946228183602E-2</v>
      </c>
      <c r="D26">
        <v>1.2789106482033401</v>
      </c>
      <c r="E26">
        <v>0.20092852249066401</v>
      </c>
    </row>
    <row r="27" spans="1:5" x14ac:dyDescent="0.3">
      <c r="A27" t="s">
        <v>30</v>
      </c>
      <c r="B27">
        <v>0.16670736987224399</v>
      </c>
      <c r="C27">
        <v>0.11179181408297099</v>
      </c>
      <c r="D27">
        <v>1.49123056316553</v>
      </c>
      <c r="E27">
        <v>0.135900972049665</v>
      </c>
    </row>
    <row r="28" spans="1:5" x14ac:dyDescent="0.3">
      <c r="A28" t="s">
        <v>31</v>
      </c>
      <c r="B28">
        <v>0.53385395378619005</v>
      </c>
      <c r="C28">
        <v>0.15661525177747099</v>
      </c>
      <c r="D28">
        <v>3.4086970951253499</v>
      </c>
      <c r="E28">
        <v>6.5273913534788703E-4</v>
      </c>
    </row>
    <row r="29" spans="1:5" x14ac:dyDescent="0.3">
      <c r="A29" t="s">
        <v>32</v>
      </c>
      <c r="B29">
        <v>0.26980901591216899</v>
      </c>
      <c r="C29">
        <v>0.14667852324667699</v>
      </c>
      <c r="D29">
        <v>1.8394582242856199</v>
      </c>
      <c r="E29">
        <v>6.5847817029705505E-2</v>
      </c>
    </row>
    <row r="30" spans="1:5" x14ac:dyDescent="0.3">
      <c r="A30" t="s">
        <v>33</v>
      </c>
      <c r="B30">
        <v>0.26026882978167898</v>
      </c>
      <c r="C30">
        <v>0.14170128513074601</v>
      </c>
      <c r="D30">
        <v>1.83674290280101</v>
      </c>
      <c r="E30">
        <v>6.6247858482261404E-2</v>
      </c>
    </row>
    <row r="31" spans="1:5" x14ac:dyDescent="0.3">
      <c r="A31" t="s">
        <v>34</v>
      </c>
      <c r="B31">
        <v>0.13087594612214001</v>
      </c>
      <c r="C31">
        <v>0.11163419780129299</v>
      </c>
      <c r="D31">
        <v>1.1723642817328901</v>
      </c>
      <c r="E31">
        <v>0.241050833463513</v>
      </c>
    </row>
    <row r="32" spans="1:5" x14ac:dyDescent="0.3">
      <c r="A32" t="s">
        <v>35</v>
      </c>
      <c r="B32">
        <v>-0.395297885563136</v>
      </c>
      <c r="C32">
        <v>0.33227188607887498</v>
      </c>
      <c r="D32">
        <v>-1.18968201080154</v>
      </c>
      <c r="E32">
        <v>0.23417139848611301</v>
      </c>
    </row>
    <row r="33" spans="1:5" x14ac:dyDescent="0.3">
      <c r="A33" t="s">
        <v>36</v>
      </c>
      <c r="B33">
        <v>0.17523784344142501</v>
      </c>
      <c r="C33">
        <v>0.20484029288571101</v>
      </c>
      <c r="D33">
        <v>0.85548522203684796</v>
      </c>
      <c r="E33">
        <v>0.39228258212959799</v>
      </c>
    </row>
    <row r="34" spans="1:5" x14ac:dyDescent="0.3">
      <c r="A34" t="s">
        <v>37</v>
      </c>
      <c r="B34">
        <v>0.25080568758311</v>
      </c>
      <c r="C34">
        <v>0.14403680142084699</v>
      </c>
      <c r="D34">
        <v>1.7412611576280701</v>
      </c>
      <c r="E34">
        <v>8.1637811446084702E-2</v>
      </c>
    </row>
    <row r="35" spans="1:5" x14ac:dyDescent="0.3">
      <c r="A35" t="s">
        <v>38</v>
      </c>
      <c r="B35">
        <v>0.84720196822208904</v>
      </c>
      <c r="C35">
        <v>3.4666287059272101</v>
      </c>
      <c r="D35">
        <v>0.244387859240175</v>
      </c>
      <c r="E35">
        <v>0.80693044368650801</v>
      </c>
    </row>
    <row r="36" spans="1:5" x14ac:dyDescent="0.3">
      <c r="A36" t="s">
        <v>39</v>
      </c>
      <c r="B36">
        <v>-2.1108257591528798</v>
      </c>
      <c r="C36">
        <v>1.49603899859553</v>
      </c>
      <c r="D36">
        <v>-1.4109430042495601</v>
      </c>
      <c r="E36">
        <v>0.15826142050942499</v>
      </c>
    </row>
    <row r="37" spans="1:5" x14ac:dyDescent="0.3">
      <c r="A37" t="s">
        <v>40</v>
      </c>
      <c r="B37">
        <v>-1.2936708478335199</v>
      </c>
      <c r="C37">
        <v>0.81367118938246696</v>
      </c>
      <c r="D37">
        <v>-1.58991846425747</v>
      </c>
      <c r="E37">
        <v>0.111853185072642</v>
      </c>
    </row>
    <row r="38" spans="1:5" x14ac:dyDescent="0.3">
      <c r="A38" t="s">
        <v>41</v>
      </c>
      <c r="B38">
        <v>-2.5330514030054798E-3</v>
      </c>
      <c r="C38">
        <v>8.4734155477095095E-3</v>
      </c>
      <c r="D38">
        <v>-0.298941010120789</v>
      </c>
      <c r="E38">
        <v>0.76498505547122597</v>
      </c>
    </row>
    <row r="39" spans="1:5" x14ac:dyDescent="0.3">
      <c r="A39" t="s">
        <v>42</v>
      </c>
      <c r="B39">
        <v>-1.68807503135875E-2</v>
      </c>
      <c r="C39">
        <v>2.03380056420581E-2</v>
      </c>
      <c r="D39">
        <v>-0.83001011066093999</v>
      </c>
      <c r="E39">
        <v>0.40653306722400701</v>
      </c>
    </row>
    <row r="40" spans="1:5" x14ac:dyDescent="0.3">
      <c r="A40" t="s">
        <v>43</v>
      </c>
      <c r="B40">
        <v>-6.7794160046793603E-2</v>
      </c>
      <c r="C40">
        <v>2.63701941075161E-2</v>
      </c>
      <c r="D40">
        <v>-2.5708631408014901</v>
      </c>
      <c r="E40">
        <v>1.01445407931117E-2</v>
      </c>
    </row>
    <row r="41" spans="1:5" x14ac:dyDescent="0.3">
      <c r="A41" t="s">
        <v>44</v>
      </c>
      <c r="B41">
        <v>-2.8237978456207201E-2</v>
      </c>
      <c r="C41">
        <v>3.06510932414975E-2</v>
      </c>
      <c r="D41">
        <v>-0.92127149376769102</v>
      </c>
      <c r="E41">
        <v>0.35690870007586001</v>
      </c>
    </row>
    <row r="42" spans="1:5" x14ac:dyDescent="0.3">
      <c r="A42" t="s">
        <v>45</v>
      </c>
      <c r="B42">
        <v>-3.6583745572758397E-2</v>
      </c>
      <c r="C42">
        <v>2.7997363785281899E-2</v>
      </c>
      <c r="D42">
        <v>-1.30668536699839</v>
      </c>
      <c r="E42">
        <v>0.19131959040772001</v>
      </c>
    </row>
    <row r="43" spans="1:5" x14ac:dyDescent="0.3">
      <c r="A43" t="s">
        <v>46</v>
      </c>
      <c r="B43">
        <v>-2.8681813699181599E-3</v>
      </c>
      <c r="C43">
        <v>1.7766637145306199E-2</v>
      </c>
      <c r="D43">
        <v>-0.161436367865255</v>
      </c>
      <c r="E43">
        <v>0.87174972489846903</v>
      </c>
    </row>
    <row r="44" spans="1:5" x14ac:dyDescent="0.3">
      <c r="A44" t="s">
        <v>47</v>
      </c>
      <c r="B44">
        <v>0.105229015427579</v>
      </c>
      <c r="C44">
        <v>7.4660675374943294E-2</v>
      </c>
      <c r="D44">
        <v>1.4094302643141501</v>
      </c>
      <c r="E44">
        <v>0.15870798033633199</v>
      </c>
    </row>
    <row r="45" spans="1:5" x14ac:dyDescent="0.3">
      <c r="A45" t="s">
        <v>48</v>
      </c>
      <c r="B45">
        <v>-7.1619598108186803E-3</v>
      </c>
      <c r="C45">
        <v>4.2001089357136798E-2</v>
      </c>
      <c r="D45">
        <v>-0.170518429889289</v>
      </c>
      <c r="E45">
        <v>0.86460244165371603</v>
      </c>
    </row>
    <row r="46" spans="1:5" x14ac:dyDescent="0.3">
      <c r="A46" t="s">
        <v>49</v>
      </c>
      <c r="B46">
        <v>-1.6808240568829701E-2</v>
      </c>
      <c r="C46">
        <v>2.6102811199919401E-2</v>
      </c>
      <c r="D46">
        <v>-0.64392453518116</v>
      </c>
      <c r="E46">
        <v>0.51962437088381896</v>
      </c>
    </row>
    <row r="47" spans="1:5" x14ac:dyDescent="0.3">
      <c r="A47" t="s">
        <v>50</v>
      </c>
      <c r="B47">
        <v>-1.4150746735363899</v>
      </c>
      <c r="C47">
        <v>1.5098994019619001</v>
      </c>
      <c r="D47">
        <v>-0.93719798265878196</v>
      </c>
      <c r="E47">
        <v>0.34865672730009301</v>
      </c>
    </row>
    <row r="48" spans="1:5" x14ac:dyDescent="0.3">
      <c r="A48" t="s">
        <v>51</v>
      </c>
      <c r="B48">
        <v>0.214587416647297</v>
      </c>
      <c r="C48">
        <v>0.56981059959383595</v>
      </c>
      <c r="D48">
        <v>0.37659428729521</v>
      </c>
      <c r="E48">
        <v>0.70647513381864202</v>
      </c>
    </row>
    <row r="49" spans="1:5" x14ac:dyDescent="0.3">
      <c r="A49" t="s">
        <v>52</v>
      </c>
      <c r="B49">
        <v>0.120491179257328</v>
      </c>
      <c r="C49">
        <v>0.279641007175911</v>
      </c>
      <c r="D49">
        <v>0.43087807641005799</v>
      </c>
      <c r="E49">
        <v>0.66655702517759996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A2" sqref="A2:E49"/>
    </sheetView>
  </sheetViews>
  <sheetFormatPr defaultRowHeight="14.4" x14ac:dyDescent="0.3"/>
  <cols>
    <col min="1" max="1" width="23.109375" bestFit="1" customWidth="1"/>
    <col min="2" max="5" width="8.77734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t="s">
        <v>53</v>
      </c>
      <c r="J1" t="s">
        <v>54</v>
      </c>
      <c r="K1" t="s">
        <v>55</v>
      </c>
      <c r="L1" t="s">
        <v>56</v>
      </c>
      <c r="M1" t="s">
        <v>59</v>
      </c>
      <c r="N1" t="s">
        <v>57</v>
      </c>
      <c r="O1" t="s">
        <v>58</v>
      </c>
    </row>
    <row r="2" spans="1:15" x14ac:dyDescent="0.3">
      <c r="A2" t="s">
        <v>5</v>
      </c>
      <c r="B2">
        <v>-21.816493219342998</v>
      </c>
      <c r="C2">
        <v>1069.0506845182099</v>
      </c>
      <c r="D2">
        <v>-2.0407351620728001E-2</v>
      </c>
      <c r="E2">
        <v>0.98371841932730397</v>
      </c>
      <c r="H2" t="str">
        <f>A2</f>
        <v>count0-0</v>
      </c>
      <c r="I2">
        <f>B2</f>
        <v>-21.816493219342998</v>
      </c>
      <c r="J2">
        <f>B14</f>
        <v>-0.191542464225786</v>
      </c>
      <c r="K2">
        <f>B26</f>
        <v>5.5622873475093697E-2</v>
      </c>
      <c r="L2">
        <f>B38</f>
        <v>4.0088427338547802E-3</v>
      </c>
      <c r="M2">
        <v>0.5</v>
      </c>
      <c r="N2">
        <f>I2+J2*M2+K2*M2^2+L2*M2^3</f>
        <v>-21.897857627745385</v>
      </c>
      <c r="O2">
        <f>1/(1+EXP(-N2))</f>
        <v>3.0894506807502148E-10</v>
      </c>
    </row>
    <row r="3" spans="1:15" x14ac:dyDescent="0.3">
      <c r="A3" t="s">
        <v>6</v>
      </c>
      <c r="B3">
        <v>-21.517436746519401</v>
      </c>
      <c r="C3">
        <v>1069.05070693536</v>
      </c>
      <c r="D3">
        <v>-2.0127610979467199E-2</v>
      </c>
      <c r="E3">
        <v>0.98394157422780204</v>
      </c>
      <c r="H3" t="str">
        <f t="shared" ref="H3:I13" si="0">A3</f>
        <v>count0-1</v>
      </c>
      <c r="I3">
        <f t="shared" si="0"/>
        <v>-21.517436746519401</v>
      </c>
      <c r="J3">
        <f t="shared" ref="J3:J13" si="1">B15</f>
        <v>-1.36690906440514</v>
      </c>
      <c r="K3">
        <f t="shared" ref="K3:K13" si="2">B27</f>
        <v>0.82607539627964699</v>
      </c>
      <c r="L3">
        <f t="shared" ref="L3:L13" si="3">B39</f>
        <v>-0.13713851024319501</v>
      </c>
      <c r="M3">
        <v>0.5</v>
      </c>
      <c r="N3">
        <f t="shared" ref="N3:N13" si="4">I3+J3*M3+K3*M3^2+L3*M3^3</f>
        <v>-22.011514743432461</v>
      </c>
      <c r="O3">
        <f t="shared" ref="O3:O13" si="5">1/(1+EXP(-N3))</f>
        <v>2.7575323017833303E-10</v>
      </c>
    </row>
    <row r="4" spans="1:15" x14ac:dyDescent="0.3">
      <c r="A4" t="s">
        <v>7</v>
      </c>
      <c r="B4">
        <v>-20.678121977946301</v>
      </c>
      <c r="C4">
        <v>1069.05074138654</v>
      </c>
      <c r="D4">
        <v>-1.9342507495132701E-2</v>
      </c>
      <c r="E4">
        <v>0.98456787418530201</v>
      </c>
      <c r="H4" t="str">
        <f t="shared" si="0"/>
        <v>count0-2</v>
      </c>
      <c r="I4">
        <f t="shared" si="0"/>
        <v>-20.678121977946301</v>
      </c>
      <c r="J4">
        <f t="shared" si="1"/>
        <v>-3.3824836082105998</v>
      </c>
      <c r="K4">
        <f t="shared" si="2"/>
        <v>1.93803852909556</v>
      </c>
      <c r="L4">
        <f t="shared" si="3"/>
        <v>-0.33287077301273199</v>
      </c>
      <c r="M4">
        <v>0.5</v>
      </c>
      <c r="N4">
        <f t="shared" si="4"/>
        <v>-21.9264629964043</v>
      </c>
      <c r="O4">
        <f t="shared" si="5"/>
        <v>3.002327836373554E-10</v>
      </c>
    </row>
    <row r="5" spans="1:15" x14ac:dyDescent="0.3">
      <c r="A5" t="s">
        <v>8</v>
      </c>
      <c r="B5">
        <v>-21.238855057575002</v>
      </c>
      <c r="C5">
        <v>1069.0507013976801</v>
      </c>
      <c r="D5">
        <v>-1.9867023172808699E-2</v>
      </c>
      <c r="E5">
        <v>0.984149451646395</v>
      </c>
      <c r="H5" t="str">
        <f t="shared" si="0"/>
        <v>count1-0</v>
      </c>
      <c r="I5">
        <f t="shared" si="0"/>
        <v>-21.238855057575002</v>
      </c>
      <c r="J5">
        <f t="shared" si="1"/>
        <v>-0.95493748644864995</v>
      </c>
      <c r="K5">
        <f t="shared" si="2"/>
        <v>0.37037049956396301</v>
      </c>
      <c r="L5">
        <f t="shared" si="3"/>
        <v>-6.2811365384089199E-2</v>
      </c>
      <c r="M5">
        <v>0.5</v>
      </c>
      <c r="N5">
        <f t="shared" si="4"/>
        <v>-21.631582596581346</v>
      </c>
      <c r="O5">
        <f t="shared" si="5"/>
        <v>4.0320233944852121E-10</v>
      </c>
    </row>
    <row r="6" spans="1:15" x14ac:dyDescent="0.3">
      <c r="A6" t="s">
        <v>9</v>
      </c>
      <c r="B6">
        <v>-21.451351292152602</v>
      </c>
      <c r="C6">
        <v>1069.0507074847001</v>
      </c>
      <c r="D6">
        <v>-2.0065794018905E-2</v>
      </c>
      <c r="E6">
        <v>0.98399088706704496</v>
      </c>
      <c r="H6" t="str">
        <f t="shared" si="0"/>
        <v>count1-1</v>
      </c>
      <c r="I6">
        <f t="shared" si="0"/>
        <v>-21.451351292152602</v>
      </c>
      <c r="J6">
        <f t="shared" si="1"/>
        <v>-1.15797179345779</v>
      </c>
      <c r="K6">
        <f t="shared" si="2"/>
        <v>0.67517974709255602</v>
      </c>
      <c r="L6">
        <f t="shared" si="3"/>
        <v>-0.114008182790372</v>
      </c>
      <c r="M6">
        <v>0.5</v>
      </c>
      <c r="N6">
        <f t="shared" si="4"/>
        <v>-21.875793274957154</v>
      </c>
      <c r="O6">
        <f t="shared" si="5"/>
        <v>3.1583749995008812E-10</v>
      </c>
    </row>
    <row r="7" spans="1:15" x14ac:dyDescent="0.3">
      <c r="A7" t="s">
        <v>10</v>
      </c>
      <c r="B7">
        <v>-21.552523728938802</v>
      </c>
      <c r="C7">
        <v>1069.0507092186999</v>
      </c>
      <c r="D7">
        <v>-2.0160431626943299E-2</v>
      </c>
      <c r="E7">
        <v>0.98391539245248705</v>
      </c>
      <c r="H7" t="str">
        <f t="shared" si="0"/>
        <v>count1-2</v>
      </c>
      <c r="I7">
        <f t="shared" si="0"/>
        <v>-21.552523728938802</v>
      </c>
      <c r="J7">
        <f t="shared" si="1"/>
        <v>-0.75703175126621003</v>
      </c>
      <c r="K7">
        <f t="shared" si="2"/>
        <v>0.10947056387308</v>
      </c>
      <c r="L7">
        <f t="shared" si="3"/>
        <v>1.5918403831423799E-2</v>
      </c>
      <c r="M7">
        <v>0.5</v>
      </c>
      <c r="N7">
        <f t="shared" si="4"/>
        <v>-21.901682163124711</v>
      </c>
      <c r="O7">
        <f t="shared" si="5"/>
        <v>3.0776575333522966E-10</v>
      </c>
    </row>
    <row r="8" spans="1:15" x14ac:dyDescent="0.3">
      <c r="A8" t="s">
        <v>11</v>
      </c>
      <c r="B8">
        <v>-22.151672931749602</v>
      </c>
      <c r="C8">
        <v>1069.0508036773799</v>
      </c>
      <c r="D8">
        <v>-2.0720879546183599E-2</v>
      </c>
      <c r="E8">
        <v>0.98346831312562899</v>
      </c>
      <c r="H8" t="str">
        <f t="shared" si="0"/>
        <v>count2-0</v>
      </c>
      <c r="I8">
        <f t="shared" si="0"/>
        <v>-22.151672931749602</v>
      </c>
      <c r="J8">
        <f t="shared" si="1"/>
        <v>1.42285961414095</v>
      </c>
      <c r="K8">
        <f t="shared" si="2"/>
        <v>-1.55997084735866</v>
      </c>
      <c r="L8">
        <f t="shared" si="3"/>
        <v>0.280364494761973</v>
      </c>
      <c r="M8">
        <v>0.5</v>
      </c>
      <c r="N8">
        <f t="shared" si="4"/>
        <v>-21.795190274673544</v>
      </c>
      <c r="O8">
        <f t="shared" si="5"/>
        <v>3.4234905352186872E-10</v>
      </c>
    </row>
    <row r="9" spans="1:15" x14ac:dyDescent="0.3">
      <c r="A9" t="s">
        <v>12</v>
      </c>
      <c r="B9">
        <v>-21.218266641454601</v>
      </c>
      <c r="C9">
        <v>1069.05073692728</v>
      </c>
      <c r="D9">
        <v>-1.98477639166511E-2</v>
      </c>
      <c r="E9">
        <v>0.98416481528017297</v>
      </c>
      <c r="H9" t="str">
        <f t="shared" si="0"/>
        <v>count2-1</v>
      </c>
      <c r="I9">
        <f t="shared" si="0"/>
        <v>-21.218266641454601</v>
      </c>
      <c r="J9">
        <f t="shared" si="1"/>
        <v>-1.4312650520605701</v>
      </c>
      <c r="K9">
        <f t="shared" si="2"/>
        <v>0.79550448520786798</v>
      </c>
      <c r="L9">
        <f t="shared" si="3"/>
        <v>-0.174374937388104</v>
      </c>
      <c r="M9">
        <v>0.5</v>
      </c>
      <c r="N9">
        <f t="shared" si="4"/>
        <v>-21.756819913356431</v>
      </c>
      <c r="O9">
        <f t="shared" si="5"/>
        <v>3.5574038251641607E-10</v>
      </c>
    </row>
    <row r="10" spans="1:15" x14ac:dyDescent="0.3">
      <c r="A10" t="s">
        <v>13</v>
      </c>
      <c r="B10">
        <v>-21.8990642975652</v>
      </c>
      <c r="C10">
        <v>1069.0507229183499</v>
      </c>
      <c r="D10">
        <v>-2.0484588643075698E-2</v>
      </c>
      <c r="E10">
        <v>0.983656805979363</v>
      </c>
      <c r="H10" t="str">
        <f t="shared" si="0"/>
        <v>count2-2</v>
      </c>
      <c r="I10">
        <f t="shared" si="0"/>
        <v>-21.8990642975652</v>
      </c>
      <c r="J10">
        <f t="shared" si="1"/>
        <v>-0.42737584405262702</v>
      </c>
      <c r="K10">
        <f t="shared" si="2"/>
        <v>1.94216757391126E-2</v>
      </c>
      <c r="L10">
        <f t="shared" si="3"/>
        <v>1.44501688756415E-2</v>
      </c>
      <c r="M10">
        <v>0.5</v>
      </c>
      <c r="N10">
        <f t="shared" si="4"/>
        <v>-22.106090529547281</v>
      </c>
      <c r="O10">
        <f t="shared" si="5"/>
        <v>2.5086892363369936E-10</v>
      </c>
    </row>
    <row r="11" spans="1:15" x14ac:dyDescent="0.3">
      <c r="A11" t="s">
        <v>14</v>
      </c>
      <c r="B11">
        <v>-22.962649276194298</v>
      </c>
      <c r="C11">
        <v>1069.0515168962299</v>
      </c>
      <c r="D11">
        <v>-2.14794599823044E-2</v>
      </c>
      <c r="E11">
        <v>0.982863188243014</v>
      </c>
      <c r="H11" t="str">
        <f t="shared" si="0"/>
        <v>count3-0</v>
      </c>
      <c r="I11">
        <f t="shared" si="0"/>
        <v>-22.962649276194298</v>
      </c>
      <c r="J11">
        <f t="shared" si="1"/>
        <v>6.40191090462773</v>
      </c>
      <c r="K11">
        <f t="shared" si="2"/>
        <v>-8.9550656785823808</v>
      </c>
      <c r="L11">
        <f t="shared" si="3"/>
        <v>1.85749978558747</v>
      </c>
      <c r="M11">
        <v>0.5</v>
      </c>
      <c r="N11">
        <f t="shared" si="4"/>
        <v>-21.768272770327599</v>
      </c>
      <c r="O11">
        <f t="shared" si="5"/>
        <v>3.5168938084939039E-10</v>
      </c>
    </row>
    <row r="12" spans="1:15" x14ac:dyDescent="0.3">
      <c r="A12" t="s">
        <v>15</v>
      </c>
      <c r="B12">
        <v>-22.766727002754301</v>
      </c>
      <c r="C12">
        <v>1069.0513424814999</v>
      </c>
      <c r="D12">
        <v>-2.12961960740892E-2</v>
      </c>
      <c r="E12">
        <v>0.98300937824538503</v>
      </c>
      <c r="H12" t="str">
        <f t="shared" si="0"/>
        <v>count3-1</v>
      </c>
      <c r="I12">
        <f t="shared" si="0"/>
        <v>-22.766727002754301</v>
      </c>
      <c r="J12">
        <f t="shared" si="1"/>
        <v>1.7519203396629099</v>
      </c>
      <c r="K12">
        <f t="shared" si="2"/>
        <v>0.83195359423710202</v>
      </c>
      <c r="L12">
        <f t="shared" si="3"/>
        <v>-1.9574723638831699</v>
      </c>
      <c r="M12">
        <v>0.5</v>
      </c>
      <c r="N12">
        <f t="shared" si="4"/>
        <v>-21.927462479848966</v>
      </c>
      <c r="O12">
        <f t="shared" si="5"/>
        <v>2.9993285585205013E-10</v>
      </c>
    </row>
    <row r="13" spans="1:15" x14ac:dyDescent="0.3">
      <c r="A13" t="s">
        <v>16</v>
      </c>
      <c r="B13">
        <v>-21.690989445824599</v>
      </c>
      <c r="C13">
        <v>1069.0507819161701</v>
      </c>
      <c r="D13">
        <v>-2.0289952369657801E-2</v>
      </c>
      <c r="E13">
        <v>0.98381207098606105</v>
      </c>
      <c r="H13" t="str">
        <f t="shared" si="0"/>
        <v>count3-2</v>
      </c>
      <c r="I13">
        <f t="shared" si="0"/>
        <v>-21.690989445824599</v>
      </c>
      <c r="J13">
        <f t="shared" si="1"/>
        <v>0.91005498197555801</v>
      </c>
      <c r="K13">
        <f t="shared" si="2"/>
        <v>-1.78157672900937</v>
      </c>
      <c r="L13">
        <f t="shared" si="3"/>
        <v>0.27906714594166498</v>
      </c>
      <c r="M13">
        <v>0.5</v>
      </c>
      <c r="N13">
        <f t="shared" si="4"/>
        <v>-21.646472743846456</v>
      </c>
      <c r="O13">
        <f t="shared" si="5"/>
        <v>3.972430745103413E-10</v>
      </c>
    </row>
    <row r="14" spans="1:15" x14ac:dyDescent="0.3">
      <c r="A14" t="s">
        <v>17</v>
      </c>
      <c r="B14">
        <v>-0.191542464225786</v>
      </c>
      <c r="C14">
        <v>0.271903463971015</v>
      </c>
      <c r="D14">
        <v>-0.70445025388203197</v>
      </c>
      <c r="E14">
        <v>0.48115241942833198</v>
      </c>
    </row>
    <row r="15" spans="1:15" x14ac:dyDescent="0.3">
      <c r="A15" t="s">
        <v>18</v>
      </c>
      <c r="B15">
        <v>-1.36690906440514</v>
      </c>
      <c r="C15">
        <v>0.61984852797975298</v>
      </c>
      <c r="D15">
        <v>-2.2052307986602</v>
      </c>
      <c r="E15">
        <v>2.7437903016334898E-2</v>
      </c>
    </row>
    <row r="16" spans="1:15" x14ac:dyDescent="0.3">
      <c r="A16" t="s">
        <v>19</v>
      </c>
      <c r="B16">
        <v>-3.3824836082105998</v>
      </c>
      <c r="C16">
        <v>0.92911616451837697</v>
      </c>
      <c r="D16">
        <v>-3.6405389739010401</v>
      </c>
      <c r="E16">
        <v>2.7206791895918199E-4</v>
      </c>
    </row>
    <row r="17" spans="1:5" x14ac:dyDescent="0.3">
      <c r="A17" t="s">
        <v>20</v>
      </c>
      <c r="B17">
        <v>-0.95493748644864995</v>
      </c>
      <c r="C17">
        <v>0.664603882361951</v>
      </c>
      <c r="D17">
        <v>-1.4368521036243</v>
      </c>
      <c r="E17">
        <v>0.15076002180773901</v>
      </c>
    </row>
    <row r="18" spans="1:5" x14ac:dyDescent="0.3">
      <c r="A18" t="s">
        <v>21</v>
      </c>
      <c r="B18">
        <v>-1.15797179345779</v>
      </c>
      <c r="C18">
        <v>0.66418920084635102</v>
      </c>
      <c r="D18">
        <v>-1.7434366472418299</v>
      </c>
      <c r="E18">
        <v>8.1257371541100507E-2</v>
      </c>
    </row>
    <row r="19" spans="1:5" x14ac:dyDescent="0.3">
      <c r="A19" t="s">
        <v>22</v>
      </c>
      <c r="B19">
        <v>-0.75703175126621003</v>
      </c>
      <c r="C19">
        <v>0.50455967226849596</v>
      </c>
      <c r="D19">
        <v>-1.50038101115494</v>
      </c>
      <c r="E19">
        <v>0.133515735440319</v>
      </c>
    </row>
    <row r="20" spans="1:5" x14ac:dyDescent="0.3">
      <c r="A20" t="s">
        <v>23</v>
      </c>
      <c r="B20">
        <v>1.42285961414095</v>
      </c>
      <c r="C20">
        <v>1.57465080449845</v>
      </c>
      <c r="D20">
        <v>0.90360326878577502</v>
      </c>
      <c r="E20">
        <v>0.36620580738097802</v>
      </c>
    </row>
    <row r="21" spans="1:5" x14ac:dyDescent="0.3">
      <c r="A21" t="s">
        <v>24</v>
      </c>
      <c r="B21">
        <v>-1.4312650520605701</v>
      </c>
      <c r="C21">
        <v>1.1291272939056001</v>
      </c>
      <c r="D21">
        <v>-1.2675852047734</v>
      </c>
      <c r="E21">
        <v>0.20494611824018699</v>
      </c>
    </row>
    <row r="22" spans="1:5" x14ac:dyDescent="0.3">
      <c r="A22" t="s">
        <v>25</v>
      </c>
      <c r="B22">
        <v>-0.42737584405262702</v>
      </c>
      <c r="C22">
        <v>0.712263304528434</v>
      </c>
      <c r="D22">
        <v>-0.60002507687178697</v>
      </c>
      <c r="E22">
        <v>0.54848952316459099</v>
      </c>
    </row>
    <row r="23" spans="1:5" x14ac:dyDescent="0.3">
      <c r="A23" t="s">
        <v>26</v>
      </c>
      <c r="B23">
        <v>6.40191090462773</v>
      </c>
      <c r="C23">
        <v>5.2495845832987396</v>
      </c>
      <c r="D23">
        <v>1.21950809688733</v>
      </c>
      <c r="E23">
        <v>0.22265140459171801</v>
      </c>
    </row>
    <row r="24" spans="1:5" x14ac:dyDescent="0.3">
      <c r="A24" t="s">
        <v>27</v>
      </c>
      <c r="B24">
        <v>1.7519203396629099</v>
      </c>
      <c r="C24">
        <v>5.5873218601049102</v>
      </c>
      <c r="D24">
        <v>0.31355278674245102</v>
      </c>
      <c r="E24">
        <v>0.753860722976187</v>
      </c>
    </row>
    <row r="25" spans="1:5" x14ac:dyDescent="0.3">
      <c r="A25" t="s">
        <v>28</v>
      </c>
      <c r="B25">
        <v>0.91005498197555801</v>
      </c>
      <c r="C25">
        <v>1.86877399070643</v>
      </c>
      <c r="D25">
        <v>0.48697969176654798</v>
      </c>
      <c r="E25">
        <v>0.626272722702506</v>
      </c>
    </row>
    <row r="26" spans="1:5" x14ac:dyDescent="0.3">
      <c r="A26" t="s">
        <v>29</v>
      </c>
      <c r="B26">
        <v>5.5622873475093697E-2</v>
      </c>
      <c r="C26">
        <v>0.14909130223091299</v>
      </c>
      <c r="D26">
        <v>0.37307926514012901</v>
      </c>
      <c r="E26">
        <v>0.70908945042857696</v>
      </c>
    </row>
    <row r="27" spans="1:5" x14ac:dyDescent="0.3">
      <c r="A27" t="s">
        <v>30</v>
      </c>
      <c r="B27">
        <v>0.82607539627964699</v>
      </c>
      <c r="C27">
        <v>0.42818919250486098</v>
      </c>
      <c r="D27">
        <v>1.92922990757238</v>
      </c>
      <c r="E27">
        <v>5.37023268749625E-2</v>
      </c>
    </row>
    <row r="28" spans="1:5" x14ac:dyDescent="0.3">
      <c r="A28" t="s">
        <v>31</v>
      </c>
      <c r="B28">
        <v>1.93803852909556</v>
      </c>
      <c r="C28">
        <v>0.641016948437658</v>
      </c>
      <c r="D28">
        <v>3.0233811037588301</v>
      </c>
      <c r="E28">
        <v>2.49967231535142E-3</v>
      </c>
    </row>
    <row r="29" spans="1:5" x14ac:dyDescent="0.3">
      <c r="A29" t="s">
        <v>32</v>
      </c>
      <c r="B29">
        <v>0.37037049956396301</v>
      </c>
      <c r="C29">
        <v>0.54047643446719595</v>
      </c>
      <c r="D29">
        <v>0.685266694243712</v>
      </c>
      <c r="E29">
        <v>0.49317564461036001</v>
      </c>
    </row>
    <row r="30" spans="1:5" x14ac:dyDescent="0.3">
      <c r="A30" t="s">
        <v>33</v>
      </c>
      <c r="B30">
        <v>0.67517974709255602</v>
      </c>
      <c r="C30">
        <v>0.483718701056362</v>
      </c>
      <c r="D30">
        <v>1.39581071729928</v>
      </c>
      <c r="E30">
        <v>0.162771502170411</v>
      </c>
    </row>
    <row r="31" spans="1:5" x14ac:dyDescent="0.3">
      <c r="A31" t="s">
        <v>34</v>
      </c>
      <c r="B31">
        <v>0.10947056387308</v>
      </c>
      <c r="C31">
        <v>0.26010483147921498</v>
      </c>
      <c r="D31">
        <v>0.42087093596271002</v>
      </c>
      <c r="E31">
        <v>0.673849329334128</v>
      </c>
    </row>
    <row r="32" spans="1:5" x14ac:dyDescent="0.3">
      <c r="A32" t="s">
        <v>35</v>
      </c>
      <c r="B32">
        <v>-1.55997084735866</v>
      </c>
      <c r="C32">
        <v>1.3784829896372399</v>
      </c>
      <c r="D32">
        <v>-1.1316576693987199</v>
      </c>
      <c r="E32">
        <v>0.25777838460520502</v>
      </c>
    </row>
    <row r="33" spans="1:5" x14ac:dyDescent="0.3">
      <c r="A33" t="s">
        <v>36</v>
      </c>
      <c r="B33">
        <v>0.79550448520786798</v>
      </c>
      <c r="C33">
        <v>1.00677856431063</v>
      </c>
      <c r="D33">
        <v>0.790148413372878</v>
      </c>
      <c r="E33">
        <v>0.42944109887691301</v>
      </c>
    </row>
    <row r="34" spans="1:5" x14ac:dyDescent="0.3">
      <c r="A34" t="s">
        <v>37</v>
      </c>
      <c r="B34">
        <v>1.94216757391126E-2</v>
      </c>
      <c r="C34">
        <v>0.44940307786363298</v>
      </c>
      <c r="D34">
        <v>4.3216605973059097E-2</v>
      </c>
      <c r="E34">
        <v>0.96552886780312597</v>
      </c>
    </row>
    <row r="35" spans="1:5" x14ac:dyDescent="0.3">
      <c r="A35" t="s">
        <v>38</v>
      </c>
      <c r="B35">
        <v>-8.9550656785823808</v>
      </c>
      <c r="C35">
        <v>5.5546603403022603</v>
      </c>
      <c r="D35">
        <v>-1.6121716054550099</v>
      </c>
      <c r="E35">
        <v>0.106924602295876</v>
      </c>
    </row>
    <row r="36" spans="1:5" x14ac:dyDescent="0.3">
      <c r="A36" t="s">
        <v>39</v>
      </c>
      <c r="B36">
        <v>0.83195359423710202</v>
      </c>
      <c r="C36">
        <v>7.9729294034750797</v>
      </c>
      <c r="D36">
        <v>0.104347292210375</v>
      </c>
      <c r="E36">
        <v>0.91689374896832398</v>
      </c>
    </row>
    <row r="37" spans="1:5" x14ac:dyDescent="0.3">
      <c r="A37" t="s">
        <v>40</v>
      </c>
      <c r="B37">
        <v>-1.78157672900937</v>
      </c>
      <c r="C37">
        <v>2.1486874880586302</v>
      </c>
      <c r="D37">
        <v>-0.82914650869915396</v>
      </c>
      <c r="E37">
        <v>0.407021509120639</v>
      </c>
    </row>
    <row r="38" spans="1:5" x14ac:dyDescent="0.3">
      <c r="A38" t="s">
        <v>41</v>
      </c>
      <c r="B38">
        <v>4.0088427338547802E-3</v>
      </c>
      <c r="C38">
        <v>2.1475581638012001E-2</v>
      </c>
      <c r="D38">
        <v>0.18666980952725801</v>
      </c>
      <c r="E38">
        <v>0.85191952849053998</v>
      </c>
    </row>
    <row r="39" spans="1:5" x14ac:dyDescent="0.3">
      <c r="A39" t="s">
        <v>42</v>
      </c>
      <c r="B39">
        <v>-0.13713851024319501</v>
      </c>
      <c r="C39">
        <v>8.5833800852847197E-2</v>
      </c>
      <c r="D39">
        <v>-1.59772151390923</v>
      </c>
      <c r="E39">
        <v>0.110104968591815</v>
      </c>
    </row>
    <row r="40" spans="1:5" x14ac:dyDescent="0.3">
      <c r="A40" t="s">
        <v>43</v>
      </c>
      <c r="B40">
        <v>-0.33287077301273199</v>
      </c>
      <c r="C40">
        <v>0.12792514778929301</v>
      </c>
      <c r="D40">
        <v>-2.6020745628608299</v>
      </c>
      <c r="E40">
        <v>9.2661703599550404E-3</v>
      </c>
    </row>
    <row r="41" spans="1:5" x14ac:dyDescent="0.3">
      <c r="A41" t="s">
        <v>44</v>
      </c>
      <c r="B41">
        <v>-6.2811365384089199E-2</v>
      </c>
      <c r="C41">
        <v>0.12639343161681699</v>
      </c>
      <c r="D41">
        <v>-0.496951183147813</v>
      </c>
      <c r="E41">
        <v>0.61922347663039501</v>
      </c>
    </row>
    <row r="42" spans="1:5" x14ac:dyDescent="0.3">
      <c r="A42" t="s">
        <v>45</v>
      </c>
      <c r="B42">
        <v>-0.114008182790372</v>
      </c>
      <c r="C42">
        <v>0.101960193364466</v>
      </c>
      <c r="D42">
        <v>-1.11816365807429</v>
      </c>
      <c r="E42">
        <v>0.26349710253321001</v>
      </c>
    </row>
    <row r="43" spans="1:5" x14ac:dyDescent="0.3">
      <c r="A43" t="s">
        <v>46</v>
      </c>
      <c r="B43">
        <v>1.5918403831423799E-2</v>
      </c>
      <c r="C43">
        <v>3.5946111242878297E-2</v>
      </c>
      <c r="D43">
        <v>0.44284077695824697</v>
      </c>
      <c r="E43">
        <v>0.65788090656158504</v>
      </c>
    </row>
    <row r="44" spans="1:5" x14ac:dyDescent="0.3">
      <c r="A44" t="s">
        <v>47</v>
      </c>
      <c r="B44">
        <v>0.280364494761973</v>
      </c>
      <c r="C44">
        <v>0.35187217127600101</v>
      </c>
      <c r="D44">
        <v>0.79677939220166605</v>
      </c>
      <c r="E44">
        <v>0.42557916556603198</v>
      </c>
    </row>
    <row r="45" spans="1:5" x14ac:dyDescent="0.3">
      <c r="A45" t="s">
        <v>48</v>
      </c>
      <c r="B45">
        <v>-0.174374937388104</v>
      </c>
      <c r="C45">
        <v>0.26087254650295</v>
      </c>
      <c r="D45">
        <v>-0.66842962099935799</v>
      </c>
      <c r="E45">
        <v>0.50385939282470205</v>
      </c>
    </row>
    <row r="46" spans="1:5" x14ac:dyDescent="0.3">
      <c r="A46" t="s">
        <v>49</v>
      </c>
      <c r="B46">
        <v>1.44501688756415E-2</v>
      </c>
      <c r="C46">
        <v>7.9798877117420897E-2</v>
      </c>
      <c r="D46">
        <v>0.18108235851964</v>
      </c>
      <c r="E46">
        <v>0.856302931541854</v>
      </c>
    </row>
    <row r="47" spans="1:5" x14ac:dyDescent="0.3">
      <c r="A47" t="s">
        <v>50</v>
      </c>
      <c r="B47">
        <v>1.85749978558747</v>
      </c>
      <c r="C47">
        <v>1.30280928292665</v>
      </c>
      <c r="D47">
        <v>1.4257649296255801</v>
      </c>
      <c r="E47">
        <v>0.15393620724291299</v>
      </c>
    </row>
    <row r="48" spans="1:5" x14ac:dyDescent="0.3">
      <c r="A48" t="s">
        <v>51</v>
      </c>
      <c r="B48">
        <v>-1.9574723638831699</v>
      </c>
      <c r="C48">
        <v>3.4735013478949299</v>
      </c>
      <c r="D48">
        <v>-0.56354443768086504</v>
      </c>
      <c r="E48">
        <v>0.57306420943767</v>
      </c>
    </row>
    <row r="49" spans="1:5" x14ac:dyDescent="0.3">
      <c r="A49" t="s">
        <v>52</v>
      </c>
      <c r="B49">
        <v>0.27906714594166498</v>
      </c>
      <c r="C49">
        <v>0.72859791069195001</v>
      </c>
      <c r="D49">
        <v>0.38301941557399599</v>
      </c>
      <c r="E49">
        <v>0.70170536828488295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F13" sqref="F13"/>
    </sheetView>
  </sheetViews>
  <sheetFormatPr defaultRowHeight="14.4" x14ac:dyDescent="0.3"/>
  <cols>
    <col min="1" max="1" width="23.109375" bestFit="1" customWidth="1"/>
    <col min="2" max="5" width="8.77734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t="s">
        <v>53</v>
      </c>
      <c r="J1" t="s">
        <v>54</v>
      </c>
      <c r="K1" t="s">
        <v>55</v>
      </c>
      <c r="L1" t="s">
        <v>56</v>
      </c>
      <c r="M1" t="s">
        <v>59</v>
      </c>
      <c r="N1" t="s">
        <v>57</v>
      </c>
      <c r="O1" t="s">
        <v>58</v>
      </c>
    </row>
    <row r="2" spans="1:15" x14ac:dyDescent="0.3">
      <c r="A2" t="s">
        <v>5</v>
      </c>
      <c r="B2">
        <v>-5.1345308994455898</v>
      </c>
      <c r="C2">
        <v>0.34303634685001799</v>
      </c>
      <c r="D2">
        <v>-14.967891730990599</v>
      </c>
      <c r="E2" s="6">
        <v>1.1903527812331501E-50</v>
      </c>
      <c r="H2" t="str">
        <f>A2</f>
        <v>count0-0</v>
      </c>
      <c r="I2">
        <f>B2</f>
        <v>-5.1345308994455898</v>
      </c>
      <c r="J2">
        <f>B14</f>
        <v>-0.82646392254411705</v>
      </c>
      <c r="K2">
        <f>B26</f>
        <v>0.53363888948128002</v>
      </c>
      <c r="L2">
        <f>B38</f>
        <v>-9.7713146272326398E-2</v>
      </c>
      <c r="M2">
        <v>0.5</v>
      </c>
      <c r="N2">
        <f>I2+J2*M2+K2*M2^2+L2*M2^3</f>
        <v>-5.4265672816313693</v>
      </c>
      <c r="O2">
        <f>1/(1+EXP(-N2))</f>
        <v>4.3789084168642627E-3</v>
      </c>
    </row>
    <row r="3" spans="1:15" x14ac:dyDescent="0.3">
      <c r="A3" t="s">
        <v>6</v>
      </c>
      <c r="B3">
        <v>-5.0129394227901498</v>
      </c>
      <c r="C3">
        <v>0.35052537227275299</v>
      </c>
      <c r="D3">
        <v>-14.301217028276801</v>
      </c>
      <c r="E3" s="6">
        <v>2.1501616579412E-46</v>
      </c>
      <c r="H3" t="str">
        <f t="shared" ref="H3:I13" si="0">A3</f>
        <v>count0-1</v>
      </c>
      <c r="I3">
        <f t="shared" si="0"/>
        <v>-5.0129394227901498</v>
      </c>
      <c r="J3">
        <f t="shared" ref="J3:J13" si="1">B15</f>
        <v>-1.3426811896916699</v>
      </c>
      <c r="K3">
        <f t="shared" ref="K3:K13" si="2">B27</f>
        <v>0.66828721670101598</v>
      </c>
      <c r="L3">
        <f t="shared" ref="L3:L13" si="3">B39</f>
        <v>-8.8655229517071305E-2</v>
      </c>
      <c r="M3">
        <v>0.5</v>
      </c>
      <c r="N3">
        <f t="shared" ref="N3:N13" si="4">I3+J3*M3+K3*M3^2+L3*M3^3</f>
        <v>-5.5282901171503642</v>
      </c>
      <c r="O3">
        <f t="shared" ref="O3:O13" si="5">1/(1+EXP(-N3))</f>
        <v>3.9570557695543908E-3</v>
      </c>
    </row>
    <row r="4" spans="1:15" x14ac:dyDescent="0.3">
      <c r="A4" t="s">
        <v>7</v>
      </c>
      <c r="B4">
        <v>-5.1418160464109599</v>
      </c>
      <c r="C4">
        <v>0.37721429468335299</v>
      </c>
      <c r="D4">
        <v>-13.6310211963923</v>
      </c>
      <c r="E4" s="6">
        <v>2.6188977619911401E-42</v>
      </c>
      <c r="H4" t="str">
        <f t="shared" si="0"/>
        <v>count0-2</v>
      </c>
      <c r="I4">
        <f t="shared" si="0"/>
        <v>-5.1418160464109599</v>
      </c>
      <c r="J4">
        <f t="shared" si="1"/>
        <v>-1.4484270588350301</v>
      </c>
      <c r="K4">
        <f t="shared" si="2"/>
        <v>0.64787452112205701</v>
      </c>
      <c r="L4">
        <f t="shared" si="3"/>
        <v>-8.2974267779917593E-2</v>
      </c>
      <c r="M4">
        <v>0.5</v>
      </c>
      <c r="N4">
        <f t="shared" si="4"/>
        <v>-5.7144327290204506</v>
      </c>
      <c r="O4">
        <f t="shared" si="5"/>
        <v>3.2871796754854808E-3</v>
      </c>
    </row>
    <row r="5" spans="1:15" x14ac:dyDescent="0.3">
      <c r="A5" t="s">
        <v>8</v>
      </c>
      <c r="B5">
        <v>-4.7347707182649499</v>
      </c>
      <c r="C5">
        <v>0.35128078467983198</v>
      </c>
      <c r="D5">
        <v>-13.4785929796313</v>
      </c>
      <c r="E5" s="6">
        <v>2.0905553291086299E-41</v>
      </c>
      <c r="H5" t="str">
        <f t="shared" si="0"/>
        <v>count1-0</v>
      </c>
      <c r="I5">
        <f t="shared" si="0"/>
        <v>-4.7347707182649499</v>
      </c>
      <c r="J5">
        <f t="shared" si="1"/>
        <v>-1.5850775376452999</v>
      </c>
      <c r="K5">
        <f t="shared" si="2"/>
        <v>1.03137479704774</v>
      </c>
      <c r="L5">
        <f t="shared" si="3"/>
        <v>-0.215188659369001</v>
      </c>
      <c r="M5">
        <v>0.5</v>
      </c>
      <c r="N5">
        <f t="shared" si="4"/>
        <v>-5.2963643702467893</v>
      </c>
      <c r="O5">
        <f t="shared" si="5"/>
        <v>4.9848017901915212E-3</v>
      </c>
    </row>
    <row r="6" spans="1:15" x14ac:dyDescent="0.3">
      <c r="A6" t="s">
        <v>9</v>
      </c>
      <c r="B6">
        <v>-5.0295814509855497</v>
      </c>
      <c r="C6">
        <v>0.35367221358822498</v>
      </c>
      <c r="D6">
        <v>-14.221025168919301</v>
      </c>
      <c r="E6" s="6">
        <v>6.7851607597158297E-46</v>
      </c>
      <c r="H6" t="str">
        <f t="shared" si="0"/>
        <v>count1-1</v>
      </c>
      <c r="I6">
        <f t="shared" si="0"/>
        <v>-5.0295814509855497</v>
      </c>
      <c r="J6">
        <f t="shared" si="1"/>
        <v>-1.2335329813504701</v>
      </c>
      <c r="K6">
        <f t="shared" si="2"/>
        <v>0.66615045043663201</v>
      </c>
      <c r="L6">
        <f t="shared" si="3"/>
        <v>-0.10645269028946699</v>
      </c>
      <c r="M6">
        <v>0.5</v>
      </c>
      <c r="N6">
        <f t="shared" si="4"/>
        <v>-5.4931169153378097</v>
      </c>
      <c r="O6">
        <f t="shared" si="5"/>
        <v>4.0981342494535592E-3</v>
      </c>
    </row>
    <row r="7" spans="1:15" x14ac:dyDescent="0.3">
      <c r="A7" t="s">
        <v>10</v>
      </c>
      <c r="B7">
        <v>-4.80106295444822</v>
      </c>
      <c r="C7">
        <v>0.36030726527025903</v>
      </c>
      <c r="D7">
        <v>-13.324912976281601</v>
      </c>
      <c r="E7" s="6">
        <v>1.6582603758868799E-40</v>
      </c>
      <c r="H7" t="str">
        <f t="shared" si="0"/>
        <v>count1-2</v>
      </c>
      <c r="I7">
        <f t="shared" si="0"/>
        <v>-4.80106295444822</v>
      </c>
      <c r="J7">
        <f t="shared" si="1"/>
        <v>-2.1906075247193502</v>
      </c>
      <c r="K7">
        <f t="shared" si="2"/>
        <v>1.0949386720914001</v>
      </c>
      <c r="L7">
        <f t="shared" si="3"/>
        <v>-0.155400574079777</v>
      </c>
      <c r="M7">
        <v>0.5</v>
      </c>
      <c r="N7">
        <f t="shared" si="4"/>
        <v>-5.6420571205450178</v>
      </c>
      <c r="O7">
        <f t="shared" si="5"/>
        <v>3.5330406068606298E-3</v>
      </c>
    </row>
    <row r="8" spans="1:15" x14ac:dyDescent="0.3">
      <c r="A8" t="s">
        <v>11</v>
      </c>
      <c r="B8">
        <v>-4.6177420662008002</v>
      </c>
      <c r="C8">
        <v>0.36979419808084502</v>
      </c>
      <c r="D8">
        <v>-12.4873296827422</v>
      </c>
      <c r="E8" s="6">
        <v>8.7542815244056494E-36</v>
      </c>
      <c r="H8" t="str">
        <f t="shared" si="0"/>
        <v>count2-0</v>
      </c>
      <c r="I8">
        <f t="shared" si="0"/>
        <v>-4.6177420662008002</v>
      </c>
      <c r="J8">
        <f t="shared" si="1"/>
        <v>-1.2524239141954501</v>
      </c>
      <c r="K8">
        <f t="shared" si="2"/>
        <v>0.326908206210966</v>
      </c>
      <c r="L8">
        <f t="shared" si="3"/>
        <v>-3.0910749137148402E-2</v>
      </c>
      <c r="M8">
        <v>0.5</v>
      </c>
      <c r="N8">
        <f t="shared" si="4"/>
        <v>-5.1660908153879275</v>
      </c>
      <c r="O8">
        <f t="shared" si="5"/>
        <v>5.674451186941265E-3</v>
      </c>
    </row>
    <row r="9" spans="1:15" x14ac:dyDescent="0.3">
      <c r="A9" t="s">
        <v>12</v>
      </c>
      <c r="B9">
        <v>-4.4663666760300096</v>
      </c>
      <c r="C9">
        <v>0.36157578972561599</v>
      </c>
      <c r="D9">
        <v>-12.3525047941383</v>
      </c>
      <c r="E9" s="6">
        <v>4.7218043668476798E-35</v>
      </c>
      <c r="H9" t="str">
        <f t="shared" si="0"/>
        <v>count2-1</v>
      </c>
      <c r="I9">
        <f t="shared" si="0"/>
        <v>-4.4663666760300096</v>
      </c>
      <c r="J9">
        <f t="shared" si="1"/>
        <v>-2.3181484411774802</v>
      </c>
      <c r="K9">
        <f t="shared" si="2"/>
        <v>1.2451875779853501</v>
      </c>
      <c r="L9">
        <f t="shared" si="3"/>
        <v>-0.21117006001083599</v>
      </c>
      <c r="M9">
        <v>0.5</v>
      </c>
      <c r="N9">
        <f t="shared" si="4"/>
        <v>-5.3405402596237668</v>
      </c>
      <c r="O9">
        <f t="shared" si="5"/>
        <v>4.7704144606660276E-3</v>
      </c>
    </row>
    <row r="10" spans="1:15" x14ac:dyDescent="0.3">
      <c r="A10" t="s">
        <v>13</v>
      </c>
      <c r="B10">
        <v>-4.9084156829696601</v>
      </c>
      <c r="C10">
        <v>0.35338403782497801</v>
      </c>
      <c r="D10">
        <v>-13.8897492744159</v>
      </c>
      <c r="E10" s="6">
        <v>7.3090721268695398E-44</v>
      </c>
      <c r="H10" t="str">
        <f t="shared" si="0"/>
        <v>count2-2</v>
      </c>
      <c r="I10">
        <f t="shared" si="0"/>
        <v>-4.9084156829696601</v>
      </c>
      <c r="J10">
        <f t="shared" si="1"/>
        <v>-1.3472515193493599</v>
      </c>
      <c r="K10">
        <f t="shared" si="2"/>
        <v>0.40054768112098199</v>
      </c>
      <c r="L10">
        <f t="shared" si="3"/>
        <v>-1.7966405982555202E-2</v>
      </c>
      <c r="M10">
        <v>0.5</v>
      </c>
      <c r="N10">
        <f t="shared" si="4"/>
        <v>-5.4841503231119137</v>
      </c>
      <c r="O10">
        <f t="shared" si="5"/>
        <v>4.1348931609374757E-3</v>
      </c>
    </row>
    <row r="11" spans="1:15" x14ac:dyDescent="0.3">
      <c r="A11" t="s">
        <v>14</v>
      </c>
      <c r="B11">
        <v>-5.2448677919104503</v>
      </c>
      <c r="C11">
        <v>0.634258149792434</v>
      </c>
      <c r="D11">
        <v>-8.2692950711423698</v>
      </c>
      <c r="E11" s="6">
        <v>1.3475338289035E-16</v>
      </c>
      <c r="H11" t="str">
        <f t="shared" si="0"/>
        <v>count3-0</v>
      </c>
      <c r="I11">
        <f t="shared" si="0"/>
        <v>-5.2448677919104503</v>
      </c>
      <c r="J11">
        <f t="shared" si="1"/>
        <v>-2.6104767556903501</v>
      </c>
      <c r="K11">
        <f t="shared" si="2"/>
        <v>5.8835919213040899</v>
      </c>
      <c r="L11">
        <f t="shared" si="3"/>
        <v>-3.85469754529923</v>
      </c>
      <c r="M11">
        <v>0.5</v>
      </c>
      <c r="N11">
        <f t="shared" si="4"/>
        <v>-5.5610453825920061</v>
      </c>
      <c r="O11">
        <f t="shared" si="5"/>
        <v>3.8300295306476261E-3</v>
      </c>
    </row>
    <row r="12" spans="1:15" x14ac:dyDescent="0.3">
      <c r="A12" t="s">
        <v>15</v>
      </c>
      <c r="B12">
        <v>-5.2014625960658902</v>
      </c>
      <c r="C12">
        <v>0.45812721042768201</v>
      </c>
      <c r="D12">
        <v>-11.353751704052</v>
      </c>
      <c r="E12" s="6">
        <v>7.1047375369808707E-30</v>
      </c>
      <c r="H12" t="str">
        <f t="shared" si="0"/>
        <v>count3-1</v>
      </c>
      <c r="I12">
        <f t="shared" si="0"/>
        <v>-5.2014625960658902</v>
      </c>
      <c r="J12">
        <f t="shared" si="1"/>
        <v>1.0022682972285299</v>
      </c>
      <c r="K12">
        <f t="shared" si="2"/>
        <v>-1.6824332450063699</v>
      </c>
      <c r="L12">
        <f t="shared" si="3"/>
        <v>-7.7513252567564805E-2</v>
      </c>
      <c r="M12">
        <v>0.5</v>
      </c>
      <c r="N12">
        <f t="shared" si="4"/>
        <v>-5.1306259152741625</v>
      </c>
      <c r="O12">
        <f t="shared" si="5"/>
        <v>5.8781019823469236E-3</v>
      </c>
    </row>
    <row r="13" spans="1:15" x14ac:dyDescent="0.3">
      <c r="A13" t="s">
        <v>16</v>
      </c>
      <c r="B13">
        <v>-4.7868124453715399</v>
      </c>
      <c r="C13">
        <v>0.38344124408347202</v>
      </c>
      <c r="D13">
        <v>-12.483822539261</v>
      </c>
      <c r="E13" s="6">
        <v>9.1486745134965002E-36</v>
      </c>
      <c r="H13" t="str">
        <f t="shared" si="0"/>
        <v>count3-2</v>
      </c>
      <c r="I13">
        <f t="shared" si="0"/>
        <v>-4.7868124453715399</v>
      </c>
      <c r="J13">
        <f t="shared" si="1"/>
        <v>-0.72903018743076498</v>
      </c>
      <c r="K13">
        <f t="shared" si="2"/>
        <v>-0.37001102374545602</v>
      </c>
      <c r="L13">
        <f t="shared" si="3"/>
        <v>-0.123550404610954</v>
      </c>
      <c r="M13">
        <v>0.5</v>
      </c>
      <c r="N13">
        <f t="shared" si="4"/>
        <v>-5.2592740955996558</v>
      </c>
      <c r="O13">
        <f t="shared" si="5"/>
        <v>5.1721867830712151E-3</v>
      </c>
    </row>
    <row r="14" spans="1:15" x14ac:dyDescent="0.3">
      <c r="A14" t="s">
        <v>17</v>
      </c>
      <c r="B14">
        <v>-0.82646392254411705</v>
      </c>
      <c r="C14">
        <v>0.16448131283911699</v>
      </c>
      <c r="D14">
        <v>-5.02466759462519</v>
      </c>
      <c r="E14" s="6">
        <v>5.0430524104866103E-7</v>
      </c>
    </row>
    <row r="15" spans="1:15" x14ac:dyDescent="0.3">
      <c r="A15" t="s">
        <v>18</v>
      </c>
      <c r="B15">
        <v>-1.3426811896916699</v>
      </c>
      <c r="C15">
        <v>0.21989345538765501</v>
      </c>
      <c r="D15">
        <v>-6.1060534399472202</v>
      </c>
      <c r="E15" s="6">
        <v>1.0212482642802501E-9</v>
      </c>
    </row>
    <row r="16" spans="1:15" x14ac:dyDescent="0.3">
      <c r="A16" t="s">
        <v>19</v>
      </c>
      <c r="B16">
        <v>-1.4484270588350301</v>
      </c>
      <c r="C16">
        <v>0.34162071674111899</v>
      </c>
      <c r="D16">
        <v>-4.2398689185253602</v>
      </c>
      <c r="E16" s="6">
        <v>2.23650348353347E-5</v>
      </c>
    </row>
    <row r="17" spans="1:5" x14ac:dyDescent="0.3">
      <c r="A17" t="s">
        <v>20</v>
      </c>
      <c r="B17">
        <v>-1.5850775376452999</v>
      </c>
      <c r="C17">
        <v>0.28931187003888398</v>
      </c>
      <c r="D17">
        <v>-5.4787850129767097</v>
      </c>
      <c r="E17" s="6">
        <v>4.2825632219410502E-8</v>
      </c>
    </row>
    <row r="18" spans="1:5" x14ac:dyDescent="0.3">
      <c r="A18" t="s">
        <v>21</v>
      </c>
      <c r="B18">
        <v>-1.2335329813504701</v>
      </c>
      <c r="C18">
        <v>0.27359465431131902</v>
      </c>
      <c r="D18">
        <v>-4.5086150694554501</v>
      </c>
      <c r="E18" s="6">
        <v>6.5252175249351102E-6</v>
      </c>
    </row>
    <row r="19" spans="1:5" x14ac:dyDescent="0.3">
      <c r="A19" t="s">
        <v>22</v>
      </c>
      <c r="B19">
        <v>-2.1906075247193502</v>
      </c>
      <c r="C19">
        <v>0.28521618748835498</v>
      </c>
      <c r="D19">
        <v>-7.68051611659941</v>
      </c>
      <c r="E19" s="6">
        <v>1.5844891056325699E-14</v>
      </c>
    </row>
    <row r="20" spans="1:5" x14ac:dyDescent="0.3">
      <c r="A20" t="s">
        <v>23</v>
      </c>
      <c r="B20">
        <v>-1.2524239141954501</v>
      </c>
      <c r="C20">
        <v>0.45397889287193499</v>
      </c>
      <c r="D20">
        <v>-2.7587712421439599</v>
      </c>
      <c r="E20">
        <v>5.8019133540769003E-3</v>
      </c>
    </row>
    <row r="21" spans="1:5" x14ac:dyDescent="0.3">
      <c r="A21" t="s">
        <v>24</v>
      </c>
      <c r="B21">
        <v>-2.3181484411774802</v>
      </c>
      <c r="C21">
        <v>0.395436420534165</v>
      </c>
      <c r="D21">
        <v>-5.86225324932406</v>
      </c>
      <c r="E21" s="6">
        <v>4.5662787604564303E-9</v>
      </c>
    </row>
    <row r="22" spans="1:5" x14ac:dyDescent="0.3">
      <c r="A22" t="s">
        <v>25</v>
      </c>
      <c r="B22">
        <v>-1.3472515193493599</v>
      </c>
      <c r="C22">
        <v>0.23371624997742699</v>
      </c>
      <c r="D22">
        <v>-5.76447516798462</v>
      </c>
      <c r="E22" s="6">
        <v>8.1912336741595497E-9</v>
      </c>
    </row>
    <row r="23" spans="1:5" x14ac:dyDescent="0.3">
      <c r="A23" t="s">
        <v>26</v>
      </c>
      <c r="B23">
        <v>-2.6104767556903501</v>
      </c>
      <c r="C23">
        <v>2.7667342548753999</v>
      </c>
      <c r="D23">
        <v>-0.94352276554580305</v>
      </c>
      <c r="E23">
        <v>0.34541357643736398</v>
      </c>
    </row>
    <row r="24" spans="1:5" x14ac:dyDescent="0.3">
      <c r="A24" t="s">
        <v>27</v>
      </c>
      <c r="B24">
        <v>1.0022682972285299</v>
      </c>
      <c r="C24">
        <v>1.45865466532538</v>
      </c>
      <c r="D24">
        <v>0.687118288553208</v>
      </c>
      <c r="E24">
        <v>0.49200819031655202</v>
      </c>
    </row>
    <row r="25" spans="1:5" x14ac:dyDescent="0.3">
      <c r="A25" t="s">
        <v>28</v>
      </c>
      <c r="B25">
        <v>-0.72903018743076498</v>
      </c>
      <c r="C25">
        <v>0.78760973669011403</v>
      </c>
      <c r="D25">
        <v>-0.92562363499272304</v>
      </c>
      <c r="E25">
        <v>0.35464160618118201</v>
      </c>
    </row>
    <row r="26" spans="1:5" x14ac:dyDescent="0.3">
      <c r="A26" t="s">
        <v>29</v>
      </c>
      <c r="B26">
        <v>0.53363888948128002</v>
      </c>
      <c r="C26">
        <v>0.119721330740761</v>
      </c>
      <c r="D26">
        <v>4.4573417801109896</v>
      </c>
      <c r="E26" s="6">
        <v>8.2982242507857307E-6</v>
      </c>
    </row>
    <row r="27" spans="1:5" x14ac:dyDescent="0.3">
      <c r="A27" t="s">
        <v>30</v>
      </c>
      <c r="B27">
        <v>0.66828721670101598</v>
      </c>
      <c r="C27">
        <v>0.14206622890958201</v>
      </c>
      <c r="D27">
        <v>4.70405403050676</v>
      </c>
      <c r="E27" s="6">
        <v>2.5504570446908799E-6</v>
      </c>
    </row>
    <row r="28" spans="1:5" x14ac:dyDescent="0.3">
      <c r="A28" t="s">
        <v>31</v>
      </c>
      <c r="B28">
        <v>0.64787452112205701</v>
      </c>
      <c r="C28">
        <v>0.19571538384387999</v>
      </c>
      <c r="D28">
        <v>3.3102891985172702</v>
      </c>
      <c r="E28">
        <v>9.3199623514377396E-4</v>
      </c>
    </row>
    <row r="29" spans="1:5" x14ac:dyDescent="0.3">
      <c r="A29" t="s">
        <v>32</v>
      </c>
      <c r="B29">
        <v>1.03137479704774</v>
      </c>
      <c r="C29">
        <v>0.24089288622303701</v>
      </c>
      <c r="D29">
        <v>4.2814663945402298</v>
      </c>
      <c r="E29" s="6">
        <v>1.8566576512288099E-5</v>
      </c>
    </row>
    <row r="30" spans="1:5" x14ac:dyDescent="0.3">
      <c r="A30" t="s">
        <v>33</v>
      </c>
      <c r="B30">
        <v>0.66615045043663201</v>
      </c>
      <c r="C30">
        <v>0.198381365669937</v>
      </c>
      <c r="D30">
        <v>3.3579285442815201</v>
      </c>
      <c r="E30">
        <v>7.8528910583897799E-4</v>
      </c>
    </row>
    <row r="31" spans="1:5" x14ac:dyDescent="0.3">
      <c r="A31" t="s">
        <v>34</v>
      </c>
      <c r="B31">
        <v>1.0949386720914001</v>
      </c>
      <c r="C31">
        <v>0.179571503247797</v>
      </c>
      <c r="D31">
        <v>6.0975079691817999</v>
      </c>
      <c r="E31" s="6">
        <v>1.07734750333793E-9</v>
      </c>
    </row>
    <row r="32" spans="1:5" x14ac:dyDescent="0.3">
      <c r="A32" t="s">
        <v>35</v>
      </c>
      <c r="B32">
        <v>0.326908206210966</v>
      </c>
      <c r="C32">
        <v>0.37739857037903202</v>
      </c>
      <c r="D32">
        <v>0.86621474448788505</v>
      </c>
      <c r="E32">
        <v>0.38637240910167697</v>
      </c>
    </row>
    <row r="33" spans="1:5" x14ac:dyDescent="0.3">
      <c r="A33" t="s">
        <v>36</v>
      </c>
      <c r="B33">
        <v>1.2451875779853501</v>
      </c>
      <c r="C33">
        <v>0.33139291479998001</v>
      </c>
      <c r="D33">
        <v>3.7574357277279402</v>
      </c>
      <c r="E33">
        <v>1.7166343831843701E-4</v>
      </c>
    </row>
    <row r="34" spans="1:5" x14ac:dyDescent="0.3">
      <c r="A34" t="s">
        <v>37</v>
      </c>
      <c r="B34">
        <v>0.40054768112098199</v>
      </c>
      <c r="C34">
        <v>0.13913713088507401</v>
      </c>
      <c r="D34">
        <v>2.8787979065906599</v>
      </c>
      <c r="E34">
        <v>3.9919405315047597E-3</v>
      </c>
    </row>
    <row r="35" spans="1:5" x14ac:dyDescent="0.3">
      <c r="A35" t="s">
        <v>38</v>
      </c>
      <c r="B35">
        <v>5.8835919213040899</v>
      </c>
      <c r="C35">
        <v>4.2455114252436701</v>
      </c>
      <c r="D35">
        <v>1.3858382022765099</v>
      </c>
      <c r="E35">
        <v>0.165796314323786</v>
      </c>
    </row>
    <row r="36" spans="1:5" x14ac:dyDescent="0.3">
      <c r="A36" t="s">
        <v>39</v>
      </c>
      <c r="B36">
        <v>-1.6824332450063699</v>
      </c>
      <c r="C36">
        <v>2.02626033121678</v>
      </c>
      <c r="D36">
        <v>-0.83031445618641797</v>
      </c>
      <c r="E36">
        <v>0.40636101680103198</v>
      </c>
    </row>
    <row r="37" spans="1:5" x14ac:dyDescent="0.3">
      <c r="A37" t="s">
        <v>40</v>
      </c>
      <c r="B37">
        <v>-0.37001102374545602</v>
      </c>
      <c r="C37">
        <v>0.977085537112659</v>
      </c>
      <c r="D37">
        <v>-0.37868846655826999</v>
      </c>
      <c r="E37">
        <v>0.70491921896548304</v>
      </c>
    </row>
    <row r="38" spans="1:5" x14ac:dyDescent="0.3">
      <c r="A38" t="s">
        <v>41</v>
      </c>
      <c r="B38">
        <v>-9.7713146272326398E-2</v>
      </c>
      <c r="C38">
        <v>2.51806569967249E-2</v>
      </c>
      <c r="D38">
        <v>-3.8804843847019401</v>
      </c>
      <c r="E38">
        <v>1.04248638270217E-4</v>
      </c>
    </row>
    <row r="39" spans="1:5" x14ac:dyDescent="0.3">
      <c r="A39" t="s">
        <v>42</v>
      </c>
      <c r="B39">
        <v>-8.8655229517071305E-2</v>
      </c>
      <c r="C39">
        <v>2.6407777331883299E-2</v>
      </c>
      <c r="D39">
        <v>-3.3571636265667002</v>
      </c>
      <c r="E39">
        <v>7.8746495564935195E-4</v>
      </c>
    </row>
    <row r="40" spans="1:5" x14ac:dyDescent="0.3">
      <c r="A40" t="s">
        <v>43</v>
      </c>
      <c r="B40">
        <v>-8.2974267779917593E-2</v>
      </c>
      <c r="C40">
        <v>3.2443888808405E-2</v>
      </c>
      <c r="D40">
        <v>-2.5574698603461501</v>
      </c>
      <c r="E40">
        <v>1.0543669442702901E-2</v>
      </c>
    </row>
    <row r="41" spans="1:5" x14ac:dyDescent="0.3">
      <c r="A41" t="s">
        <v>44</v>
      </c>
      <c r="B41">
        <v>-0.215188659369001</v>
      </c>
      <c r="C41">
        <v>5.8190930118928001E-2</v>
      </c>
      <c r="D41">
        <v>-3.6979759376454</v>
      </c>
      <c r="E41">
        <v>2.1732548431912399E-4</v>
      </c>
    </row>
    <row r="42" spans="1:5" x14ac:dyDescent="0.3">
      <c r="A42" t="s">
        <v>45</v>
      </c>
      <c r="B42">
        <v>-0.10645269028946699</v>
      </c>
      <c r="C42">
        <v>4.1666229292059397E-2</v>
      </c>
      <c r="D42">
        <v>-2.55489138561799</v>
      </c>
      <c r="E42">
        <v>1.0622093740813E-2</v>
      </c>
    </row>
    <row r="43" spans="1:5" x14ac:dyDescent="0.3">
      <c r="A43" t="s">
        <v>46</v>
      </c>
      <c r="B43">
        <v>-0.155400574079777</v>
      </c>
      <c r="C43">
        <v>3.2622712316768901E-2</v>
      </c>
      <c r="D43">
        <v>-4.7635700113107102</v>
      </c>
      <c r="E43" s="6">
        <v>1.9019757756880299E-6</v>
      </c>
    </row>
    <row r="44" spans="1:5" x14ac:dyDescent="0.3">
      <c r="A44" t="s">
        <v>47</v>
      </c>
      <c r="B44">
        <v>-3.0910749137148402E-2</v>
      </c>
      <c r="C44">
        <v>8.8726625591687203E-2</v>
      </c>
      <c r="D44">
        <v>-0.34838188571936901</v>
      </c>
      <c r="E44">
        <v>0.72755340458288498</v>
      </c>
    </row>
    <row r="45" spans="1:5" x14ac:dyDescent="0.3">
      <c r="A45" t="s">
        <v>48</v>
      </c>
      <c r="B45">
        <v>-0.21117006001083599</v>
      </c>
      <c r="C45">
        <v>7.9397634648517304E-2</v>
      </c>
      <c r="D45">
        <v>-2.6596517760970801</v>
      </c>
      <c r="E45">
        <v>7.8221477809836595E-3</v>
      </c>
    </row>
    <row r="46" spans="1:5" x14ac:dyDescent="0.3">
      <c r="A46" t="s">
        <v>49</v>
      </c>
      <c r="B46">
        <v>-1.7966405982555202E-2</v>
      </c>
      <c r="C46">
        <v>2.2593601676503101E-2</v>
      </c>
      <c r="D46">
        <v>-0.79519884610694302</v>
      </c>
      <c r="E46">
        <v>0.42649784291016801</v>
      </c>
    </row>
    <row r="47" spans="1:5" x14ac:dyDescent="0.3">
      <c r="A47" t="s">
        <v>50</v>
      </c>
      <c r="B47">
        <v>-3.85469754529923</v>
      </c>
      <c r="C47">
        <v>1.9518928926919901</v>
      </c>
      <c r="D47">
        <v>-1.97485095608036</v>
      </c>
      <c r="E47">
        <v>4.8285064422775803E-2</v>
      </c>
    </row>
    <row r="48" spans="1:5" x14ac:dyDescent="0.3">
      <c r="A48" t="s">
        <v>51</v>
      </c>
      <c r="B48">
        <v>-7.7513252567564805E-2</v>
      </c>
      <c r="C48">
        <v>0.83823961323956298</v>
      </c>
      <c r="D48">
        <v>-9.2471473959573003E-2</v>
      </c>
      <c r="E48">
        <v>0.92632345457501997</v>
      </c>
    </row>
    <row r="49" spans="1:5" x14ac:dyDescent="0.3">
      <c r="A49" t="s">
        <v>52</v>
      </c>
      <c r="B49">
        <v>-0.123550404610954</v>
      </c>
      <c r="C49">
        <v>0.35428142098618098</v>
      </c>
      <c r="D49">
        <v>-0.34873520679418601</v>
      </c>
      <c r="E49">
        <v>0.72728811040470198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showGridLines="0" tabSelected="1" workbookViewId="0">
      <selection activeCell="A2" sqref="A2"/>
    </sheetView>
  </sheetViews>
  <sheetFormatPr defaultRowHeight="14.4" x14ac:dyDescent="0.3"/>
  <cols>
    <col min="2" max="21" width="8.88671875" style="2"/>
  </cols>
  <sheetData>
    <row r="1" spans="1:22" s="7" customFormat="1" x14ac:dyDescent="0.3">
      <c r="A1" s="7" t="s">
        <v>66</v>
      </c>
      <c r="B1" s="2" t="s">
        <v>60</v>
      </c>
      <c r="C1" s="2" t="s">
        <v>53</v>
      </c>
      <c r="D1" s="2" t="s">
        <v>54</v>
      </c>
      <c r="E1" s="2" t="s">
        <v>55</v>
      </c>
      <c r="F1" s="2" t="s">
        <v>56</v>
      </c>
      <c r="G1" s="2"/>
      <c r="H1" s="2"/>
      <c r="I1" s="2"/>
      <c r="J1" s="2" t="s">
        <v>59</v>
      </c>
      <c r="K1" s="2" t="s">
        <v>67</v>
      </c>
      <c r="L1" s="2" t="s">
        <v>68</v>
      </c>
      <c r="M1" s="2" t="s">
        <v>69</v>
      </c>
      <c r="N1" s="2" t="s">
        <v>70</v>
      </c>
      <c r="O1" s="2" t="s">
        <v>71</v>
      </c>
      <c r="P1" s="2" t="s">
        <v>72</v>
      </c>
      <c r="Q1" s="2" t="s">
        <v>73</v>
      </c>
      <c r="R1" s="2" t="s">
        <v>74</v>
      </c>
      <c r="S1" s="2" t="s">
        <v>75</v>
      </c>
      <c r="T1" s="2" t="s">
        <v>76</v>
      </c>
      <c r="U1" s="2" t="s">
        <v>77</v>
      </c>
      <c r="V1" s="7" t="s">
        <v>78</v>
      </c>
    </row>
    <row r="2" spans="1:22" s="7" customFormat="1" x14ac:dyDescent="0.3">
      <c r="A2" s="7" t="s">
        <v>15</v>
      </c>
      <c r="B2" s="2" t="s">
        <v>61</v>
      </c>
      <c r="C2" s="2">
        <f>VLOOKUP($A$2,'P(Single)'!$H$2:$L$13,2,FALSE)</f>
        <v>-2.3874946199004001</v>
      </c>
      <c r="D2" s="2">
        <f>VLOOKUP($A$2,'P(Single)'!$H$2:$L$13,3,FALSE)</f>
        <v>1.3218907913479301</v>
      </c>
      <c r="E2" s="2">
        <f>VLOOKUP($A$2,'P(Single)'!$H$2:$L$13,4,FALSE)</f>
        <v>-1.1649101718494701</v>
      </c>
      <c r="F2" s="2">
        <f>VLOOKUP($A$2,'P(Single)'!$H$2:$L$13,5,FALSE)</f>
        <v>-0.33480061905289099</v>
      </c>
      <c r="G2" s="2"/>
      <c r="H2" s="2"/>
      <c r="I2" s="2"/>
      <c r="J2" s="2">
        <v>0</v>
      </c>
      <c r="K2" s="3">
        <f>$C$2+$J2*$D$2+$J2^2*$E$2+$J2^3*$F$2</f>
        <v>-2.3874946199004001</v>
      </c>
      <c r="L2" s="3">
        <f>$C$3+$J2*$D$3+$J2^2*$E$3+$J2^3*$F$3</f>
        <v>-1.35500772190481</v>
      </c>
      <c r="M2" s="3">
        <f>$C$4+$J2*$D$4+$J2^2*$E$4+$J2^3*$F$4</f>
        <v>-3.5749021971247399</v>
      </c>
      <c r="N2" s="3">
        <f>$C$5+$J2*$D$5+$J2^2*$E$5+$J2^3*$F$5</f>
        <v>-22.766727002754301</v>
      </c>
      <c r="O2" s="3">
        <f>$C$6+$J2*$D$6+$J2^2*$E$6+$J2^3*$F$6</f>
        <v>-5.2014625960658902</v>
      </c>
      <c r="P2" s="4">
        <f>1/(1+EXP(-K2))</f>
        <v>8.4131278438087237E-2</v>
      </c>
      <c r="Q2" s="4">
        <f t="shared" ref="Q2:T2" si="0">1/(1+EXP(-L2))</f>
        <v>0.20505287636818251</v>
      </c>
      <c r="R2" s="4">
        <f t="shared" si="0"/>
        <v>2.7254543574090934E-2</v>
      </c>
      <c r="S2" s="4">
        <f t="shared" si="0"/>
        <v>1.2957943788614095E-10</v>
      </c>
      <c r="T2" s="4">
        <f t="shared" si="0"/>
        <v>5.4783244527682635E-3</v>
      </c>
      <c r="U2" s="5">
        <f>P2+Q2+2*R2+3*S2+4*T2</f>
        <v>0.36560654015426297</v>
      </c>
      <c r="V2" s="8">
        <f>P2+Q2*0+2*R2+3*S2+4*T2</f>
        <v>0.16055366378608049</v>
      </c>
    </row>
    <row r="3" spans="1:22" s="7" customFormat="1" x14ac:dyDescent="0.3">
      <c r="A3" s="2" t="str">
        <f>"VF(SLGBB|"&amp;A2&amp;")"</f>
        <v>VF(SLGBB|count3-1)</v>
      </c>
      <c r="B3" s="2" t="s">
        <v>62</v>
      </c>
      <c r="C3" s="2">
        <f>VLOOKUP($A$2,'P(BB)'!$H$2:$L$13,2,FALSE)</f>
        <v>-1.35500772190481</v>
      </c>
      <c r="D3" s="2">
        <f>VLOOKUP($A$2,'P(BB)'!$H$2:$L$13,3,FALSE)</f>
        <v>-3.62825802255366</v>
      </c>
      <c r="E3" s="2">
        <f>VLOOKUP($A$2,'P(BB)'!$H$2:$L$13,4,FALSE)</f>
        <v>5.2794096909347097</v>
      </c>
      <c r="F3" s="2">
        <f>VLOOKUP($A$2,'P(BB)'!$H$2:$L$13,5,FALSE)</f>
        <v>-1.1176463702297399</v>
      </c>
      <c r="G3" s="2"/>
      <c r="H3" s="2"/>
      <c r="I3" s="2"/>
      <c r="J3" s="2">
        <v>0.05</v>
      </c>
      <c r="K3" s="3">
        <f t="shared" ref="K3:K43" si="1">$C$2+$J3*$D$2+$J3^2*$E$2+$J3^3*$F$2</f>
        <v>-2.3243542058400091</v>
      </c>
      <c r="L3" s="3">
        <f t="shared" ref="L3:L43" si="2">$C$3+$J3*$D$3+$J3^2*$E$3+$J3^3*$F$3</f>
        <v>-1.523361804601435</v>
      </c>
      <c r="M3" s="3">
        <f t="shared" ref="M3:M43" si="3">$C$4+$J3*$D$4+$J3^2*$E$4+$J3^3*$F$4</f>
        <v>-3.5049149144571463</v>
      </c>
      <c r="N3" s="3">
        <f t="shared" ref="N3:N43" si="4">$C$5+$J3*$D$5+$J3^2*$E$5+$J3^3*$F$5</f>
        <v>-22.677295785831046</v>
      </c>
      <c r="O3" s="3">
        <f t="shared" ref="O3:O43" si="5">$C$6+$J3*$D$6+$J3^2*$E$6+$J3^3*$F$6</f>
        <v>-5.1555649534735508</v>
      </c>
      <c r="P3" s="4">
        <f>1/(1+EXP(-K3))</f>
        <v>8.912594101573458E-2</v>
      </c>
      <c r="Q3" s="4">
        <f t="shared" ref="Q3:Q4" si="6">1/(1+EXP(-L3))</f>
        <v>0.17896700993660705</v>
      </c>
      <c r="R3" s="4">
        <f t="shared" ref="R3:R4" si="7">1/(1+EXP(-M3))</f>
        <v>2.9172709620606339E-2</v>
      </c>
      <c r="S3" s="4">
        <f t="shared" ref="S3:S4" si="8">1/(1+EXP(-N3))</f>
        <v>1.417018680801375E-10</v>
      </c>
      <c r="T3" s="4">
        <f t="shared" ref="T3:T4" si="9">1/(1+EXP(-O3))</f>
        <v>5.7341508283025554E-3</v>
      </c>
      <c r="U3" s="5">
        <f t="shared" ref="U3:U43" si="10">P3+Q3+2*R3+3*S3+4*T3</f>
        <v>0.34937497393187017</v>
      </c>
      <c r="V3" s="8">
        <f t="shared" ref="V3:V43" si="11">P3+Q3*0+2*R3+3*S3+4*T3</f>
        <v>0.17040796399526309</v>
      </c>
    </row>
    <row r="4" spans="1:22" s="7" customFormat="1" x14ac:dyDescent="0.3">
      <c r="B4" s="2" t="s">
        <v>63</v>
      </c>
      <c r="C4" s="2">
        <f>VLOOKUP($A$2,'P(Double)'!$H$2:$L$13,2,FALSE)</f>
        <v>-3.5749021971247399</v>
      </c>
      <c r="D4" s="2">
        <f>VLOOKUP($A$2,'P(Double)'!$H$2:$L$13,3,FALSE)</f>
        <v>1.5047504727679</v>
      </c>
      <c r="E4" s="2">
        <f>VLOOKUP($A$2,'P(Double)'!$H$2:$L$13,4,FALSE)</f>
        <v>-2.1108257591528798</v>
      </c>
      <c r="F4" s="2">
        <f>VLOOKUP($A$2,'P(Double)'!$H$2:$L$13,5,FALSE)</f>
        <v>0.214587416647297</v>
      </c>
      <c r="G4" s="2"/>
      <c r="H4" s="2"/>
      <c r="I4" s="2"/>
      <c r="J4" s="2">
        <v>0.1</v>
      </c>
      <c r="K4" s="3">
        <f t="shared" si="1"/>
        <v>-2.2672894431031549</v>
      </c>
      <c r="L4" s="3">
        <f t="shared" si="2"/>
        <v>-1.6661570736210589</v>
      </c>
      <c r="M4" s="3">
        <f t="shared" si="3"/>
        <v>-3.4453208200228311</v>
      </c>
      <c r="N4" s="3">
        <f t="shared" si="4"/>
        <v>-22.585172905209525</v>
      </c>
      <c r="O4" s="3">
        <f t="shared" si="5"/>
        <v>-5.1181376120456683</v>
      </c>
      <c r="P4" s="4">
        <f t="shared" ref="P4:P28" si="12">1/(1+EXP(-K4))</f>
        <v>9.3868510991121562E-2</v>
      </c>
      <c r="Q4" s="4">
        <f t="shared" si="6"/>
        <v>0.15893721349142442</v>
      </c>
      <c r="R4" s="4">
        <f t="shared" si="7"/>
        <v>3.0908709303591193E-2</v>
      </c>
      <c r="S4" s="4">
        <f t="shared" si="8"/>
        <v>1.5537603491480107E-10</v>
      </c>
      <c r="T4" s="4">
        <f t="shared" si="9"/>
        <v>5.951530157595566E-3</v>
      </c>
      <c r="U4" s="5">
        <f t="shared" si="10"/>
        <v>0.33842926418623875</v>
      </c>
      <c r="V4" s="8">
        <f t="shared" si="11"/>
        <v>0.17949205069481433</v>
      </c>
    </row>
    <row r="5" spans="1:22" s="7" customFormat="1" x14ac:dyDescent="0.3">
      <c r="B5" s="2" t="s">
        <v>64</v>
      </c>
      <c r="C5" s="2">
        <f>VLOOKUP($A$2,'P(Triple)'!$H$2:$L$13,2,FALSE)</f>
        <v>-22.766727002754301</v>
      </c>
      <c r="D5" s="2">
        <f>VLOOKUP($A$2,'P(Triple)'!$H$2:$L$13,3,FALSE)</f>
        <v>1.7519203396629099</v>
      </c>
      <c r="E5" s="2">
        <f>VLOOKUP($A$2,'P(Triple)'!$H$2:$L$13,4,FALSE)</f>
        <v>0.83195359423710202</v>
      </c>
      <c r="F5" s="2">
        <f>VLOOKUP($A$2,'P(Triple)'!$H$2:$L$13,5,FALSE)</f>
        <v>-1.9574723638831699</v>
      </c>
      <c r="G5" s="2"/>
      <c r="H5" s="2"/>
      <c r="I5" s="2"/>
      <c r="J5" s="2">
        <v>0.15</v>
      </c>
      <c r="K5" s="3">
        <f t="shared" si="1"/>
        <v>-2.2165514321541271</v>
      </c>
      <c r="L5" s="3">
        <f t="shared" si="2"/>
        <v>-1.7842317637413534</v>
      </c>
      <c r="M5" s="3">
        <f t="shared" si="3"/>
        <v>-3.3959589732593103</v>
      </c>
      <c r="N5" s="3">
        <f t="shared" si="4"/>
        <v>-22.491826465162639</v>
      </c>
      <c r="O5" s="3">
        <f t="shared" si="5"/>
        <v>-5.0892387067216696</v>
      </c>
      <c r="P5" s="4">
        <f t="shared" si="12"/>
        <v>9.8273980205938166E-2</v>
      </c>
      <c r="Q5" s="4">
        <f t="shared" ref="Q5:Q31" si="13">1/(1+EXP(-L5))</f>
        <v>0.1437813831370128</v>
      </c>
      <c r="R5" s="4">
        <f t="shared" ref="R5:R31" si="14">1/(1+EXP(-M5))</f>
        <v>3.2421995728257054E-2</v>
      </c>
      <c r="S5" s="4">
        <f t="shared" ref="S5:S31" si="15">1/(1+EXP(-N5))</f>
        <v>1.7057833782614941E-10</v>
      </c>
      <c r="T5" s="4">
        <f t="shared" ref="T5:T31" si="16">1/(1+EXP(-O5))</f>
        <v>6.1249633599616393E-3</v>
      </c>
      <c r="U5" s="5">
        <f t="shared" si="10"/>
        <v>0.33139920875104661</v>
      </c>
      <c r="V5" s="8">
        <f t="shared" si="11"/>
        <v>0.18761782561403387</v>
      </c>
    </row>
    <row r="6" spans="1:22" s="7" customFormat="1" x14ac:dyDescent="0.3">
      <c r="B6" s="2" t="s">
        <v>65</v>
      </c>
      <c r="C6" s="2">
        <f>VLOOKUP($A$2,'P(HR)'!$H$2:$L$13,2,FALSE)</f>
        <v>-5.2014625960658902</v>
      </c>
      <c r="D6" s="2">
        <f>VLOOKUP($A$2,'P(HR)'!$H$2:$L$13,3,FALSE)</f>
        <v>1.0022682972285299</v>
      </c>
      <c r="E6" s="2">
        <f>VLOOKUP($A$2,'P(HR)'!$H$2:$L$13,4,FALSE)</f>
        <v>-1.6824332450063699</v>
      </c>
      <c r="F6" s="2">
        <f>VLOOKUP($A$2,'P(HR)'!$H$2:$L$13,5,FALSE)</f>
        <v>-7.7513252567564805E-2</v>
      </c>
      <c r="G6" s="2"/>
      <c r="H6" s="2"/>
      <c r="I6" s="2"/>
      <c r="J6" s="2">
        <v>0.2</v>
      </c>
      <c r="K6" s="3">
        <f t="shared" si="1"/>
        <v>-2.1723912734572162</v>
      </c>
      <c r="L6" s="3">
        <f t="shared" si="2"/>
        <v>-1.8784241097399914</v>
      </c>
      <c r="M6" s="3">
        <f t="shared" si="3"/>
        <v>-3.3566684336040966</v>
      </c>
      <c r="N6" s="3">
        <f t="shared" si="4"/>
        <v>-22.398724569963303</v>
      </c>
      <c r="O6" s="3">
        <f t="shared" si="5"/>
        <v>-5.0689263724409797</v>
      </c>
      <c r="P6" s="4">
        <f t="shared" si="12"/>
        <v>0.10225730387019712</v>
      </c>
      <c r="Q6" s="4">
        <f t="shared" si="13"/>
        <v>0.13256998842824871</v>
      </c>
      <c r="R6" s="4">
        <f t="shared" si="14"/>
        <v>3.3677475177056153E-2</v>
      </c>
      <c r="S6" s="4">
        <f t="shared" si="15"/>
        <v>1.8722227470581958E-10</v>
      </c>
      <c r="T6" s="4">
        <f t="shared" si="16"/>
        <v>6.2498623036518772E-3</v>
      </c>
      <c r="U6" s="5">
        <f t="shared" si="10"/>
        <v>0.32718169242883249</v>
      </c>
      <c r="V6" s="8">
        <f t="shared" si="11"/>
        <v>0.19461170400058375</v>
      </c>
    </row>
    <row r="7" spans="1:22" s="7" customFormat="1" x14ac:dyDescent="0.3">
      <c r="B7" s="2"/>
      <c r="C7" s="2"/>
      <c r="D7" s="2"/>
      <c r="E7" s="2"/>
      <c r="F7" s="2"/>
      <c r="G7" s="2"/>
      <c r="H7" s="2"/>
      <c r="I7" s="2"/>
      <c r="J7" s="2">
        <v>0.25</v>
      </c>
      <c r="K7" s="3">
        <f t="shared" si="1"/>
        <v>-2.1350600674767106</v>
      </c>
      <c r="L7" s="3">
        <f t="shared" si="2"/>
        <v>-1.9495723463946453</v>
      </c>
      <c r="M7" s="3">
        <f t="shared" si="3"/>
        <v>-3.3272882604947056</v>
      </c>
      <c r="N7" s="3">
        <f t="shared" si="4"/>
        <v>-22.307335323884427</v>
      </c>
      <c r="O7" s="3">
        <f t="shared" si="5"/>
        <v>-5.0572587441430237</v>
      </c>
      <c r="P7" s="4">
        <f t="shared" si="12"/>
        <v>0.10573557872222131</v>
      </c>
      <c r="Q7" s="4">
        <f t="shared" si="13"/>
        <v>0.12459999694686405</v>
      </c>
      <c r="R7" s="4">
        <f t="shared" si="14"/>
        <v>3.4646813879010092E-2</v>
      </c>
      <c r="S7" s="4">
        <f t="shared" si="15"/>
        <v>2.0513858842825305E-10</v>
      </c>
      <c r="T7" s="4">
        <f t="shared" si="16"/>
        <v>6.3227466795404653E-3</v>
      </c>
      <c r="U7" s="5">
        <f t="shared" si="10"/>
        <v>0.32492019076068318</v>
      </c>
      <c r="V7" s="8">
        <f t="shared" si="11"/>
        <v>0.20032019381381913</v>
      </c>
    </row>
    <row r="8" spans="1:22" s="7" customFormat="1" x14ac:dyDescent="0.3">
      <c r="B8" s="2"/>
      <c r="C8" s="2"/>
      <c r="D8" s="2"/>
      <c r="E8" s="2"/>
      <c r="F8" s="2"/>
      <c r="G8" s="2"/>
      <c r="H8" s="2"/>
      <c r="I8" s="2"/>
      <c r="J8" s="2">
        <v>0.3</v>
      </c>
      <c r="K8" s="3">
        <f t="shared" si="1"/>
        <v>-2.1048089146769016</v>
      </c>
      <c r="L8" s="3">
        <f t="shared" si="2"/>
        <v>-1.9985147084829871</v>
      </c>
      <c r="M8" s="3">
        <f t="shared" si="3"/>
        <v>-3.3076575133686519</v>
      </c>
      <c r="N8" s="3">
        <f t="shared" si="4"/>
        <v>-22.219126831198935</v>
      </c>
      <c r="O8" s="3">
        <f t="shared" si="5"/>
        <v>-5.0542939567672285</v>
      </c>
      <c r="P8" s="4">
        <f t="shared" si="12"/>
        <v>0.10863029803182397</v>
      </c>
      <c r="Q8" s="4">
        <f t="shared" si="13"/>
        <v>0.11935895632734397</v>
      </c>
      <c r="R8" s="4">
        <f t="shared" si="14"/>
        <v>3.530942375380007E-2</v>
      </c>
      <c r="S8" s="4">
        <f t="shared" si="15"/>
        <v>2.2405561101566541E-10</v>
      </c>
      <c r="T8" s="4">
        <f t="shared" si="16"/>
        <v>6.3414010451614119E-3</v>
      </c>
      <c r="U8" s="5">
        <f t="shared" si="10"/>
        <v>0.32397370671958059</v>
      </c>
      <c r="V8" s="8">
        <f t="shared" si="11"/>
        <v>0.20461475039223659</v>
      </c>
    </row>
    <row r="9" spans="1:22" s="7" customFormat="1" x14ac:dyDescent="0.3">
      <c r="B9" s="2"/>
      <c r="C9" s="2"/>
      <c r="D9" s="2"/>
      <c r="E9" s="2"/>
      <c r="F9" s="2"/>
      <c r="G9" s="2"/>
      <c r="H9" s="2"/>
      <c r="I9" s="2"/>
      <c r="J9" s="2">
        <v>0.35</v>
      </c>
      <c r="K9" s="3">
        <f t="shared" si="1"/>
        <v>-2.0818889155220774</v>
      </c>
      <c r="L9" s="3">
        <f t="shared" si="2"/>
        <v>-2.0260894307826893</v>
      </c>
      <c r="M9" s="3">
        <f t="shared" si="3"/>
        <v>-3.2976152516634496</v>
      </c>
      <c r="N9" s="3">
        <f t="shared" si="4"/>
        <v>-22.135567196179728</v>
      </c>
      <c r="O9" s="3">
        <f t="shared" si="5"/>
        <v>-5.06009014525302</v>
      </c>
      <c r="P9" s="4">
        <f t="shared" si="12"/>
        <v>0.11086962513245782</v>
      </c>
      <c r="Q9" s="4">
        <f t="shared" si="13"/>
        <v>0.11649079733662461</v>
      </c>
      <c r="R9" s="4">
        <f t="shared" si="14"/>
        <v>3.5653090833260487E-2</v>
      </c>
      <c r="S9" s="4">
        <f t="shared" si="15"/>
        <v>2.4358206772195149E-10</v>
      </c>
      <c r="T9" s="4">
        <f t="shared" si="16"/>
        <v>6.304982481485478E-3</v>
      </c>
      <c r="U9" s="5">
        <f t="shared" si="10"/>
        <v>0.32388653479229151</v>
      </c>
      <c r="V9" s="8">
        <f t="shared" si="11"/>
        <v>0.20739573745566692</v>
      </c>
    </row>
    <row r="10" spans="1:22" s="7" customFormat="1" x14ac:dyDescent="0.3">
      <c r="B10" s="2"/>
      <c r="C10" s="2"/>
      <c r="D10" s="2"/>
      <c r="E10" s="2"/>
      <c r="F10" s="2"/>
      <c r="G10" s="2"/>
      <c r="H10" s="2"/>
      <c r="I10" s="2"/>
      <c r="J10" s="2">
        <v>0.4</v>
      </c>
      <c r="K10" s="3">
        <f t="shared" si="1"/>
        <v>-2.066551170476528</v>
      </c>
      <c r="L10" s="3">
        <f t="shared" si="2"/>
        <v>-2.0331347480714239</v>
      </c>
      <c r="M10" s="3">
        <f t="shared" si="3"/>
        <v>-3.2970005348166134</v>
      </c>
      <c r="N10" s="3">
        <f t="shared" si="4"/>
        <v>-22.058124523099721</v>
      </c>
      <c r="O10" s="3">
        <f t="shared" si="5"/>
        <v>-5.0747054445398216</v>
      </c>
      <c r="P10" s="4">
        <f t="shared" si="12"/>
        <v>0.11239063060731455</v>
      </c>
      <c r="Q10" s="4">
        <f t="shared" si="13"/>
        <v>0.11576764531712178</v>
      </c>
      <c r="R10" s="4">
        <f t="shared" si="14"/>
        <v>3.5674232029807636E-2</v>
      </c>
      <c r="S10" s="4">
        <f t="shared" si="15"/>
        <v>2.6319536590852443E-10</v>
      </c>
      <c r="T10" s="4">
        <f t="shared" si="16"/>
        <v>6.2140718585455652E-3</v>
      </c>
      <c r="U10" s="5">
        <f t="shared" si="10"/>
        <v>0.32436302820781998</v>
      </c>
      <c r="V10" s="8">
        <f t="shared" si="11"/>
        <v>0.20859538289069818</v>
      </c>
    </row>
    <row r="11" spans="1:22" s="7" customFormat="1" x14ac:dyDescent="0.3">
      <c r="B11" s="2"/>
      <c r="C11" s="2"/>
      <c r="D11" s="2"/>
      <c r="E11" s="2"/>
      <c r="F11" s="2"/>
      <c r="G11" s="2"/>
      <c r="H11" s="2"/>
      <c r="I11" s="2"/>
      <c r="J11" s="2">
        <v>0.45</v>
      </c>
      <c r="K11" s="3">
        <f t="shared" si="1"/>
        <v>-2.059046780004544</v>
      </c>
      <c r="L11" s="3">
        <f t="shared" si="2"/>
        <v>-2.0204888951268636</v>
      </c>
      <c r="M11" s="3">
        <f t="shared" si="3"/>
        <v>-3.3056524222656583</v>
      </c>
      <c r="N11" s="3">
        <f t="shared" si="4"/>
        <v>-21.988266916231829</v>
      </c>
      <c r="O11" s="3">
        <f t="shared" si="5"/>
        <v>-5.0981979895670611</v>
      </c>
      <c r="P11" s="4">
        <f t="shared" si="12"/>
        <v>0.11314144133572404</v>
      </c>
      <c r="Q11" s="4">
        <f t="shared" si="13"/>
        <v>0.11706844753906806</v>
      </c>
      <c r="R11" s="4">
        <f t="shared" si="14"/>
        <v>3.5377786180627195E-2</v>
      </c>
      <c r="S11" s="4">
        <f t="shared" si="15"/>
        <v>2.8223899144427208E-10</v>
      </c>
      <c r="T11" s="4">
        <f t="shared" si="16"/>
        <v>6.0706648114612462E-3</v>
      </c>
      <c r="U11" s="5">
        <f t="shared" si="10"/>
        <v>0.32524812132860847</v>
      </c>
      <c r="V11" s="8">
        <f t="shared" si="11"/>
        <v>0.20817967378954039</v>
      </c>
    </row>
    <row r="12" spans="1:22" s="7" customFormat="1" x14ac:dyDescent="0.3">
      <c r="B12" s="2"/>
      <c r="C12" s="2"/>
      <c r="D12" s="2"/>
      <c r="E12" s="2"/>
      <c r="F12" s="2"/>
      <c r="G12" s="2"/>
      <c r="H12" s="2"/>
      <c r="I12" s="2"/>
      <c r="J12" s="2">
        <v>0.5</v>
      </c>
      <c r="K12" s="3">
        <f t="shared" si="1"/>
        <v>-2.0596268445704142</v>
      </c>
      <c r="L12" s="3">
        <f t="shared" si="2"/>
        <v>-1.9889901067266798</v>
      </c>
      <c r="M12" s="3">
        <f t="shared" si="3"/>
        <v>-3.3234099734480975</v>
      </c>
      <c r="N12" s="3">
        <f t="shared" si="4"/>
        <v>-21.927462479848966</v>
      </c>
      <c r="O12" s="3">
        <f t="shared" si="5"/>
        <v>-5.1306259152741625</v>
      </c>
      <c r="P12" s="4">
        <f t="shared" si="12"/>
        <v>0.11308325045275104</v>
      </c>
      <c r="Q12" s="4">
        <f t="shared" si="13"/>
        <v>0.12036374525804826</v>
      </c>
      <c r="R12" s="4">
        <f t="shared" si="14"/>
        <v>3.4776763031944435E-2</v>
      </c>
      <c r="S12" s="4">
        <f t="shared" si="15"/>
        <v>2.9993285585205013E-10</v>
      </c>
      <c r="T12" s="4">
        <f t="shared" si="16"/>
        <v>5.8781019823469236E-3</v>
      </c>
      <c r="U12" s="5">
        <f t="shared" si="10"/>
        <v>0.32651293060387443</v>
      </c>
      <c r="V12" s="8">
        <f t="shared" si="11"/>
        <v>0.20614918534582616</v>
      </c>
    </row>
    <row r="13" spans="1:22" s="7" customFormat="1" x14ac:dyDescent="0.3">
      <c r="B13" s="2"/>
      <c r="C13" s="2"/>
      <c r="D13" s="2"/>
      <c r="E13" s="2"/>
      <c r="F13" s="2"/>
      <c r="G13" s="2"/>
      <c r="H13" s="2"/>
      <c r="I13" s="2"/>
      <c r="J13" s="2">
        <v>0.55000000000000004</v>
      </c>
      <c r="K13" s="3">
        <f t="shared" si="1"/>
        <v>-2.0685424646384281</v>
      </c>
      <c r="L13" s="3">
        <f t="shared" si="2"/>
        <v>-1.9394766176485463</v>
      </c>
      <c r="M13" s="3">
        <f t="shared" si="3"/>
        <v>-3.3501122478014471</v>
      </c>
      <c r="N13" s="3">
        <f t="shared" si="4"/>
        <v>-21.877179318224041</v>
      </c>
      <c r="O13" s="3">
        <f t="shared" si="5"/>
        <v>-5.1720473566005545</v>
      </c>
      <c r="P13" s="4">
        <f t="shared" si="12"/>
        <v>0.11219213441303891</v>
      </c>
      <c r="Q13" s="4">
        <f t="shared" si="13"/>
        <v>0.12570536681450284</v>
      </c>
      <c r="R13" s="4">
        <f t="shared" si="14"/>
        <v>3.3891488653320978E-2</v>
      </c>
      <c r="S13" s="4">
        <f t="shared" si="15"/>
        <v>3.1540003875009979E-10</v>
      </c>
      <c r="T13" s="4">
        <f t="shared" si="16"/>
        <v>5.6409416485430925E-3</v>
      </c>
      <c r="U13" s="5">
        <f t="shared" si="10"/>
        <v>0.32824424607455616</v>
      </c>
      <c r="V13" s="8">
        <f t="shared" si="11"/>
        <v>0.20253887926005334</v>
      </c>
    </row>
    <row r="14" spans="1:22" x14ac:dyDescent="0.3">
      <c r="J14" s="2">
        <v>0.6</v>
      </c>
      <c r="K14" s="3">
        <f t="shared" si="1"/>
        <v>-2.0860447406728757</v>
      </c>
      <c r="L14" s="3">
        <f t="shared" si="2"/>
        <v>-1.8727866626701342</v>
      </c>
      <c r="M14" s="3">
        <f t="shared" si="3"/>
        <v>-3.3855983047632208</v>
      </c>
      <c r="N14" s="3">
        <f t="shared" si="4"/>
        <v>-21.838885535629963</v>
      </c>
      <c r="O14" s="3">
        <f t="shared" si="5"/>
        <v>-5.2225204484856595</v>
      </c>
      <c r="P14" s="4">
        <f t="shared" si="12"/>
        <v>0.11046061608606202</v>
      </c>
      <c r="Q14" s="4">
        <f t="shared" si="13"/>
        <v>0.13321961159365711</v>
      </c>
      <c r="R14" s="4">
        <f t="shared" si="14"/>
        <v>3.2748597565463125E-2</v>
      </c>
      <c r="S14" s="4">
        <f t="shared" si="15"/>
        <v>3.2771213307661012E-10</v>
      </c>
      <c r="T14" s="4">
        <f t="shared" si="16"/>
        <v>5.3647812788817388E-3</v>
      </c>
      <c r="U14" s="5">
        <f t="shared" si="10"/>
        <v>0.33063654890930877</v>
      </c>
      <c r="V14" s="8">
        <f t="shared" si="11"/>
        <v>0.19741693731565163</v>
      </c>
    </row>
    <row r="15" spans="1:22" x14ac:dyDescent="0.3">
      <c r="J15" s="2">
        <v>0.65</v>
      </c>
      <c r="K15" s="3">
        <f t="shared" si="1"/>
        <v>-2.112384773138047</v>
      </c>
      <c r="L15" s="3">
        <f t="shared" si="2"/>
        <v>-1.7897584765691166</v>
      </c>
      <c r="M15" s="3">
        <f t="shared" si="3"/>
        <v>-3.4297072037709331</v>
      </c>
      <c r="N15" s="3">
        <f t="shared" si="4"/>
        <v>-21.814049236339653</v>
      </c>
      <c r="O15" s="3">
        <f t="shared" si="5"/>
        <v>-5.2821033258689045</v>
      </c>
      <c r="P15" s="4">
        <f t="shared" si="12"/>
        <v>0.10789890156312094</v>
      </c>
      <c r="Q15" s="4">
        <f t="shared" si="13"/>
        <v>0.14310233751055274</v>
      </c>
      <c r="R15" s="4">
        <f t="shared" si="14"/>
        <v>3.1379830608632968E-2</v>
      </c>
      <c r="S15" s="4">
        <f t="shared" si="15"/>
        <v>3.3595320494025225E-10</v>
      </c>
      <c r="T15" s="4">
        <f t="shared" si="16"/>
        <v>5.0560375848178185E-3</v>
      </c>
      <c r="U15" s="5">
        <f t="shared" si="10"/>
        <v>0.33398505163807052</v>
      </c>
      <c r="V15" s="8">
        <f t="shared" si="11"/>
        <v>0.19088271412751776</v>
      </c>
    </row>
    <row r="16" spans="1:22" x14ac:dyDescent="0.3">
      <c r="J16" s="2">
        <v>0.7</v>
      </c>
      <c r="K16" s="3">
        <f t="shared" si="1"/>
        <v>-2.1478136624982311</v>
      </c>
      <c r="L16" s="3">
        <f t="shared" si="2"/>
        <v>-1.6912302941231649</v>
      </c>
      <c r="M16" s="3">
        <f t="shared" si="3"/>
        <v>-3.4822780042620978</v>
      </c>
      <c r="N16" s="3">
        <f t="shared" si="4"/>
        <v>-21.804138524626012</v>
      </c>
      <c r="O16" s="3">
        <f t="shared" si="5"/>
        <v>-5.3508541236897154</v>
      </c>
      <c r="P16" s="4">
        <f t="shared" si="12"/>
        <v>0.10453570490068133</v>
      </c>
      <c r="Q16" s="4">
        <f t="shared" si="13"/>
        <v>0.15561411298989752</v>
      </c>
      <c r="R16" s="4">
        <f t="shared" si="14"/>
        <v>2.9820703248272386E-2</v>
      </c>
      <c r="S16" s="4">
        <f t="shared" si="15"/>
        <v>3.3929929397615127E-10</v>
      </c>
      <c r="T16" s="4">
        <f t="shared" si="16"/>
        <v>4.7216970328408181E-3</v>
      </c>
      <c r="U16" s="5">
        <f t="shared" si="10"/>
        <v>0.33867801353638477</v>
      </c>
      <c r="V16" s="8">
        <f t="shared" si="11"/>
        <v>0.18306390054648725</v>
      </c>
    </row>
    <row r="17" spans="10:22" x14ac:dyDescent="0.3">
      <c r="J17" s="2">
        <v>0.75</v>
      </c>
      <c r="K17" s="3">
        <f t="shared" si="1"/>
        <v>-2.192582509217718</v>
      </c>
      <c r="L17" s="3">
        <f t="shared" si="2"/>
        <v>-1.5780403501099527</v>
      </c>
      <c r="M17" s="3">
        <f t="shared" si="3"/>
        <v>-3.5431497656742321</v>
      </c>
      <c r="N17" s="3">
        <f t="shared" si="4"/>
        <v>-21.810621504761961</v>
      </c>
      <c r="O17" s="3">
        <f t="shared" si="5"/>
        <v>-5.4288309768875171</v>
      </c>
      <c r="P17" s="4">
        <f t="shared" si="12"/>
        <v>0.10041856257743728</v>
      </c>
      <c r="Q17" s="4">
        <f t="shared" si="13"/>
        <v>0.17107319530461376</v>
      </c>
      <c r="R17" s="4">
        <f t="shared" si="14"/>
        <v>2.810911153839277E-2</v>
      </c>
      <c r="S17" s="4">
        <f t="shared" si="15"/>
        <v>3.3710673822085221E-10</v>
      </c>
      <c r="T17" s="4">
        <f t="shared" si="16"/>
        <v>4.3690503729410845E-3</v>
      </c>
      <c r="U17" s="5">
        <f t="shared" si="10"/>
        <v>0.34518618346192109</v>
      </c>
      <c r="V17" s="8">
        <f t="shared" si="11"/>
        <v>0.17411298815730739</v>
      </c>
    </row>
    <row r="18" spans="10:22" x14ac:dyDescent="0.3">
      <c r="J18" s="2">
        <v>0.8</v>
      </c>
      <c r="K18" s="3">
        <f t="shared" si="1"/>
        <v>-2.2469424137607974</v>
      </c>
      <c r="L18" s="3">
        <f t="shared" si="2"/>
        <v>-1.4510268793071499</v>
      </c>
      <c r="M18" s="3">
        <f t="shared" si="3"/>
        <v>-3.6121615474448472</v>
      </c>
      <c r="N18" s="3">
        <f t="shared" si="4"/>
        <v>-21.83496628102041</v>
      </c>
      <c r="O18" s="3">
        <f t="shared" si="5"/>
        <v>-5.5160920204017367</v>
      </c>
      <c r="P18" s="4">
        <f t="shared" si="12"/>
        <v>9.5613532516022948E-2</v>
      </c>
      <c r="Q18" s="4">
        <f t="shared" si="13"/>
        <v>0.18984357859908921</v>
      </c>
      <c r="R18" s="4">
        <f t="shared" si="14"/>
        <v>2.6283942250016609E-2</v>
      </c>
      <c r="S18" s="4">
        <f t="shared" si="15"/>
        <v>3.2899904057612831E-10</v>
      </c>
      <c r="T18" s="4">
        <f t="shared" si="16"/>
        <v>4.00542539150714E-3</v>
      </c>
      <c r="U18" s="5">
        <f t="shared" si="10"/>
        <v>0.35404669816817108</v>
      </c>
      <c r="V18" s="8">
        <f t="shared" si="11"/>
        <v>0.16420311956908185</v>
      </c>
    </row>
    <row r="19" spans="10:22" x14ac:dyDescent="0.3">
      <c r="J19" s="2">
        <v>0.85</v>
      </c>
      <c r="K19" s="3">
        <f t="shared" si="1"/>
        <v>-2.3111444765917581</v>
      </c>
      <c r="L19" s="3">
        <f t="shared" si="2"/>
        <v>-1.3110281164924324</v>
      </c>
      <c r="M19" s="3">
        <f t="shared" si="3"/>
        <v>-3.6891524090114589</v>
      </c>
      <c r="N19" s="3">
        <f t="shared" si="4"/>
        <v>-21.878640957674271</v>
      </c>
      <c r="O19" s="3">
        <f t="shared" si="5"/>
        <v>-5.6126953891717974</v>
      </c>
      <c r="P19" s="4">
        <f t="shared" si="12"/>
        <v>9.02041764431155E-2</v>
      </c>
      <c r="Q19" s="4">
        <f t="shared" si="13"/>
        <v>0.21231485388570784</v>
      </c>
      <c r="R19" s="4">
        <f t="shared" si="14"/>
        <v>2.438374968553433E-2</v>
      </c>
      <c r="S19" s="4">
        <f t="shared" si="15"/>
        <v>3.1493937435564296E-10</v>
      </c>
      <c r="T19" s="4">
        <f t="shared" si="16"/>
        <v>3.6379317684200915E-3</v>
      </c>
      <c r="U19" s="5">
        <f t="shared" si="10"/>
        <v>0.36583825771839046</v>
      </c>
      <c r="V19" s="8">
        <f t="shared" si="11"/>
        <v>0.15352340383268262</v>
      </c>
    </row>
    <row r="20" spans="10:22" x14ac:dyDescent="0.3">
      <c r="J20" s="2">
        <v>0.9</v>
      </c>
      <c r="K20" s="3">
        <f t="shared" si="1"/>
        <v>-2.3854397981748914</v>
      </c>
      <c r="L20" s="3">
        <f t="shared" si="2"/>
        <v>-1.15888229644347</v>
      </c>
      <c r="M20" s="3">
        <f t="shared" si="3"/>
        <v>-3.7739614098115832</v>
      </c>
      <c r="N20" s="3">
        <f t="shared" si="4"/>
        <v>-21.943113638996461</v>
      </c>
      <c r="O20" s="3">
        <f t="shared" si="5"/>
        <v>-5.7186992181371279</v>
      </c>
      <c r="P20" s="4">
        <f t="shared" si="12"/>
        <v>8.4289744399797348E-2</v>
      </c>
      <c r="Q20" s="4">
        <f t="shared" si="13"/>
        <v>0.23887043703694513</v>
      </c>
      <c r="R20" s="4">
        <f t="shared" si="14"/>
        <v>2.2445554553873016E-2</v>
      </c>
      <c r="S20" s="4">
        <f t="shared" si="15"/>
        <v>2.9527510368255714E-10</v>
      </c>
      <c r="T20" s="4">
        <f t="shared" si="16"/>
        <v>3.2732306431633731E-3</v>
      </c>
      <c r="U20" s="5">
        <f t="shared" si="10"/>
        <v>0.38114421400296727</v>
      </c>
      <c r="V20" s="8">
        <f t="shared" si="11"/>
        <v>0.14227377696602217</v>
      </c>
    </row>
    <row r="21" spans="10:22" x14ac:dyDescent="0.3">
      <c r="J21" s="2">
        <v>0.95</v>
      </c>
      <c r="K21" s="3">
        <f t="shared" si="1"/>
        <v>-2.470079478974486</v>
      </c>
      <c r="L21" s="3">
        <f t="shared" si="2"/>
        <v>-0.99542765393793442</v>
      </c>
      <c r="M21" s="3">
        <f t="shared" si="3"/>
        <v>-3.866427609282733</v>
      </c>
      <c r="N21" s="3">
        <f t="shared" si="4"/>
        <v>-22.029852429259883</v>
      </c>
      <c r="O21" s="3">
        <f t="shared" si="5"/>
        <v>-5.8341616422371523</v>
      </c>
      <c r="P21" s="4">
        <f t="shared" si="12"/>
        <v>7.7982520300323196E-2</v>
      </c>
      <c r="Q21" s="4">
        <f t="shared" si="13"/>
        <v>0.26984134835552409</v>
      </c>
      <c r="R21" s="4">
        <f t="shared" si="14"/>
        <v>2.0503810317727217E-2</v>
      </c>
      <c r="S21" s="4">
        <f t="shared" si="15"/>
        <v>2.707426358400809E-10</v>
      </c>
      <c r="T21" s="4">
        <f t="shared" si="16"/>
        <v>2.9173393915115967E-3</v>
      </c>
      <c r="U21" s="5">
        <f t="shared" si="10"/>
        <v>0.400500847669576</v>
      </c>
      <c r="V21" s="8">
        <f t="shared" si="11"/>
        <v>0.13065949931405194</v>
      </c>
    </row>
    <row r="22" spans="10:22" x14ac:dyDescent="0.3">
      <c r="J22" s="2">
        <v>1</v>
      </c>
      <c r="K22" s="3">
        <f t="shared" si="1"/>
        <v>-2.5653146194548313</v>
      </c>
      <c r="L22" s="3">
        <f t="shared" si="2"/>
        <v>-0.82150242375350047</v>
      </c>
      <c r="M22" s="3">
        <f t="shared" si="3"/>
        <v>-3.9663900668624228</v>
      </c>
      <c r="N22" s="3">
        <f t="shared" si="4"/>
        <v>-22.140325432737459</v>
      </c>
      <c r="O22" s="3">
        <f t="shared" si="5"/>
        <v>-5.9591407964112957</v>
      </c>
      <c r="P22" s="4">
        <f t="shared" si="12"/>
        <v>7.1404348659913894E-2</v>
      </c>
      <c r="Q22" s="4">
        <f t="shared" si="13"/>
        <v>0.30544483013266371</v>
      </c>
      <c r="R22" s="4">
        <f t="shared" si="14"/>
        <v>1.8589570249236038E-2</v>
      </c>
      <c r="S22" s="4">
        <f t="shared" si="15"/>
        <v>2.424257997027401E-10</v>
      </c>
      <c r="T22" s="4">
        <f t="shared" si="16"/>
        <v>2.5754793727025965E-3</v>
      </c>
      <c r="U22" s="5">
        <f t="shared" si="10"/>
        <v>0.42433023750913751</v>
      </c>
      <c r="V22" s="8">
        <f t="shared" si="11"/>
        <v>0.11888540737647377</v>
      </c>
    </row>
    <row r="23" spans="10:22" x14ac:dyDescent="0.3">
      <c r="J23" s="2">
        <v>1.05</v>
      </c>
      <c r="K23" s="3">
        <f t="shared" si="1"/>
        <v>-2.6713963200802175</v>
      </c>
      <c r="L23" s="3">
        <f t="shared" si="2"/>
        <v>-0.6379448406678383</v>
      </c>
      <c r="M23" s="3">
        <f t="shared" si="3"/>
        <v>-4.0736878419881677</v>
      </c>
      <c r="N23" s="3">
        <f t="shared" si="4"/>
        <v>-22.276000753702096</v>
      </c>
      <c r="O23" s="3">
        <f t="shared" si="5"/>
        <v>-6.0936948155989841</v>
      </c>
      <c r="P23" s="4">
        <f t="shared" si="12"/>
        <v>6.4682441798671469E-2</v>
      </c>
      <c r="Q23" s="4">
        <f t="shared" si="13"/>
        <v>0.34571125860608048</v>
      </c>
      <c r="R23" s="4">
        <f t="shared" si="14"/>
        <v>1.6729874894516359E-2</v>
      </c>
      <c r="S23" s="4">
        <f t="shared" si="15"/>
        <v>2.1166828630178928E-10</v>
      </c>
      <c r="T23" s="4">
        <f t="shared" si="16"/>
        <v>2.2519712699220948E-3</v>
      </c>
      <c r="U23" s="5">
        <f t="shared" si="10"/>
        <v>0.45286133590847794</v>
      </c>
      <c r="V23" s="8">
        <f t="shared" si="11"/>
        <v>0.10715007730239741</v>
      </c>
    </row>
    <row r="24" spans="10:22" x14ac:dyDescent="0.3">
      <c r="J24" s="2">
        <v>1.1000000000000001</v>
      </c>
      <c r="K24" s="3">
        <f t="shared" si="1"/>
        <v>-2.7885756813149345</v>
      </c>
      <c r="L24" s="3">
        <f t="shared" si="2"/>
        <v>-0.44559313945862056</v>
      </c>
      <c r="M24" s="3">
        <f t="shared" si="3"/>
        <v>-4.1881599940974823</v>
      </c>
      <c r="N24" s="3">
        <f t="shared" si="4"/>
        <v>-22.438346496426707</v>
      </c>
      <c r="O24" s="3">
        <f t="shared" si="5"/>
        <v>-6.2378818347396443</v>
      </c>
      <c r="P24" s="4">
        <f t="shared" si="12"/>
        <v>5.7944655728337811E-2</v>
      </c>
      <c r="Q24" s="4">
        <f t="shared" si="13"/>
        <v>0.39040904604469912</v>
      </c>
      <c r="R24" s="4">
        <f t="shared" si="14"/>
        <v>1.4947365766729361E-2</v>
      </c>
      <c r="S24" s="4">
        <f t="shared" si="15"/>
        <v>1.7994920548594755E-10</v>
      </c>
      <c r="T24" s="4">
        <f t="shared" si="16"/>
        <v>1.9501793852519239E-3</v>
      </c>
      <c r="U24" s="5">
        <f t="shared" si="10"/>
        <v>0.48604915138735094</v>
      </c>
      <c r="V24" s="8">
        <f t="shared" si="11"/>
        <v>9.564010534265184E-2</v>
      </c>
    </row>
    <row r="25" spans="10:22" x14ac:dyDescent="0.3">
      <c r="J25" s="2">
        <v>1.1499999999999999</v>
      </c>
      <c r="K25" s="3">
        <f t="shared" si="1"/>
        <v>-2.9171038036232702</v>
      </c>
      <c r="L25" s="3">
        <f t="shared" si="2"/>
        <v>-0.24528555490352155</v>
      </c>
      <c r="M25" s="3">
        <f t="shared" si="3"/>
        <v>-4.3096455826278808</v>
      </c>
      <c r="N25" s="3">
        <f t="shared" si="4"/>
        <v>-22.628830765184205</v>
      </c>
      <c r="O25" s="3">
        <f t="shared" si="5"/>
        <v>-6.3917599887726997</v>
      </c>
      <c r="P25" s="4">
        <f t="shared" si="12"/>
        <v>5.1314508532631892E-2</v>
      </c>
      <c r="Q25" s="4">
        <f t="shared" si="13"/>
        <v>0.43898422282405919</v>
      </c>
      <c r="R25" s="4">
        <f t="shared" si="14"/>
        <v>1.3260117925897092E-2</v>
      </c>
      <c r="S25" s="4">
        <f t="shared" si="15"/>
        <v>1.4873859223022591E-10</v>
      </c>
      <c r="T25" s="4">
        <f t="shared" si="16"/>
        <v>1.6725031340343751E-3</v>
      </c>
      <c r="U25" s="5">
        <f t="shared" si="10"/>
        <v>0.52350898019083858</v>
      </c>
      <c r="V25" s="8">
        <f t="shared" si="11"/>
        <v>8.4524757366779349E-2</v>
      </c>
    </row>
    <row r="26" spans="10:22" x14ac:dyDescent="0.3">
      <c r="J26" s="2">
        <v>1.2</v>
      </c>
      <c r="K26" s="3">
        <f t="shared" si="1"/>
        <v>-3.057231787469517</v>
      </c>
      <c r="L26" s="3">
        <f t="shared" si="2"/>
        <v>-3.7860321780210926E-2</v>
      </c>
      <c r="M26" s="3">
        <f t="shared" si="3"/>
        <v>-4.4379836670168773</v>
      </c>
      <c r="N26" s="3">
        <f t="shared" si="4"/>
        <v>-22.848921664247502</v>
      </c>
      <c r="O26" s="3">
        <f t="shared" si="5"/>
        <v>-6.5553874126375788</v>
      </c>
      <c r="P26" s="4">
        <f t="shared" si="12"/>
        <v>4.4906281414687076E-2</v>
      </c>
      <c r="Q26" s="4">
        <f t="shared" si="13"/>
        <v>0.49053604999989592</v>
      </c>
      <c r="R26" s="4">
        <f t="shared" si="14"/>
        <v>1.168167263879185E-2</v>
      </c>
      <c r="S26" s="4">
        <f t="shared" si="15"/>
        <v>1.1935466653024454E-10</v>
      </c>
      <c r="T26" s="4">
        <f t="shared" si="16"/>
        <v>1.420411254247594E-3</v>
      </c>
      <c r="U26" s="5">
        <f t="shared" si="10"/>
        <v>0.56448732206722108</v>
      </c>
      <c r="V26" s="8">
        <f t="shared" si="11"/>
        <v>7.3951272067325144E-2</v>
      </c>
    </row>
    <row r="27" spans="10:22" x14ac:dyDescent="0.3">
      <c r="J27" s="2">
        <v>1.25</v>
      </c>
      <c r="K27" s="3">
        <f t="shared" si="1"/>
        <v>-3.2092107333179625</v>
      </c>
      <c r="L27" s="3">
        <f t="shared" si="2"/>
        <v>0.17584432513363746</v>
      </c>
      <c r="M27" s="3">
        <f t="shared" si="3"/>
        <v>-4.5730133067019878</v>
      </c>
      <c r="N27" s="3">
        <f t="shared" si="4"/>
        <v>-23.100087297889505</v>
      </c>
      <c r="O27" s="3">
        <f t="shared" si="5"/>
        <v>-6.728822241273706</v>
      </c>
      <c r="P27" s="4">
        <f t="shared" si="12"/>
        <v>3.8820574074502304E-2</v>
      </c>
      <c r="Q27" s="4">
        <f t="shared" si="13"/>
        <v>0.54384815291230792</v>
      </c>
      <c r="R27" s="4">
        <f t="shared" si="14"/>
        <v>1.0221242312342164E-2</v>
      </c>
      <c r="S27" s="4">
        <f t="shared" si="15"/>
        <v>9.2845221147178264E-11</v>
      </c>
      <c r="T27" s="4">
        <f t="shared" si="16"/>
        <v>1.1945120929803417E-3</v>
      </c>
      <c r="U27" s="5">
        <f t="shared" si="10"/>
        <v>0.60788926026195167</v>
      </c>
      <c r="V27" s="8">
        <f t="shared" si="11"/>
        <v>6.4041107349643661E-2</v>
      </c>
    </row>
    <row r="28" spans="10:22" x14ac:dyDescent="0.3">
      <c r="J28" s="2">
        <v>1.3</v>
      </c>
      <c r="K28" s="3">
        <f t="shared" si="1"/>
        <v>-3.3732917416328974</v>
      </c>
      <c r="L28" s="3">
        <f t="shared" si="2"/>
        <v>0.39499015106035262</v>
      </c>
      <c r="M28" s="3">
        <f t="shared" si="3"/>
        <v>-4.7145735611207256</v>
      </c>
      <c r="N28" s="3">
        <f t="shared" si="4"/>
        <v>-23.383795770383138</v>
      </c>
      <c r="O28" s="3">
        <f t="shared" si="5"/>
        <v>-6.9121226096205062</v>
      </c>
      <c r="P28" s="4">
        <f t="shared" si="12"/>
        <v>3.3140671398872633E-2</v>
      </c>
      <c r="Q28" s="4">
        <f t="shared" si="13"/>
        <v>0.59748339718897725</v>
      </c>
      <c r="R28" s="4">
        <f t="shared" si="14"/>
        <v>8.8840538326984912E-3</v>
      </c>
      <c r="S28" s="4">
        <f t="shared" si="15"/>
        <v>6.9911163658251216E-11</v>
      </c>
      <c r="T28" s="4">
        <f t="shared" si="16"/>
        <v>9.9465187490850116E-4</v>
      </c>
      <c r="U28" s="5">
        <f t="shared" si="10"/>
        <v>0.65237078396261428</v>
      </c>
      <c r="V28" s="8">
        <f t="shared" si="11"/>
        <v>5.4887386773637109E-2</v>
      </c>
    </row>
    <row r="29" spans="10:22" x14ac:dyDescent="0.3">
      <c r="J29" s="2">
        <v>1.35</v>
      </c>
      <c r="K29" s="3">
        <f t="shared" si="1"/>
        <v>-3.5497259128786109</v>
      </c>
      <c r="L29" s="3">
        <f t="shared" si="2"/>
        <v>0.61873892122226115</v>
      </c>
      <c r="M29" s="3">
        <f t="shared" si="3"/>
        <v>-4.8625034897106056</v>
      </c>
      <c r="N29" s="3">
        <f t="shared" si="4"/>
        <v>-23.701515186001309</v>
      </c>
      <c r="O29" s="3">
        <f t="shared" si="5"/>
        <v>-7.1053466526174063</v>
      </c>
      <c r="P29" s="4">
        <f>1/(1+EXP(-K29))</f>
        <v>2.7930014267082671E-2</v>
      </c>
      <c r="Q29" s="4">
        <f t="shared" si="13"/>
        <v>0.64993168158889048</v>
      </c>
      <c r="R29" s="4">
        <f t="shared" si="14"/>
        <v>7.6717934620912885E-3</v>
      </c>
      <c r="S29" s="4">
        <f t="shared" si="15"/>
        <v>5.0881832264758187E-11</v>
      </c>
      <c r="T29" s="4">
        <f t="shared" si="16"/>
        <v>8.2003214178984793E-4</v>
      </c>
      <c r="U29" s="5">
        <f t="shared" si="10"/>
        <v>0.69648541149996057</v>
      </c>
      <c r="V29" s="8">
        <f t="shared" si="11"/>
        <v>4.6553729911070131E-2</v>
      </c>
    </row>
    <row r="30" spans="10:22" x14ac:dyDescent="0.3">
      <c r="J30" s="2">
        <v>1.4</v>
      </c>
      <c r="K30" s="3">
        <f t="shared" si="1"/>
        <v>-3.7387643475193921</v>
      </c>
      <c r="L30" s="3">
        <f t="shared" si="2"/>
        <v>0.84625240084169118</v>
      </c>
      <c r="M30" s="3">
        <f t="shared" si="3"/>
        <v>-5.0166421519091422</v>
      </c>
      <c r="N30" s="3">
        <f t="shared" si="4"/>
        <v>-24.054713649016925</v>
      </c>
      <c r="O30" s="3">
        <f t="shared" si="5"/>
        <v>-7.3085525052038314</v>
      </c>
      <c r="P30" s="4">
        <f>1/(1+EXP(-K30))</f>
        <v>2.3230960173428444E-2</v>
      </c>
      <c r="Q30" s="4">
        <f t="shared" si="13"/>
        <v>0.69978040760044935</v>
      </c>
      <c r="R30" s="4">
        <f t="shared" si="14"/>
        <v>6.5831163748507312E-3</v>
      </c>
      <c r="S30" s="4">
        <f t="shared" si="15"/>
        <v>3.5741320872755689E-11</v>
      </c>
      <c r="T30" s="4">
        <f t="shared" si="16"/>
        <v>6.6933754945123906E-4</v>
      </c>
      <c r="U30" s="5">
        <f t="shared" si="10"/>
        <v>0.73885495082860808</v>
      </c>
      <c r="V30" s="8">
        <f t="shared" si="11"/>
        <v>3.9074543228158828E-2</v>
      </c>
    </row>
    <row r="31" spans="10:22" x14ac:dyDescent="0.3">
      <c r="J31" s="2">
        <v>1.45</v>
      </c>
      <c r="K31" s="3">
        <f t="shared" si="1"/>
        <v>-3.9406581460195325</v>
      </c>
      <c r="L31" s="3">
        <f t="shared" si="2"/>
        <v>1.0766923551409691</v>
      </c>
      <c r="M31" s="3">
        <f t="shared" si="3"/>
        <v>-5.1768286071538485</v>
      </c>
      <c r="N31" s="3">
        <f t="shared" si="4"/>
        <v>-24.444859263702902</v>
      </c>
      <c r="O31" s="3">
        <f t="shared" si="5"/>
        <v>-7.5217983023192065</v>
      </c>
      <c r="P31" s="4">
        <f t="shared" ref="P31:P35" si="17">1/(1+EXP(-K31))</f>
        <v>1.9064885156543764E-2</v>
      </c>
      <c r="Q31" s="4">
        <f t="shared" si="13"/>
        <v>0.74586753207198109</v>
      </c>
      <c r="R31" s="4">
        <f t="shared" si="14"/>
        <v>5.6141863249334883E-3</v>
      </c>
      <c r="S31" s="4">
        <f t="shared" si="15"/>
        <v>2.4195383541119431E-11</v>
      </c>
      <c r="T31" s="4">
        <f t="shared" si="16"/>
        <v>5.4086582951497642E-4</v>
      </c>
      <c r="U31" s="5">
        <f t="shared" si="10"/>
        <v>0.77832425326903798</v>
      </c>
      <c r="V31" s="8">
        <f t="shared" si="11"/>
        <v>3.2456721197056795E-2</v>
      </c>
    </row>
    <row r="32" spans="10:22" x14ac:dyDescent="0.3">
      <c r="J32" s="2">
        <v>1.5</v>
      </c>
      <c r="K32" s="3">
        <f t="shared" si="1"/>
        <v>-4.1556584088433199</v>
      </c>
      <c r="L32" s="3">
        <f t="shared" si="2"/>
        <v>1.3092205493424247</v>
      </c>
      <c r="M32" s="3">
        <f t="shared" si="3"/>
        <v>-5.3429019148822423</v>
      </c>
      <c r="N32" s="3">
        <f t="shared" si="4"/>
        <v>-24.873420134332157</v>
      </c>
      <c r="O32" s="3">
        <f t="shared" si="5"/>
        <v>-7.7451421789029595</v>
      </c>
      <c r="P32" s="4">
        <f t="shared" si="17"/>
        <v>1.5433538936974103E-2</v>
      </c>
      <c r="Q32" s="4">
        <f t="shared" ref="Q32:Q35" si="18">1/(1+EXP(-L32))</f>
        <v>0.78738269634819458</v>
      </c>
      <c r="R32" s="4">
        <f t="shared" ref="R32:R35" si="19">1/(1+EXP(-M32))</f>
        <v>4.7592152335048628E-3</v>
      </c>
      <c r="S32" s="4">
        <f t="shared" ref="S32:S35" si="20">1/(1+EXP(-N32))</f>
        <v>1.5761984264002089E-11</v>
      </c>
      <c r="T32" s="4">
        <f t="shared" ref="T32:T35" si="21">1/(1+EXP(-O32))</f>
        <v>4.3265283194380422E-4</v>
      </c>
      <c r="U32" s="5">
        <f t="shared" si="10"/>
        <v>0.81406527712723953</v>
      </c>
      <c r="V32" s="8">
        <f t="shared" si="11"/>
        <v>2.6682580779045E-2</v>
      </c>
    </row>
    <row r="33" spans="10:22" x14ac:dyDescent="0.3">
      <c r="J33" s="2">
        <v>1.55</v>
      </c>
      <c r="K33" s="3">
        <f t="shared" si="1"/>
        <v>-4.3840162364550448</v>
      </c>
      <c r="L33" s="3">
        <f t="shared" si="2"/>
        <v>1.542998748668384</v>
      </c>
      <c r="M33" s="3">
        <f t="shared" si="3"/>
        <v>-5.5147011345318369</v>
      </c>
      <c r="N33" s="3">
        <f t="shared" si="4"/>
        <v>-25.341864365177596</v>
      </c>
      <c r="O33" s="3">
        <f t="shared" si="5"/>
        <v>-7.9786422698945136</v>
      </c>
      <c r="P33" s="4">
        <f t="shared" si="17"/>
        <v>1.2321442797010617E-2</v>
      </c>
      <c r="Q33" s="4">
        <f t="shared" si="18"/>
        <v>0.82390023226512399</v>
      </c>
      <c r="R33" s="4">
        <f t="shared" si="19"/>
        <v>4.01097799619395E-3</v>
      </c>
      <c r="S33" s="4">
        <f t="shared" si="20"/>
        <v>9.8666141571876414E-12</v>
      </c>
      <c r="T33" s="4">
        <f t="shared" si="21"/>
        <v>3.4258700079756172E-4</v>
      </c>
      <c r="U33" s="5">
        <f t="shared" si="10"/>
        <v>0.84561397908731262</v>
      </c>
      <c r="V33" s="8">
        <f t="shared" si="11"/>
        <v>2.1713746822188608E-2</v>
      </c>
    </row>
    <row r="34" spans="10:22" x14ac:dyDescent="0.3">
      <c r="J34" s="2">
        <v>1.6</v>
      </c>
      <c r="K34" s="3">
        <f t="shared" si="1"/>
        <v>-4.6259827293189977</v>
      </c>
      <c r="L34" s="3">
        <f t="shared" si="2"/>
        <v>1.7771887183411774</v>
      </c>
      <c r="M34" s="3">
        <f t="shared" si="3"/>
        <v>-5.6920653255401454</v>
      </c>
      <c r="N34" s="3">
        <f t="shared" si="4"/>
        <v>-25.851660060512131</v>
      </c>
      <c r="O34" s="3">
        <f t="shared" si="5"/>
        <v>-8.2223567102332957</v>
      </c>
      <c r="P34" s="4">
        <f t="shared" si="17"/>
        <v>9.699032854593571E-3</v>
      </c>
      <c r="Q34" s="4">
        <f t="shared" si="18"/>
        <v>0.85534938234012725</v>
      </c>
      <c r="R34" s="4">
        <f t="shared" si="19"/>
        <v>3.3612838787365627E-3</v>
      </c>
      <c r="S34" s="4">
        <f t="shared" si="20"/>
        <v>5.9260687790906631E-12</v>
      </c>
      <c r="T34" s="4">
        <f t="shared" si="21"/>
        <v>2.6850923346927478E-4</v>
      </c>
      <c r="U34" s="5">
        <f t="shared" si="10"/>
        <v>0.87284501990384933</v>
      </c>
      <c r="V34" s="8">
        <f t="shared" si="11"/>
        <v>1.7495637563722001E-2</v>
      </c>
    </row>
    <row r="35" spans="10:22" x14ac:dyDescent="0.3">
      <c r="J35" s="2">
        <v>1.65</v>
      </c>
      <c r="K35" s="3">
        <f t="shared" si="1"/>
        <v>-4.8818089878994657</v>
      </c>
      <c r="L35" s="3">
        <f t="shared" si="2"/>
        <v>2.0109522235831268</v>
      </c>
      <c r="M35" s="3">
        <f t="shared" si="3"/>
        <v>-5.8748335473446804</v>
      </c>
      <c r="N35" s="3">
        <f t="shared" si="4"/>
        <v>-26.404275324608676</v>
      </c>
      <c r="O35" s="3">
        <f t="shared" si="5"/>
        <v>-8.4763436348587291</v>
      </c>
      <c r="P35" s="4">
        <f t="shared" si="17"/>
        <v>7.5262101583705079E-3</v>
      </c>
      <c r="Q35" s="4">
        <f t="shared" si="18"/>
        <v>0.88194220392010969</v>
      </c>
      <c r="R35" s="4">
        <f t="shared" si="19"/>
        <v>2.8013919214775859E-3</v>
      </c>
      <c r="S35" s="4">
        <f t="shared" si="20"/>
        <v>3.4101142369851947E-12</v>
      </c>
      <c r="T35" s="4">
        <f t="shared" si="21"/>
        <v>2.0829567937428811E-4</v>
      </c>
      <c r="U35" s="5">
        <f t="shared" si="10"/>
        <v>0.89590438064916289</v>
      </c>
      <c r="V35" s="8">
        <f t="shared" si="11"/>
        <v>1.3962176729053175E-2</v>
      </c>
    </row>
    <row r="36" spans="10:22" x14ac:dyDescent="0.3">
      <c r="J36" s="2">
        <v>1.7</v>
      </c>
      <c r="K36" s="3">
        <f t="shared" si="1"/>
        <v>-5.1517461126607405</v>
      </c>
      <c r="L36" s="3">
        <f t="shared" si="2"/>
        <v>2.2434510296165655</v>
      </c>
      <c r="M36" s="3">
        <f t="shared" si="3"/>
        <v>-6.0628448593829631</v>
      </c>
      <c r="N36" s="3">
        <f t="shared" si="4"/>
        <v>-27.00117826174014</v>
      </c>
      <c r="O36" s="3">
        <f t="shared" si="5"/>
        <v>-8.7406611787102442</v>
      </c>
      <c r="P36" s="4">
        <f t="shared" ref="P36:P43" si="22">1/(1+EXP(-K36))</f>
        <v>5.7559642189296918E-3</v>
      </c>
      <c r="Q36" s="4">
        <f t="shared" ref="Q36:Q43" si="23">1/(1+EXP(-L36))</f>
        <v>0.90408413541746691</v>
      </c>
      <c r="R36" s="4">
        <f t="shared" ref="R36:R43" si="24">1/(1+EXP(-M36))</f>
        <v>2.3223633566399021E-3</v>
      </c>
      <c r="S36" s="4">
        <f t="shared" ref="S36:S43" si="25">1/(1+EXP(-N36))</f>
        <v>1.8773155438048871E-12</v>
      </c>
      <c r="T36" s="4">
        <f t="shared" ref="T36:T43" si="26">1/(1+EXP(-O36))</f>
        <v>1.5992251936011324E-4</v>
      </c>
      <c r="U36" s="5">
        <f t="shared" si="10"/>
        <v>0.91512451643274872</v>
      </c>
      <c r="V36" s="8">
        <f t="shared" si="11"/>
        <v>1.1040381015281896E-2</v>
      </c>
    </row>
    <row r="37" spans="10:22" x14ac:dyDescent="0.3">
      <c r="J37" s="2">
        <v>1.75</v>
      </c>
      <c r="K37" s="3">
        <f t="shared" si="1"/>
        <v>-5.4360452040671117</v>
      </c>
      <c r="L37" s="3">
        <f t="shared" si="2"/>
        <v>2.47384690166382</v>
      </c>
      <c r="M37" s="3">
        <f t="shared" si="3"/>
        <v>-6.2559383210925024</v>
      </c>
      <c r="N37" s="3">
        <f t="shared" si="4"/>
        <v>-27.643836976179447</v>
      </c>
      <c r="O37" s="3">
        <f t="shared" si="5"/>
        <v>-9.0153674767272634</v>
      </c>
      <c r="P37" s="4">
        <f t="shared" si="22"/>
        <v>4.3377807037660093E-3</v>
      </c>
      <c r="Q37" s="4">
        <f t="shared" si="23"/>
        <v>0.92228793177180057</v>
      </c>
      <c r="R37" s="4">
        <f t="shared" si="24"/>
        <v>1.9153488486034018E-3</v>
      </c>
      <c r="S37" s="4">
        <f t="shared" si="25"/>
        <v>9.8726591318005612E-13</v>
      </c>
      <c r="T37" s="4">
        <f t="shared" si="26"/>
        <v>1.2151303741076806E-4</v>
      </c>
      <c r="U37" s="5">
        <f t="shared" si="10"/>
        <v>0.93094246232537825</v>
      </c>
      <c r="V37" s="8">
        <f t="shared" si="11"/>
        <v>8.6545305535776842E-3</v>
      </c>
    </row>
    <row r="38" spans="10:22" x14ac:dyDescent="0.3">
      <c r="J38" s="2">
        <v>1.8</v>
      </c>
      <c r="K38" s="3">
        <f t="shared" si="1"/>
        <v>-5.73495736258287</v>
      </c>
      <c r="L38" s="3">
        <f t="shared" si="2"/>
        <v>2.7013016049472167</v>
      </c>
      <c r="M38" s="3">
        <f t="shared" si="3"/>
        <v>-6.4539529919108141</v>
      </c>
      <c r="N38" s="3">
        <f t="shared" si="4"/>
        <v>-28.333719572199499</v>
      </c>
      <c r="O38" s="3">
        <f t="shared" si="5"/>
        <v>-9.3005206638492126</v>
      </c>
      <c r="P38" s="4">
        <f t="shared" si="22"/>
        <v>3.2206142582688353E-3</v>
      </c>
      <c r="Q38" s="4">
        <f t="shared" si="23"/>
        <v>0.93710340499820455</v>
      </c>
      <c r="R38" s="4">
        <f t="shared" si="24"/>
        <v>1.5718122267682473E-3</v>
      </c>
      <c r="S38" s="4">
        <f t="shared" si="25"/>
        <v>4.9524709642314994E-13</v>
      </c>
      <c r="T38" s="4">
        <f t="shared" si="26"/>
        <v>9.1368293647974761E-5</v>
      </c>
      <c r="U38" s="5">
        <f t="shared" si="10"/>
        <v>0.9438331168860874</v>
      </c>
      <c r="V38" s="8">
        <f t="shared" si="11"/>
        <v>6.7297118878829696E-3</v>
      </c>
    </row>
    <row r="39" spans="10:22" x14ac:dyDescent="0.3">
      <c r="J39" s="2">
        <v>1.85</v>
      </c>
      <c r="K39" s="3">
        <f t="shared" si="1"/>
        <v>-6.0487336886723018</v>
      </c>
      <c r="L39" s="3">
        <f t="shared" si="2"/>
        <v>2.9249769046890872</v>
      </c>
      <c r="M39" s="3">
        <f t="shared" si="3"/>
        <v>-6.656727931275416</v>
      </c>
      <c r="N39" s="3">
        <f t="shared" si="4"/>
        <v>-29.072294154073212</v>
      </c>
      <c r="O39" s="3">
        <f t="shared" si="5"/>
        <v>-9.5961788750155197</v>
      </c>
      <c r="P39" s="4">
        <f t="shared" si="22"/>
        <v>2.3552892013552129E-3</v>
      </c>
      <c r="Q39" s="4">
        <f t="shared" si="23"/>
        <v>0.94906741336691258</v>
      </c>
      <c r="R39" s="4">
        <f t="shared" si="24"/>
        <v>1.2836952435304853E-3</v>
      </c>
      <c r="S39" s="4">
        <f t="shared" si="25"/>
        <v>2.3662633251194811E-13</v>
      </c>
      <c r="T39" s="4">
        <f t="shared" si="26"/>
        <v>6.7983409483739969E-5</v>
      </c>
      <c r="U39" s="5">
        <f t="shared" si="10"/>
        <v>0.95426202669397364</v>
      </c>
      <c r="V39" s="8">
        <f t="shared" si="11"/>
        <v>5.1946133270610231E-3</v>
      </c>
    </row>
    <row r="40" spans="10:22" x14ac:dyDescent="0.3">
      <c r="J40" s="2">
        <v>1.9</v>
      </c>
      <c r="K40" s="3">
        <f t="shared" si="1"/>
        <v>-6.3776252827996984</v>
      </c>
      <c r="L40" s="3">
        <f t="shared" si="2"/>
        <v>3.1440345661117535</v>
      </c>
      <c r="M40" s="3">
        <f t="shared" si="3"/>
        <v>-6.8641021986238169</v>
      </c>
      <c r="N40" s="3">
        <f t="shared" si="4"/>
        <v>-29.861028826073493</v>
      </c>
      <c r="O40" s="3">
        <f t="shared" si="5"/>
        <v>-9.9024002451656052</v>
      </c>
      <c r="P40" s="4">
        <f t="shared" si="22"/>
        <v>1.6962709535077759E-3</v>
      </c>
      <c r="Q40" s="4">
        <f t="shared" si="23"/>
        <v>0.95867302254139508</v>
      </c>
      <c r="R40" s="4">
        <f t="shared" si="24"/>
        <v>1.0435298008717744E-3</v>
      </c>
      <c r="S40" s="4">
        <f t="shared" si="25"/>
        <v>1.0752760107919739E-13</v>
      </c>
      <c r="T40" s="4">
        <f t="shared" si="26"/>
        <v>5.0051889618123937E-5</v>
      </c>
      <c r="U40" s="5">
        <f t="shared" si="10"/>
        <v>0.96265656065544158</v>
      </c>
      <c r="V40" s="8">
        <f t="shared" si="11"/>
        <v>3.9835381140464034E-3</v>
      </c>
    </row>
    <row r="41" spans="10:22" x14ac:dyDescent="0.3">
      <c r="J41" s="2">
        <v>1.95</v>
      </c>
      <c r="K41" s="3">
        <f t="shared" si="1"/>
        <v>-6.7218832454293507</v>
      </c>
      <c r="L41" s="3">
        <f t="shared" si="2"/>
        <v>3.3576363544375454</v>
      </c>
      <c r="M41" s="3">
        <f t="shared" si="3"/>
        <v>-7.0759148533935328</v>
      </c>
      <c r="N41" s="3">
        <f t="shared" si="4"/>
        <v>-30.701391692473265</v>
      </c>
      <c r="O41" s="3">
        <f t="shared" si="5"/>
        <v>-10.219242909238899</v>
      </c>
      <c r="P41" s="4">
        <f t="shared" si="22"/>
        <v>1.2028196272402722E-3</v>
      </c>
      <c r="Q41" s="4">
        <f t="shared" si="23"/>
        <v>0.96635400995006604</v>
      </c>
      <c r="R41" s="4">
        <f t="shared" si="24"/>
        <v>8.4450515684577536E-4</v>
      </c>
      <c r="S41" s="4">
        <f t="shared" si="25"/>
        <v>4.6403955453304964E-14</v>
      </c>
      <c r="T41" s="4">
        <f t="shared" si="26"/>
        <v>3.6460562153655867E-5</v>
      </c>
      <c r="U41" s="5">
        <f t="shared" si="10"/>
        <v>0.96939168213975158</v>
      </c>
      <c r="V41" s="8">
        <f t="shared" si="11"/>
        <v>3.0376721896856586E-3</v>
      </c>
    </row>
    <row r="42" spans="10:22" x14ac:dyDescent="0.3">
      <c r="J42" s="2">
        <v>2</v>
      </c>
      <c r="K42" s="3">
        <f t="shared" si="1"/>
        <v>-7.0817586770255474</v>
      </c>
      <c r="L42" s="3">
        <f t="shared" si="2"/>
        <v>3.5649440348887893</v>
      </c>
      <c r="M42" s="3">
        <f t="shared" si="3"/>
        <v>-7.2920049550220831</v>
      </c>
      <c r="N42" s="3">
        <f t="shared" si="4"/>
        <v>-31.594850857545431</v>
      </c>
      <c r="O42" s="3">
        <f t="shared" si="5"/>
        <v>-10.546765002174828</v>
      </c>
      <c r="P42" s="4">
        <f t="shared" si="22"/>
        <v>8.3958854104892197E-4</v>
      </c>
      <c r="Q42" s="4">
        <f t="shared" si="23"/>
        <v>0.97248020174216931</v>
      </c>
      <c r="R42" s="4">
        <f t="shared" si="24"/>
        <v>6.8049799335371966E-4</v>
      </c>
      <c r="S42" s="4">
        <f t="shared" si="25"/>
        <v>1.8990247109762118E-14</v>
      </c>
      <c r="T42" s="4">
        <f t="shared" si="26"/>
        <v>2.6277663395721921E-5</v>
      </c>
      <c r="U42" s="5">
        <f t="shared" si="10"/>
        <v>0.97478589692356554</v>
      </c>
      <c r="V42" s="8">
        <f t="shared" si="11"/>
        <v>2.3056951813962201E-3</v>
      </c>
    </row>
    <row r="43" spans="10:22" x14ac:dyDescent="0.3">
      <c r="J43" s="2">
        <v>2.0499999999999998</v>
      </c>
      <c r="K43" s="3">
        <f t="shared" si="1"/>
        <v>-7.4575026780525793</v>
      </c>
      <c r="L43" s="3">
        <f t="shared" si="2"/>
        <v>3.7651193726878169</v>
      </c>
      <c r="M43" s="3">
        <f t="shared" si="3"/>
        <v>-7.5122115629469786</v>
      </c>
      <c r="N43" s="3">
        <f t="shared" si="4"/>
        <v>-32.542874425562907</v>
      </c>
      <c r="O43" s="3">
        <f t="shared" si="5"/>
        <v>-10.885024658912815</v>
      </c>
      <c r="P43" s="4">
        <f t="shared" si="22"/>
        <v>5.767627196386053E-4</v>
      </c>
      <c r="Q43" s="4">
        <f t="shared" si="23"/>
        <v>0.97735961424768025</v>
      </c>
      <c r="R43" s="4">
        <f t="shared" si="24"/>
        <v>5.4607305808328363E-4</v>
      </c>
      <c r="S43" s="4">
        <f t="shared" si="25"/>
        <v>7.3588374812475385E-15</v>
      </c>
      <c r="T43" s="4">
        <f t="shared" si="26"/>
        <v>1.8736381387137388E-5</v>
      </c>
      <c r="U43" s="5">
        <f t="shared" si="10"/>
        <v>0.97910346860905606</v>
      </c>
      <c r="V43" s="8">
        <f t="shared" si="11"/>
        <v>1.7438543613757988E-3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'P(HR)'!$H$2:$H$13</xm:f>
          </x14:formula1>
          <xm:sqref>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P(Single)</vt:lpstr>
      <vt:lpstr>P(BB)</vt:lpstr>
      <vt:lpstr>P(Double)</vt:lpstr>
      <vt:lpstr>P(Triple)</vt:lpstr>
      <vt:lpstr>P(HR)</vt:lpstr>
      <vt:lpstr>SLGBB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woodfield</dc:creator>
  <cp:lastModifiedBy>brad woodfield</cp:lastModifiedBy>
  <dcterms:created xsi:type="dcterms:W3CDTF">2017-06-02T02:13:34Z</dcterms:created>
  <dcterms:modified xsi:type="dcterms:W3CDTF">2017-06-30T03:13:57Z</dcterms:modified>
</cp:coreProperties>
</file>