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4310" activeTab="8"/>
  </bookViews>
  <sheets>
    <sheet name="Forecast_Data" sheetId="4" r:id="rId1"/>
    <sheet name="Estimates" sheetId="5" r:id="rId2"/>
    <sheet name="Wald_Tests" sheetId="10" r:id="rId3"/>
    <sheet name="Wald_Parts" sheetId="11" r:id="rId4"/>
    <sheet name="My Graphs" sheetId="6" r:id="rId5"/>
    <sheet name="Clark" sheetId="7" r:id="rId6"/>
    <sheet name="FE" sheetId="8" r:id="rId7"/>
    <sheet name="FE Shrink" sheetId="12" r:id="rId8"/>
    <sheet name="Tables" sheetId="9" r:id="rId9"/>
  </sheets>
  <definedNames>
    <definedName name="Estimates">Estimates!$A$1:$I$104</definedName>
    <definedName name="Forecast_Data">Forecast_Data!$A$1:$L$1202</definedName>
    <definedName name="Wald_Parts">Wald_Parts!$A$1:$I$28</definedName>
    <definedName name="Wald_Tests">Wald_Tests!$A$1:$F$2</definedName>
  </definedNames>
  <calcPr calcId="145621"/>
</workbook>
</file>

<file path=xl/calcChain.xml><?xml version="1.0" encoding="utf-8"?>
<calcChain xmlns="http://schemas.openxmlformats.org/spreadsheetml/2006/main">
  <c r="K9" i="12" l="1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K632" i="12"/>
  <c r="K633" i="12"/>
  <c r="K634" i="12"/>
  <c r="K635" i="12"/>
  <c r="K636" i="12"/>
  <c r="K637" i="12"/>
  <c r="K638" i="12"/>
  <c r="K639" i="12"/>
  <c r="K640" i="12"/>
  <c r="K641" i="12"/>
  <c r="K642" i="12"/>
  <c r="K643" i="12"/>
  <c r="K644" i="12"/>
  <c r="K645" i="12"/>
  <c r="K646" i="12"/>
  <c r="K647" i="12"/>
  <c r="K648" i="12"/>
  <c r="K649" i="12"/>
  <c r="K650" i="12"/>
  <c r="K651" i="12"/>
  <c r="K652" i="12"/>
  <c r="K653" i="12"/>
  <c r="K654" i="12"/>
  <c r="K655" i="12"/>
  <c r="K656" i="12"/>
  <c r="K657" i="12"/>
  <c r="K658" i="12"/>
  <c r="K659" i="12"/>
  <c r="K660" i="12"/>
  <c r="K661" i="12"/>
  <c r="K662" i="12"/>
  <c r="K663" i="12"/>
  <c r="K664" i="12"/>
  <c r="K665" i="12"/>
  <c r="K666" i="12"/>
  <c r="K667" i="12"/>
  <c r="K668" i="12"/>
  <c r="K669" i="12"/>
  <c r="K670" i="12"/>
  <c r="K671" i="12"/>
  <c r="K672" i="12"/>
  <c r="K673" i="12"/>
  <c r="K674" i="12"/>
  <c r="K675" i="12"/>
  <c r="K676" i="12"/>
  <c r="K677" i="12"/>
  <c r="K678" i="12"/>
  <c r="K679" i="12"/>
  <c r="K680" i="12"/>
  <c r="K681" i="12"/>
  <c r="K682" i="12"/>
  <c r="K683" i="12"/>
  <c r="K684" i="12"/>
  <c r="K685" i="12"/>
  <c r="K686" i="12"/>
  <c r="K687" i="12"/>
  <c r="K688" i="12"/>
  <c r="K689" i="12"/>
  <c r="K690" i="12"/>
  <c r="K691" i="12"/>
  <c r="K692" i="12"/>
  <c r="K693" i="12"/>
  <c r="K694" i="12"/>
  <c r="K695" i="12"/>
  <c r="K696" i="12"/>
  <c r="K697" i="12"/>
  <c r="K698" i="12"/>
  <c r="K699" i="12"/>
  <c r="K700" i="12"/>
  <c r="K701" i="12"/>
  <c r="K702" i="12"/>
  <c r="K703" i="12"/>
  <c r="K704" i="12"/>
  <c r="K705" i="12"/>
  <c r="K706" i="12"/>
  <c r="K707" i="12"/>
  <c r="K708" i="12"/>
  <c r="K709" i="12"/>
  <c r="K710" i="12"/>
  <c r="K711" i="12"/>
  <c r="K712" i="12"/>
  <c r="K713" i="12"/>
  <c r="K714" i="12"/>
  <c r="K715" i="12"/>
  <c r="K716" i="12"/>
  <c r="K717" i="12"/>
  <c r="K718" i="12"/>
  <c r="K719" i="12"/>
  <c r="K720" i="12"/>
  <c r="K721" i="12"/>
  <c r="K722" i="12"/>
  <c r="K723" i="12"/>
  <c r="K724" i="12"/>
  <c r="K725" i="12"/>
  <c r="K726" i="12"/>
  <c r="K727" i="12"/>
  <c r="K728" i="12"/>
  <c r="K729" i="12"/>
  <c r="K730" i="12"/>
  <c r="K731" i="12"/>
  <c r="K732" i="12"/>
  <c r="K733" i="12"/>
  <c r="K734" i="12"/>
  <c r="K735" i="12"/>
  <c r="K736" i="12"/>
  <c r="K737" i="12"/>
  <c r="K738" i="12"/>
  <c r="K739" i="12"/>
  <c r="K740" i="12"/>
  <c r="K741" i="12"/>
  <c r="K742" i="12"/>
  <c r="K743" i="12"/>
  <c r="K744" i="12"/>
  <c r="K745" i="12"/>
  <c r="K746" i="12"/>
  <c r="K747" i="12"/>
  <c r="K748" i="12"/>
  <c r="K749" i="12"/>
  <c r="K750" i="12"/>
  <c r="K751" i="12"/>
  <c r="K752" i="12"/>
  <c r="K753" i="12"/>
  <c r="K754" i="12"/>
  <c r="K755" i="12"/>
  <c r="K756" i="12"/>
  <c r="K757" i="12"/>
  <c r="K758" i="12"/>
  <c r="K759" i="12"/>
  <c r="K760" i="12"/>
  <c r="K761" i="12"/>
  <c r="K762" i="12"/>
  <c r="K763" i="12"/>
  <c r="K764" i="12"/>
  <c r="K765" i="12"/>
  <c r="K766" i="12"/>
  <c r="K767" i="12"/>
  <c r="K768" i="12"/>
  <c r="K769" i="12"/>
  <c r="K770" i="12"/>
  <c r="K771" i="12"/>
  <c r="K772" i="12"/>
  <c r="K773" i="12"/>
  <c r="K774" i="12"/>
  <c r="K775" i="12"/>
  <c r="K776" i="12"/>
  <c r="K777" i="12"/>
  <c r="K778" i="12"/>
  <c r="K779" i="12"/>
  <c r="K780" i="12"/>
  <c r="K781" i="12"/>
  <c r="K782" i="12"/>
  <c r="K783" i="12"/>
  <c r="K784" i="12"/>
  <c r="K785" i="12"/>
  <c r="K786" i="12"/>
  <c r="K787" i="12"/>
  <c r="K788" i="12"/>
  <c r="K789" i="12"/>
  <c r="K790" i="12"/>
  <c r="K791" i="12"/>
  <c r="K792" i="12"/>
  <c r="K793" i="12"/>
  <c r="K794" i="12"/>
  <c r="K795" i="12"/>
  <c r="K796" i="12"/>
  <c r="K797" i="12"/>
  <c r="K798" i="12"/>
  <c r="K799" i="12"/>
  <c r="K800" i="12"/>
  <c r="K801" i="12"/>
  <c r="K802" i="12"/>
  <c r="K803" i="12"/>
  <c r="K804" i="12"/>
  <c r="K805" i="12"/>
  <c r="K806" i="12"/>
  <c r="K807" i="12"/>
  <c r="K808" i="12"/>
  <c r="K809" i="12"/>
  <c r="K810" i="12"/>
  <c r="K811" i="12"/>
  <c r="K812" i="12"/>
  <c r="K813" i="12"/>
  <c r="K814" i="12"/>
  <c r="K815" i="12"/>
  <c r="K816" i="12"/>
  <c r="K817" i="12"/>
  <c r="K818" i="12"/>
  <c r="K819" i="12"/>
  <c r="K820" i="12"/>
  <c r="K821" i="12"/>
  <c r="K822" i="12"/>
  <c r="K823" i="12"/>
  <c r="K824" i="12"/>
  <c r="K825" i="12"/>
  <c r="K826" i="12"/>
  <c r="K827" i="12"/>
  <c r="K828" i="12"/>
  <c r="K829" i="12"/>
  <c r="K830" i="12"/>
  <c r="K831" i="12"/>
  <c r="K832" i="12"/>
  <c r="K833" i="12"/>
  <c r="K834" i="12"/>
  <c r="K835" i="12"/>
  <c r="K836" i="12"/>
  <c r="K837" i="12"/>
  <c r="K838" i="12"/>
  <c r="K839" i="12"/>
  <c r="K840" i="12"/>
  <c r="K841" i="12"/>
  <c r="K842" i="12"/>
  <c r="K843" i="12"/>
  <c r="K844" i="12"/>
  <c r="K845" i="12"/>
  <c r="K846" i="12"/>
  <c r="K847" i="12"/>
  <c r="K848" i="12"/>
  <c r="K849" i="12"/>
  <c r="K850" i="12"/>
  <c r="K851" i="12"/>
  <c r="K852" i="12"/>
  <c r="K853" i="12"/>
  <c r="K854" i="12"/>
  <c r="K855" i="12"/>
  <c r="K856" i="12"/>
  <c r="K857" i="12"/>
  <c r="K858" i="12"/>
  <c r="K859" i="12"/>
  <c r="K860" i="12"/>
  <c r="K861" i="12"/>
  <c r="K862" i="12"/>
  <c r="K863" i="12"/>
  <c r="K864" i="12"/>
  <c r="K865" i="12"/>
  <c r="K866" i="12"/>
  <c r="K867" i="12"/>
  <c r="K868" i="12"/>
  <c r="K869" i="12"/>
  <c r="K870" i="12"/>
  <c r="K871" i="12"/>
  <c r="K872" i="12"/>
  <c r="K873" i="12"/>
  <c r="K874" i="12"/>
  <c r="K875" i="12"/>
  <c r="K876" i="12"/>
  <c r="K877" i="12"/>
  <c r="K878" i="12"/>
  <c r="K879" i="12"/>
  <c r="K880" i="12"/>
  <c r="K881" i="12"/>
  <c r="K882" i="12"/>
  <c r="K883" i="12"/>
  <c r="K884" i="12"/>
  <c r="K885" i="12"/>
  <c r="K886" i="12"/>
  <c r="K887" i="12"/>
  <c r="K888" i="12"/>
  <c r="K889" i="12"/>
  <c r="K890" i="12"/>
  <c r="K891" i="12"/>
  <c r="K892" i="12"/>
  <c r="K893" i="12"/>
  <c r="K894" i="12"/>
  <c r="K895" i="12"/>
  <c r="K896" i="12"/>
  <c r="K897" i="12"/>
  <c r="K898" i="12"/>
  <c r="K899" i="12"/>
  <c r="K900" i="12"/>
  <c r="K901" i="12"/>
  <c r="K902" i="12"/>
  <c r="K903" i="12"/>
  <c r="K904" i="12"/>
  <c r="K905" i="12"/>
  <c r="K906" i="12"/>
  <c r="K907" i="12"/>
  <c r="K908" i="12"/>
  <c r="K909" i="12"/>
  <c r="K910" i="12"/>
  <c r="K911" i="12"/>
  <c r="K912" i="12"/>
  <c r="K913" i="12"/>
  <c r="K914" i="12"/>
  <c r="K915" i="12"/>
  <c r="K916" i="12"/>
  <c r="K917" i="12"/>
  <c r="K918" i="12"/>
  <c r="K919" i="12"/>
  <c r="K920" i="12"/>
  <c r="K921" i="12"/>
  <c r="K922" i="12"/>
  <c r="K923" i="12"/>
  <c r="K924" i="12"/>
  <c r="K925" i="12"/>
  <c r="K926" i="12"/>
  <c r="K927" i="12"/>
  <c r="K928" i="12"/>
  <c r="K929" i="12"/>
  <c r="K930" i="12"/>
  <c r="K931" i="12"/>
  <c r="K932" i="12"/>
  <c r="K933" i="12"/>
  <c r="K934" i="12"/>
  <c r="K935" i="12"/>
  <c r="K936" i="12"/>
  <c r="K937" i="12"/>
  <c r="K938" i="12"/>
  <c r="K939" i="12"/>
  <c r="K940" i="12"/>
  <c r="K941" i="12"/>
  <c r="K942" i="12"/>
  <c r="K943" i="12"/>
  <c r="K944" i="12"/>
  <c r="K945" i="12"/>
  <c r="K946" i="12"/>
  <c r="K947" i="12"/>
  <c r="K948" i="12"/>
  <c r="K949" i="12"/>
  <c r="K950" i="12"/>
  <c r="K951" i="12"/>
  <c r="K952" i="12"/>
  <c r="K953" i="12"/>
  <c r="K954" i="12"/>
  <c r="K955" i="12"/>
  <c r="K956" i="12"/>
  <c r="K957" i="12"/>
  <c r="K958" i="12"/>
  <c r="K959" i="12"/>
  <c r="K960" i="12"/>
  <c r="K961" i="12"/>
  <c r="K962" i="12"/>
  <c r="K963" i="12"/>
  <c r="K964" i="12"/>
  <c r="K965" i="12"/>
  <c r="K966" i="12"/>
  <c r="K967" i="12"/>
  <c r="K968" i="12"/>
  <c r="K969" i="12"/>
  <c r="K970" i="12"/>
  <c r="K971" i="12"/>
  <c r="K972" i="12"/>
  <c r="K973" i="12"/>
  <c r="K974" i="12"/>
  <c r="K975" i="12"/>
  <c r="K976" i="12"/>
  <c r="K977" i="12"/>
  <c r="K978" i="12"/>
  <c r="K979" i="12"/>
  <c r="K980" i="12"/>
  <c r="K981" i="12"/>
  <c r="K982" i="12"/>
  <c r="K983" i="12"/>
  <c r="K984" i="12"/>
  <c r="K985" i="12"/>
  <c r="K986" i="12"/>
  <c r="K987" i="12"/>
  <c r="K988" i="12"/>
  <c r="K989" i="12"/>
  <c r="K990" i="12"/>
  <c r="K991" i="12"/>
  <c r="K992" i="12"/>
  <c r="K993" i="12"/>
  <c r="K994" i="12"/>
  <c r="K995" i="12"/>
  <c r="K996" i="12"/>
  <c r="K997" i="12"/>
  <c r="K998" i="12"/>
  <c r="K999" i="12"/>
  <c r="K1000" i="12"/>
  <c r="K1001" i="12"/>
  <c r="K1002" i="12"/>
  <c r="K1003" i="12"/>
  <c r="K1004" i="12"/>
  <c r="K1005" i="12"/>
  <c r="K1006" i="12"/>
  <c r="K1007" i="12"/>
  <c r="K1008" i="12"/>
  <c r="K1009" i="12"/>
  <c r="K1010" i="12"/>
  <c r="K1011" i="12"/>
  <c r="K1012" i="12"/>
  <c r="K1013" i="12"/>
  <c r="K1014" i="12"/>
  <c r="K1015" i="12"/>
  <c r="K1016" i="12"/>
  <c r="K1017" i="12"/>
  <c r="K1018" i="12"/>
  <c r="K1019" i="12"/>
  <c r="K1020" i="12"/>
  <c r="K1021" i="12"/>
  <c r="K1022" i="12"/>
  <c r="K1023" i="12"/>
  <c r="K1024" i="12"/>
  <c r="K1025" i="12"/>
  <c r="K1026" i="12"/>
  <c r="K1027" i="12"/>
  <c r="K1028" i="12"/>
  <c r="K1029" i="12"/>
  <c r="K1030" i="12"/>
  <c r="K1031" i="12"/>
  <c r="K1032" i="12"/>
  <c r="K1033" i="12"/>
  <c r="K1034" i="12"/>
  <c r="K1035" i="12"/>
  <c r="K1036" i="12"/>
  <c r="K1037" i="12"/>
  <c r="K1038" i="12"/>
  <c r="K1039" i="12"/>
  <c r="K1040" i="12"/>
  <c r="K1041" i="12"/>
  <c r="K1042" i="12"/>
  <c r="K1043" i="12"/>
  <c r="K1044" i="12"/>
  <c r="K1045" i="12"/>
  <c r="K1046" i="12"/>
  <c r="K1047" i="12"/>
  <c r="K1048" i="12"/>
  <c r="K1049" i="12"/>
  <c r="K1050" i="12"/>
  <c r="K1051" i="12"/>
  <c r="K1052" i="12"/>
  <c r="K1053" i="12"/>
  <c r="K1054" i="12"/>
  <c r="K1055" i="12"/>
  <c r="K1056" i="12"/>
  <c r="K1057" i="12"/>
  <c r="K1058" i="12"/>
  <c r="K1059" i="12"/>
  <c r="K1060" i="12"/>
  <c r="K1061" i="12"/>
  <c r="K1062" i="12"/>
  <c r="K1063" i="12"/>
  <c r="K1064" i="12"/>
  <c r="K1065" i="12"/>
  <c r="K1066" i="12"/>
  <c r="K1067" i="12"/>
  <c r="K1068" i="12"/>
  <c r="K1069" i="12"/>
  <c r="K1070" i="12"/>
  <c r="K1071" i="12"/>
  <c r="K1072" i="12"/>
  <c r="K1073" i="12"/>
  <c r="K1074" i="12"/>
  <c r="K1075" i="12"/>
  <c r="K1076" i="12"/>
  <c r="K1077" i="12"/>
  <c r="K1078" i="12"/>
  <c r="K1079" i="12"/>
  <c r="K1080" i="12"/>
  <c r="K1081" i="12"/>
  <c r="K1082" i="12"/>
  <c r="K1083" i="12"/>
  <c r="K1084" i="12"/>
  <c r="K1085" i="12"/>
  <c r="K1086" i="12"/>
  <c r="K1087" i="12"/>
  <c r="K1088" i="12"/>
  <c r="K1089" i="12"/>
  <c r="K1090" i="12"/>
  <c r="K1091" i="12"/>
  <c r="K1092" i="12"/>
  <c r="K1093" i="12"/>
  <c r="K1094" i="12"/>
  <c r="K1095" i="12"/>
  <c r="K1096" i="12"/>
  <c r="K1097" i="12"/>
  <c r="K1098" i="12"/>
  <c r="K1099" i="12"/>
  <c r="K1100" i="12"/>
  <c r="K1101" i="12"/>
  <c r="K1102" i="12"/>
  <c r="K1103" i="12"/>
  <c r="K1104" i="12"/>
  <c r="K1105" i="12"/>
  <c r="K1106" i="12"/>
  <c r="K1107" i="12"/>
  <c r="K1108" i="12"/>
  <c r="K1109" i="12"/>
  <c r="K1110" i="12"/>
  <c r="K1111" i="12"/>
  <c r="K1112" i="12"/>
  <c r="K1113" i="12"/>
  <c r="K1114" i="12"/>
  <c r="K1115" i="12"/>
  <c r="K1116" i="12"/>
  <c r="K1117" i="12"/>
  <c r="K1118" i="12"/>
  <c r="K1119" i="12"/>
  <c r="K1120" i="12"/>
  <c r="K1121" i="12"/>
  <c r="K1122" i="12"/>
  <c r="K1123" i="12"/>
  <c r="K1124" i="12"/>
  <c r="K1125" i="12"/>
  <c r="K1126" i="12"/>
  <c r="K1127" i="12"/>
  <c r="K1128" i="12"/>
  <c r="K1129" i="12"/>
  <c r="K1130" i="12"/>
  <c r="K1131" i="12"/>
  <c r="K1132" i="12"/>
  <c r="K1133" i="12"/>
  <c r="K1134" i="12"/>
  <c r="K1135" i="12"/>
  <c r="K1136" i="12"/>
  <c r="K1137" i="12"/>
  <c r="K1138" i="12"/>
  <c r="K1139" i="12"/>
  <c r="K1140" i="12"/>
  <c r="K1141" i="12"/>
  <c r="K1142" i="12"/>
  <c r="K1143" i="12"/>
  <c r="K1144" i="12"/>
  <c r="K1145" i="12"/>
  <c r="K1146" i="12"/>
  <c r="K1147" i="12"/>
  <c r="K1148" i="12"/>
  <c r="K1149" i="12"/>
  <c r="K1150" i="12"/>
  <c r="K1151" i="12"/>
  <c r="K1152" i="12"/>
  <c r="K1153" i="12"/>
  <c r="K1154" i="12"/>
  <c r="K1155" i="12"/>
  <c r="K1156" i="12"/>
  <c r="K1157" i="12"/>
  <c r="K1158" i="12"/>
  <c r="K1159" i="12"/>
  <c r="K1160" i="12"/>
  <c r="K1161" i="12"/>
  <c r="K1162" i="12"/>
  <c r="K1163" i="12"/>
  <c r="K1164" i="12"/>
  <c r="K1165" i="12"/>
  <c r="K1166" i="12"/>
  <c r="K1167" i="12"/>
  <c r="K1168" i="12"/>
  <c r="K1169" i="12"/>
  <c r="K1170" i="12"/>
  <c r="K1171" i="12"/>
  <c r="K1172" i="12"/>
  <c r="K1173" i="12"/>
  <c r="K1174" i="12"/>
  <c r="K1175" i="12"/>
  <c r="K1176" i="12"/>
  <c r="K1177" i="12"/>
  <c r="K1178" i="12"/>
  <c r="K1179" i="12"/>
  <c r="K1180" i="12"/>
  <c r="K1181" i="12"/>
  <c r="K1182" i="12"/>
  <c r="K1183" i="12"/>
  <c r="K1184" i="12"/>
  <c r="K1185" i="12"/>
  <c r="K1186" i="12"/>
  <c r="K1187" i="12"/>
  <c r="K1188" i="12"/>
  <c r="K1189" i="12"/>
  <c r="K1190" i="12"/>
  <c r="K1191" i="12"/>
  <c r="K1192" i="12"/>
  <c r="K1193" i="12"/>
  <c r="K1194" i="12"/>
  <c r="K1195" i="12"/>
  <c r="K1196" i="12"/>
  <c r="K1197" i="12"/>
  <c r="K1198" i="12"/>
  <c r="K1199" i="12"/>
  <c r="K1200" i="12"/>
  <c r="K1201" i="12"/>
  <c r="K1202" i="12"/>
  <c r="K1203" i="12"/>
  <c r="K1204" i="12"/>
  <c r="K1205" i="12"/>
  <c r="K1206" i="12"/>
  <c r="K1207" i="12"/>
  <c r="K1208" i="12"/>
  <c r="K8" i="12"/>
  <c r="M24" i="9" l="1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X74" i="12"/>
  <c r="X73" i="12"/>
  <c r="M41" i="9"/>
  <c r="M31" i="9"/>
  <c r="M32" i="9"/>
  <c r="M52" i="9"/>
  <c r="M42" i="9"/>
  <c r="M38" i="9"/>
  <c r="M47" i="9"/>
  <c r="M30" i="9"/>
  <c r="M51" i="9"/>
  <c r="M53" i="9"/>
  <c r="M40" i="9"/>
  <c r="M50" i="9"/>
  <c r="M43" i="9"/>
  <c r="M36" i="9"/>
  <c r="M54" i="9"/>
  <c r="M48" i="9"/>
  <c r="M28" i="9"/>
  <c r="M49" i="9"/>
  <c r="M39" i="9"/>
  <c r="M46" i="9"/>
  <c r="M37" i="9"/>
  <c r="M45" i="9"/>
  <c r="M29" i="9"/>
  <c r="M35" i="9"/>
  <c r="M44" i="9"/>
  <c r="M33" i="9"/>
  <c r="M34" i="9"/>
  <c r="J41" i="9"/>
  <c r="J31" i="9"/>
  <c r="J32" i="9"/>
  <c r="J52" i="9"/>
  <c r="J42" i="9"/>
  <c r="J38" i="9"/>
  <c r="J47" i="9"/>
  <c r="J30" i="9"/>
  <c r="J51" i="9"/>
  <c r="J53" i="9"/>
  <c r="J40" i="9"/>
  <c r="J50" i="9"/>
  <c r="J43" i="9"/>
  <c r="J36" i="9"/>
  <c r="J54" i="9"/>
  <c r="J48" i="9"/>
  <c r="J28" i="9"/>
  <c r="J49" i="9"/>
  <c r="J39" i="9"/>
  <c r="J46" i="9"/>
  <c r="J37" i="9"/>
  <c r="J45" i="9"/>
  <c r="J29" i="9"/>
  <c r="J56" i="9" s="1"/>
  <c r="J35" i="9"/>
  <c r="J44" i="9"/>
  <c r="J33" i="9"/>
  <c r="J34" i="9"/>
  <c r="H41" i="9"/>
  <c r="H31" i="9"/>
  <c r="H32" i="9"/>
  <c r="H52" i="9"/>
  <c r="H42" i="9"/>
  <c r="H38" i="9"/>
  <c r="H47" i="9"/>
  <c r="H30" i="9"/>
  <c r="H51" i="9"/>
  <c r="H53" i="9"/>
  <c r="H40" i="9"/>
  <c r="H50" i="9"/>
  <c r="H43" i="9"/>
  <c r="H36" i="9"/>
  <c r="H54" i="9"/>
  <c r="H48" i="9"/>
  <c r="H28" i="9"/>
  <c r="H49" i="9"/>
  <c r="H39" i="9"/>
  <c r="H46" i="9"/>
  <c r="I46" i="9" s="1"/>
  <c r="H37" i="9"/>
  <c r="H45" i="9"/>
  <c r="H29" i="9"/>
  <c r="H35" i="9"/>
  <c r="H44" i="9"/>
  <c r="H33" i="9"/>
  <c r="H34" i="9"/>
  <c r="E41" i="9"/>
  <c r="D41" i="9"/>
  <c r="C41" i="9"/>
  <c r="B41" i="9"/>
  <c r="E28" i="9"/>
  <c r="D28" i="9"/>
  <c r="C28" i="9"/>
  <c r="B28" i="9"/>
  <c r="E29" i="9"/>
  <c r="D29" i="9"/>
  <c r="C29" i="9"/>
  <c r="B29" i="9"/>
  <c r="E43" i="9"/>
  <c r="D43" i="9"/>
  <c r="C43" i="9"/>
  <c r="B43" i="9"/>
  <c r="E44" i="9"/>
  <c r="D44" i="9"/>
  <c r="C44" i="9"/>
  <c r="B44" i="9"/>
  <c r="E37" i="9"/>
  <c r="D37" i="9"/>
  <c r="C37" i="9"/>
  <c r="B37" i="9"/>
  <c r="E31" i="9"/>
  <c r="D31" i="9"/>
  <c r="C31" i="9"/>
  <c r="B31" i="9"/>
  <c r="E32" i="9"/>
  <c r="D32" i="9"/>
  <c r="C32" i="9"/>
  <c r="B32" i="9"/>
  <c r="E54" i="9"/>
  <c r="D54" i="9"/>
  <c r="C54" i="9"/>
  <c r="B54" i="9"/>
  <c r="E46" i="9"/>
  <c r="D46" i="9"/>
  <c r="C46" i="9"/>
  <c r="B46" i="9"/>
  <c r="E52" i="9"/>
  <c r="D52" i="9"/>
  <c r="C52" i="9"/>
  <c r="B52" i="9"/>
  <c r="E33" i="9"/>
  <c r="D33" i="9"/>
  <c r="C33" i="9"/>
  <c r="B33" i="9"/>
  <c r="E42" i="9"/>
  <c r="D42" i="9"/>
  <c r="C42" i="9"/>
  <c r="B42" i="9"/>
  <c r="E38" i="9"/>
  <c r="D38" i="9"/>
  <c r="C38" i="9"/>
  <c r="B38" i="9"/>
  <c r="E45" i="9"/>
  <c r="D45" i="9"/>
  <c r="C45" i="9"/>
  <c r="B45" i="9"/>
  <c r="E47" i="9"/>
  <c r="D47" i="9"/>
  <c r="C47" i="9"/>
  <c r="B47" i="9"/>
  <c r="E30" i="9"/>
  <c r="D30" i="9"/>
  <c r="C30" i="9"/>
  <c r="B30" i="9"/>
  <c r="E36" i="9"/>
  <c r="D36" i="9"/>
  <c r="C36" i="9"/>
  <c r="B36" i="9"/>
  <c r="E48" i="9"/>
  <c r="D48" i="9"/>
  <c r="C48" i="9"/>
  <c r="B48" i="9"/>
  <c r="E34" i="9"/>
  <c r="D34" i="9"/>
  <c r="C34" i="9"/>
  <c r="B34" i="9"/>
  <c r="E51" i="9"/>
  <c r="D51" i="9"/>
  <c r="C51" i="9"/>
  <c r="B51" i="9"/>
  <c r="E50" i="9"/>
  <c r="D50" i="9"/>
  <c r="C50" i="9"/>
  <c r="B50" i="9"/>
  <c r="E49" i="9"/>
  <c r="D49" i="9"/>
  <c r="C49" i="9"/>
  <c r="B49" i="9"/>
  <c r="E53" i="9"/>
  <c r="D53" i="9"/>
  <c r="C53" i="9"/>
  <c r="B53" i="9"/>
  <c r="E40" i="9"/>
  <c r="D40" i="9"/>
  <c r="C40" i="9"/>
  <c r="B40" i="9"/>
  <c r="E35" i="9"/>
  <c r="D35" i="9"/>
  <c r="C35" i="9"/>
  <c r="B35" i="9"/>
  <c r="E39" i="9"/>
  <c r="D39" i="9"/>
  <c r="C39" i="9"/>
  <c r="B39" i="9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8" i="7"/>
  <c r="I35" i="9" l="1"/>
  <c r="I48" i="9"/>
  <c r="K48" i="9" s="1"/>
  <c r="I30" i="9"/>
  <c r="J57" i="9"/>
  <c r="I33" i="9"/>
  <c r="I45" i="9"/>
  <c r="I49" i="9"/>
  <c r="I36" i="9"/>
  <c r="K36" i="9" s="1"/>
  <c r="I53" i="9"/>
  <c r="I38" i="9"/>
  <c r="I31" i="9"/>
  <c r="I50" i="9"/>
  <c r="I52" i="9"/>
  <c r="I29" i="9"/>
  <c r="I39" i="9"/>
  <c r="I54" i="9"/>
  <c r="K54" i="9" s="1"/>
  <c r="I40" i="9"/>
  <c r="I47" i="9"/>
  <c r="K47" i="9" s="1"/>
  <c r="I32" i="9"/>
  <c r="K29" i="9"/>
  <c r="K32" i="9"/>
  <c r="F39" i="9"/>
  <c r="I41" i="9"/>
  <c r="K41" i="9" s="1"/>
  <c r="I51" i="9"/>
  <c r="K51" i="9" s="1"/>
  <c r="I28" i="9"/>
  <c r="I37" i="9"/>
  <c r="K33" i="9"/>
  <c r="K49" i="9"/>
  <c r="K53" i="9"/>
  <c r="K31" i="9"/>
  <c r="K37" i="9"/>
  <c r="K42" i="9"/>
  <c r="I34" i="9"/>
  <c r="K34" i="9" s="1"/>
  <c r="K39" i="9"/>
  <c r="K40" i="9"/>
  <c r="F35" i="9"/>
  <c r="F53" i="9"/>
  <c r="F50" i="9"/>
  <c r="F34" i="9"/>
  <c r="F36" i="9"/>
  <c r="F47" i="9"/>
  <c r="F38" i="9"/>
  <c r="F33" i="9"/>
  <c r="F46" i="9"/>
  <c r="F32" i="9"/>
  <c r="F37" i="9"/>
  <c r="F43" i="9"/>
  <c r="F28" i="9"/>
  <c r="I42" i="9"/>
  <c r="I43" i="9"/>
  <c r="K43" i="9" s="1"/>
  <c r="I44" i="9"/>
  <c r="K44" i="9" s="1"/>
  <c r="K45" i="9"/>
  <c r="K38" i="9"/>
  <c r="K35" i="9"/>
  <c r="K46" i="9"/>
  <c r="K50" i="9"/>
  <c r="K30" i="9"/>
  <c r="K52" i="9"/>
  <c r="F40" i="9"/>
  <c r="F49" i="9"/>
  <c r="F51" i="9"/>
  <c r="F48" i="9"/>
  <c r="F30" i="9"/>
  <c r="F45" i="9"/>
  <c r="F42" i="9"/>
  <c r="F52" i="9"/>
  <c r="F54" i="9"/>
  <c r="F31" i="9"/>
  <c r="F44" i="9"/>
  <c r="F29" i="9"/>
  <c r="F41" i="9"/>
  <c r="U42" i="12"/>
  <c r="U71" i="12"/>
  <c r="V71" i="12" s="1"/>
  <c r="U70" i="12"/>
  <c r="V70" i="12" s="1"/>
  <c r="U69" i="12"/>
  <c r="V69" i="12" s="1"/>
  <c r="U68" i="12"/>
  <c r="V68" i="12" s="1"/>
  <c r="U67" i="12"/>
  <c r="V67" i="12" s="1"/>
  <c r="U66" i="12"/>
  <c r="V66" i="12" s="1"/>
  <c r="U65" i="12"/>
  <c r="V65" i="12" s="1"/>
  <c r="U64" i="12"/>
  <c r="V64" i="12" s="1"/>
  <c r="U63" i="12"/>
  <c r="V63" i="12" s="1"/>
  <c r="U62" i="12"/>
  <c r="V62" i="12" s="1"/>
  <c r="U61" i="12"/>
  <c r="V61" i="12" s="1"/>
  <c r="U60" i="12"/>
  <c r="V60" i="12" s="1"/>
  <c r="U59" i="12"/>
  <c r="V59" i="12" s="1"/>
  <c r="U58" i="12"/>
  <c r="V58" i="12" s="1"/>
  <c r="U57" i="12"/>
  <c r="V57" i="12" s="1"/>
  <c r="U56" i="12"/>
  <c r="V56" i="12" s="1"/>
  <c r="U55" i="12"/>
  <c r="V55" i="12" s="1"/>
  <c r="U54" i="12"/>
  <c r="V54" i="12" s="1"/>
  <c r="U53" i="12"/>
  <c r="V53" i="12" s="1"/>
  <c r="U52" i="12"/>
  <c r="V52" i="12" s="1"/>
  <c r="U51" i="12"/>
  <c r="V51" i="12" s="1"/>
  <c r="U50" i="12"/>
  <c r="V50" i="12" s="1"/>
  <c r="U49" i="12"/>
  <c r="V49" i="12" s="1"/>
  <c r="U48" i="12"/>
  <c r="V48" i="12" s="1"/>
  <c r="U47" i="12"/>
  <c r="V47" i="12" s="1"/>
  <c r="U46" i="12"/>
  <c r="V46" i="12" s="1"/>
  <c r="U45" i="12"/>
  <c r="U41" i="12"/>
  <c r="U40" i="12"/>
  <c r="U37" i="12"/>
  <c r="U36" i="12"/>
  <c r="U35" i="12"/>
  <c r="U34" i="12"/>
  <c r="U33" i="12"/>
  <c r="U32" i="12"/>
  <c r="U31" i="12"/>
  <c r="U30" i="12"/>
  <c r="U29" i="12"/>
  <c r="U28" i="12"/>
  <c r="U27" i="12"/>
  <c r="J1208" i="12"/>
  <c r="I1208" i="12"/>
  <c r="H1208" i="12"/>
  <c r="G1208" i="12"/>
  <c r="F1208" i="12"/>
  <c r="E1208" i="12"/>
  <c r="D1208" i="12"/>
  <c r="C1208" i="12"/>
  <c r="A1208" i="12"/>
  <c r="J1207" i="12"/>
  <c r="I1207" i="12"/>
  <c r="H1207" i="12"/>
  <c r="G1207" i="12"/>
  <c r="F1207" i="12"/>
  <c r="E1207" i="12"/>
  <c r="D1207" i="12"/>
  <c r="C1207" i="12"/>
  <c r="A1207" i="12"/>
  <c r="J1206" i="12"/>
  <c r="I1206" i="12"/>
  <c r="H1206" i="12"/>
  <c r="G1206" i="12"/>
  <c r="F1206" i="12"/>
  <c r="E1206" i="12"/>
  <c r="D1206" i="12"/>
  <c r="C1206" i="12"/>
  <c r="A1206" i="12"/>
  <c r="J1205" i="12"/>
  <c r="I1205" i="12"/>
  <c r="H1205" i="12"/>
  <c r="G1205" i="12"/>
  <c r="F1205" i="12"/>
  <c r="E1205" i="12"/>
  <c r="D1205" i="12"/>
  <c r="C1205" i="12"/>
  <c r="A1205" i="12"/>
  <c r="J1204" i="12"/>
  <c r="I1204" i="12"/>
  <c r="H1204" i="12"/>
  <c r="G1204" i="12"/>
  <c r="F1204" i="12"/>
  <c r="E1204" i="12"/>
  <c r="D1204" i="12"/>
  <c r="C1204" i="12"/>
  <c r="A1204" i="12"/>
  <c r="J1203" i="12"/>
  <c r="I1203" i="12"/>
  <c r="H1203" i="12"/>
  <c r="G1203" i="12"/>
  <c r="F1203" i="12"/>
  <c r="E1203" i="12"/>
  <c r="D1203" i="12"/>
  <c r="C1203" i="12"/>
  <c r="A1203" i="12"/>
  <c r="J1202" i="12"/>
  <c r="I1202" i="12"/>
  <c r="H1202" i="12"/>
  <c r="G1202" i="12"/>
  <c r="F1202" i="12"/>
  <c r="E1202" i="12"/>
  <c r="D1202" i="12"/>
  <c r="C1202" i="12"/>
  <c r="A1202" i="12"/>
  <c r="J1201" i="12"/>
  <c r="I1201" i="12"/>
  <c r="H1201" i="12"/>
  <c r="G1201" i="12"/>
  <c r="F1201" i="12"/>
  <c r="E1201" i="12"/>
  <c r="D1201" i="12"/>
  <c r="C1201" i="12"/>
  <c r="A1201" i="12"/>
  <c r="J1200" i="12"/>
  <c r="I1200" i="12"/>
  <c r="H1200" i="12"/>
  <c r="G1200" i="12"/>
  <c r="F1200" i="12"/>
  <c r="E1200" i="12"/>
  <c r="D1200" i="12"/>
  <c r="C1200" i="12"/>
  <c r="A1200" i="12"/>
  <c r="J1199" i="12"/>
  <c r="I1199" i="12"/>
  <c r="H1199" i="12"/>
  <c r="G1199" i="12"/>
  <c r="F1199" i="12"/>
  <c r="E1199" i="12"/>
  <c r="D1199" i="12"/>
  <c r="C1199" i="12"/>
  <c r="A1199" i="12"/>
  <c r="J1198" i="12"/>
  <c r="I1198" i="12"/>
  <c r="H1198" i="12"/>
  <c r="G1198" i="12"/>
  <c r="F1198" i="12"/>
  <c r="E1198" i="12"/>
  <c r="D1198" i="12"/>
  <c r="C1198" i="12"/>
  <c r="A1198" i="12"/>
  <c r="J1197" i="12"/>
  <c r="I1197" i="12"/>
  <c r="H1197" i="12"/>
  <c r="G1197" i="12"/>
  <c r="F1197" i="12"/>
  <c r="E1197" i="12"/>
  <c r="D1197" i="12"/>
  <c r="C1197" i="12"/>
  <c r="A1197" i="12"/>
  <c r="J1196" i="12"/>
  <c r="I1196" i="12"/>
  <c r="H1196" i="12"/>
  <c r="G1196" i="12"/>
  <c r="F1196" i="12"/>
  <c r="E1196" i="12"/>
  <c r="D1196" i="12"/>
  <c r="C1196" i="12"/>
  <c r="A1196" i="12"/>
  <c r="J1195" i="12"/>
  <c r="I1195" i="12"/>
  <c r="H1195" i="12"/>
  <c r="G1195" i="12"/>
  <c r="F1195" i="12"/>
  <c r="E1195" i="12"/>
  <c r="D1195" i="12"/>
  <c r="C1195" i="12"/>
  <c r="A1195" i="12"/>
  <c r="J1194" i="12"/>
  <c r="I1194" i="12"/>
  <c r="H1194" i="12"/>
  <c r="G1194" i="12"/>
  <c r="F1194" i="12"/>
  <c r="E1194" i="12"/>
  <c r="D1194" i="12"/>
  <c r="C1194" i="12"/>
  <c r="A1194" i="12"/>
  <c r="J1193" i="12"/>
  <c r="I1193" i="12"/>
  <c r="H1193" i="12"/>
  <c r="G1193" i="12"/>
  <c r="F1193" i="12"/>
  <c r="E1193" i="12"/>
  <c r="D1193" i="12"/>
  <c r="C1193" i="12"/>
  <c r="A1193" i="12"/>
  <c r="J1192" i="12"/>
  <c r="I1192" i="12"/>
  <c r="H1192" i="12"/>
  <c r="G1192" i="12"/>
  <c r="F1192" i="12"/>
  <c r="E1192" i="12"/>
  <c r="D1192" i="12"/>
  <c r="C1192" i="12"/>
  <c r="A1192" i="12"/>
  <c r="J1191" i="12"/>
  <c r="I1191" i="12"/>
  <c r="H1191" i="12"/>
  <c r="G1191" i="12"/>
  <c r="F1191" i="12"/>
  <c r="E1191" i="12"/>
  <c r="D1191" i="12"/>
  <c r="C1191" i="12"/>
  <c r="A1191" i="12"/>
  <c r="J1190" i="12"/>
  <c r="I1190" i="12"/>
  <c r="H1190" i="12"/>
  <c r="G1190" i="12"/>
  <c r="F1190" i="12"/>
  <c r="E1190" i="12"/>
  <c r="D1190" i="12"/>
  <c r="C1190" i="12"/>
  <c r="A1190" i="12"/>
  <c r="J1189" i="12"/>
  <c r="I1189" i="12"/>
  <c r="H1189" i="12"/>
  <c r="G1189" i="12"/>
  <c r="F1189" i="12"/>
  <c r="E1189" i="12"/>
  <c r="D1189" i="12"/>
  <c r="C1189" i="12"/>
  <c r="A1189" i="12"/>
  <c r="J1188" i="12"/>
  <c r="I1188" i="12"/>
  <c r="H1188" i="12"/>
  <c r="G1188" i="12"/>
  <c r="F1188" i="12"/>
  <c r="E1188" i="12"/>
  <c r="D1188" i="12"/>
  <c r="C1188" i="12"/>
  <c r="A1188" i="12"/>
  <c r="J1187" i="12"/>
  <c r="I1187" i="12"/>
  <c r="H1187" i="12"/>
  <c r="G1187" i="12"/>
  <c r="F1187" i="12"/>
  <c r="E1187" i="12"/>
  <c r="D1187" i="12"/>
  <c r="C1187" i="12"/>
  <c r="A1187" i="12"/>
  <c r="J1186" i="12"/>
  <c r="I1186" i="12"/>
  <c r="H1186" i="12"/>
  <c r="G1186" i="12"/>
  <c r="F1186" i="12"/>
  <c r="E1186" i="12"/>
  <c r="D1186" i="12"/>
  <c r="C1186" i="12"/>
  <c r="A1186" i="12"/>
  <c r="J1185" i="12"/>
  <c r="I1185" i="12"/>
  <c r="H1185" i="12"/>
  <c r="G1185" i="12"/>
  <c r="F1185" i="12"/>
  <c r="E1185" i="12"/>
  <c r="D1185" i="12"/>
  <c r="C1185" i="12"/>
  <c r="A1185" i="12"/>
  <c r="J1184" i="12"/>
  <c r="I1184" i="12"/>
  <c r="H1184" i="12"/>
  <c r="G1184" i="12"/>
  <c r="F1184" i="12"/>
  <c r="E1184" i="12"/>
  <c r="D1184" i="12"/>
  <c r="C1184" i="12"/>
  <c r="A1184" i="12"/>
  <c r="J1183" i="12"/>
  <c r="I1183" i="12"/>
  <c r="H1183" i="12"/>
  <c r="G1183" i="12"/>
  <c r="F1183" i="12"/>
  <c r="E1183" i="12"/>
  <c r="D1183" i="12"/>
  <c r="C1183" i="12"/>
  <c r="A1183" i="12"/>
  <c r="J1182" i="12"/>
  <c r="I1182" i="12"/>
  <c r="H1182" i="12"/>
  <c r="G1182" i="12"/>
  <c r="F1182" i="12"/>
  <c r="E1182" i="12"/>
  <c r="D1182" i="12"/>
  <c r="C1182" i="12"/>
  <c r="A1182" i="12"/>
  <c r="J1181" i="12"/>
  <c r="I1181" i="12"/>
  <c r="H1181" i="12"/>
  <c r="G1181" i="12"/>
  <c r="F1181" i="12"/>
  <c r="E1181" i="12"/>
  <c r="D1181" i="12"/>
  <c r="C1181" i="12"/>
  <c r="A1181" i="12"/>
  <c r="J1180" i="12"/>
  <c r="I1180" i="12"/>
  <c r="H1180" i="12"/>
  <c r="G1180" i="12"/>
  <c r="F1180" i="12"/>
  <c r="E1180" i="12"/>
  <c r="D1180" i="12"/>
  <c r="C1180" i="12"/>
  <c r="A1180" i="12"/>
  <c r="J1179" i="12"/>
  <c r="I1179" i="12"/>
  <c r="H1179" i="12"/>
  <c r="G1179" i="12"/>
  <c r="F1179" i="12"/>
  <c r="E1179" i="12"/>
  <c r="D1179" i="12"/>
  <c r="C1179" i="12"/>
  <c r="A1179" i="12"/>
  <c r="J1178" i="12"/>
  <c r="I1178" i="12"/>
  <c r="H1178" i="12"/>
  <c r="G1178" i="12"/>
  <c r="F1178" i="12"/>
  <c r="E1178" i="12"/>
  <c r="D1178" i="12"/>
  <c r="C1178" i="12"/>
  <c r="A1178" i="12"/>
  <c r="J1177" i="12"/>
  <c r="I1177" i="12"/>
  <c r="H1177" i="12"/>
  <c r="G1177" i="12"/>
  <c r="F1177" i="12"/>
  <c r="E1177" i="12"/>
  <c r="D1177" i="12"/>
  <c r="C1177" i="12"/>
  <c r="A1177" i="12"/>
  <c r="J1176" i="12"/>
  <c r="I1176" i="12"/>
  <c r="H1176" i="12"/>
  <c r="G1176" i="12"/>
  <c r="F1176" i="12"/>
  <c r="E1176" i="12"/>
  <c r="D1176" i="12"/>
  <c r="C1176" i="12"/>
  <c r="A1176" i="12"/>
  <c r="J1175" i="12"/>
  <c r="I1175" i="12"/>
  <c r="H1175" i="12"/>
  <c r="G1175" i="12"/>
  <c r="F1175" i="12"/>
  <c r="E1175" i="12"/>
  <c r="D1175" i="12"/>
  <c r="C1175" i="12"/>
  <c r="A1175" i="12"/>
  <c r="J1174" i="12"/>
  <c r="I1174" i="12"/>
  <c r="H1174" i="12"/>
  <c r="G1174" i="12"/>
  <c r="F1174" i="12"/>
  <c r="E1174" i="12"/>
  <c r="D1174" i="12"/>
  <c r="C1174" i="12"/>
  <c r="A1174" i="12"/>
  <c r="J1173" i="12"/>
  <c r="I1173" i="12"/>
  <c r="H1173" i="12"/>
  <c r="G1173" i="12"/>
  <c r="F1173" i="12"/>
  <c r="E1173" i="12"/>
  <c r="D1173" i="12"/>
  <c r="C1173" i="12"/>
  <c r="A1173" i="12"/>
  <c r="J1172" i="12"/>
  <c r="I1172" i="12"/>
  <c r="H1172" i="12"/>
  <c r="G1172" i="12"/>
  <c r="F1172" i="12"/>
  <c r="E1172" i="12"/>
  <c r="D1172" i="12"/>
  <c r="C1172" i="12"/>
  <c r="A1172" i="12"/>
  <c r="J1171" i="12"/>
  <c r="I1171" i="12"/>
  <c r="H1171" i="12"/>
  <c r="G1171" i="12"/>
  <c r="F1171" i="12"/>
  <c r="E1171" i="12"/>
  <c r="D1171" i="12"/>
  <c r="C1171" i="12"/>
  <c r="A1171" i="12"/>
  <c r="J1170" i="12"/>
  <c r="I1170" i="12"/>
  <c r="H1170" i="12"/>
  <c r="G1170" i="12"/>
  <c r="F1170" i="12"/>
  <c r="E1170" i="12"/>
  <c r="D1170" i="12"/>
  <c r="C1170" i="12"/>
  <c r="A1170" i="12"/>
  <c r="J1169" i="12"/>
  <c r="I1169" i="12"/>
  <c r="H1169" i="12"/>
  <c r="G1169" i="12"/>
  <c r="F1169" i="12"/>
  <c r="E1169" i="12"/>
  <c r="D1169" i="12"/>
  <c r="C1169" i="12"/>
  <c r="A1169" i="12"/>
  <c r="J1168" i="12"/>
  <c r="I1168" i="12"/>
  <c r="H1168" i="12"/>
  <c r="G1168" i="12"/>
  <c r="F1168" i="12"/>
  <c r="E1168" i="12"/>
  <c r="D1168" i="12"/>
  <c r="C1168" i="12"/>
  <c r="A1168" i="12"/>
  <c r="J1167" i="12"/>
  <c r="I1167" i="12"/>
  <c r="H1167" i="12"/>
  <c r="G1167" i="12"/>
  <c r="F1167" i="12"/>
  <c r="E1167" i="12"/>
  <c r="D1167" i="12"/>
  <c r="C1167" i="12"/>
  <c r="A1167" i="12"/>
  <c r="J1166" i="12"/>
  <c r="I1166" i="12"/>
  <c r="H1166" i="12"/>
  <c r="G1166" i="12"/>
  <c r="F1166" i="12"/>
  <c r="E1166" i="12"/>
  <c r="D1166" i="12"/>
  <c r="C1166" i="12"/>
  <c r="A1166" i="12"/>
  <c r="J1165" i="12"/>
  <c r="I1165" i="12"/>
  <c r="H1165" i="12"/>
  <c r="G1165" i="12"/>
  <c r="F1165" i="12"/>
  <c r="E1165" i="12"/>
  <c r="D1165" i="12"/>
  <c r="C1165" i="12"/>
  <c r="A1165" i="12"/>
  <c r="J1164" i="12"/>
  <c r="I1164" i="12"/>
  <c r="H1164" i="12"/>
  <c r="G1164" i="12"/>
  <c r="F1164" i="12"/>
  <c r="E1164" i="12"/>
  <c r="D1164" i="12"/>
  <c r="C1164" i="12"/>
  <c r="A1164" i="12"/>
  <c r="J1163" i="12"/>
  <c r="I1163" i="12"/>
  <c r="H1163" i="12"/>
  <c r="G1163" i="12"/>
  <c r="F1163" i="12"/>
  <c r="E1163" i="12"/>
  <c r="D1163" i="12"/>
  <c r="C1163" i="12"/>
  <c r="A1163" i="12"/>
  <c r="J1162" i="12"/>
  <c r="I1162" i="12"/>
  <c r="H1162" i="12"/>
  <c r="G1162" i="12"/>
  <c r="F1162" i="12"/>
  <c r="E1162" i="12"/>
  <c r="D1162" i="12"/>
  <c r="C1162" i="12"/>
  <c r="A1162" i="12"/>
  <c r="J1161" i="12"/>
  <c r="I1161" i="12"/>
  <c r="H1161" i="12"/>
  <c r="G1161" i="12"/>
  <c r="F1161" i="12"/>
  <c r="E1161" i="12"/>
  <c r="D1161" i="12"/>
  <c r="C1161" i="12"/>
  <c r="A1161" i="12"/>
  <c r="J1160" i="12"/>
  <c r="I1160" i="12"/>
  <c r="H1160" i="12"/>
  <c r="G1160" i="12"/>
  <c r="F1160" i="12"/>
  <c r="E1160" i="12"/>
  <c r="D1160" i="12"/>
  <c r="C1160" i="12"/>
  <c r="A1160" i="12"/>
  <c r="J1159" i="12"/>
  <c r="I1159" i="12"/>
  <c r="H1159" i="12"/>
  <c r="G1159" i="12"/>
  <c r="F1159" i="12"/>
  <c r="E1159" i="12"/>
  <c r="D1159" i="12"/>
  <c r="C1159" i="12"/>
  <c r="A1159" i="12"/>
  <c r="J1158" i="12"/>
  <c r="I1158" i="12"/>
  <c r="H1158" i="12"/>
  <c r="G1158" i="12"/>
  <c r="F1158" i="12"/>
  <c r="E1158" i="12"/>
  <c r="D1158" i="12"/>
  <c r="C1158" i="12"/>
  <c r="A1158" i="12"/>
  <c r="J1157" i="12"/>
  <c r="I1157" i="12"/>
  <c r="H1157" i="12"/>
  <c r="G1157" i="12"/>
  <c r="F1157" i="12"/>
  <c r="E1157" i="12"/>
  <c r="D1157" i="12"/>
  <c r="C1157" i="12"/>
  <c r="A1157" i="12"/>
  <c r="J1156" i="12"/>
  <c r="I1156" i="12"/>
  <c r="H1156" i="12"/>
  <c r="G1156" i="12"/>
  <c r="F1156" i="12"/>
  <c r="E1156" i="12"/>
  <c r="D1156" i="12"/>
  <c r="C1156" i="12"/>
  <c r="A1156" i="12"/>
  <c r="J1155" i="12"/>
  <c r="I1155" i="12"/>
  <c r="H1155" i="12"/>
  <c r="G1155" i="12"/>
  <c r="F1155" i="12"/>
  <c r="E1155" i="12"/>
  <c r="D1155" i="12"/>
  <c r="C1155" i="12"/>
  <c r="A1155" i="12"/>
  <c r="J1154" i="12"/>
  <c r="I1154" i="12"/>
  <c r="H1154" i="12"/>
  <c r="G1154" i="12"/>
  <c r="F1154" i="12"/>
  <c r="E1154" i="12"/>
  <c r="D1154" i="12"/>
  <c r="C1154" i="12"/>
  <c r="A1154" i="12"/>
  <c r="J1153" i="12"/>
  <c r="I1153" i="12"/>
  <c r="H1153" i="12"/>
  <c r="G1153" i="12"/>
  <c r="F1153" i="12"/>
  <c r="E1153" i="12"/>
  <c r="D1153" i="12"/>
  <c r="C1153" i="12"/>
  <c r="A1153" i="12"/>
  <c r="J1152" i="12"/>
  <c r="I1152" i="12"/>
  <c r="H1152" i="12"/>
  <c r="G1152" i="12"/>
  <c r="F1152" i="12"/>
  <c r="E1152" i="12"/>
  <c r="D1152" i="12"/>
  <c r="C1152" i="12"/>
  <c r="A1152" i="12"/>
  <c r="J1151" i="12"/>
  <c r="I1151" i="12"/>
  <c r="H1151" i="12"/>
  <c r="G1151" i="12"/>
  <c r="F1151" i="12"/>
  <c r="E1151" i="12"/>
  <c r="D1151" i="12"/>
  <c r="C1151" i="12"/>
  <c r="A1151" i="12"/>
  <c r="J1150" i="12"/>
  <c r="I1150" i="12"/>
  <c r="H1150" i="12"/>
  <c r="G1150" i="12"/>
  <c r="F1150" i="12"/>
  <c r="E1150" i="12"/>
  <c r="D1150" i="12"/>
  <c r="C1150" i="12"/>
  <c r="A1150" i="12"/>
  <c r="J1149" i="12"/>
  <c r="I1149" i="12"/>
  <c r="H1149" i="12"/>
  <c r="G1149" i="12"/>
  <c r="F1149" i="12"/>
  <c r="E1149" i="12"/>
  <c r="D1149" i="12"/>
  <c r="C1149" i="12"/>
  <c r="A1149" i="12"/>
  <c r="J1148" i="12"/>
  <c r="I1148" i="12"/>
  <c r="H1148" i="12"/>
  <c r="G1148" i="12"/>
  <c r="F1148" i="12"/>
  <c r="E1148" i="12"/>
  <c r="D1148" i="12"/>
  <c r="C1148" i="12"/>
  <c r="A1148" i="12"/>
  <c r="J1147" i="12"/>
  <c r="I1147" i="12"/>
  <c r="H1147" i="12"/>
  <c r="G1147" i="12"/>
  <c r="F1147" i="12"/>
  <c r="E1147" i="12"/>
  <c r="D1147" i="12"/>
  <c r="C1147" i="12"/>
  <c r="A1147" i="12"/>
  <c r="J1146" i="12"/>
  <c r="I1146" i="12"/>
  <c r="H1146" i="12"/>
  <c r="G1146" i="12"/>
  <c r="F1146" i="12"/>
  <c r="E1146" i="12"/>
  <c r="D1146" i="12"/>
  <c r="C1146" i="12"/>
  <c r="A1146" i="12"/>
  <c r="J1145" i="12"/>
  <c r="I1145" i="12"/>
  <c r="H1145" i="12"/>
  <c r="G1145" i="12"/>
  <c r="F1145" i="12"/>
  <c r="E1145" i="12"/>
  <c r="D1145" i="12"/>
  <c r="C1145" i="12"/>
  <c r="A1145" i="12"/>
  <c r="J1144" i="12"/>
  <c r="I1144" i="12"/>
  <c r="H1144" i="12"/>
  <c r="G1144" i="12"/>
  <c r="F1144" i="12"/>
  <c r="E1144" i="12"/>
  <c r="D1144" i="12"/>
  <c r="C1144" i="12"/>
  <c r="A1144" i="12"/>
  <c r="J1143" i="12"/>
  <c r="I1143" i="12"/>
  <c r="H1143" i="12"/>
  <c r="G1143" i="12"/>
  <c r="F1143" i="12"/>
  <c r="E1143" i="12"/>
  <c r="D1143" i="12"/>
  <c r="C1143" i="12"/>
  <c r="A1143" i="12"/>
  <c r="J1142" i="12"/>
  <c r="I1142" i="12"/>
  <c r="H1142" i="12"/>
  <c r="G1142" i="12"/>
  <c r="F1142" i="12"/>
  <c r="E1142" i="12"/>
  <c r="D1142" i="12"/>
  <c r="C1142" i="12"/>
  <c r="A1142" i="12"/>
  <c r="J1141" i="12"/>
  <c r="I1141" i="12"/>
  <c r="H1141" i="12"/>
  <c r="G1141" i="12"/>
  <c r="F1141" i="12"/>
  <c r="E1141" i="12"/>
  <c r="D1141" i="12"/>
  <c r="C1141" i="12"/>
  <c r="A1141" i="12"/>
  <c r="J1140" i="12"/>
  <c r="I1140" i="12"/>
  <c r="H1140" i="12"/>
  <c r="G1140" i="12"/>
  <c r="F1140" i="12"/>
  <c r="E1140" i="12"/>
  <c r="D1140" i="12"/>
  <c r="C1140" i="12"/>
  <c r="A1140" i="12"/>
  <c r="J1139" i="12"/>
  <c r="I1139" i="12"/>
  <c r="H1139" i="12"/>
  <c r="G1139" i="12"/>
  <c r="F1139" i="12"/>
  <c r="E1139" i="12"/>
  <c r="D1139" i="12"/>
  <c r="C1139" i="12"/>
  <c r="A1139" i="12"/>
  <c r="J1138" i="12"/>
  <c r="I1138" i="12"/>
  <c r="H1138" i="12"/>
  <c r="G1138" i="12"/>
  <c r="F1138" i="12"/>
  <c r="E1138" i="12"/>
  <c r="D1138" i="12"/>
  <c r="C1138" i="12"/>
  <c r="A1138" i="12"/>
  <c r="J1137" i="12"/>
  <c r="I1137" i="12"/>
  <c r="H1137" i="12"/>
  <c r="G1137" i="12"/>
  <c r="F1137" i="12"/>
  <c r="E1137" i="12"/>
  <c r="D1137" i="12"/>
  <c r="C1137" i="12"/>
  <c r="A1137" i="12"/>
  <c r="J1136" i="12"/>
  <c r="I1136" i="12"/>
  <c r="H1136" i="12"/>
  <c r="G1136" i="12"/>
  <c r="F1136" i="12"/>
  <c r="E1136" i="12"/>
  <c r="D1136" i="12"/>
  <c r="C1136" i="12"/>
  <c r="A1136" i="12"/>
  <c r="J1135" i="12"/>
  <c r="I1135" i="12"/>
  <c r="H1135" i="12"/>
  <c r="G1135" i="12"/>
  <c r="F1135" i="12"/>
  <c r="E1135" i="12"/>
  <c r="D1135" i="12"/>
  <c r="C1135" i="12"/>
  <c r="A1135" i="12"/>
  <c r="J1134" i="12"/>
  <c r="I1134" i="12"/>
  <c r="H1134" i="12"/>
  <c r="G1134" i="12"/>
  <c r="F1134" i="12"/>
  <c r="E1134" i="12"/>
  <c r="D1134" i="12"/>
  <c r="C1134" i="12"/>
  <c r="A1134" i="12"/>
  <c r="J1133" i="12"/>
  <c r="I1133" i="12"/>
  <c r="H1133" i="12"/>
  <c r="G1133" i="12"/>
  <c r="F1133" i="12"/>
  <c r="E1133" i="12"/>
  <c r="D1133" i="12"/>
  <c r="C1133" i="12"/>
  <c r="A1133" i="12"/>
  <c r="J1132" i="12"/>
  <c r="I1132" i="12"/>
  <c r="H1132" i="12"/>
  <c r="G1132" i="12"/>
  <c r="F1132" i="12"/>
  <c r="E1132" i="12"/>
  <c r="D1132" i="12"/>
  <c r="C1132" i="12"/>
  <c r="A1132" i="12"/>
  <c r="J1131" i="12"/>
  <c r="I1131" i="12"/>
  <c r="H1131" i="12"/>
  <c r="G1131" i="12"/>
  <c r="F1131" i="12"/>
  <c r="E1131" i="12"/>
  <c r="D1131" i="12"/>
  <c r="C1131" i="12"/>
  <c r="A1131" i="12"/>
  <c r="J1130" i="12"/>
  <c r="I1130" i="12"/>
  <c r="H1130" i="12"/>
  <c r="G1130" i="12"/>
  <c r="F1130" i="12"/>
  <c r="E1130" i="12"/>
  <c r="D1130" i="12"/>
  <c r="C1130" i="12"/>
  <c r="A1130" i="12"/>
  <c r="J1129" i="12"/>
  <c r="I1129" i="12"/>
  <c r="H1129" i="12"/>
  <c r="G1129" i="12"/>
  <c r="F1129" i="12"/>
  <c r="E1129" i="12"/>
  <c r="D1129" i="12"/>
  <c r="C1129" i="12"/>
  <c r="A1129" i="12"/>
  <c r="J1128" i="12"/>
  <c r="I1128" i="12"/>
  <c r="H1128" i="12"/>
  <c r="G1128" i="12"/>
  <c r="F1128" i="12"/>
  <c r="E1128" i="12"/>
  <c r="D1128" i="12"/>
  <c r="C1128" i="12"/>
  <c r="A1128" i="12"/>
  <c r="J1127" i="12"/>
  <c r="I1127" i="12"/>
  <c r="H1127" i="12"/>
  <c r="G1127" i="12"/>
  <c r="F1127" i="12"/>
  <c r="E1127" i="12"/>
  <c r="D1127" i="12"/>
  <c r="C1127" i="12"/>
  <c r="A1127" i="12"/>
  <c r="J1126" i="12"/>
  <c r="I1126" i="12"/>
  <c r="H1126" i="12"/>
  <c r="G1126" i="12"/>
  <c r="F1126" i="12"/>
  <c r="E1126" i="12"/>
  <c r="D1126" i="12"/>
  <c r="C1126" i="12"/>
  <c r="A1126" i="12"/>
  <c r="J1125" i="12"/>
  <c r="I1125" i="12"/>
  <c r="H1125" i="12"/>
  <c r="G1125" i="12"/>
  <c r="F1125" i="12"/>
  <c r="E1125" i="12"/>
  <c r="D1125" i="12"/>
  <c r="C1125" i="12"/>
  <c r="A1125" i="12"/>
  <c r="J1124" i="12"/>
  <c r="I1124" i="12"/>
  <c r="H1124" i="12"/>
  <c r="G1124" i="12"/>
  <c r="F1124" i="12"/>
  <c r="E1124" i="12"/>
  <c r="D1124" i="12"/>
  <c r="C1124" i="12"/>
  <c r="A1124" i="12"/>
  <c r="J1123" i="12"/>
  <c r="I1123" i="12"/>
  <c r="H1123" i="12"/>
  <c r="G1123" i="12"/>
  <c r="F1123" i="12"/>
  <c r="E1123" i="12"/>
  <c r="D1123" i="12"/>
  <c r="C1123" i="12"/>
  <c r="A1123" i="12"/>
  <c r="J1122" i="12"/>
  <c r="I1122" i="12"/>
  <c r="H1122" i="12"/>
  <c r="G1122" i="12"/>
  <c r="F1122" i="12"/>
  <c r="E1122" i="12"/>
  <c r="D1122" i="12"/>
  <c r="C1122" i="12"/>
  <c r="A1122" i="12"/>
  <c r="J1121" i="12"/>
  <c r="I1121" i="12"/>
  <c r="H1121" i="12"/>
  <c r="G1121" i="12"/>
  <c r="F1121" i="12"/>
  <c r="E1121" i="12"/>
  <c r="D1121" i="12"/>
  <c r="C1121" i="12"/>
  <c r="A1121" i="12"/>
  <c r="J1120" i="12"/>
  <c r="I1120" i="12"/>
  <c r="H1120" i="12"/>
  <c r="G1120" i="12"/>
  <c r="F1120" i="12"/>
  <c r="E1120" i="12"/>
  <c r="D1120" i="12"/>
  <c r="C1120" i="12"/>
  <c r="A1120" i="12"/>
  <c r="J1119" i="12"/>
  <c r="I1119" i="12"/>
  <c r="H1119" i="12"/>
  <c r="G1119" i="12"/>
  <c r="F1119" i="12"/>
  <c r="E1119" i="12"/>
  <c r="D1119" i="12"/>
  <c r="C1119" i="12"/>
  <c r="A1119" i="12"/>
  <c r="J1118" i="12"/>
  <c r="I1118" i="12"/>
  <c r="H1118" i="12"/>
  <c r="G1118" i="12"/>
  <c r="F1118" i="12"/>
  <c r="E1118" i="12"/>
  <c r="D1118" i="12"/>
  <c r="C1118" i="12"/>
  <c r="A1118" i="12"/>
  <c r="J1117" i="12"/>
  <c r="I1117" i="12"/>
  <c r="H1117" i="12"/>
  <c r="G1117" i="12"/>
  <c r="F1117" i="12"/>
  <c r="E1117" i="12"/>
  <c r="D1117" i="12"/>
  <c r="C1117" i="12"/>
  <c r="A1117" i="12"/>
  <c r="J1116" i="12"/>
  <c r="I1116" i="12"/>
  <c r="H1116" i="12"/>
  <c r="G1116" i="12"/>
  <c r="F1116" i="12"/>
  <c r="E1116" i="12"/>
  <c r="D1116" i="12"/>
  <c r="C1116" i="12"/>
  <c r="A1116" i="12"/>
  <c r="J1115" i="12"/>
  <c r="I1115" i="12"/>
  <c r="H1115" i="12"/>
  <c r="G1115" i="12"/>
  <c r="F1115" i="12"/>
  <c r="E1115" i="12"/>
  <c r="D1115" i="12"/>
  <c r="C1115" i="12"/>
  <c r="A1115" i="12"/>
  <c r="J1114" i="12"/>
  <c r="I1114" i="12"/>
  <c r="H1114" i="12"/>
  <c r="G1114" i="12"/>
  <c r="F1114" i="12"/>
  <c r="E1114" i="12"/>
  <c r="D1114" i="12"/>
  <c r="C1114" i="12"/>
  <c r="A1114" i="12"/>
  <c r="J1113" i="12"/>
  <c r="I1113" i="12"/>
  <c r="H1113" i="12"/>
  <c r="G1113" i="12"/>
  <c r="F1113" i="12"/>
  <c r="E1113" i="12"/>
  <c r="D1113" i="12"/>
  <c r="C1113" i="12"/>
  <c r="A1113" i="12"/>
  <c r="J1112" i="12"/>
  <c r="I1112" i="12"/>
  <c r="H1112" i="12"/>
  <c r="G1112" i="12"/>
  <c r="F1112" i="12"/>
  <c r="E1112" i="12"/>
  <c r="D1112" i="12"/>
  <c r="C1112" i="12"/>
  <c r="A1112" i="12"/>
  <c r="J1111" i="12"/>
  <c r="I1111" i="12"/>
  <c r="H1111" i="12"/>
  <c r="G1111" i="12"/>
  <c r="F1111" i="12"/>
  <c r="E1111" i="12"/>
  <c r="D1111" i="12"/>
  <c r="C1111" i="12"/>
  <c r="A1111" i="12"/>
  <c r="J1110" i="12"/>
  <c r="I1110" i="12"/>
  <c r="H1110" i="12"/>
  <c r="G1110" i="12"/>
  <c r="F1110" i="12"/>
  <c r="E1110" i="12"/>
  <c r="D1110" i="12"/>
  <c r="C1110" i="12"/>
  <c r="A1110" i="12"/>
  <c r="J1109" i="12"/>
  <c r="I1109" i="12"/>
  <c r="H1109" i="12"/>
  <c r="G1109" i="12"/>
  <c r="F1109" i="12"/>
  <c r="E1109" i="12"/>
  <c r="D1109" i="12"/>
  <c r="C1109" i="12"/>
  <c r="A1109" i="12"/>
  <c r="J1108" i="12"/>
  <c r="I1108" i="12"/>
  <c r="H1108" i="12"/>
  <c r="G1108" i="12"/>
  <c r="F1108" i="12"/>
  <c r="E1108" i="12"/>
  <c r="D1108" i="12"/>
  <c r="C1108" i="12"/>
  <c r="A1108" i="12"/>
  <c r="J1107" i="12"/>
  <c r="I1107" i="12"/>
  <c r="H1107" i="12"/>
  <c r="G1107" i="12"/>
  <c r="F1107" i="12"/>
  <c r="E1107" i="12"/>
  <c r="D1107" i="12"/>
  <c r="C1107" i="12"/>
  <c r="A1107" i="12"/>
  <c r="J1106" i="12"/>
  <c r="I1106" i="12"/>
  <c r="H1106" i="12"/>
  <c r="G1106" i="12"/>
  <c r="F1106" i="12"/>
  <c r="E1106" i="12"/>
  <c r="D1106" i="12"/>
  <c r="C1106" i="12"/>
  <c r="A1106" i="12"/>
  <c r="J1105" i="12"/>
  <c r="I1105" i="12"/>
  <c r="H1105" i="12"/>
  <c r="G1105" i="12"/>
  <c r="F1105" i="12"/>
  <c r="E1105" i="12"/>
  <c r="D1105" i="12"/>
  <c r="C1105" i="12"/>
  <c r="A1105" i="12"/>
  <c r="J1104" i="12"/>
  <c r="I1104" i="12"/>
  <c r="H1104" i="12"/>
  <c r="G1104" i="12"/>
  <c r="F1104" i="12"/>
  <c r="E1104" i="12"/>
  <c r="D1104" i="12"/>
  <c r="C1104" i="12"/>
  <c r="A1104" i="12"/>
  <c r="J1103" i="12"/>
  <c r="I1103" i="12"/>
  <c r="H1103" i="12"/>
  <c r="G1103" i="12"/>
  <c r="F1103" i="12"/>
  <c r="E1103" i="12"/>
  <c r="D1103" i="12"/>
  <c r="C1103" i="12"/>
  <c r="A1103" i="12"/>
  <c r="J1102" i="12"/>
  <c r="I1102" i="12"/>
  <c r="H1102" i="12"/>
  <c r="G1102" i="12"/>
  <c r="F1102" i="12"/>
  <c r="E1102" i="12"/>
  <c r="D1102" i="12"/>
  <c r="C1102" i="12"/>
  <c r="A1102" i="12"/>
  <c r="J1101" i="12"/>
  <c r="I1101" i="12"/>
  <c r="H1101" i="12"/>
  <c r="G1101" i="12"/>
  <c r="F1101" i="12"/>
  <c r="E1101" i="12"/>
  <c r="D1101" i="12"/>
  <c r="C1101" i="12"/>
  <c r="A1101" i="12"/>
  <c r="J1100" i="12"/>
  <c r="I1100" i="12"/>
  <c r="H1100" i="12"/>
  <c r="G1100" i="12"/>
  <c r="F1100" i="12"/>
  <c r="E1100" i="12"/>
  <c r="D1100" i="12"/>
  <c r="C1100" i="12"/>
  <c r="A1100" i="12"/>
  <c r="J1099" i="12"/>
  <c r="I1099" i="12"/>
  <c r="H1099" i="12"/>
  <c r="G1099" i="12"/>
  <c r="F1099" i="12"/>
  <c r="E1099" i="12"/>
  <c r="D1099" i="12"/>
  <c r="C1099" i="12"/>
  <c r="A1099" i="12"/>
  <c r="J1098" i="12"/>
  <c r="I1098" i="12"/>
  <c r="H1098" i="12"/>
  <c r="G1098" i="12"/>
  <c r="F1098" i="12"/>
  <c r="E1098" i="12"/>
  <c r="D1098" i="12"/>
  <c r="C1098" i="12"/>
  <c r="A1098" i="12"/>
  <c r="J1097" i="12"/>
  <c r="I1097" i="12"/>
  <c r="H1097" i="12"/>
  <c r="G1097" i="12"/>
  <c r="F1097" i="12"/>
  <c r="E1097" i="12"/>
  <c r="D1097" i="12"/>
  <c r="C1097" i="12"/>
  <c r="A1097" i="12"/>
  <c r="J1096" i="12"/>
  <c r="I1096" i="12"/>
  <c r="H1096" i="12"/>
  <c r="G1096" i="12"/>
  <c r="F1096" i="12"/>
  <c r="E1096" i="12"/>
  <c r="D1096" i="12"/>
  <c r="C1096" i="12"/>
  <c r="A1096" i="12"/>
  <c r="J1095" i="12"/>
  <c r="I1095" i="12"/>
  <c r="H1095" i="12"/>
  <c r="G1095" i="12"/>
  <c r="F1095" i="12"/>
  <c r="E1095" i="12"/>
  <c r="D1095" i="12"/>
  <c r="C1095" i="12"/>
  <c r="A1095" i="12"/>
  <c r="J1094" i="12"/>
  <c r="I1094" i="12"/>
  <c r="H1094" i="12"/>
  <c r="G1094" i="12"/>
  <c r="F1094" i="12"/>
  <c r="E1094" i="12"/>
  <c r="D1094" i="12"/>
  <c r="C1094" i="12"/>
  <c r="A1094" i="12"/>
  <c r="J1093" i="12"/>
  <c r="I1093" i="12"/>
  <c r="H1093" i="12"/>
  <c r="G1093" i="12"/>
  <c r="F1093" i="12"/>
  <c r="E1093" i="12"/>
  <c r="D1093" i="12"/>
  <c r="C1093" i="12"/>
  <c r="A1093" i="12"/>
  <c r="J1092" i="12"/>
  <c r="I1092" i="12"/>
  <c r="H1092" i="12"/>
  <c r="G1092" i="12"/>
  <c r="F1092" i="12"/>
  <c r="E1092" i="12"/>
  <c r="D1092" i="12"/>
  <c r="C1092" i="12"/>
  <c r="A1092" i="12"/>
  <c r="J1091" i="12"/>
  <c r="I1091" i="12"/>
  <c r="H1091" i="12"/>
  <c r="G1091" i="12"/>
  <c r="F1091" i="12"/>
  <c r="E1091" i="12"/>
  <c r="D1091" i="12"/>
  <c r="C1091" i="12"/>
  <c r="A1091" i="12"/>
  <c r="J1090" i="12"/>
  <c r="I1090" i="12"/>
  <c r="H1090" i="12"/>
  <c r="G1090" i="12"/>
  <c r="F1090" i="12"/>
  <c r="E1090" i="12"/>
  <c r="D1090" i="12"/>
  <c r="C1090" i="12"/>
  <c r="A1090" i="12"/>
  <c r="J1089" i="12"/>
  <c r="I1089" i="12"/>
  <c r="H1089" i="12"/>
  <c r="G1089" i="12"/>
  <c r="F1089" i="12"/>
  <c r="E1089" i="12"/>
  <c r="D1089" i="12"/>
  <c r="C1089" i="12"/>
  <c r="A1089" i="12"/>
  <c r="J1088" i="12"/>
  <c r="I1088" i="12"/>
  <c r="H1088" i="12"/>
  <c r="G1088" i="12"/>
  <c r="F1088" i="12"/>
  <c r="E1088" i="12"/>
  <c r="D1088" i="12"/>
  <c r="C1088" i="12"/>
  <c r="A1088" i="12"/>
  <c r="J1087" i="12"/>
  <c r="I1087" i="12"/>
  <c r="H1087" i="12"/>
  <c r="G1087" i="12"/>
  <c r="F1087" i="12"/>
  <c r="E1087" i="12"/>
  <c r="D1087" i="12"/>
  <c r="C1087" i="12"/>
  <c r="A1087" i="12"/>
  <c r="J1086" i="12"/>
  <c r="I1086" i="12"/>
  <c r="H1086" i="12"/>
  <c r="G1086" i="12"/>
  <c r="F1086" i="12"/>
  <c r="E1086" i="12"/>
  <c r="D1086" i="12"/>
  <c r="C1086" i="12"/>
  <c r="A1086" i="12"/>
  <c r="J1085" i="12"/>
  <c r="I1085" i="12"/>
  <c r="H1085" i="12"/>
  <c r="G1085" i="12"/>
  <c r="F1085" i="12"/>
  <c r="E1085" i="12"/>
  <c r="D1085" i="12"/>
  <c r="C1085" i="12"/>
  <c r="A1085" i="12"/>
  <c r="J1084" i="12"/>
  <c r="I1084" i="12"/>
  <c r="H1084" i="12"/>
  <c r="G1084" i="12"/>
  <c r="F1084" i="12"/>
  <c r="E1084" i="12"/>
  <c r="D1084" i="12"/>
  <c r="C1084" i="12"/>
  <c r="A1084" i="12"/>
  <c r="J1083" i="12"/>
  <c r="I1083" i="12"/>
  <c r="H1083" i="12"/>
  <c r="G1083" i="12"/>
  <c r="F1083" i="12"/>
  <c r="E1083" i="12"/>
  <c r="D1083" i="12"/>
  <c r="C1083" i="12"/>
  <c r="A1083" i="12"/>
  <c r="J1082" i="12"/>
  <c r="I1082" i="12"/>
  <c r="H1082" i="12"/>
  <c r="G1082" i="12"/>
  <c r="F1082" i="12"/>
  <c r="E1082" i="12"/>
  <c r="D1082" i="12"/>
  <c r="C1082" i="12"/>
  <c r="A1082" i="12"/>
  <c r="J1081" i="12"/>
  <c r="I1081" i="12"/>
  <c r="H1081" i="12"/>
  <c r="G1081" i="12"/>
  <c r="F1081" i="12"/>
  <c r="E1081" i="12"/>
  <c r="D1081" i="12"/>
  <c r="C1081" i="12"/>
  <c r="A1081" i="12"/>
  <c r="J1080" i="12"/>
  <c r="I1080" i="12"/>
  <c r="H1080" i="12"/>
  <c r="G1080" i="12"/>
  <c r="F1080" i="12"/>
  <c r="E1080" i="12"/>
  <c r="D1080" i="12"/>
  <c r="C1080" i="12"/>
  <c r="A1080" i="12"/>
  <c r="J1079" i="12"/>
  <c r="I1079" i="12"/>
  <c r="H1079" i="12"/>
  <c r="G1079" i="12"/>
  <c r="F1079" i="12"/>
  <c r="E1079" i="12"/>
  <c r="D1079" i="12"/>
  <c r="C1079" i="12"/>
  <c r="A1079" i="12"/>
  <c r="J1078" i="12"/>
  <c r="I1078" i="12"/>
  <c r="H1078" i="12"/>
  <c r="G1078" i="12"/>
  <c r="F1078" i="12"/>
  <c r="E1078" i="12"/>
  <c r="D1078" i="12"/>
  <c r="C1078" i="12"/>
  <c r="A1078" i="12"/>
  <c r="J1077" i="12"/>
  <c r="I1077" i="12"/>
  <c r="H1077" i="12"/>
  <c r="G1077" i="12"/>
  <c r="F1077" i="12"/>
  <c r="E1077" i="12"/>
  <c r="D1077" i="12"/>
  <c r="C1077" i="12"/>
  <c r="A1077" i="12"/>
  <c r="J1076" i="12"/>
  <c r="I1076" i="12"/>
  <c r="H1076" i="12"/>
  <c r="G1076" i="12"/>
  <c r="F1076" i="12"/>
  <c r="E1076" i="12"/>
  <c r="D1076" i="12"/>
  <c r="C1076" i="12"/>
  <c r="A1076" i="12"/>
  <c r="J1075" i="12"/>
  <c r="I1075" i="12"/>
  <c r="H1075" i="12"/>
  <c r="G1075" i="12"/>
  <c r="F1075" i="12"/>
  <c r="E1075" i="12"/>
  <c r="D1075" i="12"/>
  <c r="C1075" i="12"/>
  <c r="A1075" i="12"/>
  <c r="J1074" i="12"/>
  <c r="I1074" i="12"/>
  <c r="H1074" i="12"/>
  <c r="G1074" i="12"/>
  <c r="F1074" i="12"/>
  <c r="E1074" i="12"/>
  <c r="D1074" i="12"/>
  <c r="C1074" i="12"/>
  <c r="A1074" i="12"/>
  <c r="J1073" i="12"/>
  <c r="I1073" i="12"/>
  <c r="H1073" i="12"/>
  <c r="G1073" i="12"/>
  <c r="F1073" i="12"/>
  <c r="E1073" i="12"/>
  <c r="D1073" i="12"/>
  <c r="C1073" i="12"/>
  <c r="A1073" i="12"/>
  <c r="J1072" i="12"/>
  <c r="I1072" i="12"/>
  <c r="H1072" i="12"/>
  <c r="G1072" i="12"/>
  <c r="F1072" i="12"/>
  <c r="E1072" i="12"/>
  <c r="D1072" i="12"/>
  <c r="C1072" i="12"/>
  <c r="A1072" i="12"/>
  <c r="J1071" i="12"/>
  <c r="I1071" i="12"/>
  <c r="H1071" i="12"/>
  <c r="G1071" i="12"/>
  <c r="F1071" i="12"/>
  <c r="E1071" i="12"/>
  <c r="D1071" i="12"/>
  <c r="C1071" i="12"/>
  <c r="A1071" i="12"/>
  <c r="J1070" i="12"/>
  <c r="I1070" i="12"/>
  <c r="H1070" i="12"/>
  <c r="G1070" i="12"/>
  <c r="F1070" i="12"/>
  <c r="E1070" i="12"/>
  <c r="D1070" i="12"/>
  <c r="C1070" i="12"/>
  <c r="A1070" i="12"/>
  <c r="J1069" i="12"/>
  <c r="I1069" i="12"/>
  <c r="H1069" i="12"/>
  <c r="G1069" i="12"/>
  <c r="F1069" i="12"/>
  <c r="E1069" i="12"/>
  <c r="D1069" i="12"/>
  <c r="C1069" i="12"/>
  <c r="A1069" i="12"/>
  <c r="J1068" i="12"/>
  <c r="I1068" i="12"/>
  <c r="H1068" i="12"/>
  <c r="G1068" i="12"/>
  <c r="F1068" i="12"/>
  <c r="E1068" i="12"/>
  <c r="D1068" i="12"/>
  <c r="C1068" i="12"/>
  <c r="A1068" i="12"/>
  <c r="J1067" i="12"/>
  <c r="I1067" i="12"/>
  <c r="H1067" i="12"/>
  <c r="G1067" i="12"/>
  <c r="F1067" i="12"/>
  <c r="E1067" i="12"/>
  <c r="D1067" i="12"/>
  <c r="C1067" i="12"/>
  <c r="A1067" i="12"/>
  <c r="J1066" i="12"/>
  <c r="I1066" i="12"/>
  <c r="H1066" i="12"/>
  <c r="G1066" i="12"/>
  <c r="F1066" i="12"/>
  <c r="E1066" i="12"/>
  <c r="D1066" i="12"/>
  <c r="C1066" i="12"/>
  <c r="A1066" i="12"/>
  <c r="J1065" i="12"/>
  <c r="I1065" i="12"/>
  <c r="H1065" i="12"/>
  <c r="G1065" i="12"/>
  <c r="F1065" i="12"/>
  <c r="E1065" i="12"/>
  <c r="D1065" i="12"/>
  <c r="C1065" i="12"/>
  <c r="A1065" i="12"/>
  <c r="J1064" i="12"/>
  <c r="I1064" i="12"/>
  <c r="H1064" i="12"/>
  <c r="G1064" i="12"/>
  <c r="F1064" i="12"/>
  <c r="E1064" i="12"/>
  <c r="D1064" i="12"/>
  <c r="C1064" i="12"/>
  <c r="A1064" i="12"/>
  <c r="J1063" i="12"/>
  <c r="I1063" i="12"/>
  <c r="H1063" i="12"/>
  <c r="G1063" i="12"/>
  <c r="F1063" i="12"/>
  <c r="E1063" i="12"/>
  <c r="D1063" i="12"/>
  <c r="C1063" i="12"/>
  <c r="A1063" i="12"/>
  <c r="J1062" i="12"/>
  <c r="I1062" i="12"/>
  <c r="H1062" i="12"/>
  <c r="G1062" i="12"/>
  <c r="F1062" i="12"/>
  <c r="E1062" i="12"/>
  <c r="D1062" i="12"/>
  <c r="C1062" i="12"/>
  <c r="A1062" i="12"/>
  <c r="J1061" i="12"/>
  <c r="I1061" i="12"/>
  <c r="H1061" i="12"/>
  <c r="G1061" i="12"/>
  <c r="F1061" i="12"/>
  <c r="E1061" i="12"/>
  <c r="D1061" i="12"/>
  <c r="C1061" i="12"/>
  <c r="A1061" i="12"/>
  <c r="J1060" i="12"/>
  <c r="I1060" i="12"/>
  <c r="H1060" i="12"/>
  <c r="G1060" i="12"/>
  <c r="F1060" i="12"/>
  <c r="E1060" i="12"/>
  <c r="D1060" i="12"/>
  <c r="C1060" i="12"/>
  <c r="A1060" i="12"/>
  <c r="J1059" i="12"/>
  <c r="I1059" i="12"/>
  <c r="H1059" i="12"/>
  <c r="G1059" i="12"/>
  <c r="F1059" i="12"/>
  <c r="E1059" i="12"/>
  <c r="D1059" i="12"/>
  <c r="C1059" i="12"/>
  <c r="A1059" i="12"/>
  <c r="J1058" i="12"/>
  <c r="I1058" i="12"/>
  <c r="H1058" i="12"/>
  <c r="G1058" i="12"/>
  <c r="F1058" i="12"/>
  <c r="E1058" i="12"/>
  <c r="D1058" i="12"/>
  <c r="C1058" i="12"/>
  <c r="A1058" i="12"/>
  <c r="J1057" i="12"/>
  <c r="I1057" i="12"/>
  <c r="H1057" i="12"/>
  <c r="G1057" i="12"/>
  <c r="F1057" i="12"/>
  <c r="E1057" i="12"/>
  <c r="D1057" i="12"/>
  <c r="C1057" i="12"/>
  <c r="A1057" i="12"/>
  <c r="J1056" i="12"/>
  <c r="I1056" i="12"/>
  <c r="H1056" i="12"/>
  <c r="G1056" i="12"/>
  <c r="F1056" i="12"/>
  <c r="E1056" i="12"/>
  <c r="D1056" i="12"/>
  <c r="C1056" i="12"/>
  <c r="A1056" i="12"/>
  <c r="J1055" i="12"/>
  <c r="I1055" i="12"/>
  <c r="H1055" i="12"/>
  <c r="G1055" i="12"/>
  <c r="F1055" i="12"/>
  <c r="E1055" i="12"/>
  <c r="D1055" i="12"/>
  <c r="C1055" i="12"/>
  <c r="A1055" i="12"/>
  <c r="J1054" i="12"/>
  <c r="I1054" i="12"/>
  <c r="H1054" i="12"/>
  <c r="G1054" i="12"/>
  <c r="F1054" i="12"/>
  <c r="E1054" i="12"/>
  <c r="D1054" i="12"/>
  <c r="C1054" i="12"/>
  <c r="A1054" i="12"/>
  <c r="J1053" i="12"/>
  <c r="I1053" i="12"/>
  <c r="H1053" i="12"/>
  <c r="G1053" i="12"/>
  <c r="F1053" i="12"/>
  <c r="E1053" i="12"/>
  <c r="D1053" i="12"/>
  <c r="C1053" i="12"/>
  <c r="A1053" i="12"/>
  <c r="J1052" i="12"/>
  <c r="I1052" i="12"/>
  <c r="H1052" i="12"/>
  <c r="G1052" i="12"/>
  <c r="F1052" i="12"/>
  <c r="E1052" i="12"/>
  <c r="D1052" i="12"/>
  <c r="C1052" i="12"/>
  <c r="A1052" i="12"/>
  <c r="J1051" i="12"/>
  <c r="I1051" i="12"/>
  <c r="H1051" i="12"/>
  <c r="G1051" i="12"/>
  <c r="F1051" i="12"/>
  <c r="E1051" i="12"/>
  <c r="D1051" i="12"/>
  <c r="C1051" i="12"/>
  <c r="A1051" i="12"/>
  <c r="J1050" i="12"/>
  <c r="I1050" i="12"/>
  <c r="H1050" i="12"/>
  <c r="G1050" i="12"/>
  <c r="F1050" i="12"/>
  <c r="E1050" i="12"/>
  <c r="D1050" i="12"/>
  <c r="C1050" i="12"/>
  <c r="A1050" i="12"/>
  <c r="J1049" i="12"/>
  <c r="I1049" i="12"/>
  <c r="H1049" i="12"/>
  <c r="G1049" i="12"/>
  <c r="F1049" i="12"/>
  <c r="E1049" i="12"/>
  <c r="D1049" i="12"/>
  <c r="C1049" i="12"/>
  <c r="A1049" i="12"/>
  <c r="J1048" i="12"/>
  <c r="I1048" i="12"/>
  <c r="H1048" i="12"/>
  <c r="G1048" i="12"/>
  <c r="F1048" i="12"/>
  <c r="E1048" i="12"/>
  <c r="D1048" i="12"/>
  <c r="C1048" i="12"/>
  <c r="A1048" i="12"/>
  <c r="J1047" i="12"/>
  <c r="I1047" i="12"/>
  <c r="H1047" i="12"/>
  <c r="G1047" i="12"/>
  <c r="F1047" i="12"/>
  <c r="E1047" i="12"/>
  <c r="D1047" i="12"/>
  <c r="C1047" i="12"/>
  <c r="A1047" i="12"/>
  <c r="J1046" i="12"/>
  <c r="I1046" i="12"/>
  <c r="H1046" i="12"/>
  <c r="G1046" i="12"/>
  <c r="F1046" i="12"/>
  <c r="E1046" i="12"/>
  <c r="D1046" i="12"/>
  <c r="C1046" i="12"/>
  <c r="A1046" i="12"/>
  <c r="J1045" i="12"/>
  <c r="I1045" i="12"/>
  <c r="H1045" i="12"/>
  <c r="G1045" i="12"/>
  <c r="F1045" i="12"/>
  <c r="E1045" i="12"/>
  <c r="D1045" i="12"/>
  <c r="C1045" i="12"/>
  <c r="A1045" i="12"/>
  <c r="J1044" i="12"/>
  <c r="I1044" i="12"/>
  <c r="H1044" i="12"/>
  <c r="G1044" i="12"/>
  <c r="F1044" i="12"/>
  <c r="E1044" i="12"/>
  <c r="D1044" i="12"/>
  <c r="C1044" i="12"/>
  <c r="A1044" i="12"/>
  <c r="J1043" i="12"/>
  <c r="I1043" i="12"/>
  <c r="H1043" i="12"/>
  <c r="G1043" i="12"/>
  <c r="F1043" i="12"/>
  <c r="E1043" i="12"/>
  <c r="D1043" i="12"/>
  <c r="C1043" i="12"/>
  <c r="A1043" i="12"/>
  <c r="J1042" i="12"/>
  <c r="I1042" i="12"/>
  <c r="H1042" i="12"/>
  <c r="G1042" i="12"/>
  <c r="F1042" i="12"/>
  <c r="E1042" i="12"/>
  <c r="D1042" i="12"/>
  <c r="C1042" i="12"/>
  <c r="A1042" i="12"/>
  <c r="J1041" i="12"/>
  <c r="I1041" i="12"/>
  <c r="H1041" i="12"/>
  <c r="G1041" i="12"/>
  <c r="F1041" i="12"/>
  <c r="E1041" i="12"/>
  <c r="D1041" i="12"/>
  <c r="C1041" i="12"/>
  <c r="A1041" i="12"/>
  <c r="J1040" i="12"/>
  <c r="I1040" i="12"/>
  <c r="H1040" i="12"/>
  <c r="G1040" i="12"/>
  <c r="F1040" i="12"/>
  <c r="E1040" i="12"/>
  <c r="D1040" i="12"/>
  <c r="C1040" i="12"/>
  <c r="A1040" i="12"/>
  <c r="J1039" i="12"/>
  <c r="I1039" i="12"/>
  <c r="H1039" i="12"/>
  <c r="G1039" i="12"/>
  <c r="F1039" i="12"/>
  <c r="E1039" i="12"/>
  <c r="D1039" i="12"/>
  <c r="C1039" i="12"/>
  <c r="A1039" i="12"/>
  <c r="J1038" i="12"/>
  <c r="I1038" i="12"/>
  <c r="H1038" i="12"/>
  <c r="G1038" i="12"/>
  <c r="F1038" i="12"/>
  <c r="E1038" i="12"/>
  <c r="D1038" i="12"/>
  <c r="C1038" i="12"/>
  <c r="A1038" i="12"/>
  <c r="J1037" i="12"/>
  <c r="I1037" i="12"/>
  <c r="H1037" i="12"/>
  <c r="G1037" i="12"/>
  <c r="F1037" i="12"/>
  <c r="E1037" i="12"/>
  <c r="D1037" i="12"/>
  <c r="C1037" i="12"/>
  <c r="A1037" i="12"/>
  <c r="J1036" i="12"/>
  <c r="I1036" i="12"/>
  <c r="H1036" i="12"/>
  <c r="G1036" i="12"/>
  <c r="F1036" i="12"/>
  <c r="E1036" i="12"/>
  <c r="D1036" i="12"/>
  <c r="C1036" i="12"/>
  <c r="A1036" i="12"/>
  <c r="J1035" i="12"/>
  <c r="I1035" i="12"/>
  <c r="H1035" i="12"/>
  <c r="G1035" i="12"/>
  <c r="F1035" i="12"/>
  <c r="E1035" i="12"/>
  <c r="D1035" i="12"/>
  <c r="C1035" i="12"/>
  <c r="A1035" i="12"/>
  <c r="J1034" i="12"/>
  <c r="I1034" i="12"/>
  <c r="H1034" i="12"/>
  <c r="G1034" i="12"/>
  <c r="F1034" i="12"/>
  <c r="E1034" i="12"/>
  <c r="D1034" i="12"/>
  <c r="C1034" i="12"/>
  <c r="A1034" i="12"/>
  <c r="J1033" i="12"/>
  <c r="I1033" i="12"/>
  <c r="H1033" i="12"/>
  <c r="G1033" i="12"/>
  <c r="F1033" i="12"/>
  <c r="E1033" i="12"/>
  <c r="D1033" i="12"/>
  <c r="C1033" i="12"/>
  <c r="A1033" i="12"/>
  <c r="J1032" i="12"/>
  <c r="I1032" i="12"/>
  <c r="H1032" i="12"/>
  <c r="G1032" i="12"/>
  <c r="F1032" i="12"/>
  <c r="E1032" i="12"/>
  <c r="D1032" i="12"/>
  <c r="C1032" i="12"/>
  <c r="A1032" i="12"/>
  <c r="J1031" i="12"/>
  <c r="I1031" i="12"/>
  <c r="H1031" i="12"/>
  <c r="G1031" i="12"/>
  <c r="F1031" i="12"/>
  <c r="E1031" i="12"/>
  <c r="D1031" i="12"/>
  <c r="C1031" i="12"/>
  <c r="A1031" i="12"/>
  <c r="J1030" i="12"/>
  <c r="I1030" i="12"/>
  <c r="H1030" i="12"/>
  <c r="G1030" i="12"/>
  <c r="F1030" i="12"/>
  <c r="E1030" i="12"/>
  <c r="D1030" i="12"/>
  <c r="C1030" i="12"/>
  <c r="A1030" i="12"/>
  <c r="J1029" i="12"/>
  <c r="I1029" i="12"/>
  <c r="H1029" i="12"/>
  <c r="G1029" i="12"/>
  <c r="F1029" i="12"/>
  <c r="E1029" i="12"/>
  <c r="D1029" i="12"/>
  <c r="C1029" i="12"/>
  <c r="A1029" i="12"/>
  <c r="J1028" i="12"/>
  <c r="I1028" i="12"/>
  <c r="H1028" i="12"/>
  <c r="G1028" i="12"/>
  <c r="F1028" i="12"/>
  <c r="E1028" i="12"/>
  <c r="D1028" i="12"/>
  <c r="C1028" i="12"/>
  <c r="A1028" i="12"/>
  <c r="J1027" i="12"/>
  <c r="I1027" i="12"/>
  <c r="H1027" i="12"/>
  <c r="G1027" i="12"/>
  <c r="F1027" i="12"/>
  <c r="E1027" i="12"/>
  <c r="D1027" i="12"/>
  <c r="C1027" i="12"/>
  <c r="A1027" i="12"/>
  <c r="J1026" i="12"/>
  <c r="I1026" i="12"/>
  <c r="H1026" i="12"/>
  <c r="G1026" i="12"/>
  <c r="F1026" i="12"/>
  <c r="E1026" i="12"/>
  <c r="D1026" i="12"/>
  <c r="C1026" i="12"/>
  <c r="A1026" i="12"/>
  <c r="J1025" i="12"/>
  <c r="I1025" i="12"/>
  <c r="H1025" i="12"/>
  <c r="G1025" i="12"/>
  <c r="F1025" i="12"/>
  <c r="E1025" i="12"/>
  <c r="D1025" i="12"/>
  <c r="C1025" i="12"/>
  <c r="A1025" i="12"/>
  <c r="J1024" i="12"/>
  <c r="I1024" i="12"/>
  <c r="H1024" i="12"/>
  <c r="G1024" i="12"/>
  <c r="F1024" i="12"/>
  <c r="E1024" i="12"/>
  <c r="D1024" i="12"/>
  <c r="C1024" i="12"/>
  <c r="A1024" i="12"/>
  <c r="J1023" i="12"/>
  <c r="I1023" i="12"/>
  <c r="H1023" i="12"/>
  <c r="G1023" i="12"/>
  <c r="F1023" i="12"/>
  <c r="E1023" i="12"/>
  <c r="D1023" i="12"/>
  <c r="C1023" i="12"/>
  <c r="A1023" i="12"/>
  <c r="J1022" i="12"/>
  <c r="I1022" i="12"/>
  <c r="H1022" i="12"/>
  <c r="G1022" i="12"/>
  <c r="F1022" i="12"/>
  <c r="E1022" i="12"/>
  <c r="D1022" i="12"/>
  <c r="C1022" i="12"/>
  <c r="A1022" i="12"/>
  <c r="J1021" i="12"/>
  <c r="I1021" i="12"/>
  <c r="H1021" i="12"/>
  <c r="G1021" i="12"/>
  <c r="F1021" i="12"/>
  <c r="E1021" i="12"/>
  <c r="D1021" i="12"/>
  <c r="C1021" i="12"/>
  <c r="A1021" i="12"/>
  <c r="J1020" i="12"/>
  <c r="I1020" i="12"/>
  <c r="H1020" i="12"/>
  <c r="G1020" i="12"/>
  <c r="F1020" i="12"/>
  <c r="E1020" i="12"/>
  <c r="D1020" i="12"/>
  <c r="C1020" i="12"/>
  <c r="A1020" i="12"/>
  <c r="J1019" i="12"/>
  <c r="I1019" i="12"/>
  <c r="H1019" i="12"/>
  <c r="G1019" i="12"/>
  <c r="F1019" i="12"/>
  <c r="E1019" i="12"/>
  <c r="D1019" i="12"/>
  <c r="C1019" i="12"/>
  <c r="A1019" i="12"/>
  <c r="J1018" i="12"/>
  <c r="I1018" i="12"/>
  <c r="H1018" i="12"/>
  <c r="G1018" i="12"/>
  <c r="F1018" i="12"/>
  <c r="E1018" i="12"/>
  <c r="D1018" i="12"/>
  <c r="C1018" i="12"/>
  <c r="A1018" i="12"/>
  <c r="J1017" i="12"/>
  <c r="I1017" i="12"/>
  <c r="H1017" i="12"/>
  <c r="G1017" i="12"/>
  <c r="F1017" i="12"/>
  <c r="E1017" i="12"/>
  <c r="D1017" i="12"/>
  <c r="C1017" i="12"/>
  <c r="A1017" i="12"/>
  <c r="J1016" i="12"/>
  <c r="I1016" i="12"/>
  <c r="H1016" i="12"/>
  <c r="G1016" i="12"/>
  <c r="F1016" i="12"/>
  <c r="E1016" i="12"/>
  <c r="D1016" i="12"/>
  <c r="C1016" i="12"/>
  <c r="A1016" i="12"/>
  <c r="J1015" i="12"/>
  <c r="I1015" i="12"/>
  <c r="H1015" i="12"/>
  <c r="G1015" i="12"/>
  <c r="F1015" i="12"/>
  <c r="E1015" i="12"/>
  <c r="D1015" i="12"/>
  <c r="C1015" i="12"/>
  <c r="A1015" i="12"/>
  <c r="J1014" i="12"/>
  <c r="I1014" i="12"/>
  <c r="H1014" i="12"/>
  <c r="G1014" i="12"/>
  <c r="F1014" i="12"/>
  <c r="E1014" i="12"/>
  <c r="D1014" i="12"/>
  <c r="C1014" i="12"/>
  <c r="A1014" i="12"/>
  <c r="J1013" i="12"/>
  <c r="I1013" i="12"/>
  <c r="H1013" i="12"/>
  <c r="G1013" i="12"/>
  <c r="F1013" i="12"/>
  <c r="E1013" i="12"/>
  <c r="D1013" i="12"/>
  <c r="C1013" i="12"/>
  <c r="A1013" i="12"/>
  <c r="J1012" i="12"/>
  <c r="I1012" i="12"/>
  <c r="H1012" i="12"/>
  <c r="G1012" i="12"/>
  <c r="F1012" i="12"/>
  <c r="E1012" i="12"/>
  <c r="D1012" i="12"/>
  <c r="C1012" i="12"/>
  <c r="A1012" i="12"/>
  <c r="J1011" i="12"/>
  <c r="I1011" i="12"/>
  <c r="H1011" i="12"/>
  <c r="G1011" i="12"/>
  <c r="F1011" i="12"/>
  <c r="E1011" i="12"/>
  <c r="D1011" i="12"/>
  <c r="C1011" i="12"/>
  <c r="A1011" i="12"/>
  <c r="J1010" i="12"/>
  <c r="I1010" i="12"/>
  <c r="H1010" i="12"/>
  <c r="G1010" i="12"/>
  <c r="F1010" i="12"/>
  <c r="E1010" i="12"/>
  <c r="D1010" i="12"/>
  <c r="C1010" i="12"/>
  <c r="A1010" i="12"/>
  <c r="J1009" i="12"/>
  <c r="I1009" i="12"/>
  <c r="H1009" i="12"/>
  <c r="G1009" i="12"/>
  <c r="F1009" i="12"/>
  <c r="E1009" i="12"/>
  <c r="D1009" i="12"/>
  <c r="C1009" i="12"/>
  <c r="A1009" i="12"/>
  <c r="J1008" i="12"/>
  <c r="I1008" i="12"/>
  <c r="H1008" i="12"/>
  <c r="G1008" i="12"/>
  <c r="F1008" i="12"/>
  <c r="E1008" i="12"/>
  <c r="D1008" i="12"/>
  <c r="C1008" i="12"/>
  <c r="A1008" i="12"/>
  <c r="J1007" i="12"/>
  <c r="I1007" i="12"/>
  <c r="H1007" i="12"/>
  <c r="G1007" i="12"/>
  <c r="F1007" i="12"/>
  <c r="E1007" i="12"/>
  <c r="D1007" i="12"/>
  <c r="C1007" i="12"/>
  <c r="A1007" i="12"/>
  <c r="J1006" i="12"/>
  <c r="I1006" i="12"/>
  <c r="H1006" i="12"/>
  <c r="G1006" i="12"/>
  <c r="F1006" i="12"/>
  <c r="E1006" i="12"/>
  <c r="D1006" i="12"/>
  <c r="C1006" i="12"/>
  <c r="A1006" i="12"/>
  <c r="J1005" i="12"/>
  <c r="I1005" i="12"/>
  <c r="H1005" i="12"/>
  <c r="G1005" i="12"/>
  <c r="F1005" i="12"/>
  <c r="E1005" i="12"/>
  <c r="D1005" i="12"/>
  <c r="C1005" i="12"/>
  <c r="A1005" i="12"/>
  <c r="J1004" i="12"/>
  <c r="I1004" i="12"/>
  <c r="H1004" i="12"/>
  <c r="G1004" i="12"/>
  <c r="F1004" i="12"/>
  <c r="E1004" i="12"/>
  <c r="D1004" i="12"/>
  <c r="C1004" i="12"/>
  <c r="A1004" i="12"/>
  <c r="J1003" i="12"/>
  <c r="I1003" i="12"/>
  <c r="H1003" i="12"/>
  <c r="G1003" i="12"/>
  <c r="F1003" i="12"/>
  <c r="E1003" i="12"/>
  <c r="D1003" i="12"/>
  <c r="C1003" i="12"/>
  <c r="A1003" i="12"/>
  <c r="J1002" i="12"/>
  <c r="I1002" i="12"/>
  <c r="H1002" i="12"/>
  <c r="G1002" i="12"/>
  <c r="F1002" i="12"/>
  <c r="E1002" i="12"/>
  <c r="D1002" i="12"/>
  <c r="C1002" i="12"/>
  <c r="A1002" i="12"/>
  <c r="J1001" i="12"/>
  <c r="I1001" i="12"/>
  <c r="H1001" i="12"/>
  <c r="G1001" i="12"/>
  <c r="F1001" i="12"/>
  <c r="E1001" i="12"/>
  <c r="D1001" i="12"/>
  <c r="C1001" i="12"/>
  <c r="A1001" i="12"/>
  <c r="J1000" i="12"/>
  <c r="I1000" i="12"/>
  <c r="H1000" i="12"/>
  <c r="G1000" i="12"/>
  <c r="F1000" i="12"/>
  <c r="E1000" i="12"/>
  <c r="D1000" i="12"/>
  <c r="C1000" i="12"/>
  <c r="A1000" i="12"/>
  <c r="J999" i="12"/>
  <c r="I999" i="12"/>
  <c r="H999" i="12"/>
  <c r="G999" i="12"/>
  <c r="F999" i="12"/>
  <c r="E999" i="12"/>
  <c r="D999" i="12"/>
  <c r="C999" i="12"/>
  <c r="A999" i="12"/>
  <c r="J998" i="12"/>
  <c r="I998" i="12"/>
  <c r="H998" i="12"/>
  <c r="G998" i="12"/>
  <c r="F998" i="12"/>
  <c r="E998" i="12"/>
  <c r="D998" i="12"/>
  <c r="C998" i="12"/>
  <c r="A998" i="12"/>
  <c r="J997" i="12"/>
  <c r="I997" i="12"/>
  <c r="H997" i="12"/>
  <c r="G997" i="12"/>
  <c r="F997" i="12"/>
  <c r="E997" i="12"/>
  <c r="D997" i="12"/>
  <c r="C997" i="12"/>
  <c r="A997" i="12"/>
  <c r="J996" i="12"/>
  <c r="I996" i="12"/>
  <c r="H996" i="12"/>
  <c r="G996" i="12"/>
  <c r="F996" i="12"/>
  <c r="E996" i="12"/>
  <c r="D996" i="12"/>
  <c r="C996" i="12"/>
  <c r="A996" i="12"/>
  <c r="J995" i="12"/>
  <c r="I995" i="12"/>
  <c r="H995" i="12"/>
  <c r="G995" i="12"/>
  <c r="F995" i="12"/>
  <c r="E995" i="12"/>
  <c r="D995" i="12"/>
  <c r="C995" i="12"/>
  <c r="A995" i="12"/>
  <c r="J994" i="12"/>
  <c r="I994" i="12"/>
  <c r="H994" i="12"/>
  <c r="G994" i="12"/>
  <c r="F994" i="12"/>
  <c r="E994" i="12"/>
  <c r="D994" i="12"/>
  <c r="C994" i="12"/>
  <c r="A994" i="12"/>
  <c r="J993" i="12"/>
  <c r="I993" i="12"/>
  <c r="H993" i="12"/>
  <c r="G993" i="12"/>
  <c r="F993" i="12"/>
  <c r="E993" i="12"/>
  <c r="D993" i="12"/>
  <c r="C993" i="12"/>
  <c r="A993" i="12"/>
  <c r="J992" i="12"/>
  <c r="I992" i="12"/>
  <c r="H992" i="12"/>
  <c r="G992" i="12"/>
  <c r="F992" i="12"/>
  <c r="E992" i="12"/>
  <c r="D992" i="12"/>
  <c r="C992" i="12"/>
  <c r="A992" i="12"/>
  <c r="J991" i="12"/>
  <c r="I991" i="12"/>
  <c r="H991" i="12"/>
  <c r="G991" i="12"/>
  <c r="F991" i="12"/>
  <c r="E991" i="12"/>
  <c r="D991" i="12"/>
  <c r="C991" i="12"/>
  <c r="A991" i="12"/>
  <c r="J990" i="12"/>
  <c r="I990" i="12"/>
  <c r="H990" i="12"/>
  <c r="G990" i="12"/>
  <c r="F990" i="12"/>
  <c r="E990" i="12"/>
  <c r="D990" i="12"/>
  <c r="C990" i="12"/>
  <c r="A990" i="12"/>
  <c r="J989" i="12"/>
  <c r="I989" i="12"/>
  <c r="H989" i="12"/>
  <c r="G989" i="12"/>
  <c r="F989" i="12"/>
  <c r="E989" i="12"/>
  <c r="D989" i="12"/>
  <c r="C989" i="12"/>
  <c r="A989" i="12"/>
  <c r="J988" i="12"/>
  <c r="I988" i="12"/>
  <c r="H988" i="12"/>
  <c r="G988" i="12"/>
  <c r="F988" i="12"/>
  <c r="E988" i="12"/>
  <c r="D988" i="12"/>
  <c r="C988" i="12"/>
  <c r="A988" i="12"/>
  <c r="J987" i="12"/>
  <c r="I987" i="12"/>
  <c r="H987" i="12"/>
  <c r="G987" i="12"/>
  <c r="F987" i="12"/>
  <c r="E987" i="12"/>
  <c r="D987" i="12"/>
  <c r="C987" i="12"/>
  <c r="A987" i="12"/>
  <c r="J986" i="12"/>
  <c r="I986" i="12"/>
  <c r="H986" i="12"/>
  <c r="G986" i="12"/>
  <c r="F986" i="12"/>
  <c r="E986" i="12"/>
  <c r="D986" i="12"/>
  <c r="C986" i="12"/>
  <c r="A986" i="12"/>
  <c r="J985" i="12"/>
  <c r="I985" i="12"/>
  <c r="H985" i="12"/>
  <c r="G985" i="12"/>
  <c r="F985" i="12"/>
  <c r="E985" i="12"/>
  <c r="D985" i="12"/>
  <c r="C985" i="12"/>
  <c r="A985" i="12"/>
  <c r="J984" i="12"/>
  <c r="I984" i="12"/>
  <c r="H984" i="12"/>
  <c r="G984" i="12"/>
  <c r="F984" i="12"/>
  <c r="E984" i="12"/>
  <c r="D984" i="12"/>
  <c r="C984" i="12"/>
  <c r="A984" i="12"/>
  <c r="J983" i="12"/>
  <c r="I983" i="12"/>
  <c r="H983" i="12"/>
  <c r="G983" i="12"/>
  <c r="F983" i="12"/>
  <c r="E983" i="12"/>
  <c r="D983" i="12"/>
  <c r="C983" i="12"/>
  <c r="A983" i="12"/>
  <c r="J982" i="12"/>
  <c r="I982" i="12"/>
  <c r="H982" i="12"/>
  <c r="G982" i="12"/>
  <c r="F982" i="12"/>
  <c r="E982" i="12"/>
  <c r="D982" i="12"/>
  <c r="C982" i="12"/>
  <c r="A982" i="12"/>
  <c r="J981" i="12"/>
  <c r="I981" i="12"/>
  <c r="H981" i="12"/>
  <c r="G981" i="12"/>
  <c r="F981" i="12"/>
  <c r="E981" i="12"/>
  <c r="D981" i="12"/>
  <c r="C981" i="12"/>
  <c r="A981" i="12"/>
  <c r="J980" i="12"/>
  <c r="I980" i="12"/>
  <c r="H980" i="12"/>
  <c r="G980" i="12"/>
  <c r="F980" i="12"/>
  <c r="E980" i="12"/>
  <c r="D980" i="12"/>
  <c r="C980" i="12"/>
  <c r="A980" i="12"/>
  <c r="J979" i="12"/>
  <c r="I979" i="12"/>
  <c r="H979" i="12"/>
  <c r="G979" i="12"/>
  <c r="F979" i="12"/>
  <c r="E979" i="12"/>
  <c r="D979" i="12"/>
  <c r="C979" i="12"/>
  <c r="A979" i="12"/>
  <c r="J978" i="12"/>
  <c r="I978" i="12"/>
  <c r="H978" i="12"/>
  <c r="G978" i="12"/>
  <c r="F978" i="12"/>
  <c r="E978" i="12"/>
  <c r="D978" i="12"/>
  <c r="C978" i="12"/>
  <c r="A978" i="12"/>
  <c r="J977" i="12"/>
  <c r="I977" i="12"/>
  <c r="H977" i="12"/>
  <c r="G977" i="12"/>
  <c r="F977" i="12"/>
  <c r="E977" i="12"/>
  <c r="D977" i="12"/>
  <c r="C977" i="12"/>
  <c r="A977" i="12"/>
  <c r="J976" i="12"/>
  <c r="I976" i="12"/>
  <c r="H976" i="12"/>
  <c r="G976" i="12"/>
  <c r="F976" i="12"/>
  <c r="E976" i="12"/>
  <c r="D976" i="12"/>
  <c r="C976" i="12"/>
  <c r="A976" i="12"/>
  <c r="J975" i="12"/>
  <c r="I975" i="12"/>
  <c r="H975" i="12"/>
  <c r="G975" i="12"/>
  <c r="F975" i="12"/>
  <c r="E975" i="12"/>
  <c r="D975" i="12"/>
  <c r="C975" i="12"/>
  <c r="A975" i="12"/>
  <c r="J974" i="12"/>
  <c r="I974" i="12"/>
  <c r="H974" i="12"/>
  <c r="G974" i="12"/>
  <c r="F974" i="12"/>
  <c r="E974" i="12"/>
  <c r="D974" i="12"/>
  <c r="C974" i="12"/>
  <c r="A974" i="12"/>
  <c r="J973" i="12"/>
  <c r="I973" i="12"/>
  <c r="H973" i="12"/>
  <c r="G973" i="12"/>
  <c r="F973" i="12"/>
  <c r="E973" i="12"/>
  <c r="D973" i="12"/>
  <c r="C973" i="12"/>
  <c r="A973" i="12"/>
  <c r="J972" i="12"/>
  <c r="I972" i="12"/>
  <c r="H972" i="12"/>
  <c r="G972" i="12"/>
  <c r="F972" i="12"/>
  <c r="E972" i="12"/>
  <c r="D972" i="12"/>
  <c r="C972" i="12"/>
  <c r="A972" i="12"/>
  <c r="J971" i="12"/>
  <c r="I971" i="12"/>
  <c r="H971" i="12"/>
  <c r="G971" i="12"/>
  <c r="F971" i="12"/>
  <c r="E971" i="12"/>
  <c r="D971" i="12"/>
  <c r="C971" i="12"/>
  <c r="A971" i="12"/>
  <c r="J970" i="12"/>
  <c r="I970" i="12"/>
  <c r="H970" i="12"/>
  <c r="G970" i="12"/>
  <c r="F970" i="12"/>
  <c r="E970" i="12"/>
  <c r="D970" i="12"/>
  <c r="C970" i="12"/>
  <c r="A970" i="12"/>
  <c r="J969" i="12"/>
  <c r="I969" i="12"/>
  <c r="H969" i="12"/>
  <c r="G969" i="12"/>
  <c r="F969" i="12"/>
  <c r="E969" i="12"/>
  <c r="D969" i="12"/>
  <c r="C969" i="12"/>
  <c r="A969" i="12"/>
  <c r="J968" i="12"/>
  <c r="I968" i="12"/>
  <c r="H968" i="12"/>
  <c r="G968" i="12"/>
  <c r="F968" i="12"/>
  <c r="E968" i="12"/>
  <c r="D968" i="12"/>
  <c r="C968" i="12"/>
  <c r="A968" i="12"/>
  <c r="J967" i="12"/>
  <c r="I967" i="12"/>
  <c r="H967" i="12"/>
  <c r="G967" i="12"/>
  <c r="F967" i="12"/>
  <c r="E967" i="12"/>
  <c r="D967" i="12"/>
  <c r="C967" i="12"/>
  <c r="A967" i="12"/>
  <c r="J966" i="12"/>
  <c r="I966" i="12"/>
  <c r="H966" i="12"/>
  <c r="G966" i="12"/>
  <c r="F966" i="12"/>
  <c r="E966" i="12"/>
  <c r="D966" i="12"/>
  <c r="C966" i="12"/>
  <c r="A966" i="12"/>
  <c r="J965" i="12"/>
  <c r="I965" i="12"/>
  <c r="H965" i="12"/>
  <c r="G965" i="12"/>
  <c r="F965" i="12"/>
  <c r="E965" i="12"/>
  <c r="D965" i="12"/>
  <c r="C965" i="12"/>
  <c r="A965" i="12"/>
  <c r="J964" i="12"/>
  <c r="I964" i="12"/>
  <c r="H964" i="12"/>
  <c r="G964" i="12"/>
  <c r="F964" i="12"/>
  <c r="E964" i="12"/>
  <c r="D964" i="12"/>
  <c r="C964" i="12"/>
  <c r="A964" i="12"/>
  <c r="J963" i="12"/>
  <c r="I963" i="12"/>
  <c r="H963" i="12"/>
  <c r="G963" i="12"/>
  <c r="F963" i="12"/>
  <c r="E963" i="12"/>
  <c r="D963" i="12"/>
  <c r="C963" i="12"/>
  <c r="A963" i="12"/>
  <c r="J962" i="12"/>
  <c r="I962" i="12"/>
  <c r="H962" i="12"/>
  <c r="G962" i="12"/>
  <c r="F962" i="12"/>
  <c r="E962" i="12"/>
  <c r="D962" i="12"/>
  <c r="C962" i="12"/>
  <c r="A962" i="12"/>
  <c r="J961" i="12"/>
  <c r="I961" i="12"/>
  <c r="H961" i="12"/>
  <c r="G961" i="12"/>
  <c r="F961" i="12"/>
  <c r="E961" i="12"/>
  <c r="D961" i="12"/>
  <c r="C961" i="12"/>
  <c r="A961" i="12"/>
  <c r="J960" i="12"/>
  <c r="I960" i="12"/>
  <c r="H960" i="12"/>
  <c r="G960" i="12"/>
  <c r="F960" i="12"/>
  <c r="E960" i="12"/>
  <c r="D960" i="12"/>
  <c r="C960" i="12"/>
  <c r="A960" i="12"/>
  <c r="J959" i="12"/>
  <c r="I959" i="12"/>
  <c r="H959" i="12"/>
  <c r="G959" i="12"/>
  <c r="F959" i="12"/>
  <c r="E959" i="12"/>
  <c r="D959" i="12"/>
  <c r="C959" i="12"/>
  <c r="A959" i="12"/>
  <c r="J958" i="12"/>
  <c r="I958" i="12"/>
  <c r="H958" i="12"/>
  <c r="G958" i="12"/>
  <c r="F958" i="12"/>
  <c r="E958" i="12"/>
  <c r="D958" i="12"/>
  <c r="C958" i="12"/>
  <c r="A958" i="12"/>
  <c r="J957" i="12"/>
  <c r="I957" i="12"/>
  <c r="H957" i="12"/>
  <c r="G957" i="12"/>
  <c r="F957" i="12"/>
  <c r="E957" i="12"/>
  <c r="D957" i="12"/>
  <c r="C957" i="12"/>
  <c r="A957" i="12"/>
  <c r="J956" i="12"/>
  <c r="I956" i="12"/>
  <c r="H956" i="12"/>
  <c r="G956" i="12"/>
  <c r="F956" i="12"/>
  <c r="E956" i="12"/>
  <c r="D956" i="12"/>
  <c r="C956" i="12"/>
  <c r="A956" i="12"/>
  <c r="J955" i="12"/>
  <c r="I955" i="12"/>
  <c r="H955" i="12"/>
  <c r="G955" i="12"/>
  <c r="F955" i="12"/>
  <c r="E955" i="12"/>
  <c r="D955" i="12"/>
  <c r="C955" i="12"/>
  <c r="A955" i="12"/>
  <c r="J954" i="12"/>
  <c r="I954" i="12"/>
  <c r="H954" i="12"/>
  <c r="G954" i="12"/>
  <c r="F954" i="12"/>
  <c r="E954" i="12"/>
  <c r="D954" i="12"/>
  <c r="C954" i="12"/>
  <c r="A954" i="12"/>
  <c r="J953" i="12"/>
  <c r="I953" i="12"/>
  <c r="H953" i="12"/>
  <c r="G953" i="12"/>
  <c r="F953" i="12"/>
  <c r="E953" i="12"/>
  <c r="D953" i="12"/>
  <c r="C953" i="12"/>
  <c r="A953" i="12"/>
  <c r="J952" i="12"/>
  <c r="I952" i="12"/>
  <c r="H952" i="12"/>
  <c r="G952" i="12"/>
  <c r="F952" i="12"/>
  <c r="E952" i="12"/>
  <c r="D952" i="12"/>
  <c r="C952" i="12"/>
  <c r="A952" i="12"/>
  <c r="J951" i="12"/>
  <c r="I951" i="12"/>
  <c r="H951" i="12"/>
  <c r="G951" i="12"/>
  <c r="F951" i="12"/>
  <c r="E951" i="12"/>
  <c r="D951" i="12"/>
  <c r="C951" i="12"/>
  <c r="A951" i="12"/>
  <c r="J950" i="12"/>
  <c r="I950" i="12"/>
  <c r="H950" i="12"/>
  <c r="G950" i="12"/>
  <c r="F950" i="12"/>
  <c r="E950" i="12"/>
  <c r="D950" i="12"/>
  <c r="C950" i="12"/>
  <c r="A950" i="12"/>
  <c r="J949" i="12"/>
  <c r="I949" i="12"/>
  <c r="H949" i="12"/>
  <c r="G949" i="12"/>
  <c r="F949" i="12"/>
  <c r="E949" i="12"/>
  <c r="D949" i="12"/>
  <c r="C949" i="12"/>
  <c r="A949" i="12"/>
  <c r="J948" i="12"/>
  <c r="I948" i="12"/>
  <c r="H948" i="12"/>
  <c r="G948" i="12"/>
  <c r="F948" i="12"/>
  <c r="E948" i="12"/>
  <c r="D948" i="12"/>
  <c r="C948" i="12"/>
  <c r="A948" i="12"/>
  <c r="J947" i="12"/>
  <c r="I947" i="12"/>
  <c r="H947" i="12"/>
  <c r="G947" i="12"/>
  <c r="F947" i="12"/>
  <c r="E947" i="12"/>
  <c r="D947" i="12"/>
  <c r="C947" i="12"/>
  <c r="A947" i="12"/>
  <c r="J946" i="12"/>
  <c r="I946" i="12"/>
  <c r="H946" i="12"/>
  <c r="G946" i="12"/>
  <c r="F946" i="12"/>
  <c r="E946" i="12"/>
  <c r="D946" i="12"/>
  <c r="C946" i="12"/>
  <c r="A946" i="12"/>
  <c r="J945" i="12"/>
  <c r="I945" i="12"/>
  <c r="H945" i="12"/>
  <c r="G945" i="12"/>
  <c r="F945" i="12"/>
  <c r="E945" i="12"/>
  <c r="D945" i="12"/>
  <c r="C945" i="12"/>
  <c r="A945" i="12"/>
  <c r="J944" i="12"/>
  <c r="I944" i="12"/>
  <c r="H944" i="12"/>
  <c r="G944" i="12"/>
  <c r="F944" i="12"/>
  <c r="E944" i="12"/>
  <c r="D944" i="12"/>
  <c r="C944" i="12"/>
  <c r="A944" i="12"/>
  <c r="J943" i="12"/>
  <c r="I943" i="12"/>
  <c r="H943" i="12"/>
  <c r="G943" i="12"/>
  <c r="F943" i="12"/>
  <c r="E943" i="12"/>
  <c r="D943" i="12"/>
  <c r="C943" i="12"/>
  <c r="A943" i="12"/>
  <c r="J942" i="12"/>
  <c r="I942" i="12"/>
  <c r="H942" i="12"/>
  <c r="G942" i="12"/>
  <c r="F942" i="12"/>
  <c r="E942" i="12"/>
  <c r="D942" i="12"/>
  <c r="C942" i="12"/>
  <c r="A942" i="12"/>
  <c r="J941" i="12"/>
  <c r="I941" i="12"/>
  <c r="H941" i="12"/>
  <c r="G941" i="12"/>
  <c r="F941" i="12"/>
  <c r="E941" i="12"/>
  <c r="D941" i="12"/>
  <c r="C941" i="12"/>
  <c r="A941" i="12"/>
  <c r="J940" i="12"/>
  <c r="I940" i="12"/>
  <c r="H940" i="12"/>
  <c r="G940" i="12"/>
  <c r="F940" i="12"/>
  <c r="E940" i="12"/>
  <c r="D940" i="12"/>
  <c r="C940" i="12"/>
  <c r="A940" i="12"/>
  <c r="J939" i="12"/>
  <c r="I939" i="12"/>
  <c r="H939" i="12"/>
  <c r="G939" i="12"/>
  <c r="F939" i="12"/>
  <c r="E939" i="12"/>
  <c r="D939" i="12"/>
  <c r="C939" i="12"/>
  <c r="A939" i="12"/>
  <c r="J938" i="12"/>
  <c r="I938" i="12"/>
  <c r="H938" i="12"/>
  <c r="G938" i="12"/>
  <c r="F938" i="12"/>
  <c r="E938" i="12"/>
  <c r="D938" i="12"/>
  <c r="C938" i="12"/>
  <c r="A938" i="12"/>
  <c r="J937" i="12"/>
  <c r="I937" i="12"/>
  <c r="H937" i="12"/>
  <c r="G937" i="12"/>
  <c r="F937" i="12"/>
  <c r="E937" i="12"/>
  <c r="D937" i="12"/>
  <c r="C937" i="12"/>
  <c r="A937" i="12"/>
  <c r="J936" i="12"/>
  <c r="I936" i="12"/>
  <c r="H936" i="12"/>
  <c r="G936" i="12"/>
  <c r="F936" i="12"/>
  <c r="E936" i="12"/>
  <c r="D936" i="12"/>
  <c r="C936" i="12"/>
  <c r="A936" i="12"/>
  <c r="J935" i="12"/>
  <c r="I935" i="12"/>
  <c r="H935" i="12"/>
  <c r="G935" i="12"/>
  <c r="F935" i="12"/>
  <c r="E935" i="12"/>
  <c r="D935" i="12"/>
  <c r="C935" i="12"/>
  <c r="A935" i="12"/>
  <c r="J934" i="12"/>
  <c r="I934" i="12"/>
  <c r="H934" i="12"/>
  <c r="G934" i="12"/>
  <c r="F934" i="12"/>
  <c r="E934" i="12"/>
  <c r="D934" i="12"/>
  <c r="C934" i="12"/>
  <c r="A934" i="12"/>
  <c r="J933" i="12"/>
  <c r="I933" i="12"/>
  <c r="H933" i="12"/>
  <c r="G933" i="12"/>
  <c r="F933" i="12"/>
  <c r="E933" i="12"/>
  <c r="D933" i="12"/>
  <c r="C933" i="12"/>
  <c r="A933" i="12"/>
  <c r="J932" i="12"/>
  <c r="I932" i="12"/>
  <c r="H932" i="12"/>
  <c r="G932" i="12"/>
  <c r="F932" i="12"/>
  <c r="E932" i="12"/>
  <c r="D932" i="12"/>
  <c r="C932" i="12"/>
  <c r="A932" i="12"/>
  <c r="J931" i="12"/>
  <c r="I931" i="12"/>
  <c r="H931" i="12"/>
  <c r="G931" i="12"/>
  <c r="F931" i="12"/>
  <c r="E931" i="12"/>
  <c r="D931" i="12"/>
  <c r="C931" i="12"/>
  <c r="A931" i="12"/>
  <c r="J930" i="12"/>
  <c r="I930" i="12"/>
  <c r="H930" i="12"/>
  <c r="G930" i="12"/>
  <c r="F930" i="12"/>
  <c r="E930" i="12"/>
  <c r="D930" i="12"/>
  <c r="C930" i="12"/>
  <c r="A930" i="12"/>
  <c r="J929" i="12"/>
  <c r="I929" i="12"/>
  <c r="H929" i="12"/>
  <c r="G929" i="12"/>
  <c r="F929" i="12"/>
  <c r="E929" i="12"/>
  <c r="D929" i="12"/>
  <c r="C929" i="12"/>
  <c r="A929" i="12"/>
  <c r="J928" i="12"/>
  <c r="I928" i="12"/>
  <c r="H928" i="12"/>
  <c r="G928" i="12"/>
  <c r="F928" i="12"/>
  <c r="E928" i="12"/>
  <c r="D928" i="12"/>
  <c r="C928" i="12"/>
  <c r="A928" i="12"/>
  <c r="J927" i="12"/>
  <c r="I927" i="12"/>
  <c r="H927" i="12"/>
  <c r="G927" i="12"/>
  <c r="F927" i="12"/>
  <c r="E927" i="12"/>
  <c r="D927" i="12"/>
  <c r="C927" i="12"/>
  <c r="A927" i="12"/>
  <c r="J926" i="12"/>
  <c r="I926" i="12"/>
  <c r="H926" i="12"/>
  <c r="G926" i="12"/>
  <c r="F926" i="12"/>
  <c r="E926" i="12"/>
  <c r="D926" i="12"/>
  <c r="C926" i="12"/>
  <c r="A926" i="12"/>
  <c r="J925" i="12"/>
  <c r="I925" i="12"/>
  <c r="H925" i="12"/>
  <c r="G925" i="12"/>
  <c r="F925" i="12"/>
  <c r="E925" i="12"/>
  <c r="D925" i="12"/>
  <c r="C925" i="12"/>
  <c r="A925" i="12"/>
  <c r="J924" i="12"/>
  <c r="I924" i="12"/>
  <c r="H924" i="12"/>
  <c r="G924" i="12"/>
  <c r="F924" i="12"/>
  <c r="E924" i="12"/>
  <c r="D924" i="12"/>
  <c r="C924" i="12"/>
  <c r="A924" i="12"/>
  <c r="J923" i="12"/>
  <c r="I923" i="12"/>
  <c r="H923" i="12"/>
  <c r="G923" i="12"/>
  <c r="F923" i="12"/>
  <c r="E923" i="12"/>
  <c r="D923" i="12"/>
  <c r="C923" i="12"/>
  <c r="A923" i="12"/>
  <c r="J922" i="12"/>
  <c r="I922" i="12"/>
  <c r="H922" i="12"/>
  <c r="G922" i="12"/>
  <c r="F922" i="12"/>
  <c r="E922" i="12"/>
  <c r="D922" i="12"/>
  <c r="C922" i="12"/>
  <c r="A922" i="12"/>
  <c r="J921" i="12"/>
  <c r="I921" i="12"/>
  <c r="H921" i="12"/>
  <c r="G921" i="12"/>
  <c r="F921" i="12"/>
  <c r="E921" i="12"/>
  <c r="D921" i="12"/>
  <c r="C921" i="12"/>
  <c r="A921" i="12"/>
  <c r="J920" i="12"/>
  <c r="I920" i="12"/>
  <c r="H920" i="12"/>
  <c r="G920" i="12"/>
  <c r="F920" i="12"/>
  <c r="E920" i="12"/>
  <c r="D920" i="12"/>
  <c r="C920" i="12"/>
  <c r="A920" i="12"/>
  <c r="J919" i="12"/>
  <c r="I919" i="12"/>
  <c r="H919" i="12"/>
  <c r="G919" i="12"/>
  <c r="F919" i="12"/>
  <c r="E919" i="12"/>
  <c r="D919" i="12"/>
  <c r="C919" i="12"/>
  <c r="A919" i="12"/>
  <c r="J918" i="12"/>
  <c r="I918" i="12"/>
  <c r="H918" i="12"/>
  <c r="G918" i="12"/>
  <c r="F918" i="12"/>
  <c r="E918" i="12"/>
  <c r="D918" i="12"/>
  <c r="C918" i="12"/>
  <c r="A918" i="12"/>
  <c r="J917" i="12"/>
  <c r="I917" i="12"/>
  <c r="H917" i="12"/>
  <c r="G917" i="12"/>
  <c r="F917" i="12"/>
  <c r="E917" i="12"/>
  <c r="D917" i="12"/>
  <c r="C917" i="12"/>
  <c r="A917" i="12"/>
  <c r="J916" i="12"/>
  <c r="I916" i="12"/>
  <c r="H916" i="12"/>
  <c r="G916" i="12"/>
  <c r="F916" i="12"/>
  <c r="E916" i="12"/>
  <c r="D916" i="12"/>
  <c r="C916" i="12"/>
  <c r="A916" i="12"/>
  <c r="J915" i="12"/>
  <c r="I915" i="12"/>
  <c r="H915" i="12"/>
  <c r="G915" i="12"/>
  <c r="F915" i="12"/>
  <c r="E915" i="12"/>
  <c r="D915" i="12"/>
  <c r="C915" i="12"/>
  <c r="A915" i="12"/>
  <c r="J914" i="12"/>
  <c r="I914" i="12"/>
  <c r="H914" i="12"/>
  <c r="G914" i="12"/>
  <c r="F914" i="12"/>
  <c r="E914" i="12"/>
  <c r="D914" i="12"/>
  <c r="C914" i="12"/>
  <c r="A914" i="12"/>
  <c r="J913" i="12"/>
  <c r="I913" i="12"/>
  <c r="H913" i="12"/>
  <c r="G913" i="12"/>
  <c r="F913" i="12"/>
  <c r="E913" i="12"/>
  <c r="D913" i="12"/>
  <c r="C913" i="12"/>
  <c r="A913" i="12"/>
  <c r="J912" i="12"/>
  <c r="I912" i="12"/>
  <c r="H912" i="12"/>
  <c r="G912" i="12"/>
  <c r="F912" i="12"/>
  <c r="E912" i="12"/>
  <c r="D912" i="12"/>
  <c r="C912" i="12"/>
  <c r="A912" i="12"/>
  <c r="J911" i="12"/>
  <c r="I911" i="12"/>
  <c r="H911" i="12"/>
  <c r="G911" i="12"/>
  <c r="F911" i="12"/>
  <c r="E911" i="12"/>
  <c r="D911" i="12"/>
  <c r="C911" i="12"/>
  <c r="A911" i="12"/>
  <c r="J910" i="12"/>
  <c r="I910" i="12"/>
  <c r="H910" i="12"/>
  <c r="G910" i="12"/>
  <c r="F910" i="12"/>
  <c r="E910" i="12"/>
  <c r="D910" i="12"/>
  <c r="C910" i="12"/>
  <c r="A910" i="12"/>
  <c r="J909" i="12"/>
  <c r="I909" i="12"/>
  <c r="H909" i="12"/>
  <c r="G909" i="12"/>
  <c r="F909" i="12"/>
  <c r="E909" i="12"/>
  <c r="D909" i="12"/>
  <c r="C909" i="12"/>
  <c r="A909" i="12"/>
  <c r="J908" i="12"/>
  <c r="I908" i="12"/>
  <c r="H908" i="12"/>
  <c r="G908" i="12"/>
  <c r="F908" i="12"/>
  <c r="E908" i="12"/>
  <c r="D908" i="12"/>
  <c r="C908" i="12"/>
  <c r="A908" i="12"/>
  <c r="J907" i="12"/>
  <c r="I907" i="12"/>
  <c r="H907" i="12"/>
  <c r="G907" i="12"/>
  <c r="F907" i="12"/>
  <c r="E907" i="12"/>
  <c r="D907" i="12"/>
  <c r="C907" i="12"/>
  <c r="A907" i="12"/>
  <c r="J906" i="12"/>
  <c r="I906" i="12"/>
  <c r="H906" i="12"/>
  <c r="G906" i="12"/>
  <c r="F906" i="12"/>
  <c r="E906" i="12"/>
  <c r="D906" i="12"/>
  <c r="C906" i="12"/>
  <c r="A906" i="12"/>
  <c r="J905" i="12"/>
  <c r="I905" i="12"/>
  <c r="H905" i="12"/>
  <c r="G905" i="12"/>
  <c r="F905" i="12"/>
  <c r="E905" i="12"/>
  <c r="D905" i="12"/>
  <c r="C905" i="12"/>
  <c r="A905" i="12"/>
  <c r="J904" i="12"/>
  <c r="I904" i="12"/>
  <c r="H904" i="12"/>
  <c r="G904" i="12"/>
  <c r="F904" i="12"/>
  <c r="E904" i="12"/>
  <c r="D904" i="12"/>
  <c r="C904" i="12"/>
  <c r="A904" i="12"/>
  <c r="J903" i="12"/>
  <c r="I903" i="12"/>
  <c r="H903" i="12"/>
  <c r="G903" i="12"/>
  <c r="F903" i="12"/>
  <c r="E903" i="12"/>
  <c r="D903" i="12"/>
  <c r="C903" i="12"/>
  <c r="A903" i="12"/>
  <c r="J902" i="12"/>
  <c r="I902" i="12"/>
  <c r="H902" i="12"/>
  <c r="G902" i="12"/>
  <c r="F902" i="12"/>
  <c r="E902" i="12"/>
  <c r="D902" i="12"/>
  <c r="C902" i="12"/>
  <c r="A902" i="12"/>
  <c r="J901" i="12"/>
  <c r="I901" i="12"/>
  <c r="H901" i="12"/>
  <c r="G901" i="12"/>
  <c r="F901" i="12"/>
  <c r="E901" i="12"/>
  <c r="D901" i="12"/>
  <c r="C901" i="12"/>
  <c r="A901" i="12"/>
  <c r="J900" i="12"/>
  <c r="I900" i="12"/>
  <c r="H900" i="12"/>
  <c r="G900" i="12"/>
  <c r="F900" i="12"/>
  <c r="E900" i="12"/>
  <c r="D900" i="12"/>
  <c r="C900" i="12"/>
  <c r="A900" i="12"/>
  <c r="J899" i="12"/>
  <c r="I899" i="12"/>
  <c r="H899" i="12"/>
  <c r="G899" i="12"/>
  <c r="F899" i="12"/>
  <c r="E899" i="12"/>
  <c r="D899" i="12"/>
  <c r="C899" i="12"/>
  <c r="A899" i="12"/>
  <c r="J898" i="12"/>
  <c r="I898" i="12"/>
  <c r="H898" i="12"/>
  <c r="G898" i="12"/>
  <c r="F898" i="12"/>
  <c r="E898" i="12"/>
  <c r="D898" i="12"/>
  <c r="C898" i="12"/>
  <c r="A898" i="12"/>
  <c r="J897" i="12"/>
  <c r="I897" i="12"/>
  <c r="H897" i="12"/>
  <c r="G897" i="12"/>
  <c r="F897" i="12"/>
  <c r="E897" i="12"/>
  <c r="D897" i="12"/>
  <c r="C897" i="12"/>
  <c r="A897" i="12"/>
  <c r="J896" i="12"/>
  <c r="I896" i="12"/>
  <c r="H896" i="12"/>
  <c r="G896" i="12"/>
  <c r="F896" i="12"/>
  <c r="E896" i="12"/>
  <c r="D896" i="12"/>
  <c r="C896" i="12"/>
  <c r="A896" i="12"/>
  <c r="J895" i="12"/>
  <c r="I895" i="12"/>
  <c r="H895" i="12"/>
  <c r="G895" i="12"/>
  <c r="F895" i="12"/>
  <c r="E895" i="12"/>
  <c r="D895" i="12"/>
  <c r="C895" i="12"/>
  <c r="A895" i="12"/>
  <c r="J894" i="12"/>
  <c r="I894" i="12"/>
  <c r="H894" i="12"/>
  <c r="G894" i="12"/>
  <c r="F894" i="12"/>
  <c r="E894" i="12"/>
  <c r="D894" i="12"/>
  <c r="C894" i="12"/>
  <c r="A894" i="12"/>
  <c r="J893" i="12"/>
  <c r="I893" i="12"/>
  <c r="H893" i="12"/>
  <c r="G893" i="12"/>
  <c r="F893" i="12"/>
  <c r="E893" i="12"/>
  <c r="D893" i="12"/>
  <c r="C893" i="12"/>
  <c r="A893" i="12"/>
  <c r="J892" i="12"/>
  <c r="I892" i="12"/>
  <c r="H892" i="12"/>
  <c r="G892" i="12"/>
  <c r="F892" i="12"/>
  <c r="E892" i="12"/>
  <c r="D892" i="12"/>
  <c r="C892" i="12"/>
  <c r="A892" i="12"/>
  <c r="J891" i="12"/>
  <c r="I891" i="12"/>
  <c r="H891" i="12"/>
  <c r="G891" i="12"/>
  <c r="F891" i="12"/>
  <c r="E891" i="12"/>
  <c r="D891" i="12"/>
  <c r="C891" i="12"/>
  <c r="A891" i="12"/>
  <c r="J890" i="12"/>
  <c r="I890" i="12"/>
  <c r="H890" i="12"/>
  <c r="G890" i="12"/>
  <c r="F890" i="12"/>
  <c r="E890" i="12"/>
  <c r="D890" i="12"/>
  <c r="C890" i="12"/>
  <c r="A890" i="12"/>
  <c r="J889" i="12"/>
  <c r="I889" i="12"/>
  <c r="H889" i="12"/>
  <c r="G889" i="12"/>
  <c r="F889" i="12"/>
  <c r="E889" i="12"/>
  <c r="D889" i="12"/>
  <c r="C889" i="12"/>
  <c r="A889" i="12"/>
  <c r="J888" i="12"/>
  <c r="I888" i="12"/>
  <c r="H888" i="12"/>
  <c r="G888" i="12"/>
  <c r="F888" i="12"/>
  <c r="E888" i="12"/>
  <c r="D888" i="12"/>
  <c r="C888" i="12"/>
  <c r="A888" i="12"/>
  <c r="J887" i="12"/>
  <c r="I887" i="12"/>
  <c r="H887" i="12"/>
  <c r="G887" i="12"/>
  <c r="F887" i="12"/>
  <c r="E887" i="12"/>
  <c r="D887" i="12"/>
  <c r="C887" i="12"/>
  <c r="A887" i="12"/>
  <c r="J886" i="12"/>
  <c r="I886" i="12"/>
  <c r="H886" i="12"/>
  <c r="G886" i="12"/>
  <c r="F886" i="12"/>
  <c r="E886" i="12"/>
  <c r="D886" i="12"/>
  <c r="C886" i="12"/>
  <c r="A886" i="12"/>
  <c r="J885" i="12"/>
  <c r="I885" i="12"/>
  <c r="H885" i="12"/>
  <c r="G885" i="12"/>
  <c r="F885" i="12"/>
  <c r="E885" i="12"/>
  <c r="D885" i="12"/>
  <c r="C885" i="12"/>
  <c r="A885" i="12"/>
  <c r="J884" i="12"/>
  <c r="I884" i="12"/>
  <c r="H884" i="12"/>
  <c r="G884" i="12"/>
  <c r="F884" i="12"/>
  <c r="E884" i="12"/>
  <c r="D884" i="12"/>
  <c r="C884" i="12"/>
  <c r="A884" i="12"/>
  <c r="J883" i="12"/>
  <c r="I883" i="12"/>
  <c r="H883" i="12"/>
  <c r="G883" i="12"/>
  <c r="F883" i="12"/>
  <c r="E883" i="12"/>
  <c r="D883" i="12"/>
  <c r="C883" i="12"/>
  <c r="A883" i="12"/>
  <c r="J882" i="12"/>
  <c r="I882" i="12"/>
  <c r="H882" i="12"/>
  <c r="G882" i="12"/>
  <c r="F882" i="12"/>
  <c r="E882" i="12"/>
  <c r="D882" i="12"/>
  <c r="C882" i="12"/>
  <c r="A882" i="12"/>
  <c r="J881" i="12"/>
  <c r="I881" i="12"/>
  <c r="H881" i="12"/>
  <c r="G881" i="12"/>
  <c r="F881" i="12"/>
  <c r="E881" i="12"/>
  <c r="D881" i="12"/>
  <c r="C881" i="12"/>
  <c r="A881" i="12"/>
  <c r="J880" i="12"/>
  <c r="I880" i="12"/>
  <c r="H880" i="12"/>
  <c r="G880" i="12"/>
  <c r="F880" i="12"/>
  <c r="E880" i="12"/>
  <c r="D880" i="12"/>
  <c r="C880" i="12"/>
  <c r="A880" i="12"/>
  <c r="J879" i="12"/>
  <c r="I879" i="12"/>
  <c r="H879" i="12"/>
  <c r="G879" i="12"/>
  <c r="F879" i="12"/>
  <c r="E879" i="12"/>
  <c r="D879" i="12"/>
  <c r="C879" i="12"/>
  <c r="A879" i="12"/>
  <c r="J878" i="12"/>
  <c r="I878" i="12"/>
  <c r="H878" i="12"/>
  <c r="G878" i="12"/>
  <c r="F878" i="12"/>
  <c r="E878" i="12"/>
  <c r="D878" i="12"/>
  <c r="C878" i="12"/>
  <c r="A878" i="12"/>
  <c r="J877" i="12"/>
  <c r="I877" i="12"/>
  <c r="H877" i="12"/>
  <c r="G877" i="12"/>
  <c r="F877" i="12"/>
  <c r="E877" i="12"/>
  <c r="D877" i="12"/>
  <c r="C877" i="12"/>
  <c r="A877" i="12"/>
  <c r="J876" i="12"/>
  <c r="I876" i="12"/>
  <c r="H876" i="12"/>
  <c r="G876" i="12"/>
  <c r="F876" i="12"/>
  <c r="E876" i="12"/>
  <c r="D876" i="12"/>
  <c r="C876" i="12"/>
  <c r="A876" i="12"/>
  <c r="J875" i="12"/>
  <c r="I875" i="12"/>
  <c r="H875" i="12"/>
  <c r="G875" i="12"/>
  <c r="F875" i="12"/>
  <c r="E875" i="12"/>
  <c r="D875" i="12"/>
  <c r="C875" i="12"/>
  <c r="A875" i="12"/>
  <c r="J874" i="12"/>
  <c r="I874" i="12"/>
  <c r="H874" i="12"/>
  <c r="G874" i="12"/>
  <c r="F874" i="12"/>
  <c r="E874" i="12"/>
  <c r="D874" i="12"/>
  <c r="C874" i="12"/>
  <c r="A874" i="12"/>
  <c r="J873" i="12"/>
  <c r="I873" i="12"/>
  <c r="H873" i="12"/>
  <c r="G873" i="12"/>
  <c r="F873" i="12"/>
  <c r="E873" i="12"/>
  <c r="D873" i="12"/>
  <c r="C873" i="12"/>
  <c r="A873" i="12"/>
  <c r="J872" i="12"/>
  <c r="I872" i="12"/>
  <c r="H872" i="12"/>
  <c r="G872" i="12"/>
  <c r="F872" i="12"/>
  <c r="E872" i="12"/>
  <c r="D872" i="12"/>
  <c r="C872" i="12"/>
  <c r="A872" i="12"/>
  <c r="J871" i="12"/>
  <c r="I871" i="12"/>
  <c r="H871" i="12"/>
  <c r="G871" i="12"/>
  <c r="F871" i="12"/>
  <c r="E871" i="12"/>
  <c r="D871" i="12"/>
  <c r="C871" i="12"/>
  <c r="A871" i="12"/>
  <c r="J870" i="12"/>
  <c r="I870" i="12"/>
  <c r="H870" i="12"/>
  <c r="G870" i="12"/>
  <c r="F870" i="12"/>
  <c r="E870" i="12"/>
  <c r="D870" i="12"/>
  <c r="C870" i="12"/>
  <c r="A870" i="12"/>
  <c r="J869" i="12"/>
  <c r="I869" i="12"/>
  <c r="H869" i="12"/>
  <c r="G869" i="12"/>
  <c r="F869" i="12"/>
  <c r="E869" i="12"/>
  <c r="D869" i="12"/>
  <c r="C869" i="12"/>
  <c r="A869" i="12"/>
  <c r="J868" i="12"/>
  <c r="I868" i="12"/>
  <c r="H868" i="12"/>
  <c r="G868" i="12"/>
  <c r="F868" i="12"/>
  <c r="E868" i="12"/>
  <c r="D868" i="12"/>
  <c r="C868" i="12"/>
  <c r="A868" i="12"/>
  <c r="J867" i="12"/>
  <c r="I867" i="12"/>
  <c r="H867" i="12"/>
  <c r="G867" i="12"/>
  <c r="F867" i="12"/>
  <c r="E867" i="12"/>
  <c r="D867" i="12"/>
  <c r="C867" i="12"/>
  <c r="A867" i="12"/>
  <c r="J866" i="12"/>
  <c r="I866" i="12"/>
  <c r="H866" i="12"/>
  <c r="G866" i="12"/>
  <c r="F866" i="12"/>
  <c r="E866" i="12"/>
  <c r="D866" i="12"/>
  <c r="C866" i="12"/>
  <c r="A866" i="12"/>
  <c r="J865" i="12"/>
  <c r="I865" i="12"/>
  <c r="H865" i="12"/>
  <c r="G865" i="12"/>
  <c r="F865" i="12"/>
  <c r="E865" i="12"/>
  <c r="D865" i="12"/>
  <c r="C865" i="12"/>
  <c r="A865" i="12"/>
  <c r="J864" i="12"/>
  <c r="I864" i="12"/>
  <c r="H864" i="12"/>
  <c r="G864" i="12"/>
  <c r="F864" i="12"/>
  <c r="E864" i="12"/>
  <c r="D864" i="12"/>
  <c r="C864" i="12"/>
  <c r="A864" i="12"/>
  <c r="J863" i="12"/>
  <c r="I863" i="12"/>
  <c r="H863" i="12"/>
  <c r="G863" i="12"/>
  <c r="F863" i="12"/>
  <c r="E863" i="12"/>
  <c r="D863" i="12"/>
  <c r="C863" i="12"/>
  <c r="A863" i="12"/>
  <c r="J862" i="12"/>
  <c r="I862" i="12"/>
  <c r="H862" i="12"/>
  <c r="G862" i="12"/>
  <c r="F862" i="12"/>
  <c r="E862" i="12"/>
  <c r="D862" i="12"/>
  <c r="C862" i="12"/>
  <c r="A862" i="12"/>
  <c r="J861" i="12"/>
  <c r="I861" i="12"/>
  <c r="H861" i="12"/>
  <c r="G861" i="12"/>
  <c r="F861" i="12"/>
  <c r="E861" i="12"/>
  <c r="D861" i="12"/>
  <c r="C861" i="12"/>
  <c r="A861" i="12"/>
  <c r="J860" i="12"/>
  <c r="I860" i="12"/>
  <c r="H860" i="12"/>
  <c r="G860" i="12"/>
  <c r="F860" i="12"/>
  <c r="E860" i="12"/>
  <c r="D860" i="12"/>
  <c r="C860" i="12"/>
  <c r="A860" i="12"/>
  <c r="J859" i="12"/>
  <c r="I859" i="12"/>
  <c r="H859" i="12"/>
  <c r="G859" i="12"/>
  <c r="F859" i="12"/>
  <c r="E859" i="12"/>
  <c r="D859" i="12"/>
  <c r="C859" i="12"/>
  <c r="A859" i="12"/>
  <c r="J858" i="12"/>
  <c r="I858" i="12"/>
  <c r="H858" i="12"/>
  <c r="G858" i="12"/>
  <c r="F858" i="12"/>
  <c r="E858" i="12"/>
  <c r="D858" i="12"/>
  <c r="C858" i="12"/>
  <c r="A858" i="12"/>
  <c r="J857" i="12"/>
  <c r="I857" i="12"/>
  <c r="H857" i="12"/>
  <c r="G857" i="12"/>
  <c r="F857" i="12"/>
  <c r="E857" i="12"/>
  <c r="D857" i="12"/>
  <c r="C857" i="12"/>
  <c r="A857" i="12"/>
  <c r="J856" i="12"/>
  <c r="I856" i="12"/>
  <c r="H856" i="12"/>
  <c r="G856" i="12"/>
  <c r="F856" i="12"/>
  <c r="E856" i="12"/>
  <c r="D856" i="12"/>
  <c r="C856" i="12"/>
  <c r="A856" i="12"/>
  <c r="J855" i="12"/>
  <c r="I855" i="12"/>
  <c r="H855" i="12"/>
  <c r="G855" i="12"/>
  <c r="F855" i="12"/>
  <c r="E855" i="12"/>
  <c r="D855" i="12"/>
  <c r="C855" i="12"/>
  <c r="A855" i="12"/>
  <c r="J854" i="12"/>
  <c r="I854" i="12"/>
  <c r="H854" i="12"/>
  <c r="G854" i="12"/>
  <c r="F854" i="12"/>
  <c r="E854" i="12"/>
  <c r="D854" i="12"/>
  <c r="C854" i="12"/>
  <c r="A854" i="12"/>
  <c r="J853" i="12"/>
  <c r="I853" i="12"/>
  <c r="H853" i="12"/>
  <c r="G853" i="12"/>
  <c r="F853" i="12"/>
  <c r="E853" i="12"/>
  <c r="D853" i="12"/>
  <c r="C853" i="12"/>
  <c r="A853" i="12"/>
  <c r="J852" i="12"/>
  <c r="I852" i="12"/>
  <c r="H852" i="12"/>
  <c r="G852" i="12"/>
  <c r="F852" i="12"/>
  <c r="E852" i="12"/>
  <c r="D852" i="12"/>
  <c r="C852" i="12"/>
  <c r="A852" i="12"/>
  <c r="J851" i="12"/>
  <c r="I851" i="12"/>
  <c r="H851" i="12"/>
  <c r="G851" i="12"/>
  <c r="F851" i="12"/>
  <c r="E851" i="12"/>
  <c r="D851" i="12"/>
  <c r="C851" i="12"/>
  <c r="A851" i="12"/>
  <c r="J850" i="12"/>
  <c r="I850" i="12"/>
  <c r="H850" i="12"/>
  <c r="G850" i="12"/>
  <c r="F850" i="12"/>
  <c r="E850" i="12"/>
  <c r="D850" i="12"/>
  <c r="C850" i="12"/>
  <c r="A850" i="12"/>
  <c r="J849" i="12"/>
  <c r="I849" i="12"/>
  <c r="H849" i="12"/>
  <c r="G849" i="12"/>
  <c r="F849" i="12"/>
  <c r="E849" i="12"/>
  <c r="D849" i="12"/>
  <c r="C849" i="12"/>
  <c r="A849" i="12"/>
  <c r="J848" i="12"/>
  <c r="I848" i="12"/>
  <c r="H848" i="12"/>
  <c r="G848" i="12"/>
  <c r="F848" i="12"/>
  <c r="E848" i="12"/>
  <c r="D848" i="12"/>
  <c r="C848" i="12"/>
  <c r="A848" i="12"/>
  <c r="J847" i="12"/>
  <c r="I847" i="12"/>
  <c r="H847" i="12"/>
  <c r="G847" i="12"/>
  <c r="F847" i="12"/>
  <c r="E847" i="12"/>
  <c r="D847" i="12"/>
  <c r="C847" i="12"/>
  <c r="A847" i="12"/>
  <c r="J846" i="12"/>
  <c r="I846" i="12"/>
  <c r="H846" i="12"/>
  <c r="G846" i="12"/>
  <c r="F846" i="12"/>
  <c r="E846" i="12"/>
  <c r="D846" i="12"/>
  <c r="C846" i="12"/>
  <c r="A846" i="12"/>
  <c r="J845" i="12"/>
  <c r="I845" i="12"/>
  <c r="H845" i="12"/>
  <c r="G845" i="12"/>
  <c r="F845" i="12"/>
  <c r="E845" i="12"/>
  <c r="D845" i="12"/>
  <c r="C845" i="12"/>
  <c r="A845" i="12"/>
  <c r="J844" i="12"/>
  <c r="I844" i="12"/>
  <c r="H844" i="12"/>
  <c r="G844" i="12"/>
  <c r="F844" i="12"/>
  <c r="E844" i="12"/>
  <c r="D844" i="12"/>
  <c r="C844" i="12"/>
  <c r="A844" i="12"/>
  <c r="J843" i="12"/>
  <c r="I843" i="12"/>
  <c r="H843" i="12"/>
  <c r="G843" i="12"/>
  <c r="F843" i="12"/>
  <c r="E843" i="12"/>
  <c r="D843" i="12"/>
  <c r="C843" i="12"/>
  <c r="A843" i="12"/>
  <c r="J842" i="12"/>
  <c r="I842" i="12"/>
  <c r="H842" i="12"/>
  <c r="G842" i="12"/>
  <c r="F842" i="12"/>
  <c r="E842" i="12"/>
  <c r="D842" i="12"/>
  <c r="C842" i="12"/>
  <c r="A842" i="12"/>
  <c r="J841" i="12"/>
  <c r="I841" i="12"/>
  <c r="H841" i="12"/>
  <c r="G841" i="12"/>
  <c r="F841" i="12"/>
  <c r="E841" i="12"/>
  <c r="D841" i="12"/>
  <c r="C841" i="12"/>
  <c r="A841" i="12"/>
  <c r="J840" i="12"/>
  <c r="I840" i="12"/>
  <c r="H840" i="12"/>
  <c r="G840" i="12"/>
  <c r="F840" i="12"/>
  <c r="E840" i="12"/>
  <c r="D840" i="12"/>
  <c r="C840" i="12"/>
  <c r="A840" i="12"/>
  <c r="J839" i="12"/>
  <c r="I839" i="12"/>
  <c r="H839" i="12"/>
  <c r="G839" i="12"/>
  <c r="F839" i="12"/>
  <c r="E839" i="12"/>
  <c r="D839" i="12"/>
  <c r="C839" i="12"/>
  <c r="A839" i="12"/>
  <c r="J838" i="12"/>
  <c r="I838" i="12"/>
  <c r="H838" i="12"/>
  <c r="G838" i="12"/>
  <c r="F838" i="12"/>
  <c r="E838" i="12"/>
  <c r="D838" i="12"/>
  <c r="C838" i="12"/>
  <c r="A838" i="12"/>
  <c r="J837" i="12"/>
  <c r="I837" i="12"/>
  <c r="H837" i="12"/>
  <c r="G837" i="12"/>
  <c r="F837" i="12"/>
  <c r="E837" i="12"/>
  <c r="D837" i="12"/>
  <c r="C837" i="12"/>
  <c r="A837" i="12"/>
  <c r="J836" i="12"/>
  <c r="I836" i="12"/>
  <c r="H836" i="12"/>
  <c r="G836" i="12"/>
  <c r="F836" i="12"/>
  <c r="E836" i="12"/>
  <c r="D836" i="12"/>
  <c r="C836" i="12"/>
  <c r="A836" i="12"/>
  <c r="J835" i="12"/>
  <c r="I835" i="12"/>
  <c r="H835" i="12"/>
  <c r="G835" i="12"/>
  <c r="F835" i="12"/>
  <c r="E835" i="12"/>
  <c r="D835" i="12"/>
  <c r="C835" i="12"/>
  <c r="A835" i="12"/>
  <c r="J834" i="12"/>
  <c r="I834" i="12"/>
  <c r="H834" i="12"/>
  <c r="G834" i="12"/>
  <c r="F834" i="12"/>
  <c r="E834" i="12"/>
  <c r="D834" i="12"/>
  <c r="C834" i="12"/>
  <c r="A834" i="12"/>
  <c r="J833" i="12"/>
  <c r="I833" i="12"/>
  <c r="H833" i="12"/>
  <c r="G833" i="12"/>
  <c r="F833" i="12"/>
  <c r="E833" i="12"/>
  <c r="D833" i="12"/>
  <c r="C833" i="12"/>
  <c r="A833" i="12"/>
  <c r="J832" i="12"/>
  <c r="I832" i="12"/>
  <c r="H832" i="12"/>
  <c r="G832" i="12"/>
  <c r="F832" i="12"/>
  <c r="E832" i="12"/>
  <c r="D832" i="12"/>
  <c r="C832" i="12"/>
  <c r="A832" i="12"/>
  <c r="J831" i="12"/>
  <c r="I831" i="12"/>
  <c r="H831" i="12"/>
  <c r="G831" i="12"/>
  <c r="F831" i="12"/>
  <c r="E831" i="12"/>
  <c r="D831" i="12"/>
  <c r="C831" i="12"/>
  <c r="A831" i="12"/>
  <c r="J830" i="12"/>
  <c r="I830" i="12"/>
  <c r="H830" i="12"/>
  <c r="G830" i="12"/>
  <c r="F830" i="12"/>
  <c r="E830" i="12"/>
  <c r="D830" i="12"/>
  <c r="C830" i="12"/>
  <c r="A830" i="12"/>
  <c r="J829" i="12"/>
  <c r="I829" i="12"/>
  <c r="H829" i="12"/>
  <c r="G829" i="12"/>
  <c r="F829" i="12"/>
  <c r="E829" i="12"/>
  <c r="D829" i="12"/>
  <c r="C829" i="12"/>
  <c r="A829" i="12"/>
  <c r="J828" i="12"/>
  <c r="I828" i="12"/>
  <c r="H828" i="12"/>
  <c r="G828" i="12"/>
  <c r="F828" i="12"/>
  <c r="E828" i="12"/>
  <c r="D828" i="12"/>
  <c r="C828" i="12"/>
  <c r="A828" i="12"/>
  <c r="J827" i="12"/>
  <c r="I827" i="12"/>
  <c r="H827" i="12"/>
  <c r="G827" i="12"/>
  <c r="F827" i="12"/>
  <c r="E827" i="12"/>
  <c r="D827" i="12"/>
  <c r="C827" i="12"/>
  <c r="A827" i="12"/>
  <c r="J826" i="12"/>
  <c r="I826" i="12"/>
  <c r="H826" i="12"/>
  <c r="G826" i="12"/>
  <c r="F826" i="12"/>
  <c r="E826" i="12"/>
  <c r="D826" i="12"/>
  <c r="C826" i="12"/>
  <c r="A826" i="12"/>
  <c r="J825" i="12"/>
  <c r="I825" i="12"/>
  <c r="H825" i="12"/>
  <c r="G825" i="12"/>
  <c r="F825" i="12"/>
  <c r="E825" i="12"/>
  <c r="D825" i="12"/>
  <c r="C825" i="12"/>
  <c r="A825" i="12"/>
  <c r="J824" i="12"/>
  <c r="I824" i="12"/>
  <c r="H824" i="12"/>
  <c r="G824" i="12"/>
  <c r="F824" i="12"/>
  <c r="E824" i="12"/>
  <c r="D824" i="12"/>
  <c r="C824" i="12"/>
  <c r="A824" i="12"/>
  <c r="J823" i="12"/>
  <c r="I823" i="12"/>
  <c r="H823" i="12"/>
  <c r="G823" i="12"/>
  <c r="F823" i="12"/>
  <c r="E823" i="12"/>
  <c r="D823" i="12"/>
  <c r="C823" i="12"/>
  <c r="A823" i="12"/>
  <c r="J822" i="12"/>
  <c r="I822" i="12"/>
  <c r="H822" i="12"/>
  <c r="G822" i="12"/>
  <c r="F822" i="12"/>
  <c r="E822" i="12"/>
  <c r="D822" i="12"/>
  <c r="C822" i="12"/>
  <c r="A822" i="12"/>
  <c r="J821" i="12"/>
  <c r="I821" i="12"/>
  <c r="H821" i="12"/>
  <c r="G821" i="12"/>
  <c r="F821" i="12"/>
  <c r="E821" i="12"/>
  <c r="D821" i="12"/>
  <c r="C821" i="12"/>
  <c r="A821" i="12"/>
  <c r="J820" i="12"/>
  <c r="I820" i="12"/>
  <c r="H820" i="12"/>
  <c r="G820" i="12"/>
  <c r="F820" i="12"/>
  <c r="E820" i="12"/>
  <c r="D820" i="12"/>
  <c r="C820" i="12"/>
  <c r="A820" i="12"/>
  <c r="J819" i="12"/>
  <c r="I819" i="12"/>
  <c r="H819" i="12"/>
  <c r="G819" i="12"/>
  <c r="F819" i="12"/>
  <c r="E819" i="12"/>
  <c r="D819" i="12"/>
  <c r="C819" i="12"/>
  <c r="A819" i="12"/>
  <c r="J818" i="12"/>
  <c r="I818" i="12"/>
  <c r="H818" i="12"/>
  <c r="G818" i="12"/>
  <c r="F818" i="12"/>
  <c r="E818" i="12"/>
  <c r="D818" i="12"/>
  <c r="C818" i="12"/>
  <c r="A818" i="12"/>
  <c r="J817" i="12"/>
  <c r="I817" i="12"/>
  <c r="H817" i="12"/>
  <c r="G817" i="12"/>
  <c r="F817" i="12"/>
  <c r="E817" i="12"/>
  <c r="D817" i="12"/>
  <c r="C817" i="12"/>
  <c r="A817" i="12"/>
  <c r="J816" i="12"/>
  <c r="I816" i="12"/>
  <c r="H816" i="12"/>
  <c r="G816" i="12"/>
  <c r="F816" i="12"/>
  <c r="E816" i="12"/>
  <c r="D816" i="12"/>
  <c r="C816" i="12"/>
  <c r="A816" i="12"/>
  <c r="J815" i="12"/>
  <c r="I815" i="12"/>
  <c r="H815" i="12"/>
  <c r="G815" i="12"/>
  <c r="F815" i="12"/>
  <c r="E815" i="12"/>
  <c r="D815" i="12"/>
  <c r="C815" i="12"/>
  <c r="A815" i="12"/>
  <c r="J814" i="12"/>
  <c r="I814" i="12"/>
  <c r="H814" i="12"/>
  <c r="G814" i="12"/>
  <c r="F814" i="12"/>
  <c r="E814" i="12"/>
  <c r="D814" i="12"/>
  <c r="C814" i="12"/>
  <c r="A814" i="12"/>
  <c r="J813" i="12"/>
  <c r="I813" i="12"/>
  <c r="H813" i="12"/>
  <c r="G813" i="12"/>
  <c r="F813" i="12"/>
  <c r="E813" i="12"/>
  <c r="D813" i="12"/>
  <c r="C813" i="12"/>
  <c r="A813" i="12"/>
  <c r="J812" i="12"/>
  <c r="I812" i="12"/>
  <c r="H812" i="12"/>
  <c r="G812" i="12"/>
  <c r="F812" i="12"/>
  <c r="E812" i="12"/>
  <c r="D812" i="12"/>
  <c r="C812" i="12"/>
  <c r="A812" i="12"/>
  <c r="J811" i="12"/>
  <c r="I811" i="12"/>
  <c r="H811" i="12"/>
  <c r="G811" i="12"/>
  <c r="F811" i="12"/>
  <c r="E811" i="12"/>
  <c r="D811" i="12"/>
  <c r="C811" i="12"/>
  <c r="A811" i="12"/>
  <c r="J810" i="12"/>
  <c r="I810" i="12"/>
  <c r="H810" i="12"/>
  <c r="G810" i="12"/>
  <c r="F810" i="12"/>
  <c r="E810" i="12"/>
  <c r="D810" i="12"/>
  <c r="C810" i="12"/>
  <c r="A810" i="12"/>
  <c r="J809" i="12"/>
  <c r="I809" i="12"/>
  <c r="H809" i="12"/>
  <c r="G809" i="12"/>
  <c r="F809" i="12"/>
  <c r="E809" i="12"/>
  <c r="D809" i="12"/>
  <c r="C809" i="12"/>
  <c r="A809" i="12"/>
  <c r="J808" i="12"/>
  <c r="I808" i="12"/>
  <c r="H808" i="12"/>
  <c r="G808" i="12"/>
  <c r="F808" i="12"/>
  <c r="E808" i="12"/>
  <c r="D808" i="12"/>
  <c r="C808" i="12"/>
  <c r="A808" i="12"/>
  <c r="J807" i="12"/>
  <c r="I807" i="12"/>
  <c r="H807" i="12"/>
  <c r="G807" i="12"/>
  <c r="F807" i="12"/>
  <c r="E807" i="12"/>
  <c r="D807" i="12"/>
  <c r="C807" i="12"/>
  <c r="A807" i="12"/>
  <c r="J806" i="12"/>
  <c r="I806" i="12"/>
  <c r="H806" i="12"/>
  <c r="G806" i="12"/>
  <c r="F806" i="12"/>
  <c r="E806" i="12"/>
  <c r="D806" i="12"/>
  <c r="C806" i="12"/>
  <c r="A806" i="12"/>
  <c r="J805" i="12"/>
  <c r="I805" i="12"/>
  <c r="H805" i="12"/>
  <c r="G805" i="12"/>
  <c r="F805" i="12"/>
  <c r="E805" i="12"/>
  <c r="D805" i="12"/>
  <c r="C805" i="12"/>
  <c r="A805" i="12"/>
  <c r="J804" i="12"/>
  <c r="I804" i="12"/>
  <c r="H804" i="12"/>
  <c r="G804" i="12"/>
  <c r="F804" i="12"/>
  <c r="E804" i="12"/>
  <c r="D804" i="12"/>
  <c r="C804" i="12"/>
  <c r="A804" i="12"/>
  <c r="J803" i="12"/>
  <c r="I803" i="12"/>
  <c r="H803" i="12"/>
  <c r="G803" i="12"/>
  <c r="F803" i="12"/>
  <c r="E803" i="12"/>
  <c r="D803" i="12"/>
  <c r="C803" i="12"/>
  <c r="A803" i="12"/>
  <c r="J802" i="12"/>
  <c r="I802" i="12"/>
  <c r="H802" i="12"/>
  <c r="G802" i="12"/>
  <c r="F802" i="12"/>
  <c r="E802" i="12"/>
  <c r="D802" i="12"/>
  <c r="C802" i="12"/>
  <c r="A802" i="12"/>
  <c r="J801" i="12"/>
  <c r="I801" i="12"/>
  <c r="H801" i="12"/>
  <c r="G801" i="12"/>
  <c r="F801" i="12"/>
  <c r="E801" i="12"/>
  <c r="D801" i="12"/>
  <c r="C801" i="12"/>
  <c r="A801" i="12"/>
  <c r="J800" i="12"/>
  <c r="I800" i="12"/>
  <c r="H800" i="12"/>
  <c r="G800" i="12"/>
  <c r="F800" i="12"/>
  <c r="E800" i="12"/>
  <c r="D800" i="12"/>
  <c r="C800" i="12"/>
  <c r="A800" i="12"/>
  <c r="J799" i="12"/>
  <c r="I799" i="12"/>
  <c r="H799" i="12"/>
  <c r="G799" i="12"/>
  <c r="F799" i="12"/>
  <c r="E799" i="12"/>
  <c r="D799" i="12"/>
  <c r="C799" i="12"/>
  <c r="A799" i="12"/>
  <c r="J798" i="12"/>
  <c r="I798" i="12"/>
  <c r="H798" i="12"/>
  <c r="G798" i="12"/>
  <c r="F798" i="12"/>
  <c r="E798" i="12"/>
  <c r="D798" i="12"/>
  <c r="C798" i="12"/>
  <c r="A798" i="12"/>
  <c r="J797" i="12"/>
  <c r="I797" i="12"/>
  <c r="H797" i="12"/>
  <c r="G797" i="12"/>
  <c r="F797" i="12"/>
  <c r="E797" i="12"/>
  <c r="D797" i="12"/>
  <c r="C797" i="12"/>
  <c r="A797" i="12"/>
  <c r="J796" i="12"/>
  <c r="I796" i="12"/>
  <c r="H796" i="12"/>
  <c r="G796" i="12"/>
  <c r="F796" i="12"/>
  <c r="E796" i="12"/>
  <c r="D796" i="12"/>
  <c r="C796" i="12"/>
  <c r="A796" i="12"/>
  <c r="J795" i="12"/>
  <c r="I795" i="12"/>
  <c r="H795" i="12"/>
  <c r="G795" i="12"/>
  <c r="F795" i="12"/>
  <c r="E795" i="12"/>
  <c r="D795" i="12"/>
  <c r="C795" i="12"/>
  <c r="A795" i="12"/>
  <c r="J794" i="12"/>
  <c r="I794" i="12"/>
  <c r="H794" i="12"/>
  <c r="G794" i="12"/>
  <c r="F794" i="12"/>
  <c r="E794" i="12"/>
  <c r="D794" i="12"/>
  <c r="C794" i="12"/>
  <c r="A794" i="12"/>
  <c r="J793" i="12"/>
  <c r="I793" i="12"/>
  <c r="H793" i="12"/>
  <c r="G793" i="12"/>
  <c r="F793" i="12"/>
  <c r="E793" i="12"/>
  <c r="D793" i="12"/>
  <c r="C793" i="12"/>
  <c r="A793" i="12"/>
  <c r="J792" i="12"/>
  <c r="I792" i="12"/>
  <c r="H792" i="12"/>
  <c r="G792" i="12"/>
  <c r="F792" i="12"/>
  <c r="E792" i="12"/>
  <c r="D792" i="12"/>
  <c r="C792" i="12"/>
  <c r="A792" i="12"/>
  <c r="J791" i="12"/>
  <c r="I791" i="12"/>
  <c r="H791" i="12"/>
  <c r="G791" i="12"/>
  <c r="F791" i="12"/>
  <c r="E791" i="12"/>
  <c r="D791" i="12"/>
  <c r="C791" i="12"/>
  <c r="A791" i="12"/>
  <c r="J790" i="12"/>
  <c r="I790" i="12"/>
  <c r="H790" i="12"/>
  <c r="G790" i="12"/>
  <c r="F790" i="12"/>
  <c r="E790" i="12"/>
  <c r="D790" i="12"/>
  <c r="C790" i="12"/>
  <c r="A790" i="12"/>
  <c r="J789" i="12"/>
  <c r="I789" i="12"/>
  <c r="H789" i="12"/>
  <c r="G789" i="12"/>
  <c r="F789" i="12"/>
  <c r="E789" i="12"/>
  <c r="D789" i="12"/>
  <c r="C789" i="12"/>
  <c r="A789" i="12"/>
  <c r="J788" i="12"/>
  <c r="I788" i="12"/>
  <c r="H788" i="12"/>
  <c r="G788" i="12"/>
  <c r="F788" i="12"/>
  <c r="E788" i="12"/>
  <c r="D788" i="12"/>
  <c r="C788" i="12"/>
  <c r="A788" i="12"/>
  <c r="J787" i="12"/>
  <c r="I787" i="12"/>
  <c r="H787" i="12"/>
  <c r="G787" i="12"/>
  <c r="F787" i="12"/>
  <c r="E787" i="12"/>
  <c r="D787" i="12"/>
  <c r="C787" i="12"/>
  <c r="A787" i="12"/>
  <c r="J786" i="12"/>
  <c r="I786" i="12"/>
  <c r="H786" i="12"/>
  <c r="G786" i="12"/>
  <c r="F786" i="12"/>
  <c r="E786" i="12"/>
  <c r="D786" i="12"/>
  <c r="C786" i="12"/>
  <c r="A786" i="12"/>
  <c r="J785" i="12"/>
  <c r="I785" i="12"/>
  <c r="H785" i="12"/>
  <c r="G785" i="12"/>
  <c r="F785" i="12"/>
  <c r="E785" i="12"/>
  <c r="D785" i="12"/>
  <c r="C785" i="12"/>
  <c r="A785" i="12"/>
  <c r="J784" i="12"/>
  <c r="I784" i="12"/>
  <c r="H784" i="12"/>
  <c r="G784" i="12"/>
  <c r="F784" i="12"/>
  <c r="E784" i="12"/>
  <c r="D784" i="12"/>
  <c r="C784" i="12"/>
  <c r="A784" i="12"/>
  <c r="J783" i="12"/>
  <c r="I783" i="12"/>
  <c r="H783" i="12"/>
  <c r="G783" i="12"/>
  <c r="F783" i="12"/>
  <c r="E783" i="12"/>
  <c r="D783" i="12"/>
  <c r="C783" i="12"/>
  <c r="A783" i="12"/>
  <c r="J782" i="12"/>
  <c r="I782" i="12"/>
  <c r="H782" i="12"/>
  <c r="G782" i="12"/>
  <c r="F782" i="12"/>
  <c r="E782" i="12"/>
  <c r="D782" i="12"/>
  <c r="C782" i="12"/>
  <c r="A782" i="12"/>
  <c r="J781" i="12"/>
  <c r="I781" i="12"/>
  <c r="H781" i="12"/>
  <c r="G781" i="12"/>
  <c r="F781" i="12"/>
  <c r="E781" i="12"/>
  <c r="D781" i="12"/>
  <c r="C781" i="12"/>
  <c r="A781" i="12"/>
  <c r="J780" i="12"/>
  <c r="I780" i="12"/>
  <c r="H780" i="12"/>
  <c r="G780" i="12"/>
  <c r="F780" i="12"/>
  <c r="E780" i="12"/>
  <c r="D780" i="12"/>
  <c r="C780" i="12"/>
  <c r="A780" i="12"/>
  <c r="J779" i="12"/>
  <c r="I779" i="12"/>
  <c r="H779" i="12"/>
  <c r="G779" i="12"/>
  <c r="F779" i="12"/>
  <c r="E779" i="12"/>
  <c r="D779" i="12"/>
  <c r="C779" i="12"/>
  <c r="A779" i="12"/>
  <c r="J778" i="12"/>
  <c r="I778" i="12"/>
  <c r="H778" i="12"/>
  <c r="G778" i="12"/>
  <c r="F778" i="12"/>
  <c r="E778" i="12"/>
  <c r="D778" i="12"/>
  <c r="C778" i="12"/>
  <c r="A778" i="12"/>
  <c r="J777" i="12"/>
  <c r="I777" i="12"/>
  <c r="H777" i="12"/>
  <c r="G777" i="12"/>
  <c r="F777" i="12"/>
  <c r="E777" i="12"/>
  <c r="D777" i="12"/>
  <c r="C777" i="12"/>
  <c r="A777" i="12"/>
  <c r="J776" i="12"/>
  <c r="I776" i="12"/>
  <c r="H776" i="12"/>
  <c r="G776" i="12"/>
  <c r="F776" i="12"/>
  <c r="E776" i="12"/>
  <c r="D776" i="12"/>
  <c r="C776" i="12"/>
  <c r="A776" i="12"/>
  <c r="J775" i="12"/>
  <c r="I775" i="12"/>
  <c r="H775" i="12"/>
  <c r="G775" i="12"/>
  <c r="F775" i="12"/>
  <c r="E775" i="12"/>
  <c r="D775" i="12"/>
  <c r="C775" i="12"/>
  <c r="A775" i="12"/>
  <c r="J774" i="12"/>
  <c r="I774" i="12"/>
  <c r="H774" i="12"/>
  <c r="G774" i="12"/>
  <c r="F774" i="12"/>
  <c r="E774" i="12"/>
  <c r="D774" i="12"/>
  <c r="C774" i="12"/>
  <c r="A774" i="12"/>
  <c r="J773" i="12"/>
  <c r="I773" i="12"/>
  <c r="H773" i="12"/>
  <c r="G773" i="12"/>
  <c r="F773" i="12"/>
  <c r="E773" i="12"/>
  <c r="D773" i="12"/>
  <c r="C773" i="12"/>
  <c r="A773" i="12"/>
  <c r="J772" i="12"/>
  <c r="I772" i="12"/>
  <c r="H772" i="12"/>
  <c r="G772" i="12"/>
  <c r="F772" i="12"/>
  <c r="E772" i="12"/>
  <c r="D772" i="12"/>
  <c r="C772" i="12"/>
  <c r="A772" i="12"/>
  <c r="J771" i="12"/>
  <c r="I771" i="12"/>
  <c r="H771" i="12"/>
  <c r="G771" i="12"/>
  <c r="F771" i="12"/>
  <c r="E771" i="12"/>
  <c r="D771" i="12"/>
  <c r="C771" i="12"/>
  <c r="A771" i="12"/>
  <c r="J770" i="12"/>
  <c r="I770" i="12"/>
  <c r="H770" i="12"/>
  <c r="G770" i="12"/>
  <c r="F770" i="12"/>
  <c r="E770" i="12"/>
  <c r="D770" i="12"/>
  <c r="C770" i="12"/>
  <c r="A770" i="12"/>
  <c r="J769" i="12"/>
  <c r="I769" i="12"/>
  <c r="H769" i="12"/>
  <c r="G769" i="12"/>
  <c r="F769" i="12"/>
  <c r="E769" i="12"/>
  <c r="D769" i="12"/>
  <c r="C769" i="12"/>
  <c r="A769" i="12"/>
  <c r="J768" i="12"/>
  <c r="I768" i="12"/>
  <c r="H768" i="12"/>
  <c r="G768" i="12"/>
  <c r="F768" i="12"/>
  <c r="E768" i="12"/>
  <c r="D768" i="12"/>
  <c r="C768" i="12"/>
  <c r="A768" i="12"/>
  <c r="J767" i="12"/>
  <c r="I767" i="12"/>
  <c r="H767" i="12"/>
  <c r="G767" i="12"/>
  <c r="F767" i="12"/>
  <c r="E767" i="12"/>
  <c r="D767" i="12"/>
  <c r="C767" i="12"/>
  <c r="A767" i="12"/>
  <c r="J766" i="12"/>
  <c r="I766" i="12"/>
  <c r="H766" i="12"/>
  <c r="G766" i="12"/>
  <c r="F766" i="12"/>
  <c r="E766" i="12"/>
  <c r="D766" i="12"/>
  <c r="C766" i="12"/>
  <c r="A766" i="12"/>
  <c r="L765" i="12"/>
  <c r="J765" i="12"/>
  <c r="I765" i="12"/>
  <c r="H765" i="12"/>
  <c r="G765" i="12"/>
  <c r="F765" i="12"/>
  <c r="E765" i="12"/>
  <c r="D765" i="12"/>
  <c r="C765" i="12"/>
  <c r="A765" i="12"/>
  <c r="J764" i="12"/>
  <c r="I764" i="12"/>
  <c r="H764" i="12"/>
  <c r="G764" i="12"/>
  <c r="F764" i="12"/>
  <c r="E764" i="12"/>
  <c r="D764" i="12"/>
  <c r="C764" i="12"/>
  <c r="A764" i="12"/>
  <c r="J763" i="12"/>
  <c r="I763" i="12"/>
  <c r="H763" i="12"/>
  <c r="G763" i="12"/>
  <c r="F763" i="12"/>
  <c r="E763" i="12"/>
  <c r="D763" i="12"/>
  <c r="C763" i="12"/>
  <c r="A763" i="12"/>
  <c r="J762" i="12"/>
  <c r="I762" i="12"/>
  <c r="H762" i="12"/>
  <c r="G762" i="12"/>
  <c r="F762" i="12"/>
  <c r="E762" i="12"/>
  <c r="D762" i="12"/>
  <c r="C762" i="12"/>
  <c r="A762" i="12"/>
  <c r="J761" i="12"/>
  <c r="I761" i="12"/>
  <c r="H761" i="12"/>
  <c r="G761" i="12"/>
  <c r="F761" i="12"/>
  <c r="E761" i="12"/>
  <c r="D761" i="12"/>
  <c r="C761" i="12"/>
  <c r="A761" i="12"/>
  <c r="J760" i="12"/>
  <c r="I760" i="12"/>
  <c r="H760" i="12"/>
  <c r="G760" i="12"/>
  <c r="F760" i="12"/>
  <c r="E760" i="12"/>
  <c r="D760" i="12"/>
  <c r="C760" i="12"/>
  <c r="A760" i="12"/>
  <c r="J759" i="12"/>
  <c r="I759" i="12"/>
  <c r="H759" i="12"/>
  <c r="G759" i="12"/>
  <c r="F759" i="12"/>
  <c r="E759" i="12"/>
  <c r="D759" i="12"/>
  <c r="C759" i="12"/>
  <c r="A759" i="12"/>
  <c r="J758" i="12"/>
  <c r="I758" i="12"/>
  <c r="H758" i="12"/>
  <c r="G758" i="12"/>
  <c r="F758" i="12"/>
  <c r="E758" i="12"/>
  <c r="D758" i="12"/>
  <c r="C758" i="12"/>
  <c r="A758" i="12"/>
  <c r="J757" i="12"/>
  <c r="I757" i="12"/>
  <c r="H757" i="12"/>
  <c r="G757" i="12"/>
  <c r="F757" i="12"/>
  <c r="E757" i="12"/>
  <c r="D757" i="12"/>
  <c r="C757" i="12"/>
  <c r="A757" i="12"/>
  <c r="J756" i="12"/>
  <c r="I756" i="12"/>
  <c r="H756" i="12"/>
  <c r="G756" i="12"/>
  <c r="F756" i="12"/>
  <c r="E756" i="12"/>
  <c r="D756" i="12"/>
  <c r="C756" i="12"/>
  <c r="A756" i="12"/>
  <c r="J755" i="12"/>
  <c r="I755" i="12"/>
  <c r="H755" i="12"/>
  <c r="G755" i="12"/>
  <c r="F755" i="12"/>
  <c r="E755" i="12"/>
  <c r="D755" i="12"/>
  <c r="C755" i="12"/>
  <c r="A755" i="12"/>
  <c r="J754" i="12"/>
  <c r="I754" i="12"/>
  <c r="H754" i="12"/>
  <c r="G754" i="12"/>
  <c r="F754" i="12"/>
  <c r="E754" i="12"/>
  <c r="D754" i="12"/>
  <c r="C754" i="12"/>
  <c r="A754" i="12"/>
  <c r="J753" i="12"/>
  <c r="I753" i="12"/>
  <c r="H753" i="12"/>
  <c r="G753" i="12"/>
  <c r="F753" i="12"/>
  <c r="E753" i="12"/>
  <c r="D753" i="12"/>
  <c r="C753" i="12"/>
  <c r="A753" i="12"/>
  <c r="J752" i="12"/>
  <c r="I752" i="12"/>
  <c r="H752" i="12"/>
  <c r="G752" i="12"/>
  <c r="F752" i="12"/>
  <c r="E752" i="12"/>
  <c r="D752" i="12"/>
  <c r="C752" i="12"/>
  <c r="A752" i="12"/>
  <c r="J751" i="12"/>
  <c r="I751" i="12"/>
  <c r="H751" i="12"/>
  <c r="G751" i="12"/>
  <c r="F751" i="12"/>
  <c r="E751" i="12"/>
  <c r="D751" i="12"/>
  <c r="C751" i="12"/>
  <c r="A751" i="12"/>
  <c r="J750" i="12"/>
  <c r="I750" i="12"/>
  <c r="H750" i="12"/>
  <c r="G750" i="12"/>
  <c r="F750" i="12"/>
  <c r="E750" i="12"/>
  <c r="D750" i="12"/>
  <c r="C750" i="12"/>
  <c r="A750" i="12"/>
  <c r="L749" i="12"/>
  <c r="J749" i="12"/>
  <c r="I749" i="12"/>
  <c r="H749" i="12"/>
  <c r="G749" i="12"/>
  <c r="F749" i="12"/>
  <c r="E749" i="12"/>
  <c r="D749" i="12"/>
  <c r="C749" i="12"/>
  <c r="A749" i="12"/>
  <c r="J748" i="12"/>
  <c r="I748" i="12"/>
  <c r="H748" i="12"/>
  <c r="G748" i="12"/>
  <c r="F748" i="12"/>
  <c r="E748" i="12"/>
  <c r="D748" i="12"/>
  <c r="C748" i="12"/>
  <c r="A748" i="12"/>
  <c r="J747" i="12"/>
  <c r="I747" i="12"/>
  <c r="H747" i="12"/>
  <c r="G747" i="12"/>
  <c r="F747" i="12"/>
  <c r="E747" i="12"/>
  <c r="D747" i="12"/>
  <c r="C747" i="12"/>
  <c r="A747" i="12"/>
  <c r="J746" i="12"/>
  <c r="I746" i="12"/>
  <c r="H746" i="12"/>
  <c r="G746" i="12"/>
  <c r="F746" i="12"/>
  <c r="E746" i="12"/>
  <c r="D746" i="12"/>
  <c r="C746" i="12"/>
  <c r="A746" i="12"/>
  <c r="J745" i="12"/>
  <c r="I745" i="12"/>
  <c r="H745" i="12"/>
  <c r="G745" i="12"/>
  <c r="F745" i="12"/>
  <c r="E745" i="12"/>
  <c r="D745" i="12"/>
  <c r="C745" i="12"/>
  <c r="A745" i="12"/>
  <c r="J744" i="12"/>
  <c r="I744" i="12"/>
  <c r="H744" i="12"/>
  <c r="G744" i="12"/>
  <c r="F744" i="12"/>
  <c r="E744" i="12"/>
  <c r="D744" i="12"/>
  <c r="C744" i="12"/>
  <c r="A744" i="12"/>
  <c r="J743" i="12"/>
  <c r="I743" i="12"/>
  <c r="H743" i="12"/>
  <c r="G743" i="12"/>
  <c r="F743" i="12"/>
  <c r="E743" i="12"/>
  <c r="D743" i="12"/>
  <c r="C743" i="12"/>
  <c r="A743" i="12"/>
  <c r="J742" i="12"/>
  <c r="I742" i="12"/>
  <c r="H742" i="12"/>
  <c r="G742" i="12"/>
  <c r="F742" i="12"/>
  <c r="E742" i="12"/>
  <c r="D742" i="12"/>
  <c r="C742" i="12"/>
  <c r="A742" i="12"/>
  <c r="J741" i="12"/>
  <c r="I741" i="12"/>
  <c r="H741" i="12"/>
  <c r="G741" i="12"/>
  <c r="F741" i="12"/>
  <c r="E741" i="12"/>
  <c r="D741" i="12"/>
  <c r="C741" i="12"/>
  <c r="A741" i="12"/>
  <c r="J740" i="12"/>
  <c r="I740" i="12"/>
  <c r="H740" i="12"/>
  <c r="G740" i="12"/>
  <c r="F740" i="12"/>
  <c r="E740" i="12"/>
  <c r="D740" i="12"/>
  <c r="C740" i="12"/>
  <c r="A740" i="12"/>
  <c r="J739" i="12"/>
  <c r="I739" i="12"/>
  <c r="H739" i="12"/>
  <c r="G739" i="12"/>
  <c r="F739" i="12"/>
  <c r="E739" i="12"/>
  <c r="D739" i="12"/>
  <c r="C739" i="12"/>
  <c r="A739" i="12"/>
  <c r="J738" i="12"/>
  <c r="I738" i="12"/>
  <c r="H738" i="12"/>
  <c r="G738" i="12"/>
  <c r="F738" i="12"/>
  <c r="E738" i="12"/>
  <c r="D738" i="12"/>
  <c r="C738" i="12"/>
  <c r="A738" i="12"/>
  <c r="J737" i="12"/>
  <c r="I737" i="12"/>
  <c r="H737" i="12"/>
  <c r="G737" i="12"/>
  <c r="F737" i="12"/>
  <c r="E737" i="12"/>
  <c r="D737" i="12"/>
  <c r="C737" i="12"/>
  <c r="A737" i="12"/>
  <c r="J736" i="12"/>
  <c r="I736" i="12"/>
  <c r="H736" i="12"/>
  <c r="G736" i="12"/>
  <c r="F736" i="12"/>
  <c r="E736" i="12"/>
  <c r="D736" i="12"/>
  <c r="C736" i="12"/>
  <c r="A736" i="12"/>
  <c r="J735" i="12"/>
  <c r="I735" i="12"/>
  <c r="H735" i="12"/>
  <c r="G735" i="12"/>
  <c r="F735" i="12"/>
  <c r="E735" i="12"/>
  <c r="D735" i="12"/>
  <c r="C735" i="12"/>
  <c r="A735" i="12"/>
  <c r="J734" i="12"/>
  <c r="I734" i="12"/>
  <c r="H734" i="12"/>
  <c r="G734" i="12"/>
  <c r="F734" i="12"/>
  <c r="E734" i="12"/>
  <c r="D734" i="12"/>
  <c r="C734" i="12"/>
  <c r="A734" i="12"/>
  <c r="J733" i="12"/>
  <c r="I733" i="12"/>
  <c r="H733" i="12"/>
  <c r="G733" i="12"/>
  <c r="F733" i="12"/>
  <c r="E733" i="12"/>
  <c r="D733" i="12"/>
  <c r="C733" i="12"/>
  <c r="A733" i="12"/>
  <c r="J732" i="12"/>
  <c r="I732" i="12"/>
  <c r="H732" i="12"/>
  <c r="G732" i="12"/>
  <c r="F732" i="12"/>
  <c r="E732" i="12"/>
  <c r="D732" i="12"/>
  <c r="C732" i="12"/>
  <c r="A732" i="12"/>
  <c r="J731" i="12"/>
  <c r="I731" i="12"/>
  <c r="H731" i="12"/>
  <c r="G731" i="12"/>
  <c r="F731" i="12"/>
  <c r="E731" i="12"/>
  <c r="D731" i="12"/>
  <c r="C731" i="12"/>
  <c r="A731" i="12"/>
  <c r="J730" i="12"/>
  <c r="I730" i="12"/>
  <c r="H730" i="12"/>
  <c r="G730" i="12"/>
  <c r="F730" i="12"/>
  <c r="E730" i="12"/>
  <c r="D730" i="12"/>
  <c r="C730" i="12"/>
  <c r="A730" i="12"/>
  <c r="J729" i="12"/>
  <c r="I729" i="12"/>
  <c r="H729" i="12"/>
  <c r="G729" i="12"/>
  <c r="F729" i="12"/>
  <c r="E729" i="12"/>
  <c r="D729" i="12"/>
  <c r="C729" i="12"/>
  <c r="A729" i="12"/>
  <c r="J728" i="12"/>
  <c r="I728" i="12"/>
  <c r="H728" i="12"/>
  <c r="G728" i="12"/>
  <c r="F728" i="12"/>
  <c r="E728" i="12"/>
  <c r="D728" i="12"/>
  <c r="C728" i="12"/>
  <c r="A728" i="12"/>
  <c r="J727" i="12"/>
  <c r="I727" i="12"/>
  <c r="H727" i="12"/>
  <c r="G727" i="12"/>
  <c r="F727" i="12"/>
  <c r="E727" i="12"/>
  <c r="D727" i="12"/>
  <c r="C727" i="12"/>
  <c r="A727" i="12"/>
  <c r="J726" i="12"/>
  <c r="I726" i="12"/>
  <c r="H726" i="12"/>
  <c r="G726" i="12"/>
  <c r="F726" i="12"/>
  <c r="E726" i="12"/>
  <c r="D726" i="12"/>
  <c r="C726" i="12"/>
  <c r="A726" i="12"/>
  <c r="J725" i="12"/>
  <c r="I725" i="12"/>
  <c r="H725" i="12"/>
  <c r="G725" i="12"/>
  <c r="F725" i="12"/>
  <c r="E725" i="12"/>
  <c r="D725" i="12"/>
  <c r="C725" i="12"/>
  <c r="A725" i="12"/>
  <c r="J724" i="12"/>
  <c r="I724" i="12"/>
  <c r="H724" i="12"/>
  <c r="G724" i="12"/>
  <c r="F724" i="12"/>
  <c r="E724" i="12"/>
  <c r="D724" i="12"/>
  <c r="C724" i="12"/>
  <c r="A724" i="12"/>
  <c r="J723" i="12"/>
  <c r="I723" i="12"/>
  <c r="H723" i="12"/>
  <c r="G723" i="12"/>
  <c r="F723" i="12"/>
  <c r="E723" i="12"/>
  <c r="D723" i="12"/>
  <c r="C723" i="12"/>
  <c r="A723" i="12"/>
  <c r="J722" i="12"/>
  <c r="I722" i="12"/>
  <c r="H722" i="12"/>
  <c r="G722" i="12"/>
  <c r="F722" i="12"/>
  <c r="E722" i="12"/>
  <c r="D722" i="12"/>
  <c r="C722" i="12"/>
  <c r="A722" i="12"/>
  <c r="J721" i="12"/>
  <c r="I721" i="12"/>
  <c r="H721" i="12"/>
  <c r="G721" i="12"/>
  <c r="F721" i="12"/>
  <c r="E721" i="12"/>
  <c r="D721" i="12"/>
  <c r="C721" i="12"/>
  <c r="A721" i="12"/>
  <c r="J720" i="12"/>
  <c r="I720" i="12"/>
  <c r="H720" i="12"/>
  <c r="G720" i="12"/>
  <c r="F720" i="12"/>
  <c r="E720" i="12"/>
  <c r="D720" i="12"/>
  <c r="C720" i="12"/>
  <c r="A720" i="12"/>
  <c r="J719" i="12"/>
  <c r="I719" i="12"/>
  <c r="H719" i="12"/>
  <c r="G719" i="12"/>
  <c r="F719" i="12"/>
  <c r="E719" i="12"/>
  <c r="D719" i="12"/>
  <c r="C719" i="12"/>
  <c r="A719" i="12"/>
  <c r="J718" i="12"/>
  <c r="I718" i="12"/>
  <c r="H718" i="12"/>
  <c r="G718" i="12"/>
  <c r="F718" i="12"/>
  <c r="E718" i="12"/>
  <c r="D718" i="12"/>
  <c r="C718" i="12"/>
  <c r="A718" i="12"/>
  <c r="J717" i="12"/>
  <c r="I717" i="12"/>
  <c r="H717" i="12"/>
  <c r="G717" i="12"/>
  <c r="F717" i="12"/>
  <c r="E717" i="12"/>
  <c r="D717" i="12"/>
  <c r="C717" i="12"/>
  <c r="A717" i="12"/>
  <c r="J716" i="12"/>
  <c r="I716" i="12"/>
  <c r="H716" i="12"/>
  <c r="G716" i="12"/>
  <c r="F716" i="12"/>
  <c r="E716" i="12"/>
  <c r="D716" i="12"/>
  <c r="C716" i="12"/>
  <c r="A716" i="12"/>
  <c r="J715" i="12"/>
  <c r="I715" i="12"/>
  <c r="H715" i="12"/>
  <c r="G715" i="12"/>
  <c r="F715" i="12"/>
  <c r="E715" i="12"/>
  <c r="D715" i="12"/>
  <c r="C715" i="12"/>
  <c r="A715" i="12"/>
  <c r="J714" i="12"/>
  <c r="I714" i="12"/>
  <c r="H714" i="12"/>
  <c r="G714" i="12"/>
  <c r="F714" i="12"/>
  <c r="E714" i="12"/>
  <c r="D714" i="12"/>
  <c r="C714" i="12"/>
  <c r="A714" i="12"/>
  <c r="J713" i="12"/>
  <c r="I713" i="12"/>
  <c r="H713" i="12"/>
  <c r="G713" i="12"/>
  <c r="F713" i="12"/>
  <c r="E713" i="12"/>
  <c r="D713" i="12"/>
  <c r="C713" i="12"/>
  <c r="A713" i="12"/>
  <c r="L713" i="12" s="1"/>
  <c r="J712" i="12"/>
  <c r="I712" i="12"/>
  <c r="H712" i="12"/>
  <c r="G712" i="12"/>
  <c r="F712" i="12"/>
  <c r="E712" i="12"/>
  <c r="D712" i="12"/>
  <c r="C712" i="12"/>
  <c r="A712" i="12"/>
  <c r="J711" i="12"/>
  <c r="I711" i="12"/>
  <c r="H711" i="12"/>
  <c r="G711" i="12"/>
  <c r="F711" i="12"/>
  <c r="E711" i="12"/>
  <c r="D711" i="12"/>
  <c r="C711" i="12"/>
  <c r="A711" i="12"/>
  <c r="L711" i="12" s="1"/>
  <c r="J710" i="12"/>
  <c r="I710" i="12"/>
  <c r="H710" i="12"/>
  <c r="G710" i="12"/>
  <c r="F710" i="12"/>
  <c r="E710" i="12"/>
  <c r="D710" i="12"/>
  <c r="C710" i="12"/>
  <c r="A710" i="12"/>
  <c r="J709" i="12"/>
  <c r="I709" i="12"/>
  <c r="H709" i="12"/>
  <c r="G709" i="12"/>
  <c r="F709" i="12"/>
  <c r="E709" i="12"/>
  <c r="D709" i="12"/>
  <c r="C709" i="12"/>
  <c r="A709" i="12"/>
  <c r="L709" i="12" s="1"/>
  <c r="J708" i="12"/>
  <c r="I708" i="12"/>
  <c r="H708" i="12"/>
  <c r="G708" i="12"/>
  <c r="F708" i="12"/>
  <c r="E708" i="12"/>
  <c r="D708" i="12"/>
  <c r="C708" i="12"/>
  <c r="A708" i="12"/>
  <c r="J707" i="12"/>
  <c r="I707" i="12"/>
  <c r="H707" i="12"/>
  <c r="G707" i="12"/>
  <c r="F707" i="12"/>
  <c r="E707" i="12"/>
  <c r="D707" i="12"/>
  <c r="C707" i="12"/>
  <c r="A707" i="12"/>
  <c r="L707" i="12" s="1"/>
  <c r="J706" i="12"/>
  <c r="I706" i="12"/>
  <c r="H706" i="12"/>
  <c r="G706" i="12"/>
  <c r="F706" i="12"/>
  <c r="E706" i="12"/>
  <c r="D706" i="12"/>
  <c r="C706" i="12"/>
  <c r="A706" i="12"/>
  <c r="J705" i="12"/>
  <c r="I705" i="12"/>
  <c r="H705" i="12"/>
  <c r="G705" i="12"/>
  <c r="F705" i="12"/>
  <c r="E705" i="12"/>
  <c r="D705" i="12"/>
  <c r="C705" i="12"/>
  <c r="A705" i="12"/>
  <c r="L705" i="12" s="1"/>
  <c r="J704" i="12"/>
  <c r="I704" i="12"/>
  <c r="H704" i="12"/>
  <c r="G704" i="12"/>
  <c r="F704" i="12"/>
  <c r="E704" i="12"/>
  <c r="D704" i="12"/>
  <c r="C704" i="12"/>
  <c r="A704" i="12"/>
  <c r="J703" i="12"/>
  <c r="I703" i="12"/>
  <c r="H703" i="12"/>
  <c r="G703" i="12"/>
  <c r="F703" i="12"/>
  <c r="E703" i="12"/>
  <c r="D703" i="12"/>
  <c r="C703" i="12"/>
  <c r="A703" i="12"/>
  <c r="L703" i="12" s="1"/>
  <c r="J702" i="12"/>
  <c r="I702" i="12"/>
  <c r="H702" i="12"/>
  <c r="G702" i="12"/>
  <c r="F702" i="12"/>
  <c r="E702" i="12"/>
  <c r="D702" i="12"/>
  <c r="C702" i="12"/>
  <c r="A702" i="12"/>
  <c r="J701" i="12"/>
  <c r="I701" i="12"/>
  <c r="H701" i="12"/>
  <c r="G701" i="12"/>
  <c r="F701" i="12"/>
  <c r="E701" i="12"/>
  <c r="D701" i="12"/>
  <c r="C701" i="12"/>
  <c r="A701" i="12"/>
  <c r="L701" i="12" s="1"/>
  <c r="J700" i="12"/>
  <c r="I700" i="12"/>
  <c r="H700" i="12"/>
  <c r="G700" i="12"/>
  <c r="F700" i="12"/>
  <c r="E700" i="12"/>
  <c r="D700" i="12"/>
  <c r="C700" i="12"/>
  <c r="A700" i="12"/>
  <c r="J699" i="12"/>
  <c r="I699" i="12"/>
  <c r="H699" i="12"/>
  <c r="G699" i="12"/>
  <c r="F699" i="12"/>
  <c r="E699" i="12"/>
  <c r="D699" i="12"/>
  <c r="C699" i="12"/>
  <c r="A699" i="12"/>
  <c r="L699" i="12" s="1"/>
  <c r="J698" i="12"/>
  <c r="I698" i="12"/>
  <c r="H698" i="12"/>
  <c r="G698" i="12"/>
  <c r="F698" i="12"/>
  <c r="E698" i="12"/>
  <c r="D698" i="12"/>
  <c r="C698" i="12"/>
  <c r="A698" i="12"/>
  <c r="J697" i="12"/>
  <c r="I697" i="12"/>
  <c r="H697" i="12"/>
  <c r="G697" i="12"/>
  <c r="F697" i="12"/>
  <c r="E697" i="12"/>
  <c r="D697" i="12"/>
  <c r="C697" i="12"/>
  <c r="A697" i="12"/>
  <c r="L697" i="12" s="1"/>
  <c r="J696" i="12"/>
  <c r="I696" i="12"/>
  <c r="H696" i="12"/>
  <c r="G696" i="12"/>
  <c r="F696" i="12"/>
  <c r="E696" i="12"/>
  <c r="D696" i="12"/>
  <c r="C696" i="12"/>
  <c r="A696" i="12"/>
  <c r="J695" i="12"/>
  <c r="I695" i="12"/>
  <c r="H695" i="12"/>
  <c r="G695" i="12"/>
  <c r="F695" i="12"/>
  <c r="E695" i="12"/>
  <c r="D695" i="12"/>
  <c r="C695" i="12"/>
  <c r="A695" i="12"/>
  <c r="L695" i="12" s="1"/>
  <c r="J694" i="12"/>
  <c r="I694" i="12"/>
  <c r="H694" i="12"/>
  <c r="G694" i="12"/>
  <c r="F694" i="12"/>
  <c r="E694" i="12"/>
  <c r="D694" i="12"/>
  <c r="C694" i="12"/>
  <c r="A694" i="12"/>
  <c r="J693" i="12"/>
  <c r="I693" i="12"/>
  <c r="H693" i="12"/>
  <c r="G693" i="12"/>
  <c r="F693" i="12"/>
  <c r="E693" i="12"/>
  <c r="D693" i="12"/>
  <c r="C693" i="12"/>
  <c r="A693" i="12"/>
  <c r="L693" i="12" s="1"/>
  <c r="J692" i="12"/>
  <c r="I692" i="12"/>
  <c r="H692" i="12"/>
  <c r="G692" i="12"/>
  <c r="F692" i="12"/>
  <c r="E692" i="12"/>
  <c r="D692" i="12"/>
  <c r="C692" i="12"/>
  <c r="A692" i="12"/>
  <c r="J691" i="12"/>
  <c r="I691" i="12"/>
  <c r="H691" i="12"/>
  <c r="G691" i="12"/>
  <c r="F691" i="12"/>
  <c r="E691" i="12"/>
  <c r="D691" i="12"/>
  <c r="C691" i="12"/>
  <c r="A691" i="12"/>
  <c r="L691" i="12" s="1"/>
  <c r="J690" i="12"/>
  <c r="I690" i="12"/>
  <c r="H690" i="12"/>
  <c r="G690" i="12"/>
  <c r="F690" i="12"/>
  <c r="E690" i="12"/>
  <c r="D690" i="12"/>
  <c r="C690" i="12"/>
  <c r="A690" i="12"/>
  <c r="J689" i="12"/>
  <c r="I689" i="12"/>
  <c r="H689" i="12"/>
  <c r="G689" i="12"/>
  <c r="F689" i="12"/>
  <c r="E689" i="12"/>
  <c r="D689" i="12"/>
  <c r="C689" i="12"/>
  <c r="A689" i="12"/>
  <c r="L689" i="12" s="1"/>
  <c r="J688" i="12"/>
  <c r="I688" i="12"/>
  <c r="H688" i="12"/>
  <c r="G688" i="12"/>
  <c r="F688" i="12"/>
  <c r="E688" i="12"/>
  <c r="D688" i="12"/>
  <c r="C688" i="12"/>
  <c r="A688" i="12"/>
  <c r="J687" i="12"/>
  <c r="I687" i="12"/>
  <c r="H687" i="12"/>
  <c r="G687" i="12"/>
  <c r="F687" i="12"/>
  <c r="E687" i="12"/>
  <c r="D687" i="12"/>
  <c r="C687" i="12"/>
  <c r="A687" i="12"/>
  <c r="L687" i="12" s="1"/>
  <c r="J686" i="12"/>
  <c r="I686" i="12"/>
  <c r="H686" i="12"/>
  <c r="G686" i="12"/>
  <c r="F686" i="12"/>
  <c r="E686" i="12"/>
  <c r="D686" i="12"/>
  <c r="C686" i="12"/>
  <c r="A686" i="12"/>
  <c r="J685" i="12"/>
  <c r="I685" i="12"/>
  <c r="H685" i="12"/>
  <c r="G685" i="12"/>
  <c r="F685" i="12"/>
  <c r="E685" i="12"/>
  <c r="D685" i="12"/>
  <c r="C685" i="12"/>
  <c r="A685" i="12"/>
  <c r="L685" i="12" s="1"/>
  <c r="J684" i="12"/>
  <c r="I684" i="12"/>
  <c r="H684" i="12"/>
  <c r="G684" i="12"/>
  <c r="F684" i="12"/>
  <c r="E684" i="12"/>
  <c r="D684" i="12"/>
  <c r="C684" i="12"/>
  <c r="A684" i="12"/>
  <c r="J683" i="12"/>
  <c r="I683" i="12"/>
  <c r="H683" i="12"/>
  <c r="G683" i="12"/>
  <c r="F683" i="12"/>
  <c r="E683" i="12"/>
  <c r="D683" i="12"/>
  <c r="C683" i="12"/>
  <c r="A683" i="12"/>
  <c r="J682" i="12"/>
  <c r="I682" i="12"/>
  <c r="H682" i="12"/>
  <c r="G682" i="12"/>
  <c r="F682" i="12"/>
  <c r="E682" i="12"/>
  <c r="D682" i="12"/>
  <c r="C682" i="12"/>
  <c r="A682" i="12"/>
  <c r="J681" i="12"/>
  <c r="I681" i="12"/>
  <c r="H681" i="12"/>
  <c r="G681" i="12"/>
  <c r="F681" i="12"/>
  <c r="E681" i="12"/>
  <c r="D681" i="12"/>
  <c r="C681" i="12"/>
  <c r="A681" i="12"/>
  <c r="J680" i="12"/>
  <c r="I680" i="12"/>
  <c r="H680" i="12"/>
  <c r="G680" i="12"/>
  <c r="F680" i="12"/>
  <c r="E680" i="12"/>
  <c r="D680" i="12"/>
  <c r="C680" i="12"/>
  <c r="A680" i="12"/>
  <c r="J679" i="12"/>
  <c r="I679" i="12"/>
  <c r="H679" i="12"/>
  <c r="G679" i="12"/>
  <c r="F679" i="12"/>
  <c r="E679" i="12"/>
  <c r="D679" i="12"/>
  <c r="C679" i="12"/>
  <c r="A679" i="12"/>
  <c r="L679" i="12" s="1"/>
  <c r="J678" i="12"/>
  <c r="I678" i="12"/>
  <c r="H678" i="12"/>
  <c r="G678" i="12"/>
  <c r="F678" i="12"/>
  <c r="E678" i="12"/>
  <c r="D678" i="12"/>
  <c r="C678" i="12"/>
  <c r="A678" i="12"/>
  <c r="J677" i="12"/>
  <c r="I677" i="12"/>
  <c r="H677" i="12"/>
  <c r="G677" i="12"/>
  <c r="F677" i="12"/>
  <c r="E677" i="12"/>
  <c r="D677" i="12"/>
  <c r="C677" i="12"/>
  <c r="A677" i="12"/>
  <c r="L677" i="12" s="1"/>
  <c r="J676" i="12"/>
  <c r="I676" i="12"/>
  <c r="H676" i="12"/>
  <c r="G676" i="12"/>
  <c r="F676" i="12"/>
  <c r="E676" i="12"/>
  <c r="D676" i="12"/>
  <c r="C676" i="12"/>
  <c r="A676" i="12"/>
  <c r="J675" i="12"/>
  <c r="I675" i="12"/>
  <c r="H675" i="12"/>
  <c r="G675" i="12"/>
  <c r="F675" i="12"/>
  <c r="E675" i="12"/>
  <c r="D675" i="12"/>
  <c r="C675" i="12"/>
  <c r="A675" i="12"/>
  <c r="J674" i="12"/>
  <c r="I674" i="12"/>
  <c r="H674" i="12"/>
  <c r="G674" i="12"/>
  <c r="F674" i="12"/>
  <c r="E674" i="12"/>
  <c r="D674" i="12"/>
  <c r="C674" i="12"/>
  <c r="A674" i="12"/>
  <c r="J673" i="12"/>
  <c r="I673" i="12"/>
  <c r="H673" i="12"/>
  <c r="G673" i="12"/>
  <c r="F673" i="12"/>
  <c r="E673" i="12"/>
  <c r="D673" i="12"/>
  <c r="C673" i="12"/>
  <c r="A673" i="12"/>
  <c r="J672" i="12"/>
  <c r="I672" i="12"/>
  <c r="H672" i="12"/>
  <c r="G672" i="12"/>
  <c r="F672" i="12"/>
  <c r="E672" i="12"/>
  <c r="D672" i="12"/>
  <c r="C672" i="12"/>
  <c r="A672" i="12"/>
  <c r="J671" i="12"/>
  <c r="I671" i="12"/>
  <c r="H671" i="12"/>
  <c r="G671" i="12"/>
  <c r="F671" i="12"/>
  <c r="E671" i="12"/>
  <c r="D671" i="12"/>
  <c r="C671" i="12"/>
  <c r="A671" i="12"/>
  <c r="L671" i="12" s="1"/>
  <c r="J670" i="12"/>
  <c r="I670" i="12"/>
  <c r="H670" i="12"/>
  <c r="G670" i="12"/>
  <c r="F670" i="12"/>
  <c r="E670" i="12"/>
  <c r="D670" i="12"/>
  <c r="C670" i="12"/>
  <c r="A670" i="12"/>
  <c r="J669" i="12"/>
  <c r="I669" i="12"/>
  <c r="H669" i="12"/>
  <c r="G669" i="12"/>
  <c r="F669" i="12"/>
  <c r="E669" i="12"/>
  <c r="D669" i="12"/>
  <c r="C669" i="12"/>
  <c r="A669" i="12"/>
  <c r="L669" i="12" s="1"/>
  <c r="J668" i="12"/>
  <c r="I668" i="12"/>
  <c r="H668" i="12"/>
  <c r="G668" i="12"/>
  <c r="F668" i="12"/>
  <c r="E668" i="12"/>
  <c r="D668" i="12"/>
  <c r="C668" i="12"/>
  <c r="A668" i="12"/>
  <c r="J667" i="12"/>
  <c r="I667" i="12"/>
  <c r="H667" i="12"/>
  <c r="G667" i="12"/>
  <c r="F667" i="12"/>
  <c r="E667" i="12"/>
  <c r="D667" i="12"/>
  <c r="C667" i="12"/>
  <c r="A667" i="12"/>
  <c r="J666" i="12"/>
  <c r="I666" i="12"/>
  <c r="H666" i="12"/>
  <c r="G666" i="12"/>
  <c r="F666" i="12"/>
  <c r="E666" i="12"/>
  <c r="D666" i="12"/>
  <c r="C666" i="12"/>
  <c r="A666" i="12"/>
  <c r="L665" i="12"/>
  <c r="J665" i="12"/>
  <c r="I665" i="12"/>
  <c r="H665" i="12"/>
  <c r="G665" i="12"/>
  <c r="F665" i="12"/>
  <c r="E665" i="12"/>
  <c r="D665" i="12"/>
  <c r="C665" i="12"/>
  <c r="A665" i="12"/>
  <c r="J664" i="12"/>
  <c r="I664" i="12"/>
  <c r="H664" i="12"/>
  <c r="G664" i="12"/>
  <c r="F664" i="12"/>
  <c r="E664" i="12"/>
  <c r="D664" i="12"/>
  <c r="C664" i="12"/>
  <c r="A664" i="12"/>
  <c r="J663" i="12"/>
  <c r="I663" i="12"/>
  <c r="H663" i="12"/>
  <c r="G663" i="12"/>
  <c r="F663" i="12"/>
  <c r="E663" i="12"/>
  <c r="D663" i="12"/>
  <c r="C663" i="12"/>
  <c r="A663" i="12"/>
  <c r="L663" i="12" s="1"/>
  <c r="J662" i="12"/>
  <c r="I662" i="12"/>
  <c r="H662" i="12"/>
  <c r="G662" i="12"/>
  <c r="F662" i="12"/>
  <c r="E662" i="12"/>
  <c r="D662" i="12"/>
  <c r="C662" i="12"/>
  <c r="A662" i="12"/>
  <c r="J661" i="12"/>
  <c r="I661" i="12"/>
  <c r="H661" i="12"/>
  <c r="G661" i="12"/>
  <c r="F661" i="12"/>
  <c r="E661" i="12"/>
  <c r="D661" i="12"/>
  <c r="C661" i="12"/>
  <c r="A661" i="12"/>
  <c r="L661" i="12" s="1"/>
  <c r="J660" i="12"/>
  <c r="I660" i="12"/>
  <c r="H660" i="12"/>
  <c r="G660" i="12"/>
  <c r="F660" i="12"/>
  <c r="E660" i="12"/>
  <c r="D660" i="12"/>
  <c r="C660" i="12"/>
  <c r="A660" i="12"/>
  <c r="J659" i="12"/>
  <c r="I659" i="12"/>
  <c r="H659" i="12"/>
  <c r="G659" i="12"/>
  <c r="F659" i="12"/>
  <c r="E659" i="12"/>
  <c r="D659" i="12"/>
  <c r="C659" i="12"/>
  <c r="A659" i="12"/>
  <c r="J658" i="12"/>
  <c r="I658" i="12"/>
  <c r="H658" i="12"/>
  <c r="G658" i="12"/>
  <c r="F658" i="12"/>
  <c r="E658" i="12"/>
  <c r="D658" i="12"/>
  <c r="C658" i="12"/>
  <c r="A658" i="12"/>
  <c r="L657" i="12"/>
  <c r="J657" i="12"/>
  <c r="I657" i="12"/>
  <c r="H657" i="12"/>
  <c r="G657" i="12"/>
  <c r="F657" i="12"/>
  <c r="E657" i="12"/>
  <c r="D657" i="12"/>
  <c r="C657" i="12"/>
  <c r="A657" i="12"/>
  <c r="J656" i="12"/>
  <c r="I656" i="12"/>
  <c r="H656" i="12"/>
  <c r="G656" i="12"/>
  <c r="F656" i="12"/>
  <c r="E656" i="12"/>
  <c r="D656" i="12"/>
  <c r="C656" i="12"/>
  <c r="A656" i="12"/>
  <c r="J655" i="12"/>
  <c r="I655" i="12"/>
  <c r="H655" i="12"/>
  <c r="G655" i="12"/>
  <c r="F655" i="12"/>
  <c r="E655" i="12"/>
  <c r="D655" i="12"/>
  <c r="C655" i="12"/>
  <c r="A655" i="12"/>
  <c r="L655" i="12" s="1"/>
  <c r="J654" i="12"/>
  <c r="I654" i="12"/>
  <c r="H654" i="12"/>
  <c r="G654" i="12"/>
  <c r="F654" i="12"/>
  <c r="E654" i="12"/>
  <c r="D654" i="12"/>
  <c r="C654" i="12"/>
  <c r="A654" i="12"/>
  <c r="J653" i="12"/>
  <c r="I653" i="12"/>
  <c r="H653" i="12"/>
  <c r="G653" i="12"/>
  <c r="F653" i="12"/>
  <c r="E653" i="12"/>
  <c r="D653" i="12"/>
  <c r="C653" i="12"/>
  <c r="A653" i="12"/>
  <c r="L653" i="12" s="1"/>
  <c r="J652" i="12"/>
  <c r="I652" i="12"/>
  <c r="H652" i="12"/>
  <c r="G652" i="12"/>
  <c r="F652" i="12"/>
  <c r="E652" i="12"/>
  <c r="D652" i="12"/>
  <c r="C652" i="12"/>
  <c r="A652" i="12"/>
  <c r="J651" i="12"/>
  <c r="I651" i="12"/>
  <c r="H651" i="12"/>
  <c r="G651" i="12"/>
  <c r="F651" i="12"/>
  <c r="E651" i="12"/>
  <c r="D651" i="12"/>
  <c r="C651" i="12"/>
  <c r="A651" i="12"/>
  <c r="J650" i="12"/>
  <c r="I650" i="12"/>
  <c r="H650" i="12"/>
  <c r="G650" i="12"/>
  <c r="F650" i="12"/>
  <c r="E650" i="12"/>
  <c r="D650" i="12"/>
  <c r="C650" i="12"/>
  <c r="A650" i="12"/>
  <c r="J649" i="12"/>
  <c r="I649" i="12"/>
  <c r="H649" i="12"/>
  <c r="G649" i="12"/>
  <c r="F649" i="12"/>
  <c r="E649" i="12"/>
  <c r="D649" i="12"/>
  <c r="C649" i="12"/>
  <c r="A649" i="12"/>
  <c r="J648" i="12"/>
  <c r="I648" i="12"/>
  <c r="H648" i="12"/>
  <c r="G648" i="12"/>
  <c r="F648" i="12"/>
  <c r="E648" i="12"/>
  <c r="D648" i="12"/>
  <c r="C648" i="12"/>
  <c r="A648" i="12"/>
  <c r="J647" i="12"/>
  <c r="I647" i="12"/>
  <c r="H647" i="12"/>
  <c r="G647" i="12"/>
  <c r="F647" i="12"/>
  <c r="E647" i="12"/>
  <c r="D647" i="12"/>
  <c r="C647" i="12"/>
  <c r="A647" i="12"/>
  <c r="J646" i="12"/>
  <c r="I646" i="12"/>
  <c r="H646" i="12"/>
  <c r="G646" i="12"/>
  <c r="F646" i="12"/>
  <c r="E646" i="12"/>
  <c r="D646" i="12"/>
  <c r="C646" i="12"/>
  <c r="A646" i="12"/>
  <c r="J645" i="12"/>
  <c r="I645" i="12"/>
  <c r="H645" i="12"/>
  <c r="G645" i="12"/>
  <c r="F645" i="12"/>
  <c r="E645" i="12"/>
  <c r="D645" i="12"/>
  <c r="C645" i="12"/>
  <c r="A645" i="12"/>
  <c r="L645" i="12" s="1"/>
  <c r="J644" i="12"/>
  <c r="I644" i="12"/>
  <c r="H644" i="12"/>
  <c r="G644" i="12"/>
  <c r="F644" i="12"/>
  <c r="E644" i="12"/>
  <c r="D644" i="12"/>
  <c r="C644" i="12"/>
  <c r="A644" i="12"/>
  <c r="J643" i="12"/>
  <c r="I643" i="12"/>
  <c r="H643" i="12"/>
  <c r="G643" i="12"/>
  <c r="F643" i="12"/>
  <c r="E643" i="12"/>
  <c r="D643" i="12"/>
  <c r="C643" i="12"/>
  <c r="A643" i="12"/>
  <c r="J642" i="12"/>
  <c r="I642" i="12"/>
  <c r="H642" i="12"/>
  <c r="G642" i="12"/>
  <c r="F642" i="12"/>
  <c r="E642" i="12"/>
  <c r="D642" i="12"/>
  <c r="C642" i="12"/>
  <c r="A642" i="12"/>
  <c r="L641" i="12"/>
  <c r="J641" i="12"/>
  <c r="I641" i="12"/>
  <c r="H641" i="12"/>
  <c r="G641" i="12"/>
  <c r="F641" i="12"/>
  <c r="E641" i="12"/>
  <c r="D641" i="12"/>
  <c r="C641" i="12"/>
  <c r="A641" i="12"/>
  <c r="J640" i="12"/>
  <c r="I640" i="12"/>
  <c r="H640" i="12"/>
  <c r="G640" i="12"/>
  <c r="F640" i="12"/>
  <c r="E640" i="12"/>
  <c r="D640" i="12"/>
  <c r="C640" i="12"/>
  <c r="A640" i="12"/>
  <c r="J639" i="12"/>
  <c r="I639" i="12"/>
  <c r="H639" i="12"/>
  <c r="G639" i="12"/>
  <c r="F639" i="12"/>
  <c r="E639" i="12"/>
  <c r="D639" i="12"/>
  <c r="C639" i="12"/>
  <c r="A639" i="12"/>
  <c r="L639" i="12" s="1"/>
  <c r="J638" i="12"/>
  <c r="I638" i="12"/>
  <c r="H638" i="12"/>
  <c r="G638" i="12"/>
  <c r="F638" i="12"/>
  <c r="E638" i="12"/>
  <c r="D638" i="12"/>
  <c r="C638" i="12"/>
  <c r="A638" i="12"/>
  <c r="J637" i="12"/>
  <c r="I637" i="12"/>
  <c r="H637" i="12"/>
  <c r="G637" i="12"/>
  <c r="F637" i="12"/>
  <c r="E637" i="12"/>
  <c r="D637" i="12"/>
  <c r="C637" i="12"/>
  <c r="A637" i="12"/>
  <c r="L637" i="12" s="1"/>
  <c r="J636" i="12"/>
  <c r="I636" i="12"/>
  <c r="H636" i="12"/>
  <c r="G636" i="12"/>
  <c r="F636" i="12"/>
  <c r="E636" i="12"/>
  <c r="D636" i="12"/>
  <c r="C636" i="12"/>
  <c r="A636" i="12"/>
  <c r="J635" i="12"/>
  <c r="I635" i="12"/>
  <c r="H635" i="12"/>
  <c r="G635" i="12"/>
  <c r="F635" i="12"/>
  <c r="E635" i="12"/>
  <c r="D635" i="12"/>
  <c r="C635" i="12"/>
  <c r="A635" i="12"/>
  <c r="J634" i="12"/>
  <c r="I634" i="12"/>
  <c r="H634" i="12"/>
  <c r="G634" i="12"/>
  <c r="F634" i="12"/>
  <c r="E634" i="12"/>
  <c r="D634" i="12"/>
  <c r="C634" i="12"/>
  <c r="A634" i="12"/>
  <c r="L633" i="12"/>
  <c r="J633" i="12"/>
  <c r="I633" i="12"/>
  <c r="H633" i="12"/>
  <c r="G633" i="12"/>
  <c r="F633" i="12"/>
  <c r="E633" i="12"/>
  <c r="D633" i="12"/>
  <c r="C633" i="12"/>
  <c r="A633" i="12"/>
  <c r="J632" i="12"/>
  <c r="I632" i="12"/>
  <c r="H632" i="12"/>
  <c r="G632" i="12"/>
  <c r="F632" i="12"/>
  <c r="E632" i="12"/>
  <c r="D632" i="12"/>
  <c r="C632" i="12"/>
  <c r="A632" i="12"/>
  <c r="J631" i="12"/>
  <c r="I631" i="12"/>
  <c r="H631" i="12"/>
  <c r="G631" i="12"/>
  <c r="F631" i="12"/>
  <c r="E631" i="12"/>
  <c r="D631" i="12"/>
  <c r="C631" i="12"/>
  <c r="A631" i="12"/>
  <c r="J630" i="12"/>
  <c r="I630" i="12"/>
  <c r="H630" i="12"/>
  <c r="G630" i="12"/>
  <c r="F630" i="12"/>
  <c r="E630" i="12"/>
  <c r="D630" i="12"/>
  <c r="C630" i="12"/>
  <c r="A630" i="12"/>
  <c r="J629" i="12"/>
  <c r="I629" i="12"/>
  <c r="H629" i="12"/>
  <c r="G629" i="12"/>
  <c r="F629" i="12"/>
  <c r="E629" i="12"/>
  <c r="D629" i="12"/>
  <c r="C629" i="12"/>
  <c r="A629" i="12"/>
  <c r="J628" i="12"/>
  <c r="I628" i="12"/>
  <c r="H628" i="12"/>
  <c r="G628" i="12"/>
  <c r="F628" i="12"/>
  <c r="E628" i="12"/>
  <c r="D628" i="12"/>
  <c r="C628" i="12"/>
  <c r="A628" i="12"/>
  <c r="J627" i="12"/>
  <c r="I627" i="12"/>
  <c r="H627" i="12"/>
  <c r="G627" i="12"/>
  <c r="F627" i="12"/>
  <c r="E627" i="12"/>
  <c r="D627" i="12"/>
  <c r="C627" i="12"/>
  <c r="A627" i="12"/>
  <c r="J626" i="12"/>
  <c r="I626" i="12"/>
  <c r="H626" i="12"/>
  <c r="G626" i="12"/>
  <c r="F626" i="12"/>
  <c r="E626" i="12"/>
  <c r="D626" i="12"/>
  <c r="C626" i="12"/>
  <c r="A626" i="12"/>
  <c r="J625" i="12"/>
  <c r="I625" i="12"/>
  <c r="H625" i="12"/>
  <c r="G625" i="12"/>
  <c r="F625" i="12"/>
  <c r="E625" i="12"/>
  <c r="D625" i="12"/>
  <c r="C625" i="12"/>
  <c r="A625" i="12"/>
  <c r="J624" i="12"/>
  <c r="I624" i="12"/>
  <c r="H624" i="12"/>
  <c r="G624" i="12"/>
  <c r="F624" i="12"/>
  <c r="E624" i="12"/>
  <c r="D624" i="12"/>
  <c r="C624" i="12"/>
  <c r="A624" i="12"/>
  <c r="J623" i="12"/>
  <c r="I623" i="12"/>
  <c r="H623" i="12"/>
  <c r="G623" i="12"/>
  <c r="F623" i="12"/>
  <c r="E623" i="12"/>
  <c r="D623" i="12"/>
  <c r="C623" i="12"/>
  <c r="A623" i="12"/>
  <c r="J622" i="12"/>
  <c r="I622" i="12"/>
  <c r="H622" i="12"/>
  <c r="G622" i="12"/>
  <c r="F622" i="12"/>
  <c r="E622" i="12"/>
  <c r="D622" i="12"/>
  <c r="C622" i="12"/>
  <c r="A622" i="12"/>
  <c r="J621" i="12"/>
  <c r="I621" i="12"/>
  <c r="H621" i="12"/>
  <c r="G621" i="12"/>
  <c r="F621" i="12"/>
  <c r="E621" i="12"/>
  <c r="D621" i="12"/>
  <c r="C621" i="12"/>
  <c r="A621" i="12"/>
  <c r="L621" i="12" s="1"/>
  <c r="J620" i="12"/>
  <c r="I620" i="12"/>
  <c r="H620" i="12"/>
  <c r="G620" i="12"/>
  <c r="F620" i="12"/>
  <c r="E620" i="12"/>
  <c r="D620" i="12"/>
  <c r="C620" i="12"/>
  <c r="A620" i="12"/>
  <c r="J619" i="12"/>
  <c r="I619" i="12"/>
  <c r="H619" i="12"/>
  <c r="G619" i="12"/>
  <c r="F619" i="12"/>
  <c r="E619" i="12"/>
  <c r="D619" i="12"/>
  <c r="C619" i="12"/>
  <c r="A619" i="12"/>
  <c r="J618" i="12"/>
  <c r="I618" i="12"/>
  <c r="H618" i="12"/>
  <c r="G618" i="12"/>
  <c r="F618" i="12"/>
  <c r="E618" i="12"/>
  <c r="D618" i="12"/>
  <c r="C618" i="12"/>
  <c r="A618" i="12"/>
  <c r="J617" i="12"/>
  <c r="I617" i="12"/>
  <c r="H617" i="12"/>
  <c r="G617" i="12"/>
  <c r="F617" i="12"/>
  <c r="E617" i="12"/>
  <c r="D617" i="12"/>
  <c r="C617" i="12"/>
  <c r="A617" i="12"/>
  <c r="J616" i="12"/>
  <c r="I616" i="12"/>
  <c r="H616" i="12"/>
  <c r="G616" i="12"/>
  <c r="F616" i="12"/>
  <c r="E616" i="12"/>
  <c r="D616" i="12"/>
  <c r="C616" i="12"/>
  <c r="A616" i="12"/>
  <c r="J615" i="12"/>
  <c r="I615" i="12"/>
  <c r="H615" i="12"/>
  <c r="G615" i="12"/>
  <c r="F615" i="12"/>
  <c r="E615" i="12"/>
  <c r="D615" i="12"/>
  <c r="C615" i="12"/>
  <c r="A615" i="12"/>
  <c r="J614" i="12"/>
  <c r="I614" i="12"/>
  <c r="H614" i="12"/>
  <c r="G614" i="12"/>
  <c r="F614" i="12"/>
  <c r="E614" i="12"/>
  <c r="D614" i="12"/>
  <c r="C614" i="12"/>
  <c r="A614" i="12"/>
  <c r="J613" i="12"/>
  <c r="I613" i="12"/>
  <c r="H613" i="12"/>
  <c r="G613" i="12"/>
  <c r="F613" i="12"/>
  <c r="E613" i="12"/>
  <c r="D613" i="12"/>
  <c r="C613" i="12"/>
  <c r="A613" i="12"/>
  <c r="J612" i="12"/>
  <c r="I612" i="12"/>
  <c r="H612" i="12"/>
  <c r="G612" i="12"/>
  <c r="F612" i="12"/>
  <c r="E612" i="12"/>
  <c r="D612" i="12"/>
  <c r="C612" i="12"/>
  <c r="A612" i="12"/>
  <c r="J611" i="12"/>
  <c r="I611" i="12"/>
  <c r="H611" i="12"/>
  <c r="G611" i="12"/>
  <c r="F611" i="12"/>
  <c r="E611" i="12"/>
  <c r="D611" i="12"/>
  <c r="C611" i="12"/>
  <c r="A611" i="12"/>
  <c r="J610" i="12"/>
  <c r="I610" i="12"/>
  <c r="H610" i="12"/>
  <c r="G610" i="12"/>
  <c r="F610" i="12"/>
  <c r="E610" i="12"/>
  <c r="D610" i="12"/>
  <c r="C610" i="12"/>
  <c r="A610" i="12"/>
  <c r="J609" i="12"/>
  <c r="I609" i="12"/>
  <c r="H609" i="12"/>
  <c r="G609" i="12"/>
  <c r="F609" i="12"/>
  <c r="E609" i="12"/>
  <c r="D609" i="12"/>
  <c r="C609" i="12"/>
  <c r="A609" i="12"/>
  <c r="J608" i="12"/>
  <c r="I608" i="12"/>
  <c r="H608" i="12"/>
  <c r="G608" i="12"/>
  <c r="F608" i="12"/>
  <c r="E608" i="12"/>
  <c r="D608" i="12"/>
  <c r="C608" i="12"/>
  <c r="A608" i="12"/>
  <c r="J607" i="12"/>
  <c r="I607" i="12"/>
  <c r="H607" i="12"/>
  <c r="G607" i="12"/>
  <c r="F607" i="12"/>
  <c r="E607" i="12"/>
  <c r="D607" i="12"/>
  <c r="C607" i="12"/>
  <c r="A607" i="12"/>
  <c r="J606" i="12"/>
  <c r="I606" i="12"/>
  <c r="H606" i="12"/>
  <c r="G606" i="12"/>
  <c r="F606" i="12"/>
  <c r="E606" i="12"/>
  <c r="D606" i="12"/>
  <c r="C606" i="12"/>
  <c r="A606" i="12"/>
  <c r="J605" i="12"/>
  <c r="I605" i="12"/>
  <c r="H605" i="12"/>
  <c r="G605" i="12"/>
  <c r="F605" i="12"/>
  <c r="E605" i="12"/>
  <c r="D605" i="12"/>
  <c r="C605" i="12"/>
  <c r="A605" i="12"/>
  <c r="J604" i="12"/>
  <c r="I604" i="12"/>
  <c r="H604" i="12"/>
  <c r="G604" i="12"/>
  <c r="F604" i="12"/>
  <c r="E604" i="12"/>
  <c r="D604" i="12"/>
  <c r="C604" i="12"/>
  <c r="A604" i="12"/>
  <c r="J603" i="12"/>
  <c r="I603" i="12"/>
  <c r="H603" i="12"/>
  <c r="G603" i="12"/>
  <c r="F603" i="12"/>
  <c r="E603" i="12"/>
  <c r="D603" i="12"/>
  <c r="C603" i="12"/>
  <c r="A603" i="12"/>
  <c r="J602" i="12"/>
  <c r="I602" i="12"/>
  <c r="H602" i="12"/>
  <c r="G602" i="12"/>
  <c r="F602" i="12"/>
  <c r="E602" i="12"/>
  <c r="D602" i="12"/>
  <c r="C602" i="12"/>
  <c r="A602" i="12"/>
  <c r="J601" i="12"/>
  <c r="I601" i="12"/>
  <c r="H601" i="12"/>
  <c r="G601" i="12"/>
  <c r="F601" i="12"/>
  <c r="E601" i="12"/>
  <c r="D601" i="12"/>
  <c r="C601" i="12"/>
  <c r="A601" i="12"/>
  <c r="J600" i="12"/>
  <c r="I600" i="12"/>
  <c r="H600" i="12"/>
  <c r="G600" i="12"/>
  <c r="F600" i="12"/>
  <c r="E600" i="12"/>
  <c r="D600" i="12"/>
  <c r="C600" i="12"/>
  <c r="A600" i="12"/>
  <c r="J599" i="12"/>
  <c r="I599" i="12"/>
  <c r="H599" i="12"/>
  <c r="G599" i="12"/>
  <c r="F599" i="12"/>
  <c r="E599" i="12"/>
  <c r="D599" i="12"/>
  <c r="C599" i="12"/>
  <c r="A599" i="12"/>
  <c r="J598" i="12"/>
  <c r="I598" i="12"/>
  <c r="H598" i="12"/>
  <c r="G598" i="12"/>
  <c r="F598" i="12"/>
  <c r="E598" i="12"/>
  <c r="D598" i="12"/>
  <c r="C598" i="12"/>
  <c r="A598" i="12"/>
  <c r="J597" i="12"/>
  <c r="I597" i="12"/>
  <c r="H597" i="12"/>
  <c r="G597" i="12"/>
  <c r="F597" i="12"/>
  <c r="E597" i="12"/>
  <c r="D597" i="12"/>
  <c r="C597" i="12"/>
  <c r="A597" i="12"/>
  <c r="J596" i="12"/>
  <c r="I596" i="12"/>
  <c r="H596" i="12"/>
  <c r="G596" i="12"/>
  <c r="F596" i="12"/>
  <c r="E596" i="12"/>
  <c r="D596" i="12"/>
  <c r="C596" i="12"/>
  <c r="A596" i="12"/>
  <c r="J595" i="12"/>
  <c r="I595" i="12"/>
  <c r="H595" i="12"/>
  <c r="G595" i="12"/>
  <c r="F595" i="12"/>
  <c r="E595" i="12"/>
  <c r="D595" i="12"/>
  <c r="C595" i="12"/>
  <c r="A595" i="12"/>
  <c r="J594" i="12"/>
  <c r="I594" i="12"/>
  <c r="H594" i="12"/>
  <c r="G594" i="12"/>
  <c r="F594" i="12"/>
  <c r="E594" i="12"/>
  <c r="D594" i="12"/>
  <c r="C594" i="12"/>
  <c r="A594" i="12"/>
  <c r="J593" i="12"/>
  <c r="I593" i="12"/>
  <c r="H593" i="12"/>
  <c r="G593" i="12"/>
  <c r="F593" i="12"/>
  <c r="E593" i="12"/>
  <c r="D593" i="12"/>
  <c r="C593" i="12"/>
  <c r="A593" i="12"/>
  <c r="J592" i="12"/>
  <c r="I592" i="12"/>
  <c r="H592" i="12"/>
  <c r="G592" i="12"/>
  <c r="F592" i="12"/>
  <c r="E592" i="12"/>
  <c r="D592" i="12"/>
  <c r="C592" i="12"/>
  <c r="A592" i="12"/>
  <c r="J591" i="12"/>
  <c r="I591" i="12"/>
  <c r="H591" i="12"/>
  <c r="G591" i="12"/>
  <c r="F591" i="12"/>
  <c r="E591" i="12"/>
  <c r="D591" i="12"/>
  <c r="C591" i="12"/>
  <c r="A591" i="12"/>
  <c r="J590" i="12"/>
  <c r="I590" i="12"/>
  <c r="H590" i="12"/>
  <c r="G590" i="12"/>
  <c r="F590" i="12"/>
  <c r="E590" i="12"/>
  <c r="D590" i="12"/>
  <c r="C590" i="12"/>
  <c r="A590" i="12"/>
  <c r="J589" i="12"/>
  <c r="I589" i="12"/>
  <c r="H589" i="12"/>
  <c r="G589" i="12"/>
  <c r="F589" i="12"/>
  <c r="E589" i="12"/>
  <c r="D589" i="12"/>
  <c r="C589" i="12"/>
  <c r="A589" i="12"/>
  <c r="J588" i="12"/>
  <c r="I588" i="12"/>
  <c r="H588" i="12"/>
  <c r="G588" i="12"/>
  <c r="F588" i="12"/>
  <c r="E588" i="12"/>
  <c r="D588" i="12"/>
  <c r="C588" i="12"/>
  <c r="A588" i="12"/>
  <c r="J587" i="12"/>
  <c r="I587" i="12"/>
  <c r="H587" i="12"/>
  <c r="G587" i="12"/>
  <c r="F587" i="12"/>
  <c r="E587" i="12"/>
  <c r="D587" i="12"/>
  <c r="C587" i="12"/>
  <c r="A587" i="12"/>
  <c r="J586" i="12"/>
  <c r="I586" i="12"/>
  <c r="H586" i="12"/>
  <c r="G586" i="12"/>
  <c r="F586" i="12"/>
  <c r="E586" i="12"/>
  <c r="D586" i="12"/>
  <c r="C586" i="12"/>
  <c r="A586" i="12"/>
  <c r="J585" i="12"/>
  <c r="I585" i="12"/>
  <c r="H585" i="12"/>
  <c r="G585" i="12"/>
  <c r="F585" i="12"/>
  <c r="E585" i="12"/>
  <c r="D585" i="12"/>
  <c r="C585" i="12"/>
  <c r="A585" i="12"/>
  <c r="J584" i="12"/>
  <c r="I584" i="12"/>
  <c r="H584" i="12"/>
  <c r="G584" i="12"/>
  <c r="F584" i="12"/>
  <c r="E584" i="12"/>
  <c r="D584" i="12"/>
  <c r="C584" i="12"/>
  <c r="A584" i="12"/>
  <c r="J583" i="12"/>
  <c r="I583" i="12"/>
  <c r="H583" i="12"/>
  <c r="G583" i="12"/>
  <c r="F583" i="12"/>
  <c r="E583" i="12"/>
  <c r="D583" i="12"/>
  <c r="C583" i="12"/>
  <c r="A583" i="12"/>
  <c r="J582" i="12"/>
  <c r="I582" i="12"/>
  <c r="H582" i="12"/>
  <c r="G582" i="12"/>
  <c r="F582" i="12"/>
  <c r="E582" i="12"/>
  <c r="D582" i="12"/>
  <c r="C582" i="12"/>
  <c r="A582" i="12"/>
  <c r="J581" i="12"/>
  <c r="I581" i="12"/>
  <c r="H581" i="12"/>
  <c r="G581" i="12"/>
  <c r="F581" i="12"/>
  <c r="E581" i="12"/>
  <c r="D581" i="12"/>
  <c r="C581" i="12"/>
  <c r="A581" i="12"/>
  <c r="J580" i="12"/>
  <c r="I580" i="12"/>
  <c r="H580" i="12"/>
  <c r="G580" i="12"/>
  <c r="F580" i="12"/>
  <c r="E580" i="12"/>
  <c r="D580" i="12"/>
  <c r="C580" i="12"/>
  <c r="A580" i="12"/>
  <c r="J579" i="12"/>
  <c r="I579" i="12"/>
  <c r="H579" i="12"/>
  <c r="G579" i="12"/>
  <c r="F579" i="12"/>
  <c r="E579" i="12"/>
  <c r="D579" i="12"/>
  <c r="C579" i="12"/>
  <c r="A579" i="12"/>
  <c r="J578" i="12"/>
  <c r="I578" i="12"/>
  <c r="H578" i="12"/>
  <c r="G578" i="12"/>
  <c r="F578" i="12"/>
  <c r="E578" i="12"/>
  <c r="D578" i="12"/>
  <c r="C578" i="12"/>
  <c r="A578" i="12"/>
  <c r="J577" i="12"/>
  <c r="I577" i="12"/>
  <c r="H577" i="12"/>
  <c r="G577" i="12"/>
  <c r="F577" i="12"/>
  <c r="E577" i="12"/>
  <c r="D577" i="12"/>
  <c r="C577" i="12"/>
  <c r="A577" i="12"/>
  <c r="J576" i="12"/>
  <c r="I576" i="12"/>
  <c r="H576" i="12"/>
  <c r="G576" i="12"/>
  <c r="F576" i="12"/>
  <c r="E576" i="12"/>
  <c r="D576" i="12"/>
  <c r="C576" i="12"/>
  <c r="A576" i="12"/>
  <c r="J575" i="12"/>
  <c r="I575" i="12"/>
  <c r="H575" i="12"/>
  <c r="G575" i="12"/>
  <c r="F575" i="12"/>
  <c r="E575" i="12"/>
  <c r="D575" i="12"/>
  <c r="C575" i="12"/>
  <c r="A575" i="12"/>
  <c r="J574" i="12"/>
  <c r="I574" i="12"/>
  <c r="H574" i="12"/>
  <c r="G574" i="12"/>
  <c r="F574" i="12"/>
  <c r="E574" i="12"/>
  <c r="D574" i="12"/>
  <c r="C574" i="12"/>
  <c r="A574" i="12"/>
  <c r="J573" i="12"/>
  <c r="I573" i="12"/>
  <c r="H573" i="12"/>
  <c r="G573" i="12"/>
  <c r="F573" i="12"/>
  <c r="E573" i="12"/>
  <c r="D573" i="12"/>
  <c r="C573" i="12"/>
  <c r="A573" i="12"/>
  <c r="J572" i="12"/>
  <c r="I572" i="12"/>
  <c r="H572" i="12"/>
  <c r="G572" i="12"/>
  <c r="F572" i="12"/>
  <c r="E572" i="12"/>
  <c r="D572" i="12"/>
  <c r="C572" i="12"/>
  <c r="A572" i="12"/>
  <c r="J571" i="12"/>
  <c r="I571" i="12"/>
  <c r="H571" i="12"/>
  <c r="G571" i="12"/>
  <c r="F571" i="12"/>
  <c r="E571" i="12"/>
  <c r="D571" i="12"/>
  <c r="C571" i="12"/>
  <c r="A571" i="12"/>
  <c r="J570" i="12"/>
  <c r="I570" i="12"/>
  <c r="H570" i="12"/>
  <c r="G570" i="12"/>
  <c r="F570" i="12"/>
  <c r="E570" i="12"/>
  <c r="D570" i="12"/>
  <c r="C570" i="12"/>
  <c r="A570" i="12"/>
  <c r="J569" i="12"/>
  <c r="I569" i="12"/>
  <c r="H569" i="12"/>
  <c r="G569" i="12"/>
  <c r="F569" i="12"/>
  <c r="E569" i="12"/>
  <c r="D569" i="12"/>
  <c r="C569" i="12"/>
  <c r="A569" i="12"/>
  <c r="J568" i="12"/>
  <c r="I568" i="12"/>
  <c r="H568" i="12"/>
  <c r="G568" i="12"/>
  <c r="F568" i="12"/>
  <c r="E568" i="12"/>
  <c r="D568" i="12"/>
  <c r="C568" i="12"/>
  <c r="A568" i="12"/>
  <c r="J567" i="12"/>
  <c r="I567" i="12"/>
  <c r="H567" i="12"/>
  <c r="G567" i="12"/>
  <c r="F567" i="12"/>
  <c r="E567" i="12"/>
  <c r="D567" i="12"/>
  <c r="C567" i="12"/>
  <c r="A567" i="12"/>
  <c r="J566" i="12"/>
  <c r="I566" i="12"/>
  <c r="H566" i="12"/>
  <c r="G566" i="12"/>
  <c r="F566" i="12"/>
  <c r="E566" i="12"/>
  <c r="D566" i="12"/>
  <c r="C566" i="12"/>
  <c r="A566" i="12"/>
  <c r="J565" i="12"/>
  <c r="I565" i="12"/>
  <c r="H565" i="12"/>
  <c r="G565" i="12"/>
  <c r="F565" i="12"/>
  <c r="E565" i="12"/>
  <c r="D565" i="12"/>
  <c r="C565" i="12"/>
  <c r="A565" i="12"/>
  <c r="J564" i="12"/>
  <c r="I564" i="12"/>
  <c r="H564" i="12"/>
  <c r="G564" i="12"/>
  <c r="F564" i="12"/>
  <c r="E564" i="12"/>
  <c r="D564" i="12"/>
  <c r="C564" i="12"/>
  <c r="A564" i="12"/>
  <c r="J563" i="12"/>
  <c r="I563" i="12"/>
  <c r="H563" i="12"/>
  <c r="G563" i="12"/>
  <c r="F563" i="12"/>
  <c r="E563" i="12"/>
  <c r="D563" i="12"/>
  <c r="C563" i="12"/>
  <c r="A563" i="12"/>
  <c r="J562" i="12"/>
  <c r="I562" i="12"/>
  <c r="H562" i="12"/>
  <c r="G562" i="12"/>
  <c r="F562" i="12"/>
  <c r="E562" i="12"/>
  <c r="D562" i="12"/>
  <c r="C562" i="12"/>
  <c r="A562" i="12"/>
  <c r="J561" i="12"/>
  <c r="I561" i="12"/>
  <c r="H561" i="12"/>
  <c r="G561" i="12"/>
  <c r="F561" i="12"/>
  <c r="E561" i="12"/>
  <c r="D561" i="12"/>
  <c r="C561" i="12"/>
  <c r="A561" i="12"/>
  <c r="J560" i="12"/>
  <c r="I560" i="12"/>
  <c r="H560" i="12"/>
  <c r="G560" i="12"/>
  <c r="F560" i="12"/>
  <c r="E560" i="12"/>
  <c r="D560" i="12"/>
  <c r="C560" i="12"/>
  <c r="A560" i="12"/>
  <c r="J559" i="12"/>
  <c r="I559" i="12"/>
  <c r="H559" i="12"/>
  <c r="G559" i="12"/>
  <c r="F559" i="12"/>
  <c r="E559" i="12"/>
  <c r="D559" i="12"/>
  <c r="C559" i="12"/>
  <c r="A559" i="12"/>
  <c r="J558" i="12"/>
  <c r="I558" i="12"/>
  <c r="H558" i="12"/>
  <c r="G558" i="12"/>
  <c r="F558" i="12"/>
  <c r="E558" i="12"/>
  <c r="D558" i="12"/>
  <c r="C558" i="12"/>
  <c r="A558" i="12"/>
  <c r="J557" i="12"/>
  <c r="I557" i="12"/>
  <c r="H557" i="12"/>
  <c r="G557" i="12"/>
  <c r="F557" i="12"/>
  <c r="E557" i="12"/>
  <c r="D557" i="12"/>
  <c r="C557" i="12"/>
  <c r="A557" i="12"/>
  <c r="J556" i="12"/>
  <c r="I556" i="12"/>
  <c r="H556" i="12"/>
  <c r="G556" i="12"/>
  <c r="F556" i="12"/>
  <c r="E556" i="12"/>
  <c r="D556" i="12"/>
  <c r="C556" i="12"/>
  <c r="A556" i="12"/>
  <c r="J555" i="12"/>
  <c r="I555" i="12"/>
  <c r="H555" i="12"/>
  <c r="G555" i="12"/>
  <c r="F555" i="12"/>
  <c r="E555" i="12"/>
  <c r="D555" i="12"/>
  <c r="C555" i="12"/>
  <c r="A555" i="12"/>
  <c r="J554" i="12"/>
  <c r="I554" i="12"/>
  <c r="H554" i="12"/>
  <c r="G554" i="12"/>
  <c r="F554" i="12"/>
  <c r="E554" i="12"/>
  <c r="D554" i="12"/>
  <c r="C554" i="12"/>
  <c r="A554" i="12"/>
  <c r="J553" i="12"/>
  <c r="I553" i="12"/>
  <c r="H553" i="12"/>
  <c r="G553" i="12"/>
  <c r="F553" i="12"/>
  <c r="E553" i="12"/>
  <c r="D553" i="12"/>
  <c r="C553" i="12"/>
  <c r="A553" i="12"/>
  <c r="J552" i="12"/>
  <c r="I552" i="12"/>
  <c r="H552" i="12"/>
  <c r="G552" i="12"/>
  <c r="F552" i="12"/>
  <c r="E552" i="12"/>
  <c r="D552" i="12"/>
  <c r="C552" i="12"/>
  <c r="A552" i="12"/>
  <c r="J551" i="12"/>
  <c r="I551" i="12"/>
  <c r="H551" i="12"/>
  <c r="G551" i="12"/>
  <c r="F551" i="12"/>
  <c r="E551" i="12"/>
  <c r="D551" i="12"/>
  <c r="C551" i="12"/>
  <c r="A551" i="12"/>
  <c r="J550" i="12"/>
  <c r="I550" i="12"/>
  <c r="H550" i="12"/>
  <c r="G550" i="12"/>
  <c r="F550" i="12"/>
  <c r="E550" i="12"/>
  <c r="D550" i="12"/>
  <c r="C550" i="12"/>
  <c r="A550" i="12"/>
  <c r="J549" i="12"/>
  <c r="I549" i="12"/>
  <c r="H549" i="12"/>
  <c r="G549" i="12"/>
  <c r="F549" i="12"/>
  <c r="E549" i="12"/>
  <c r="D549" i="12"/>
  <c r="C549" i="12"/>
  <c r="A549" i="12"/>
  <c r="J548" i="12"/>
  <c r="I548" i="12"/>
  <c r="H548" i="12"/>
  <c r="G548" i="12"/>
  <c r="F548" i="12"/>
  <c r="E548" i="12"/>
  <c r="D548" i="12"/>
  <c r="C548" i="12"/>
  <c r="A548" i="12"/>
  <c r="J547" i="12"/>
  <c r="I547" i="12"/>
  <c r="H547" i="12"/>
  <c r="G547" i="12"/>
  <c r="F547" i="12"/>
  <c r="E547" i="12"/>
  <c r="D547" i="12"/>
  <c r="C547" i="12"/>
  <c r="A547" i="12"/>
  <c r="J546" i="12"/>
  <c r="I546" i="12"/>
  <c r="H546" i="12"/>
  <c r="G546" i="12"/>
  <c r="F546" i="12"/>
  <c r="E546" i="12"/>
  <c r="D546" i="12"/>
  <c r="C546" i="12"/>
  <c r="A546" i="12"/>
  <c r="J545" i="12"/>
  <c r="I545" i="12"/>
  <c r="H545" i="12"/>
  <c r="G545" i="12"/>
  <c r="F545" i="12"/>
  <c r="E545" i="12"/>
  <c r="D545" i="12"/>
  <c r="C545" i="12"/>
  <c r="A545" i="12"/>
  <c r="J544" i="12"/>
  <c r="I544" i="12"/>
  <c r="H544" i="12"/>
  <c r="G544" i="12"/>
  <c r="F544" i="12"/>
  <c r="E544" i="12"/>
  <c r="D544" i="12"/>
  <c r="C544" i="12"/>
  <c r="A544" i="12"/>
  <c r="J543" i="12"/>
  <c r="I543" i="12"/>
  <c r="H543" i="12"/>
  <c r="G543" i="12"/>
  <c r="F543" i="12"/>
  <c r="E543" i="12"/>
  <c r="D543" i="12"/>
  <c r="C543" i="12"/>
  <c r="A543" i="12"/>
  <c r="J542" i="12"/>
  <c r="I542" i="12"/>
  <c r="H542" i="12"/>
  <c r="G542" i="12"/>
  <c r="F542" i="12"/>
  <c r="E542" i="12"/>
  <c r="D542" i="12"/>
  <c r="C542" i="12"/>
  <c r="A542" i="12"/>
  <c r="J541" i="12"/>
  <c r="I541" i="12"/>
  <c r="H541" i="12"/>
  <c r="G541" i="12"/>
  <c r="F541" i="12"/>
  <c r="E541" i="12"/>
  <c r="D541" i="12"/>
  <c r="C541" i="12"/>
  <c r="A541" i="12"/>
  <c r="J540" i="12"/>
  <c r="I540" i="12"/>
  <c r="H540" i="12"/>
  <c r="G540" i="12"/>
  <c r="F540" i="12"/>
  <c r="E540" i="12"/>
  <c r="D540" i="12"/>
  <c r="C540" i="12"/>
  <c r="A540" i="12"/>
  <c r="J539" i="12"/>
  <c r="I539" i="12"/>
  <c r="H539" i="12"/>
  <c r="G539" i="12"/>
  <c r="F539" i="12"/>
  <c r="E539" i="12"/>
  <c r="D539" i="12"/>
  <c r="C539" i="12"/>
  <c r="A539" i="12"/>
  <c r="J538" i="12"/>
  <c r="I538" i="12"/>
  <c r="H538" i="12"/>
  <c r="G538" i="12"/>
  <c r="F538" i="12"/>
  <c r="E538" i="12"/>
  <c r="D538" i="12"/>
  <c r="C538" i="12"/>
  <c r="A538" i="12"/>
  <c r="J537" i="12"/>
  <c r="I537" i="12"/>
  <c r="H537" i="12"/>
  <c r="G537" i="12"/>
  <c r="F537" i="12"/>
  <c r="E537" i="12"/>
  <c r="D537" i="12"/>
  <c r="C537" i="12"/>
  <c r="A537" i="12"/>
  <c r="J536" i="12"/>
  <c r="I536" i="12"/>
  <c r="H536" i="12"/>
  <c r="G536" i="12"/>
  <c r="F536" i="12"/>
  <c r="E536" i="12"/>
  <c r="D536" i="12"/>
  <c r="C536" i="12"/>
  <c r="A536" i="12"/>
  <c r="J535" i="12"/>
  <c r="I535" i="12"/>
  <c r="H535" i="12"/>
  <c r="G535" i="12"/>
  <c r="F535" i="12"/>
  <c r="E535" i="12"/>
  <c r="D535" i="12"/>
  <c r="C535" i="12"/>
  <c r="A535" i="12"/>
  <c r="J534" i="12"/>
  <c r="I534" i="12"/>
  <c r="H534" i="12"/>
  <c r="G534" i="12"/>
  <c r="F534" i="12"/>
  <c r="E534" i="12"/>
  <c r="D534" i="12"/>
  <c r="C534" i="12"/>
  <c r="A534" i="12"/>
  <c r="J533" i="12"/>
  <c r="I533" i="12"/>
  <c r="H533" i="12"/>
  <c r="G533" i="12"/>
  <c r="F533" i="12"/>
  <c r="E533" i="12"/>
  <c r="D533" i="12"/>
  <c r="C533" i="12"/>
  <c r="A533" i="12"/>
  <c r="J532" i="12"/>
  <c r="I532" i="12"/>
  <c r="H532" i="12"/>
  <c r="G532" i="12"/>
  <c r="F532" i="12"/>
  <c r="E532" i="12"/>
  <c r="D532" i="12"/>
  <c r="C532" i="12"/>
  <c r="A532" i="12"/>
  <c r="J531" i="12"/>
  <c r="I531" i="12"/>
  <c r="H531" i="12"/>
  <c r="G531" i="12"/>
  <c r="F531" i="12"/>
  <c r="E531" i="12"/>
  <c r="D531" i="12"/>
  <c r="C531" i="12"/>
  <c r="A531" i="12"/>
  <c r="J530" i="12"/>
  <c r="I530" i="12"/>
  <c r="H530" i="12"/>
  <c r="G530" i="12"/>
  <c r="F530" i="12"/>
  <c r="E530" i="12"/>
  <c r="D530" i="12"/>
  <c r="C530" i="12"/>
  <c r="A530" i="12"/>
  <c r="J529" i="12"/>
  <c r="I529" i="12"/>
  <c r="H529" i="12"/>
  <c r="G529" i="12"/>
  <c r="F529" i="12"/>
  <c r="E529" i="12"/>
  <c r="D529" i="12"/>
  <c r="C529" i="12"/>
  <c r="A529" i="12"/>
  <c r="J528" i="12"/>
  <c r="I528" i="12"/>
  <c r="H528" i="12"/>
  <c r="G528" i="12"/>
  <c r="F528" i="12"/>
  <c r="E528" i="12"/>
  <c r="D528" i="12"/>
  <c r="C528" i="12"/>
  <c r="A528" i="12"/>
  <c r="J527" i="12"/>
  <c r="I527" i="12"/>
  <c r="H527" i="12"/>
  <c r="G527" i="12"/>
  <c r="F527" i="12"/>
  <c r="E527" i="12"/>
  <c r="D527" i="12"/>
  <c r="C527" i="12"/>
  <c r="A527" i="12"/>
  <c r="J526" i="12"/>
  <c r="I526" i="12"/>
  <c r="H526" i="12"/>
  <c r="G526" i="12"/>
  <c r="F526" i="12"/>
  <c r="E526" i="12"/>
  <c r="D526" i="12"/>
  <c r="C526" i="12"/>
  <c r="A526" i="12"/>
  <c r="J525" i="12"/>
  <c r="I525" i="12"/>
  <c r="H525" i="12"/>
  <c r="G525" i="12"/>
  <c r="F525" i="12"/>
  <c r="E525" i="12"/>
  <c r="D525" i="12"/>
  <c r="C525" i="12"/>
  <c r="A525" i="12"/>
  <c r="J524" i="12"/>
  <c r="I524" i="12"/>
  <c r="H524" i="12"/>
  <c r="G524" i="12"/>
  <c r="F524" i="12"/>
  <c r="E524" i="12"/>
  <c r="D524" i="12"/>
  <c r="C524" i="12"/>
  <c r="A524" i="12"/>
  <c r="J523" i="12"/>
  <c r="I523" i="12"/>
  <c r="H523" i="12"/>
  <c r="G523" i="12"/>
  <c r="F523" i="12"/>
  <c r="E523" i="12"/>
  <c r="D523" i="12"/>
  <c r="C523" i="12"/>
  <c r="A523" i="12"/>
  <c r="J522" i="12"/>
  <c r="I522" i="12"/>
  <c r="H522" i="12"/>
  <c r="G522" i="12"/>
  <c r="F522" i="12"/>
  <c r="E522" i="12"/>
  <c r="D522" i="12"/>
  <c r="C522" i="12"/>
  <c r="A522" i="12"/>
  <c r="J521" i="12"/>
  <c r="I521" i="12"/>
  <c r="H521" i="12"/>
  <c r="G521" i="12"/>
  <c r="F521" i="12"/>
  <c r="E521" i="12"/>
  <c r="D521" i="12"/>
  <c r="C521" i="12"/>
  <c r="A521" i="12"/>
  <c r="J520" i="12"/>
  <c r="I520" i="12"/>
  <c r="H520" i="12"/>
  <c r="G520" i="12"/>
  <c r="F520" i="12"/>
  <c r="E520" i="12"/>
  <c r="D520" i="12"/>
  <c r="C520" i="12"/>
  <c r="A520" i="12"/>
  <c r="J519" i="12"/>
  <c r="I519" i="12"/>
  <c r="H519" i="12"/>
  <c r="G519" i="12"/>
  <c r="F519" i="12"/>
  <c r="E519" i="12"/>
  <c r="D519" i="12"/>
  <c r="C519" i="12"/>
  <c r="A519" i="12"/>
  <c r="J518" i="12"/>
  <c r="I518" i="12"/>
  <c r="H518" i="12"/>
  <c r="G518" i="12"/>
  <c r="F518" i="12"/>
  <c r="E518" i="12"/>
  <c r="D518" i="12"/>
  <c r="C518" i="12"/>
  <c r="A518" i="12"/>
  <c r="J517" i="12"/>
  <c r="I517" i="12"/>
  <c r="H517" i="12"/>
  <c r="G517" i="12"/>
  <c r="F517" i="12"/>
  <c r="E517" i="12"/>
  <c r="D517" i="12"/>
  <c r="C517" i="12"/>
  <c r="A517" i="12"/>
  <c r="J516" i="12"/>
  <c r="I516" i="12"/>
  <c r="H516" i="12"/>
  <c r="G516" i="12"/>
  <c r="F516" i="12"/>
  <c r="E516" i="12"/>
  <c r="D516" i="12"/>
  <c r="C516" i="12"/>
  <c r="A516" i="12"/>
  <c r="J515" i="12"/>
  <c r="I515" i="12"/>
  <c r="H515" i="12"/>
  <c r="G515" i="12"/>
  <c r="F515" i="12"/>
  <c r="E515" i="12"/>
  <c r="D515" i="12"/>
  <c r="C515" i="12"/>
  <c r="A515" i="12"/>
  <c r="J514" i="12"/>
  <c r="I514" i="12"/>
  <c r="H514" i="12"/>
  <c r="G514" i="12"/>
  <c r="F514" i="12"/>
  <c r="E514" i="12"/>
  <c r="D514" i="12"/>
  <c r="C514" i="12"/>
  <c r="A514" i="12"/>
  <c r="J513" i="12"/>
  <c r="I513" i="12"/>
  <c r="H513" i="12"/>
  <c r="G513" i="12"/>
  <c r="F513" i="12"/>
  <c r="E513" i="12"/>
  <c r="D513" i="12"/>
  <c r="C513" i="12"/>
  <c r="A513" i="12"/>
  <c r="J512" i="12"/>
  <c r="I512" i="12"/>
  <c r="H512" i="12"/>
  <c r="G512" i="12"/>
  <c r="F512" i="12"/>
  <c r="E512" i="12"/>
  <c r="D512" i="12"/>
  <c r="C512" i="12"/>
  <c r="A512" i="12"/>
  <c r="J511" i="12"/>
  <c r="I511" i="12"/>
  <c r="H511" i="12"/>
  <c r="G511" i="12"/>
  <c r="F511" i="12"/>
  <c r="E511" i="12"/>
  <c r="D511" i="12"/>
  <c r="C511" i="12"/>
  <c r="A511" i="12"/>
  <c r="J510" i="12"/>
  <c r="I510" i="12"/>
  <c r="H510" i="12"/>
  <c r="G510" i="12"/>
  <c r="F510" i="12"/>
  <c r="E510" i="12"/>
  <c r="D510" i="12"/>
  <c r="C510" i="12"/>
  <c r="A510" i="12"/>
  <c r="J509" i="12"/>
  <c r="I509" i="12"/>
  <c r="H509" i="12"/>
  <c r="G509" i="12"/>
  <c r="F509" i="12"/>
  <c r="E509" i="12"/>
  <c r="D509" i="12"/>
  <c r="C509" i="12"/>
  <c r="A509" i="12"/>
  <c r="J508" i="12"/>
  <c r="I508" i="12"/>
  <c r="H508" i="12"/>
  <c r="G508" i="12"/>
  <c r="F508" i="12"/>
  <c r="E508" i="12"/>
  <c r="D508" i="12"/>
  <c r="C508" i="12"/>
  <c r="A508" i="12"/>
  <c r="J507" i="12"/>
  <c r="I507" i="12"/>
  <c r="H507" i="12"/>
  <c r="G507" i="12"/>
  <c r="F507" i="12"/>
  <c r="E507" i="12"/>
  <c r="D507" i="12"/>
  <c r="C507" i="12"/>
  <c r="A507" i="12"/>
  <c r="J506" i="12"/>
  <c r="I506" i="12"/>
  <c r="H506" i="12"/>
  <c r="G506" i="12"/>
  <c r="F506" i="12"/>
  <c r="E506" i="12"/>
  <c r="D506" i="12"/>
  <c r="C506" i="12"/>
  <c r="A506" i="12"/>
  <c r="L506" i="12" s="1"/>
  <c r="J505" i="12"/>
  <c r="I505" i="12"/>
  <c r="H505" i="12"/>
  <c r="G505" i="12"/>
  <c r="F505" i="12"/>
  <c r="E505" i="12"/>
  <c r="D505" i="12"/>
  <c r="C505" i="12"/>
  <c r="A505" i="12"/>
  <c r="J504" i="12"/>
  <c r="I504" i="12"/>
  <c r="H504" i="12"/>
  <c r="G504" i="12"/>
  <c r="F504" i="12"/>
  <c r="E504" i="12"/>
  <c r="D504" i="12"/>
  <c r="C504" i="12"/>
  <c r="A504" i="12"/>
  <c r="L504" i="12" s="1"/>
  <c r="J503" i="12"/>
  <c r="I503" i="12"/>
  <c r="H503" i="12"/>
  <c r="G503" i="12"/>
  <c r="F503" i="12"/>
  <c r="E503" i="12"/>
  <c r="D503" i="12"/>
  <c r="C503" i="12"/>
  <c r="A503" i="12"/>
  <c r="J502" i="12"/>
  <c r="I502" i="12"/>
  <c r="H502" i="12"/>
  <c r="G502" i="12"/>
  <c r="F502" i="12"/>
  <c r="E502" i="12"/>
  <c r="D502" i="12"/>
  <c r="C502" i="12"/>
  <c r="A502" i="12"/>
  <c r="L502" i="12" s="1"/>
  <c r="J501" i="12"/>
  <c r="I501" i="12"/>
  <c r="H501" i="12"/>
  <c r="G501" i="12"/>
  <c r="F501" i="12"/>
  <c r="E501" i="12"/>
  <c r="D501" i="12"/>
  <c r="C501" i="12"/>
  <c r="A501" i="12"/>
  <c r="J500" i="12"/>
  <c r="I500" i="12"/>
  <c r="H500" i="12"/>
  <c r="G500" i="12"/>
  <c r="F500" i="12"/>
  <c r="E500" i="12"/>
  <c r="D500" i="12"/>
  <c r="C500" i="12"/>
  <c r="A500" i="12"/>
  <c r="L500" i="12" s="1"/>
  <c r="J499" i="12"/>
  <c r="I499" i="12"/>
  <c r="H499" i="12"/>
  <c r="G499" i="12"/>
  <c r="F499" i="12"/>
  <c r="E499" i="12"/>
  <c r="D499" i="12"/>
  <c r="C499" i="12"/>
  <c r="A499" i="12"/>
  <c r="J498" i="12"/>
  <c r="I498" i="12"/>
  <c r="H498" i="12"/>
  <c r="G498" i="12"/>
  <c r="F498" i="12"/>
  <c r="E498" i="12"/>
  <c r="D498" i="12"/>
  <c r="C498" i="12"/>
  <c r="A498" i="12"/>
  <c r="L498" i="12" s="1"/>
  <c r="J497" i="12"/>
  <c r="I497" i="12"/>
  <c r="H497" i="12"/>
  <c r="G497" i="12"/>
  <c r="F497" i="12"/>
  <c r="E497" i="12"/>
  <c r="D497" i="12"/>
  <c r="C497" i="12"/>
  <c r="A497" i="12"/>
  <c r="J496" i="12"/>
  <c r="I496" i="12"/>
  <c r="H496" i="12"/>
  <c r="G496" i="12"/>
  <c r="F496" i="12"/>
  <c r="E496" i="12"/>
  <c r="D496" i="12"/>
  <c r="C496" i="12"/>
  <c r="A496" i="12"/>
  <c r="L496" i="12" s="1"/>
  <c r="J495" i="12"/>
  <c r="I495" i="12"/>
  <c r="H495" i="12"/>
  <c r="G495" i="12"/>
  <c r="F495" i="12"/>
  <c r="E495" i="12"/>
  <c r="D495" i="12"/>
  <c r="C495" i="12"/>
  <c r="A495" i="12"/>
  <c r="J494" i="12"/>
  <c r="I494" i="12"/>
  <c r="H494" i="12"/>
  <c r="G494" i="12"/>
  <c r="F494" i="12"/>
  <c r="E494" i="12"/>
  <c r="D494" i="12"/>
  <c r="C494" i="12"/>
  <c r="A494" i="12"/>
  <c r="L494" i="12" s="1"/>
  <c r="J493" i="12"/>
  <c r="I493" i="12"/>
  <c r="H493" i="12"/>
  <c r="G493" i="12"/>
  <c r="F493" i="12"/>
  <c r="E493" i="12"/>
  <c r="D493" i="12"/>
  <c r="C493" i="12"/>
  <c r="A493" i="12"/>
  <c r="J492" i="12"/>
  <c r="I492" i="12"/>
  <c r="H492" i="12"/>
  <c r="G492" i="12"/>
  <c r="F492" i="12"/>
  <c r="E492" i="12"/>
  <c r="D492" i="12"/>
  <c r="C492" i="12"/>
  <c r="A492" i="12"/>
  <c r="J491" i="12"/>
  <c r="I491" i="12"/>
  <c r="H491" i="12"/>
  <c r="G491" i="12"/>
  <c r="F491" i="12"/>
  <c r="E491" i="12"/>
  <c r="D491" i="12"/>
  <c r="C491" i="12"/>
  <c r="A491" i="12"/>
  <c r="J490" i="12"/>
  <c r="I490" i="12"/>
  <c r="H490" i="12"/>
  <c r="G490" i="12"/>
  <c r="F490" i="12"/>
  <c r="E490" i="12"/>
  <c r="D490" i="12"/>
  <c r="C490" i="12"/>
  <c r="A490" i="12"/>
  <c r="J489" i="12"/>
  <c r="I489" i="12"/>
  <c r="H489" i="12"/>
  <c r="G489" i="12"/>
  <c r="F489" i="12"/>
  <c r="E489" i="12"/>
  <c r="D489" i="12"/>
  <c r="C489" i="12"/>
  <c r="A489" i="12"/>
  <c r="J488" i="12"/>
  <c r="I488" i="12"/>
  <c r="H488" i="12"/>
  <c r="G488" i="12"/>
  <c r="F488" i="12"/>
  <c r="E488" i="12"/>
  <c r="D488" i="12"/>
  <c r="C488" i="12"/>
  <c r="A488" i="12"/>
  <c r="J487" i="12"/>
  <c r="I487" i="12"/>
  <c r="H487" i="12"/>
  <c r="G487" i="12"/>
  <c r="F487" i="12"/>
  <c r="E487" i="12"/>
  <c r="D487" i="12"/>
  <c r="C487" i="12"/>
  <c r="A487" i="12"/>
  <c r="J486" i="12"/>
  <c r="I486" i="12"/>
  <c r="H486" i="12"/>
  <c r="G486" i="12"/>
  <c r="F486" i="12"/>
  <c r="E486" i="12"/>
  <c r="D486" i="12"/>
  <c r="C486" i="12"/>
  <c r="A486" i="12"/>
  <c r="J485" i="12"/>
  <c r="I485" i="12"/>
  <c r="H485" i="12"/>
  <c r="G485" i="12"/>
  <c r="F485" i="12"/>
  <c r="E485" i="12"/>
  <c r="D485" i="12"/>
  <c r="C485" i="12"/>
  <c r="A485" i="12"/>
  <c r="J484" i="12"/>
  <c r="I484" i="12"/>
  <c r="H484" i="12"/>
  <c r="G484" i="12"/>
  <c r="F484" i="12"/>
  <c r="E484" i="12"/>
  <c r="D484" i="12"/>
  <c r="C484" i="12"/>
  <c r="A484" i="12"/>
  <c r="L484" i="12" s="1"/>
  <c r="J483" i="12"/>
  <c r="I483" i="12"/>
  <c r="H483" i="12"/>
  <c r="G483" i="12"/>
  <c r="F483" i="12"/>
  <c r="E483" i="12"/>
  <c r="D483" i="12"/>
  <c r="C483" i="12"/>
  <c r="A483" i="12"/>
  <c r="J482" i="12"/>
  <c r="I482" i="12"/>
  <c r="H482" i="12"/>
  <c r="G482" i="12"/>
  <c r="F482" i="12"/>
  <c r="E482" i="12"/>
  <c r="D482" i="12"/>
  <c r="C482" i="12"/>
  <c r="A482" i="12"/>
  <c r="L482" i="12" s="1"/>
  <c r="J481" i="12"/>
  <c r="I481" i="12"/>
  <c r="H481" i="12"/>
  <c r="G481" i="12"/>
  <c r="F481" i="12"/>
  <c r="E481" i="12"/>
  <c r="D481" i="12"/>
  <c r="C481" i="12"/>
  <c r="A481" i="12"/>
  <c r="J480" i="12"/>
  <c r="I480" i="12"/>
  <c r="H480" i="12"/>
  <c r="G480" i="12"/>
  <c r="F480" i="12"/>
  <c r="E480" i="12"/>
  <c r="D480" i="12"/>
  <c r="C480" i="12"/>
  <c r="A480" i="12"/>
  <c r="L480" i="12" s="1"/>
  <c r="J479" i="12"/>
  <c r="I479" i="12"/>
  <c r="H479" i="12"/>
  <c r="G479" i="12"/>
  <c r="F479" i="12"/>
  <c r="E479" i="12"/>
  <c r="D479" i="12"/>
  <c r="C479" i="12"/>
  <c r="A479" i="12"/>
  <c r="J478" i="12"/>
  <c r="I478" i="12"/>
  <c r="H478" i="12"/>
  <c r="G478" i="12"/>
  <c r="F478" i="12"/>
  <c r="E478" i="12"/>
  <c r="D478" i="12"/>
  <c r="C478" i="12"/>
  <c r="A478" i="12"/>
  <c r="L478" i="12" s="1"/>
  <c r="J477" i="12"/>
  <c r="I477" i="12"/>
  <c r="H477" i="12"/>
  <c r="G477" i="12"/>
  <c r="F477" i="12"/>
  <c r="E477" i="12"/>
  <c r="D477" i="12"/>
  <c r="C477" i="12"/>
  <c r="A477" i="12"/>
  <c r="J476" i="12"/>
  <c r="I476" i="12"/>
  <c r="H476" i="12"/>
  <c r="G476" i="12"/>
  <c r="F476" i="12"/>
  <c r="E476" i="12"/>
  <c r="D476" i="12"/>
  <c r="C476" i="12"/>
  <c r="A476" i="12"/>
  <c r="L476" i="12" s="1"/>
  <c r="J475" i="12"/>
  <c r="I475" i="12"/>
  <c r="H475" i="12"/>
  <c r="G475" i="12"/>
  <c r="F475" i="12"/>
  <c r="E475" i="12"/>
  <c r="D475" i="12"/>
  <c r="C475" i="12"/>
  <c r="A475" i="12"/>
  <c r="J474" i="12"/>
  <c r="I474" i="12"/>
  <c r="H474" i="12"/>
  <c r="G474" i="12"/>
  <c r="F474" i="12"/>
  <c r="E474" i="12"/>
  <c r="D474" i="12"/>
  <c r="C474" i="12"/>
  <c r="A474" i="12"/>
  <c r="L474" i="12" s="1"/>
  <c r="J473" i="12"/>
  <c r="I473" i="12"/>
  <c r="H473" i="12"/>
  <c r="G473" i="12"/>
  <c r="F473" i="12"/>
  <c r="E473" i="12"/>
  <c r="D473" i="12"/>
  <c r="C473" i="12"/>
  <c r="A473" i="12"/>
  <c r="J472" i="12"/>
  <c r="I472" i="12"/>
  <c r="H472" i="12"/>
  <c r="G472" i="12"/>
  <c r="F472" i="12"/>
  <c r="E472" i="12"/>
  <c r="D472" i="12"/>
  <c r="C472" i="12"/>
  <c r="A472" i="12"/>
  <c r="L472" i="12" s="1"/>
  <c r="J471" i="12"/>
  <c r="I471" i="12"/>
  <c r="H471" i="12"/>
  <c r="G471" i="12"/>
  <c r="F471" i="12"/>
  <c r="E471" i="12"/>
  <c r="D471" i="12"/>
  <c r="C471" i="12"/>
  <c r="A471" i="12"/>
  <c r="J470" i="12"/>
  <c r="I470" i="12"/>
  <c r="H470" i="12"/>
  <c r="G470" i="12"/>
  <c r="F470" i="12"/>
  <c r="E470" i="12"/>
  <c r="D470" i="12"/>
  <c r="C470" i="12"/>
  <c r="A470" i="12"/>
  <c r="L470" i="12" s="1"/>
  <c r="J469" i="12"/>
  <c r="I469" i="12"/>
  <c r="H469" i="12"/>
  <c r="G469" i="12"/>
  <c r="F469" i="12"/>
  <c r="E469" i="12"/>
  <c r="D469" i="12"/>
  <c r="C469" i="12"/>
  <c r="A469" i="12"/>
  <c r="J468" i="12"/>
  <c r="I468" i="12"/>
  <c r="H468" i="12"/>
  <c r="G468" i="12"/>
  <c r="F468" i="12"/>
  <c r="E468" i="12"/>
  <c r="D468" i="12"/>
  <c r="C468" i="12"/>
  <c r="A468" i="12"/>
  <c r="L468" i="12" s="1"/>
  <c r="J467" i="12"/>
  <c r="I467" i="12"/>
  <c r="H467" i="12"/>
  <c r="G467" i="12"/>
  <c r="F467" i="12"/>
  <c r="E467" i="12"/>
  <c r="D467" i="12"/>
  <c r="C467" i="12"/>
  <c r="A467" i="12"/>
  <c r="J466" i="12"/>
  <c r="I466" i="12"/>
  <c r="H466" i="12"/>
  <c r="G466" i="12"/>
  <c r="F466" i="12"/>
  <c r="E466" i="12"/>
  <c r="D466" i="12"/>
  <c r="C466" i="12"/>
  <c r="A466" i="12"/>
  <c r="L466" i="12" s="1"/>
  <c r="J465" i="12"/>
  <c r="I465" i="12"/>
  <c r="H465" i="12"/>
  <c r="G465" i="12"/>
  <c r="F465" i="12"/>
  <c r="E465" i="12"/>
  <c r="D465" i="12"/>
  <c r="C465" i="12"/>
  <c r="A465" i="12"/>
  <c r="J464" i="12"/>
  <c r="I464" i="12"/>
  <c r="H464" i="12"/>
  <c r="G464" i="12"/>
  <c r="F464" i="12"/>
  <c r="E464" i="12"/>
  <c r="D464" i="12"/>
  <c r="C464" i="12"/>
  <c r="A464" i="12"/>
  <c r="L464" i="12" s="1"/>
  <c r="J463" i="12"/>
  <c r="I463" i="12"/>
  <c r="H463" i="12"/>
  <c r="G463" i="12"/>
  <c r="F463" i="12"/>
  <c r="E463" i="12"/>
  <c r="D463" i="12"/>
  <c r="C463" i="12"/>
  <c r="A463" i="12"/>
  <c r="J462" i="12"/>
  <c r="I462" i="12"/>
  <c r="H462" i="12"/>
  <c r="G462" i="12"/>
  <c r="F462" i="12"/>
  <c r="E462" i="12"/>
  <c r="D462" i="12"/>
  <c r="C462" i="12"/>
  <c r="A462" i="12"/>
  <c r="J461" i="12"/>
  <c r="I461" i="12"/>
  <c r="H461" i="12"/>
  <c r="G461" i="12"/>
  <c r="F461" i="12"/>
  <c r="E461" i="12"/>
  <c r="D461" i="12"/>
  <c r="C461" i="12"/>
  <c r="A461" i="12"/>
  <c r="J460" i="12"/>
  <c r="I460" i="12"/>
  <c r="H460" i="12"/>
  <c r="G460" i="12"/>
  <c r="F460" i="12"/>
  <c r="E460" i="12"/>
  <c r="D460" i="12"/>
  <c r="C460" i="12"/>
  <c r="A460" i="12"/>
  <c r="J459" i="12"/>
  <c r="I459" i="12"/>
  <c r="H459" i="12"/>
  <c r="G459" i="12"/>
  <c r="F459" i="12"/>
  <c r="E459" i="12"/>
  <c r="D459" i="12"/>
  <c r="C459" i="12"/>
  <c r="A459" i="12"/>
  <c r="J458" i="12"/>
  <c r="I458" i="12"/>
  <c r="H458" i="12"/>
  <c r="G458" i="12"/>
  <c r="F458" i="12"/>
  <c r="E458" i="12"/>
  <c r="D458" i="12"/>
  <c r="C458" i="12"/>
  <c r="A458" i="12"/>
  <c r="J457" i="12"/>
  <c r="I457" i="12"/>
  <c r="H457" i="12"/>
  <c r="G457" i="12"/>
  <c r="F457" i="12"/>
  <c r="E457" i="12"/>
  <c r="D457" i="12"/>
  <c r="C457" i="12"/>
  <c r="A457" i="12"/>
  <c r="J456" i="12"/>
  <c r="I456" i="12"/>
  <c r="H456" i="12"/>
  <c r="G456" i="12"/>
  <c r="F456" i="12"/>
  <c r="E456" i="12"/>
  <c r="D456" i="12"/>
  <c r="C456" i="12"/>
  <c r="A456" i="12"/>
  <c r="J455" i="12"/>
  <c r="I455" i="12"/>
  <c r="H455" i="12"/>
  <c r="G455" i="12"/>
  <c r="F455" i="12"/>
  <c r="E455" i="12"/>
  <c r="D455" i="12"/>
  <c r="C455" i="12"/>
  <c r="A455" i="12"/>
  <c r="J454" i="12"/>
  <c r="I454" i="12"/>
  <c r="H454" i="12"/>
  <c r="G454" i="12"/>
  <c r="F454" i="12"/>
  <c r="E454" i="12"/>
  <c r="D454" i="12"/>
  <c r="C454" i="12"/>
  <c r="A454" i="12"/>
  <c r="J453" i="12"/>
  <c r="I453" i="12"/>
  <c r="H453" i="12"/>
  <c r="G453" i="12"/>
  <c r="F453" i="12"/>
  <c r="E453" i="12"/>
  <c r="D453" i="12"/>
  <c r="C453" i="12"/>
  <c r="A453" i="12"/>
  <c r="J452" i="12"/>
  <c r="I452" i="12"/>
  <c r="H452" i="12"/>
  <c r="G452" i="12"/>
  <c r="F452" i="12"/>
  <c r="E452" i="12"/>
  <c r="D452" i="12"/>
  <c r="C452" i="12"/>
  <c r="A452" i="12"/>
  <c r="J451" i="12"/>
  <c r="I451" i="12"/>
  <c r="H451" i="12"/>
  <c r="G451" i="12"/>
  <c r="F451" i="12"/>
  <c r="E451" i="12"/>
  <c r="D451" i="12"/>
  <c r="C451" i="12"/>
  <c r="A451" i="12"/>
  <c r="J450" i="12"/>
  <c r="I450" i="12"/>
  <c r="H450" i="12"/>
  <c r="G450" i="12"/>
  <c r="F450" i="12"/>
  <c r="E450" i="12"/>
  <c r="D450" i="12"/>
  <c r="C450" i="12"/>
  <c r="A450" i="12"/>
  <c r="J449" i="12"/>
  <c r="I449" i="12"/>
  <c r="H449" i="12"/>
  <c r="G449" i="12"/>
  <c r="F449" i="12"/>
  <c r="E449" i="12"/>
  <c r="D449" i="12"/>
  <c r="C449" i="12"/>
  <c r="A449" i="12"/>
  <c r="J448" i="12"/>
  <c r="I448" i="12"/>
  <c r="H448" i="12"/>
  <c r="G448" i="12"/>
  <c r="F448" i="12"/>
  <c r="E448" i="12"/>
  <c r="D448" i="12"/>
  <c r="C448" i="12"/>
  <c r="A448" i="12"/>
  <c r="J447" i="12"/>
  <c r="I447" i="12"/>
  <c r="H447" i="12"/>
  <c r="G447" i="12"/>
  <c r="F447" i="12"/>
  <c r="E447" i="12"/>
  <c r="D447" i="12"/>
  <c r="C447" i="12"/>
  <c r="A447" i="12"/>
  <c r="J446" i="12"/>
  <c r="I446" i="12"/>
  <c r="H446" i="12"/>
  <c r="G446" i="12"/>
  <c r="F446" i="12"/>
  <c r="E446" i="12"/>
  <c r="D446" i="12"/>
  <c r="C446" i="12"/>
  <c r="A446" i="12"/>
  <c r="J445" i="12"/>
  <c r="I445" i="12"/>
  <c r="H445" i="12"/>
  <c r="G445" i="12"/>
  <c r="F445" i="12"/>
  <c r="E445" i="12"/>
  <c r="D445" i="12"/>
  <c r="C445" i="12"/>
  <c r="A445" i="12"/>
  <c r="J444" i="12"/>
  <c r="I444" i="12"/>
  <c r="H444" i="12"/>
  <c r="G444" i="12"/>
  <c r="F444" i="12"/>
  <c r="E444" i="12"/>
  <c r="D444" i="12"/>
  <c r="C444" i="12"/>
  <c r="A444" i="12"/>
  <c r="L444" i="12" s="1"/>
  <c r="J443" i="12"/>
  <c r="I443" i="12"/>
  <c r="H443" i="12"/>
  <c r="G443" i="12"/>
  <c r="F443" i="12"/>
  <c r="E443" i="12"/>
  <c r="D443" i="12"/>
  <c r="C443" i="12"/>
  <c r="A443" i="12"/>
  <c r="J442" i="12"/>
  <c r="I442" i="12"/>
  <c r="H442" i="12"/>
  <c r="G442" i="12"/>
  <c r="F442" i="12"/>
  <c r="E442" i="12"/>
  <c r="D442" i="12"/>
  <c r="C442" i="12"/>
  <c r="A442" i="12"/>
  <c r="L442" i="12" s="1"/>
  <c r="J441" i="12"/>
  <c r="I441" i="12"/>
  <c r="H441" i="12"/>
  <c r="G441" i="12"/>
  <c r="F441" i="12"/>
  <c r="E441" i="12"/>
  <c r="D441" i="12"/>
  <c r="C441" i="12"/>
  <c r="A441" i="12"/>
  <c r="J440" i="12"/>
  <c r="I440" i="12"/>
  <c r="H440" i="12"/>
  <c r="G440" i="12"/>
  <c r="F440" i="12"/>
  <c r="E440" i="12"/>
  <c r="D440" i="12"/>
  <c r="C440" i="12"/>
  <c r="A440" i="12"/>
  <c r="L440" i="12" s="1"/>
  <c r="J439" i="12"/>
  <c r="I439" i="12"/>
  <c r="H439" i="12"/>
  <c r="G439" i="12"/>
  <c r="F439" i="12"/>
  <c r="E439" i="12"/>
  <c r="D439" i="12"/>
  <c r="C439" i="12"/>
  <c r="A439" i="12"/>
  <c r="J438" i="12"/>
  <c r="I438" i="12"/>
  <c r="H438" i="12"/>
  <c r="G438" i="12"/>
  <c r="F438" i="12"/>
  <c r="E438" i="12"/>
  <c r="D438" i="12"/>
  <c r="C438" i="12"/>
  <c r="A438" i="12"/>
  <c r="L438" i="12" s="1"/>
  <c r="J437" i="12"/>
  <c r="I437" i="12"/>
  <c r="H437" i="12"/>
  <c r="G437" i="12"/>
  <c r="F437" i="12"/>
  <c r="E437" i="12"/>
  <c r="D437" i="12"/>
  <c r="C437" i="12"/>
  <c r="A437" i="12"/>
  <c r="J436" i="12"/>
  <c r="I436" i="12"/>
  <c r="H436" i="12"/>
  <c r="G436" i="12"/>
  <c r="F436" i="12"/>
  <c r="E436" i="12"/>
  <c r="D436" i="12"/>
  <c r="C436" i="12"/>
  <c r="A436" i="12"/>
  <c r="L436" i="12" s="1"/>
  <c r="J435" i="12"/>
  <c r="I435" i="12"/>
  <c r="H435" i="12"/>
  <c r="G435" i="12"/>
  <c r="F435" i="12"/>
  <c r="E435" i="12"/>
  <c r="D435" i="12"/>
  <c r="C435" i="12"/>
  <c r="A435" i="12"/>
  <c r="J434" i="12"/>
  <c r="I434" i="12"/>
  <c r="H434" i="12"/>
  <c r="G434" i="12"/>
  <c r="F434" i="12"/>
  <c r="E434" i="12"/>
  <c r="D434" i="12"/>
  <c r="C434" i="12"/>
  <c r="A434" i="12"/>
  <c r="L434" i="12" s="1"/>
  <c r="J433" i="12"/>
  <c r="I433" i="12"/>
  <c r="H433" i="12"/>
  <c r="G433" i="12"/>
  <c r="F433" i="12"/>
  <c r="E433" i="12"/>
  <c r="D433" i="12"/>
  <c r="C433" i="12"/>
  <c r="A433" i="12"/>
  <c r="J432" i="12"/>
  <c r="I432" i="12"/>
  <c r="H432" i="12"/>
  <c r="G432" i="12"/>
  <c r="F432" i="12"/>
  <c r="E432" i="12"/>
  <c r="D432" i="12"/>
  <c r="C432" i="12"/>
  <c r="A432" i="12"/>
  <c r="L432" i="12" s="1"/>
  <c r="J431" i="12"/>
  <c r="I431" i="12"/>
  <c r="H431" i="12"/>
  <c r="G431" i="12"/>
  <c r="F431" i="12"/>
  <c r="E431" i="12"/>
  <c r="D431" i="12"/>
  <c r="C431" i="12"/>
  <c r="A431" i="12"/>
  <c r="J430" i="12"/>
  <c r="I430" i="12"/>
  <c r="H430" i="12"/>
  <c r="G430" i="12"/>
  <c r="F430" i="12"/>
  <c r="E430" i="12"/>
  <c r="D430" i="12"/>
  <c r="C430" i="12"/>
  <c r="A430" i="12"/>
  <c r="L430" i="12" s="1"/>
  <c r="J429" i="12"/>
  <c r="I429" i="12"/>
  <c r="H429" i="12"/>
  <c r="G429" i="12"/>
  <c r="F429" i="12"/>
  <c r="E429" i="12"/>
  <c r="D429" i="12"/>
  <c r="C429" i="12"/>
  <c r="A429" i="12"/>
  <c r="J428" i="12"/>
  <c r="I428" i="12"/>
  <c r="H428" i="12"/>
  <c r="G428" i="12"/>
  <c r="F428" i="12"/>
  <c r="E428" i="12"/>
  <c r="D428" i="12"/>
  <c r="C428" i="12"/>
  <c r="A428" i="12"/>
  <c r="L428" i="12" s="1"/>
  <c r="J427" i="12"/>
  <c r="I427" i="12"/>
  <c r="H427" i="12"/>
  <c r="G427" i="12"/>
  <c r="F427" i="12"/>
  <c r="E427" i="12"/>
  <c r="D427" i="12"/>
  <c r="C427" i="12"/>
  <c r="A427" i="12"/>
  <c r="J426" i="12"/>
  <c r="I426" i="12"/>
  <c r="H426" i="12"/>
  <c r="G426" i="12"/>
  <c r="F426" i="12"/>
  <c r="E426" i="12"/>
  <c r="D426" i="12"/>
  <c r="C426" i="12"/>
  <c r="A426" i="12"/>
  <c r="L426" i="12" s="1"/>
  <c r="J425" i="12"/>
  <c r="I425" i="12"/>
  <c r="H425" i="12"/>
  <c r="G425" i="12"/>
  <c r="F425" i="12"/>
  <c r="E425" i="12"/>
  <c r="D425" i="12"/>
  <c r="C425" i="12"/>
  <c r="A425" i="12"/>
  <c r="J424" i="12"/>
  <c r="I424" i="12"/>
  <c r="H424" i="12"/>
  <c r="G424" i="12"/>
  <c r="F424" i="12"/>
  <c r="E424" i="12"/>
  <c r="D424" i="12"/>
  <c r="C424" i="12"/>
  <c r="A424" i="12"/>
  <c r="J423" i="12"/>
  <c r="I423" i="12"/>
  <c r="H423" i="12"/>
  <c r="G423" i="12"/>
  <c r="F423" i="12"/>
  <c r="E423" i="12"/>
  <c r="D423" i="12"/>
  <c r="C423" i="12"/>
  <c r="A423" i="12"/>
  <c r="J422" i="12"/>
  <c r="I422" i="12"/>
  <c r="H422" i="12"/>
  <c r="G422" i="12"/>
  <c r="F422" i="12"/>
  <c r="E422" i="12"/>
  <c r="D422" i="12"/>
  <c r="C422" i="12"/>
  <c r="A422" i="12"/>
  <c r="J421" i="12"/>
  <c r="I421" i="12"/>
  <c r="H421" i="12"/>
  <c r="G421" i="12"/>
  <c r="F421" i="12"/>
  <c r="E421" i="12"/>
  <c r="D421" i="12"/>
  <c r="C421" i="12"/>
  <c r="A421" i="12"/>
  <c r="J420" i="12"/>
  <c r="I420" i="12"/>
  <c r="H420" i="12"/>
  <c r="G420" i="12"/>
  <c r="F420" i="12"/>
  <c r="E420" i="12"/>
  <c r="D420" i="12"/>
  <c r="C420" i="12"/>
  <c r="A420" i="12"/>
  <c r="J419" i="12"/>
  <c r="I419" i="12"/>
  <c r="H419" i="12"/>
  <c r="G419" i="12"/>
  <c r="F419" i="12"/>
  <c r="E419" i="12"/>
  <c r="D419" i="12"/>
  <c r="C419" i="12"/>
  <c r="A419" i="12"/>
  <c r="J418" i="12"/>
  <c r="I418" i="12"/>
  <c r="H418" i="12"/>
  <c r="G418" i="12"/>
  <c r="F418" i="12"/>
  <c r="E418" i="12"/>
  <c r="D418" i="12"/>
  <c r="C418" i="12"/>
  <c r="A418" i="12"/>
  <c r="J417" i="12"/>
  <c r="I417" i="12"/>
  <c r="H417" i="12"/>
  <c r="G417" i="12"/>
  <c r="F417" i="12"/>
  <c r="E417" i="12"/>
  <c r="D417" i="12"/>
  <c r="C417" i="12"/>
  <c r="A417" i="12"/>
  <c r="J416" i="12"/>
  <c r="I416" i="12"/>
  <c r="H416" i="12"/>
  <c r="G416" i="12"/>
  <c r="F416" i="12"/>
  <c r="E416" i="12"/>
  <c r="D416" i="12"/>
  <c r="C416" i="12"/>
  <c r="A416" i="12"/>
  <c r="L416" i="12" s="1"/>
  <c r="J415" i="12"/>
  <c r="I415" i="12"/>
  <c r="H415" i="12"/>
  <c r="G415" i="12"/>
  <c r="F415" i="12"/>
  <c r="E415" i="12"/>
  <c r="D415" i="12"/>
  <c r="C415" i="12"/>
  <c r="A415" i="12"/>
  <c r="J414" i="12"/>
  <c r="I414" i="12"/>
  <c r="H414" i="12"/>
  <c r="G414" i="12"/>
  <c r="F414" i="12"/>
  <c r="E414" i="12"/>
  <c r="D414" i="12"/>
  <c r="C414" i="12"/>
  <c r="A414" i="12"/>
  <c r="L414" i="12" s="1"/>
  <c r="J413" i="12"/>
  <c r="I413" i="12"/>
  <c r="H413" i="12"/>
  <c r="G413" i="12"/>
  <c r="F413" i="12"/>
  <c r="E413" i="12"/>
  <c r="D413" i="12"/>
  <c r="C413" i="12"/>
  <c r="A413" i="12"/>
  <c r="J412" i="12"/>
  <c r="I412" i="12"/>
  <c r="H412" i="12"/>
  <c r="G412" i="12"/>
  <c r="F412" i="12"/>
  <c r="E412" i="12"/>
  <c r="D412" i="12"/>
  <c r="C412" i="12"/>
  <c r="A412" i="12"/>
  <c r="L412" i="12" s="1"/>
  <c r="J411" i="12"/>
  <c r="I411" i="12"/>
  <c r="H411" i="12"/>
  <c r="G411" i="12"/>
  <c r="F411" i="12"/>
  <c r="E411" i="12"/>
  <c r="D411" i="12"/>
  <c r="C411" i="12"/>
  <c r="A411" i="12"/>
  <c r="J410" i="12"/>
  <c r="I410" i="12"/>
  <c r="H410" i="12"/>
  <c r="G410" i="12"/>
  <c r="F410" i="12"/>
  <c r="E410" i="12"/>
  <c r="D410" i="12"/>
  <c r="C410" i="12"/>
  <c r="A410" i="12"/>
  <c r="J409" i="12"/>
  <c r="I409" i="12"/>
  <c r="H409" i="12"/>
  <c r="G409" i="12"/>
  <c r="F409" i="12"/>
  <c r="E409" i="12"/>
  <c r="D409" i="12"/>
  <c r="C409" i="12"/>
  <c r="A409" i="12"/>
  <c r="J408" i="12"/>
  <c r="I408" i="12"/>
  <c r="H408" i="12"/>
  <c r="G408" i="12"/>
  <c r="F408" i="12"/>
  <c r="E408" i="12"/>
  <c r="D408" i="12"/>
  <c r="C408" i="12"/>
  <c r="A408" i="12"/>
  <c r="J407" i="12"/>
  <c r="I407" i="12"/>
  <c r="H407" i="12"/>
  <c r="G407" i="12"/>
  <c r="F407" i="12"/>
  <c r="E407" i="12"/>
  <c r="D407" i="12"/>
  <c r="C407" i="12"/>
  <c r="A407" i="12"/>
  <c r="J406" i="12"/>
  <c r="I406" i="12"/>
  <c r="H406" i="12"/>
  <c r="G406" i="12"/>
  <c r="F406" i="12"/>
  <c r="E406" i="12"/>
  <c r="D406" i="12"/>
  <c r="C406" i="12"/>
  <c r="A406" i="12"/>
  <c r="J405" i="12"/>
  <c r="I405" i="12"/>
  <c r="H405" i="12"/>
  <c r="G405" i="12"/>
  <c r="F405" i="12"/>
  <c r="E405" i="12"/>
  <c r="D405" i="12"/>
  <c r="C405" i="12"/>
  <c r="A405" i="12"/>
  <c r="J404" i="12"/>
  <c r="I404" i="12"/>
  <c r="H404" i="12"/>
  <c r="G404" i="12"/>
  <c r="F404" i="12"/>
  <c r="E404" i="12"/>
  <c r="D404" i="12"/>
  <c r="C404" i="12"/>
  <c r="A404" i="12"/>
  <c r="J403" i="12"/>
  <c r="I403" i="12"/>
  <c r="H403" i="12"/>
  <c r="G403" i="12"/>
  <c r="F403" i="12"/>
  <c r="E403" i="12"/>
  <c r="D403" i="12"/>
  <c r="C403" i="12"/>
  <c r="A403" i="12"/>
  <c r="J402" i="12"/>
  <c r="I402" i="12"/>
  <c r="H402" i="12"/>
  <c r="G402" i="12"/>
  <c r="F402" i="12"/>
  <c r="E402" i="12"/>
  <c r="D402" i="12"/>
  <c r="C402" i="12"/>
  <c r="A402" i="12"/>
  <c r="J401" i="12"/>
  <c r="I401" i="12"/>
  <c r="H401" i="12"/>
  <c r="G401" i="12"/>
  <c r="F401" i="12"/>
  <c r="E401" i="12"/>
  <c r="D401" i="12"/>
  <c r="C401" i="12"/>
  <c r="A401" i="12"/>
  <c r="J400" i="12"/>
  <c r="I400" i="12"/>
  <c r="H400" i="12"/>
  <c r="G400" i="12"/>
  <c r="F400" i="12"/>
  <c r="E400" i="12"/>
  <c r="D400" i="12"/>
  <c r="C400" i="12"/>
  <c r="A400" i="12"/>
  <c r="J399" i="12"/>
  <c r="I399" i="12"/>
  <c r="H399" i="12"/>
  <c r="G399" i="12"/>
  <c r="F399" i="12"/>
  <c r="E399" i="12"/>
  <c r="D399" i="12"/>
  <c r="C399" i="12"/>
  <c r="A399" i="12"/>
  <c r="J398" i="12"/>
  <c r="I398" i="12"/>
  <c r="H398" i="12"/>
  <c r="G398" i="12"/>
  <c r="F398" i="12"/>
  <c r="E398" i="12"/>
  <c r="D398" i="12"/>
  <c r="C398" i="12"/>
  <c r="A398" i="12"/>
  <c r="J397" i="12"/>
  <c r="I397" i="12"/>
  <c r="H397" i="12"/>
  <c r="G397" i="12"/>
  <c r="F397" i="12"/>
  <c r="E397" i="12"/>
  <c r="D397" i="12"/>
  <c r="C397" i="12"/>
  <c r="A397" i="12"/>
  <c r="J396" i="12"/>
  <c r="I396" i="12"/>
  <c r="H396" i="12"/>
  <c r="G396" i="12"/>
  <c r="F396" i="12"/>
  <c r="E396" i="12"/>
  <c r="D396" i="12"/>
  <c r="C396" i="12"/>
  <c r="A396" i="12"/>
  <c r="J395" i="12"/>
  <c r="I395" i="12"/>
  <c r="H395" i="12"/>
  <c r="G395" i="12"/>
  <c r="F395" i="12"/>
  <c r="E395" i="12"/>
  <c r="D395" i="12"/>
  <c r="C395" i="12"/>
  <c r="A395" i="12"/>
  <c r="J394" i="12"/>
  <c r="I394" i="12"/>
  <c r="H394" i="12"/>
  <c r="G394" i="12"/>
  <c r="F394" i="12"/>
  <c r="E394" i="12"/>
  <c r="D394" i="12"/>
  <c r="C394" i="12"/>
  <c r="A394" i="12"/>
  <c r="J393" i="12"/>
  <c r="I393" i="12"/>
  <c r="H393" i="12"/>
  <c r="G393" i="12"/>
  <c r="F393" i="12"/>
  <c r="E393" i="12"/>
  <c r="D393" i="12"/>
  <c r="C393" i="12"/>
  <c r="A393" i="12"/>
  <c r="J392" i="12"/>
  <c r="I392" i="12"/>
  <c r="H392" i="12"/>
  <c r="G392" i="12"/>
  <c r="F392" i="12"/>
  <c r="E392" i="12"/>
  <c r="D392" i="12"/>
  <c r="C392" i="12"/>
  <c r="A392" i="12"/>
  <c r="J391" i="12"/>
  <c r="I391" i="12"/>
  <c r="H391" i="12"/>
  <c r="G391" i="12"/>
  <c r="F391" i="12"/>
  <c r="E391" i="12"/>
  <c r="D391" i="12"/>
  <c r="C391" i="12"/>
  <c r="A391" i="12"/>
  <c r="J390" i="12"/>
  <c r="I390" i="12"/>
  <c r="H390" i="12"/>
  <c r="G390" i="12"/>
  <c r="F390" i="12"/>
  <c r="E390" i="12"/>
  <c r="D390" i="12"/>
  <c r="C390" i="12"/>
  <c r="A390" i="12"/>
  <c r="J389" i="12"/>
  <c r="I389" i="12"/>
  <c r="H389" i="12"/>
  <c r="G389" i="12"/>
  <c r="F389" i="12"/>
  <c r="E389" i="12"/>
  <c r="D389" i="12"/>
  <c r="C389" i="12"/>
  <c r="A389" i="12"/>
  <c r="J388" i="12"/>
  <c r="I388" i="12"/>
  <c r="H388" i="12"/>
  <c r="G388" i="12"/>
  <c r="F388" i="12"/>
  <c r="E388" i="12"/>
  <c r="D388" i="12"/>
  <c r="C388" i="12"/>
  <c r="A388" i="12"/>
  <c r="J387" i="12"/>
  <c r="I387" i="12"/>
  <c r="H387" i="12"/>
  <c r="G387" i="12"/>
  <c r="F387" i="12"/>
  <c r="E387" i="12"/>
  <c r="D387" i="12"/>
  <c r="C387" i="12"/>
  <c r="A387" i="12"/>
  <c r="J386" i="12"/>
  <c r="I386" i="12"/>
  <c r="H386" i="12"/>
  <c r="G386" i="12"/>
  <c r="F386" i="12"/>
  <c r="E386" i="12"/>
  <c r="D386" i="12"/>
  <c r="C386" i="12"/>
  <c r="A386" i="12"/>
  <c r="J385" i="12"/>
  <c r="I385" i="12"/>
  <c r="H385" i="12"/>
  <c r="G385" i="12"/>
  <c r="F385" i="12"/>
  <c r="E385" i="12"/>
  <c r="D385" i="12"/>
  <c r="C385" i="12"/>
  <c r="A385" i="12"/>
  <c r="J384" i="12"/>
  <c r="I384" i="12"/>
  <c r="H384" i="12"/>
  <c r="G384" i="12"/>
  <c r="F384" i="12"/>
  <c r="E384" i="12"/>
  <c r="D384" i="12"/>
  <c r="C384" i="12"/>
  <c r="A384" i="12"/>
  <c r="J383" i="12"/>
  <c r="I383" i="12"/>
  <c r="H383" i="12"/>
  <c r="G383" i="12"/>
  <c r="F383" i="12"/>
  <c r="E383" i="12"/>
  <c r="D383" i="12"/>
  <c r="C383" i="12"/>
  <c r="A383" i="12"/>
  <c r="J382" i="12"/>
  <c r="I382" i="12"/>
  <c r="H382" i="12"/>
  <c r="G382" i="12"/>
  <c r="F382" i="12"/>
  <c r="E382" i="12"/>
  <c r="D382" i="12"/>
  <c r="C382" i="12"/>
  <c r="A382" i="12"/>
  <c r="L382" i="12" s="1"/>
  <c r="L381" i="12"/>
  <c r="J381" i="12"/>
  <c r="I381" i="12"/>
  <c r="H381" i="12"/>
  <c r="G381" i="12"/>
  <c r="F381" i="12"/>
  <c r="E381" i="12"/>
  <c r="D381" i="12"/>
  <c r="C381" i="12"/>
  <c r="A381" i="12"/>
  <c r="J380" i="12"/>
  <c r="I380" i="12"/>
  <c r="H380" i="12"/>
  <c r="G380" i="12"/>
  <c r="F380" i="12"/>
  <c r="E380" i="12"/>
  <c r="D380" i="12"/>
  <c r="C380" i="12"/>
  <c r="A380" i="12"/>
  <c r="L380" i="12" s="1"/>
  <c r="L379" i="12"/>
  <c r="J379" i="12"/>
  <c r="I379" i="12"/>
  <c r="H379" i="12"/>
  <c r="G379" i="12"/>
  <c r="F379" i="12"/>
  <c r="E379" i="12"/>
  <c r="D379" i="12"/>
  <c r="C379" i="12"/>
  <c r="A379" i="12"/>
  <c r="J378" i="12"/>
  <c r="I378" i="12"/>
  <c r="H378" i="12"/>
  <c r="G378" i="12"/>
  <c r="F378" i="12"/>
  <c r="E378" i="12"/>
  <c r="D378" i="12"/>
  <c r="C378" i="12"/>
  <c r="A378" i="12"/>
  <c r="L378" i="12" s="1"/>
  <c r="L377" i="12"/>
  <c r="J377" i="12"/>
  <c r="I377" i="12"/>
  <c r="H377" i="12"/>
  <c r="G377" i="12"/>
  <c r="F377" i="12"/>
  <c r="E377" i="12"/>
  <c r="D377" i="12"/>
  <c r="C377" i="12"/>
  <c r="A377" i="12"/>
  <c r="J376" i="12"/>
  <c r="I376" i="12"/>
  <c r="H376" i="12"/>
  <c r="G376" i="12"/>
  <c r="F376" i="12"/>
  <c r="E376" i="12"/>
  <c r="D376" i="12"/>
  <c r="C376" i="12"/>
  <c r="A376" i="12"/>
  <c r="L376" i="12" s="1"/>
  <c r="L375" i="12"/>
  <c r="J375" i="12"/>
  <c r="I375" i="12"/>
  <c r="H375" i="12"/>
  <c r="G375" i="12"/>
  <c r="F375" i="12"/>
  <c r="E375" i="12"/>
  <c r="D375" i="12"/>
  <c r="C375" i="12"/>
  <c r="A375" i="12"/>
  <c r="J374" i="12"/>
  <c r="I374" i="12"/>
  <c r="H374" i="12"/>
  <c r="G374" i="12"/>
  <c r="F374" i="12"/>
  <c r="E374" i="12"/>
  <c r="D374" i="12"/>
  <c r="C374" i="12"/>
  <c r="A374" i="12"/>
  <c r="L374" i="12" s="1"/>
  <c r="L373" i="12"/>
  <c r="J373" i="12"/>
  <c r="I373" i="12"/>
  <c r="H373" i="12"/>
  <c r="G373" i="12"/>
  <c r="F373" i="12"/>
  <c r="E373" i="12"/>
  <c r="D373" i="12"/>
  <c r="C373" i="12"/>
  <c r="A373" i="12"/>
  <c r="J372" i="12"/>
  <c r="I372" i="12"/>
  <c r="H372" i="12"/>
  <c r="G372" i="12"/>
  <c r="F372" i="12"/>
  <c r="E372" i="12"/>
  <c r="D372" i="12"/>
  <c r="C372" i="12"/>
  <c r="A372" i="12"/>
  <c r="L372" i="12" s="1"/>
  <c r="L371" i="12"/>
  <c r="J371" i="12"/>
  <c r="I371" i="12"/>
  <c r="H371" i="12"/>
  <c r="G371" i="12"/>
  <c r="F371" i="12"/>
  <c r="E371" i="12"/>
  <c r="D371" i="12"/>
  <c r="C371" i="12"/>
  <c r="A371" i="12"/>
  <c r="J370" i="12"/>
  <c r="I370" i="12"/>
  <c r="H370" i="12"/>
  <c r="G370" i="12"/>
  <c r="F370" i="12"/>
  <c r="E370" i="12"/>
  <c r="D370" i="12"/>
  <c r="C370" i="12"/>
  <c r="A370" i="12"/>
  <c r="L370" i="12" s="1"/>
  <c r="L369" i="12"/>
  <c r="J369" i="12"/>
  <c r="I369" i="12"/>
  <c r="H369" i="12"/>
  <c r="G369" i="12"/>
  <c r="F369" i="12"/>
  <c r="E369" i="12"/>
  <c r="D369" i="12"/>
  <c r="C369" i="12"/>
  <c r="A369" i="12"/>
  <c r="J368" i="12"/>
  <c r="I368" i="12"/>
  <c r="H368" i="12"/>
  <c r="G368" i="12"/>
  <c r="F368" i="12"/>
  <c r="E368" i="12"/>
  <c r="D368" i="12"/>
  <c r="C368" i="12"/>
  <c r="A368" i="12"/>
  <c r="L368" i="12" s="1"/>
  <c r="L367" i="12"/>
  <c r="J367" i="12"/>
  <c r="I367" i="12"/>
  <c r="H367" i="12"/>
  <c r="G367" i="12"/>
  <c r="F367" i="12"/>
  <c r="E367" i="12"/>
  <c r="D367" i="12"/>
  <c r="C367" i="12"/>
  <c r="A367" i="12"/>
  <c r="J366" i="12"/>
  <c r="I366" i="12"/>
  <c r="H366" i="12"/>
  <c r="G366" i="12"/>
  <c r="F366" i="12"/>
  <c r="E366" i="12"/>
  <c r="D366" i="12"/>
  <c r="C366" i="12"/>
  <c r="A366" i="12"/>
  <c r="L366" i="12" s="1"/>
  <c r="L365" i="12"/>
  <c r="J365" i="12"/>
  <c r="I365" i="12"/>
  <c r="H365" i="12"/>
  <c r="G365" i="12"/>
  <c r="F365" i="12"/>
  <c r="E365" i="12"/>
  <c r="D365" i="12"/>
  <c r="C365" i="12"/>
  <c r="A365" i="12"/>
  <c r="J364" i="12"/>
  <c r="I364" i="12"/>
  <c r="H364" i="12"/>
  <c r="G364" i="12"/>
  <c r="F364" i="12"/>
  <c r="E364" i="12"/>
  <c r="D364" i="12"/>
  <c r="C364" i="12"/>
  <c r="A364" i="12"/>
  <c r="L364" i="12" s="1"/>
  <c r="L363" i="12"/>
  <c r="J363" i="12"/>
  <c r="I363" i="12"/>
  <c r="H363" i="12"/>
  <c r="G363" i="12"/>
  <c r="F363" i="12"/>
  <c r="E363" i="12"/>
  <c r="D363" i="12"/>
  <c r="C363" i="12"/>
  <c r="A363" i="12"/>
  <c r="J362" i="12"/>
  <c r="I362" i="12"/>
  <c r="H362" i="12"/>
  <c r="G362" i="12"/>
  <c r="F362" i="12"/>
  <c r="E362" i="12"/>
  <c r="D362" i="12"/>
  <c r="C362" i="12"/>
  <c r="A362" i="12"/>
  <c r="L362" i="12" s="1"/>
  <c r="L361" i="12"/>
  <c r="J361" i="12"/>
  <c r="I361" i="12"/>
  <c r="H361" i="12"/>
  <c r="G361" i="12"/>
  <c r="F361" i="12"/>
  <c r="E361" i="12"/>
  <c r="D361" i="12"/>
  <c r="C361" i="12"/>
  <c r="A361" i="12"/>
  <c r="J360" i="12"/>
  <c r="I360" i="12"/>
  <c r="H360" i="12"/>
  <c r="G360" i="12"/>
  <c r="F360" i="12"/>
  <c r="E360" i="12"/>
  <c r="D360" i="12"/>
  <c r="C360" i="12"/>
  <c r="A360" i="12"/>
  <c r="J359" i="12"/>
  <c r="I359" i="12"/>
  <c r="H359" i="12"/>
  <c r="G359" i="12"/>
  <c r="F359" i="12"/>
  <c r="E359" i="12"/>
  <c r="D359" i="12"/>
  <c r="C359" i="12"/>
  <c r="A359" i="12"/>
  <c r="J358" i="12"/>
  <c r="I358" i="12"/>
  <c r="H358" i="12"/>
  <c r="G358" i="12"/>
  <c r="F358" i="12"/>
  <c r="E358" i="12"/>
  <c r="D358" i="12"/>
  <c r="C358" i="12"/>
  <c r="A358" i="12"/>
  <c r="J357" i="12"/>
  <c r="I357" i="12"/>
  <c r="H357" i="12"/>
  <c r="G357" i="12"/>
  <c r="F357" i="12"/>
  <c r="E357" i="12"/>
  <c r="D357" i="12"/>
  <c r="C357" i="12"/>
  <c r="A357" i="12"/>
  <c r="J356" i="12"/>
  <c r="I356" i="12"/>
  <c r="H356" i="12"/>
  <c r="G356" i="12"/>
  <c r="F356" i="12"/>
  <c r="E356" i="12"/>
  <c r="D356" i="12"/>
  <c r="C356" i="12"/>
  <c r="A356" i="12"/>
  <c r="J355" i="12"/>
  <c r="I355" i="12"/>
  <c r="H355" i="12"/>
  <c r="G355" i="12"/>
  <c r="F355" i="12"/>
  <c r="E355" i="12"/>
  <c r="D355" i="12"/>
  <c r="C355" i="12"/>
  <c r="A355" i="12"/>
  <c r="J354" i="12"/>
  <c r="I354" i="12"/>
  <c r="H354" i="12"/>
  <c r="G354" i="12"/>
  <c r="F354" i="12"/>
  <c r="E354" i="12"/>
  <c r="D354" i="12"/>
  <c r="C354" i="12"/>
  <c r="A354" i="12"/>
  <c r="J353" i="12"/>
  <c r="I353" i="12"/>
  <c r="H353" i="12"/>
  <c r="G353" i="12"/>
  <c r="F353" i="12"/>
  <c r="E353" i="12"/>
  <c r="D353" i="12"/>
  <c r="C353" i="12"/>
  <c r="A353" i="12"/>
  <c r="J352" i="12"/>
  <c r="I352" i="12"/>
  <c r="H352" i="12"/>
  <c r="G352" i="12"/>
  <c r="F352" i="12"/>
  <c r="E352" i="12"/>
  <c r="D352" i="12"/>
  <c r="C352" i="12"/>
  <c r="A352" i="12"/>
  <c r="J351" i="12"/>
  <c r="I351" i="12"/>
  <c r="H351" i="12"/>
  <c r="G351" i="12"/>
  <c r="F351" i="12"/>
  <c r="E351" i="12"/>
  <c r="D351" i="12"/>
  <c r="C351" i="12"/>
  <c r="A351" i="12"/>
  <c r="J350" i="12"/>
  <c r="I350" i="12"/>
  <c r="H350" i="12"/>
  <c r="G350" i="12"/>
  <c r="F350" i="12"/>
  <c r="E350" i="12"/>
  <c r="D350" i="12"/>
  <c r="C350" i="12"/>
  <c r="A350" i="12"/>
  <c r="J349" i="12"/>
  <c r="I349" i="12"/>
  <c r="H349" i="12"/>
  <c r="G349" i="12"/>
  <c r="F349" i="12"/>
  <c r="E349" i="12"/>
  <c r="D349" i="12"/>
  <c r="C349" i="12"/>
  <c r="A349" i="12"/>
  <c r="J348" i="12"/>
  <c r="I348" i="12"/>
  <c r="H348" i="12"/>
  <c r="G348" i="12"/>
  <c r="F348" i="12"/>
  <c r="E348" i="12"/>
  <c r="D348" i="12"/>
  <c r="C348" i="12"/>
  <c r="A348" i="12"/>
  <c r="J347" i="12"/>
  <c r="I347" i="12"/>
  <c r="H347" i="12"/>
  <c r="G347" i="12"/>
  <c r="F347" i="12"/>
  <c r="E347" i="12"/>
  <c r="D347" i="12"/>
  <c r="C347" i="12"/>
  <c r="A347" i="12"/>
  <c r="J346" i="12"/>
  <c r="I346" i="12"/>
  <c r="H346" i="12"/>
  <c r="G346" i="12"/>
  <c r="F346" i="12"/>
  <c r="E346" i="12"/>
  <c r="D346" i="12"/>
  <c r="C346" i="12"/>
  <c r="A346" i="12"/>
  <c r="J345" i="12"/>
  <c r="I345" i="12"/>
  <c r="H345" i="12"/>
  <c r="G345" i="12"/>
  <c r="F345" i="12"/>
  <c r="E345" i="12"/>
  <c r="D345" i="12"/>
  <c r="C345" i="12"/>
  <c r="A345" i="12"/>
  <c r="J344" i="12"/>
  <c r="I344" i="12"/>
  <c r="H344" i="12"/>
  <c r="G344" i="12"/>
  <c r="F344" i="12"/>
  <c r="E344" i="12"/>
  <c r="D344" i="12"/>
  <c r="C344" i="12"/>
  <c r="A344" i="12"/>
  <c r="J343" i="12"/>
  <c r="I343" i="12"/>
  <c r="H343" i="12"/>
  <c r="G343" i="12"/>
  <c r="F343" i="12"/>
  <c r="E343" i="12"/>
  <c r="D343" i="12"/>
  <c r="C343" i="12"/>
  <c r="A343" i="12"/>
  <c r="J342" i="12"/>
  <c r="I342" i="12"/>
  <c r="H342" i="12"/>
  <c r="G342" i="12"/>
  <c r="F342" i="12"/>
  <c r="E342" i="12"/>
  <c r="D342" i="12"/>
  <c r="C342" i="12"/>
  <c r="A342" i="12"/>
  <c r="J341" i="12"/>
  <c r="I341" i="12"/>
  <c r="H341" i="12"/>
  <c r="G341" i="12"/>
  <c r="F341" i="12"/>
  <c r="E341" i="12"/>
  <c r="D341" i="12"/>
  <c r="C341" i="12"/>
  <c r="A341" i="12"/>
  <c r="J340" i="12"/>
  <c r="I340" i="12"/>
  <c r="H340" i="12"/>
  <c r="G340" i="12"/>
  <c r="F340" i="12"/>
  <c r="E340" i="12"/>
  <c r="D340" i="12"/>
  <c r="C340" i="12"/>
  <c r="A340" i="12"/>
  <c r="L339" i="12"/>
  <c r="J339" i="12"/>
  <c r="I339" i="12"/>
  <c r="H339" i="12"/>
  <c r="G339" i="12"/>
  <c r="F339" i="12"/>
  <c r="E339" i="12"/>
  <c r="D339" i="12"/>
  <c r="C339" i="12"/>
  <c r="A339" i="12"/>
  <c r="J338" i="12"/>
  <c r="I338" i="12"/>
  <c r="H338" i="12"/>
  <c r="G338" i="12"/>
  <c r="F338" i="12"/>
  <c r="E338" i="12"/>
  <c r="D338" i="12"/>
  <c r="C338" i="12"/>
  <c r="A338" i="12"/>
  <c r="L338" i="12" s="1"/>
  <c r="L337" i="12"/>
  <c r="J337" i="12"/>
  <c r="I337" i="12"/>
  <c r="H337" i="12"/>
  <c r="G337" i="12"/>
  <c r="F337" i="12"/>
  <c r="E337" i="12"/>
  <c r="D337" i="12"/>
  <c r="C337" i="12"/>
  <c r="A337" i="12"/>
  <c r="J336" i="12"/>
  <c r="I336" i="12"/>
  <c r="H336" i="12"/>
  <c r="G336" i="12"/>
  <c r="F336" i="12"/>
  <c r="E336" i="12"/>
  <c r="D336" i="12"/>
  <c r="C336" i="12"/>
  <c r="A336" i="12"/>
  <c r="L336" i="12" s="1"/>
  <c r="L335" i="12"/>
  <c r="J335" i="12"/>
  <c r="I335" i="12"/>
  <c r="H335" i="12"/>
  <c r="G335" i="12"/>
  <c r="F335" i="12"/>
  <c r="E335" i="12"/>
  <c r="D335" i="12"/>
  <c r="C335" i="12"/>
  <c r="A335" i="12"/>
  <c r="J334" i="12"/>
  <c r="I334" i="12"/>
  <c r="H334" i="12"/>
  <c r="G334" i="12"/>
  <c r="F334" i="12"/>
  <c r="E334" i="12"/>
  <c r="D334" i="12"/>
  <c r="C334" i="12"/>
  <c r="A334" i="12"/>
  <c r="L334" i="12" s="1"/>
  <c r="L333" i="12"/>
  <c r="J333" i="12"/>
  <c r="I333" i="12"/>
  <c r="H333" i="12"/>
  <c r="G333" i="12"/>
  <c r="F333" i="12"/>
  <c r="E333" i="12"/>
  <c r="D333" i="12"/>
  <c r="C333" i="12"/>
  <c r="A333" i="12"/>
  <c r="J332" i="12"/>
  <c r="I332" i="12"/>
  <c r="H332" i="12"/>
  <c r="G332" i="12"/>
  <c r="F332" i="12"/>
  <c r="E332" i="12"/>
  <c r="D332" i="12"/>
  <c r="C332" i="12"/>
  <c r="A332" i="12"/>
  <c r="L332" i="12" s="1"/>
  <c r="L331" i="12"/>
  <c r="J331" i="12"/>
  <c r="I331" i="12"/>
  <c r="H331" i="12"/>
  <c r="G331" i="12"/>
  <c r="F331" i="12"/>
  <c r="E331" i="12"/>
  <c r="D331" i="12"/>
  <c r="C331" i="12"/>
  <c r="A331" i="12"/>
  <c r="J330" i="12"/>
  <c r="I330" i="12"/>
  <c r="H330" i="12"/>
  <c r="G330" i="12"/>
  <c r="F330" i="12"/>
  <c r="E330" i="12"/>
  <c r="D330" i="12"/>
  <c r="C330" i="12"/>
  <c r="A330" i="12"/>
  <c r="L330" i="12" s="1"/>
  <c r="L329" i="12"/>
  <c r="J329" i="12"/>
  <c r="I329" i="12"/>
  <c r="H329" i="12"/>
  <c r="G329" i="12"/>
  <c r="F329" i="12"/>
  <c r="E329" i="12"/>
  <c r="D329" i="12"/>
  <c r="C329" i="12"/>
  <c r="A329" i="12"/>
  <c r="J328" i="12"/>
  <c r="I328" i="12"/>
  <c r="H328" i="12"/>
  <c r="G328" i="12"/>
  <c r="F328" i="12"/>
  <c r="E328" i="12"/>
  <c r="D328" i="12"/>
  <c r="C328" i="12"/>
  <c r="A328" i="12"/>
  <c r="L328" i="12" s="1"/>
  <c r="J327" i="12"/>
  <c r="I327" i="12"/>
  <c r="H327" i="12"/>
  <c r="G327" i="12"/>
  <c r="F327" i="12"/>
  <c r="E327" i="12"/>
  <c r="D327" i="12"/>
  <c r="C327" i="12"/>
  <c r="A327" i="12"/>
  <c r="J326" i="12"/>
  <c r="I326" i="12"/>
  <c r="H326" i="12"/>
  <c r="G326" i="12"/>
  <c r="F326" i="12"/>
  <c r="E326" i="12"/>
  <c r="D326" i="12"/>
  <c r="C326" i="12"/>
  <c r="A326" i="12"/>
  <c r="J325" i="12"/>
  <c r="I325" i="12"/>
  <c r="H325" i="12"/>
  <c r="G325" i="12"/>
  <c r="F325" i="12"/>
  <c r="E325" i="12"/>
  <c r="D325" i="12"/>
  <c r="C325" i="12"/>
  <c r="A325" i="12"/>
  <c r="J324" i="12"/>
  <c r="I324" i="12"/>
  <c r="H324" i="12"/>
  <c r="G324" i="12"/>
  <c r="F324" i="12"/>
  <c r="E324" i="12"/>
  <c r="D324" i="12"/>
  <c r="C324" i="12"/>
  <c r="A324" i="12"/>
  <c r="L323" i="12"/>
  <c r="J323" i="12"/>
  <c r="I323" i="12"/>
  <c r="H323" i="12"/>
  <c r="G323" i="12"/>
  <c r="F323" i="12"/>
  <c r="E323" i="12"/>
  <c r="D323" i="12"/>
  <c r="C323" i="12"/>
  <c r="A323" i="12"/>
  <c r="J322" i="12"/>
  <c r="I322" i="12"/>
  <c r="H322" i="12"/>
  <c r="G322" i="12"/>
  <c r="F322" i="12"/>
  <c r="E322" i="12"/>
  <c r="D322" i="12"/>
  <c r="C322" i="12"/>
  <c r="A322" i="12"/>
  <c r="L322" i="12" s="1"/>
  <c r="L321" i="12"/>
  <c r="J321" i="12"/>
  <c r="I321" i="12"/>
  <c r="H321" i="12"/>
  <c r="G321" i="12"/>
  <c r="F321" i="12"/>
  <c r="E321" i="12"/>
  <c r="D321" i="12"/>
  <c r="C321" i="12"/>
  <c r="A321" i="12"/>
  <c r="J320" i="12"/>
  <c r="I320" i="12"/>
  <c r="H320" i="12"/>
  <c r="G320" i="12"/>
  <c r="F320" i="12"/>
  <c r="E320" i="12"/>
  <c r="D320" i="12"/>
  <c r="C320" i="12"/>
  <c r="A320" i="12"/>
  <c r="L320" i="12" s="1"/>
  <c r="J319" i="12"/>
  <c r="I319" i="12"/>
  <c r="H319" i="12"/>
  <c r="G319" i="12"/>
  <c r="F319" i="12"/>
  <c r="E319" i="12"/>
  <c r="D319" i="12"/>
  <c r="C319" i="12"/>
  <c r="A319" i="12"/>
  <c r="J318" i="12"/>
  <c r="I318" i="12"/>
  <c r="H318" i="12"/>
  <c r="G318" i="12"/>
  <c r="F318" i="12"/>
  <c r="E318" i="12"/>
  <c r="D318" i="12"/>
  <c r="C318" i="12"/>
  <c r="A318" i="12"/>
  <c r="J317" i="12"/>
  <c r="I317" i="12"/>
  <c r="H317" i="12"/>
  <c r="G317" i="12"/>
  <c r="F317" i="12"/>
  <c r="E317" i="12"/>
  <c r="D317" i="12"/>
  <c r="C317" i="12"/>
  <c r="A317" i="12"/>
  <c r="J316" i="12"/>
  <c r="I316" i="12"/>
  <c r="H316" i="12"/>
  <c r="G316" i="12"/>
  <c r="F316" i="12"/>
  <c r="E316" i="12"/>
  <c r="D316" i="12"/>
  <c r="C316" i="12"/>
  <c r="A316" i="12"/>
  <c r="L315" i="12"/>
  <c r="J315" i="12"/>
  <c r="I315" i="12"/>
  <c r="H315" i="12"/>
  <c r="G315" i="12"/>
  <c r="F315" i="12"/>
  <c r="E315" i="12"/>
  <c r="D315" i="12"/>
  <c r="C315" i="12"/>
  <c r="A315" i="12"/>
  <c r="J314" i="12"/>
  <c r="I314" i="12"/>
  <c r="H314" i="12"/>
  <c r="G314" i="12"/>
  <c r="F314" i="12"/>
  <c r="E314" i="12"/>
  <c r="D314" i="12"/>
  <c r="C314" i="12"/>
  <c r="A314" i="12"/>
  <c r="L314" i="12" s="1"/>
  <c r="L313" i="12"/>
  <c r="J313" i="12"/>
  <c r="I313" i="12"/>
  <c r="H313" i="12"/>
  <c r="G313" i="12"/>
  <c r="F313" i="12"/>
  <c r="E313" i="12"/>
  <c r="D313" i="12"/>
  <c r="C313" i="12"/>
  <c r="A313" i="12"/>
  <c r="J312" i="12"/>
  <c r="I312" i="12"/>
  <c r="H312" i="12"/>
  <c r="G312" i="12"/>
  <c r="F312" i="12"/>
  <c r="E312" i="12"/>
  <c r="D312" i="12"/>
  <c r="C312" i="12"/>
  <c r="A312" i="12"/>
  <c r="L312" i="12" s="1"/>
  <c r="L311" i="12"/>
  <c r="J311" i="12"/>
  <c r="I311" i="12"/>
  <c r="H311" i="12"/>
  <c r="G311" i="12"/>
  <c r="F311" i="12"/>
  <c r="E311" i="12"/>
  <c r="D311" i="12"/>
  <c r="C311" i="12"/>
  <c r="A311" i="12"/>
  <c r="J310" i="12"/>
  <c r="I310" i="12"/>
  <c r="H310" i="12"/>
  <c r="G310" i="12"/>
  <c r="F310" i="12"/>
  <c r="E310" i="12"/>
  <c r="D310" i="12"/>
  <c r="C310" i="12"/>
  <c r="A310" i="12"/>
  <c r="L310" i="12" s="1"/>
  <c r="J309" i="12"/>
  <c r="I309" i="12"/>
  <c r="H309" i="12"/>
  <c r="G309" i="12"/>
  <c r="F309" i="12"/>
  <c r="E309" i="12"/>
  <c r="D309" i="12"/>
  <c r="C309" i="12"/>
  <c r="A309" i="12"/>
  <c r="J308" i="12"/>
  <c r="I308" i="12"/>
  <c r="H308" i="12"/>
  <c r="G308" i="12"/>
  <c r="F308" i="12"/>
  <c r="E308" i="12"/>
  <c r="D308" i="12"/>
  <c r="C308" i="12"/>
  <c r="A308" i="12"/>
  <c r="J307" i="12"/>
  <c r="I307" i="12"/>
  <c r="H307" i="12"/>
  <c r="G307" i="12"/>
  <c r="F307" i="12"/>
  <c r="E307" i="12"/>
  <c r="D307" i="12"/>
  <c r="C307" i="12"/>
  <c r="A307" i="12"/>
  <c r="J306" i="12"/>
  <c r="I306" i="12"/>
  <c r="H306" i="12"/>
  <c r="G306" i="12"/>
  <c r="F306" i="12"/>
  <c r="E306" i="12"/>
  <c r="D306" i="12"/>
  <c r="C306" i="12"/>
  <c r="A306" i="12"/>
  <c r="J305" i="12"/>
  <c r="I305" i="12"/>
  <c r="H305" i="12"/>
  <c r="G305" i="12"/>
  <c r="F305" i="12"/>
  <c r="E305" i="12"/>
  <c r="D305" i="12"/>
  <c r="C305" i="12"/>
  <c r="A305" i="12"/>
  <c r="J304" i="12"/>
  <c r="I304" i="12"/>
  <c r="H304" i="12"/>
  <c r="G304" i="12"/>
  <c r="F304" i="12"/>
  <c r="E304" i="12"/>
  <c r="D304" i="12"/>
  <c r="C304" i="12"/>
  <c r="A304" i="12"/>
  <c r="J303" i="12"/>
  <c r="I303" i="12"/>
  <c r="H303" i="12"/>
  <c r="G303" i="12"/>
  <c r="F303" i="12"/>
  <c r="E303" i="12"/>
  <c r="D303" i="12"/>
  <c r="C303" i="12"/>
  <c r="A303" i="12"/>
  <c r="J302" i="12"/>
  <c r="I302" i="12"/>
  <c r="H302" i="12"/>
  <c r="G302" i="12"/>
  <c r="F302" i="12"/>
  <c r="E302" i="12"/>
  <c r="D302" i="12"/>
  <c r="C302" i="12"/>
  <c r="A302" i="12"/>
  <c r="J301" i="12"/>
  <c r="I301" i="12"/>
  <c r="H301" i="12"/>
  <c r="G301" i="12"/>
  <c r="F301" i="12"/>
  <c r="E301" i="12"/>
  <c r="D301" i="12"/>
  <c r="C301" i="12"/>
  <c r="A301" i="12"/>
  <c r="J300" i="12"/>
  <c r="I300" i="12"/>
  <c r="H300" i="12"/>
  <c r="G300" i="12"/>
  <c r="F300" i="12"/>
  <c r="E300" i="12"/>
  <c r="D300" i="12"/>
  <c r="C300" i="12"/>
  <c r="A300" i="12"/>
  <c r="J299" i="12"/>
  <c r="I299" i="12"/>
  <c r="H299" i="12"/>
  <c r="G299" i="12"/>
  <c r="F299" i="12"/>
  <c r="E299" i="12"/>
  <c r="D299" i="12"/>
  <c r="C299" i="12"/>
  <c r="A299" i="12"/>
  <c r="J298" i="12"/>
  <c r="I298" i="12"/>
  <c r="H298" i="12"/>
  <c r="G298" i="12"/>
  <c r="F298" i="12"/>
  <c r="E298" i="12"/>
  <c r="D298" i="12"/>
  <c r="C298" i="12"/>
  <c r="A298" i="12"/>
  <c r="J297" i="12"/>
  <c r="I297" i="12"/>
  <c r="H297" i="12"/>
  <c r="G297" i="12"/>
  <c r="F297" i="12"/>
  <c r="E297" i="12"/>
  <c r="D297" i="12"/>
  <c r="C297" i="12"/>
  <c r="A297" i="12"/>
  <c r="J296" i="12"/>
  <c r="I296" i="12"/>
  <c r="H296" i="12"/>
  <c r="G296" i="12"/>
  <c r="F296" i="12"/>
  <c r="E296" i="12"/>
  <c r="D296" i="12"/>
  <c r="C296" i="12"/>
  <c r="A296" i="12"/>
  <c r="L296" i="12" s="1"/>
  <c r="L295" i="12"/>
  <c r="J295" i="12"/>
  <c r="I295" i="12"/>
  <c r="H295" i="12"/>
  <c r="G295" i="12"/>
  <c r="F295" i="12"/>
  <c r="E295" i="12"/>
  <c r="D295" i="12"/>
  <c r="C295" i="12"/>
  <c r="A295" i="12"/>
  <c r="J294" i="12"/>
  <c r="I294" i="12"/>
  <c r="H294" i="12"/>
  <c r="G294" i="12"/>
  <c r="F294" i="12"/>
  <c r="E294" i="12"/>
  <c r="D294" i="12"/>
  <c r="C294" i="12"/>
  <c r="A294" i="12"/>
  <c r="L294" i="12" s="1"/>
  <c r="L293" i="12"/>
  <c r="J293" i="12"/>
  <c r="I293" i="12"/>
  <c r="H293" i="12"/>
  <c r="G293" i="12"/>
  <c r="F293" i="12"/>
  <c r="E293" i="12"/>
  <c r="D293" i="12"/>
  <c r="C293" i="12"/>
  <c r="A293" i="12"/>
  <c r="J292" i="12"/>
  <c r="I292" i="12"/>
  <c r="H292" i="12"/>
  <c r="G292" i="12"/>
  <c r="F292" i="12"/>
  <c r="E292" i="12"/>
  <c r="D292" i="12"/>
  <c r="C292" i="12"/>
  <c r="A292" i="12"/>
  <c r="L292" i="12" s="1"/>
  <c r="L291" i="12"/>
  <c r="J291" i="12"/>
  <c r="I291" i="12"/>
  <c r="H291" i="12"/>
  <c r="G291" i="12"/>
  <c r="F291" i="12"/>
  <c r="E291" i="12"/>
  <c r="D291" i="12"/>
  <c r="C291" i="12"/>
  <c r="A291" i="12"/>
  <c r="J290" i="12"/>
  <c r="I290" i="12"/>
  <c r="H290" i="12"/>
  <c r="G290" i="12"/>
  <c r="F290" i="12"/>
  <c r="E290" i="12"/>
  <c r="D290" i="12"/>
  <c r="C290" i="12"/>
  <c r="A290" i="12"/>
  <c r="L290" i="12" s="1"/>
  <c r="L289" i="12"/>
  <c r="J289" i="12"/>
  <c r="I289" i="12"/>
  <c r="H289" i="12"/>
  <c r="G289" i="12"/>
  <c r="F289" i="12"/>
  <c r="E289" i="12"/>
  <c r="D289" i="12"/>
  <c r="C289" i="12"/>
  <c r="A289" i="12"/>
  <c r="J288" i="12"/>
  <c r="I288" i="12"/>
  <c r="H288" i="12"/>
  <c r="G288" i="12"/>
  <c r="F288" i="12"/>
  <c r="E288" i="12"/>
  <c r="D288" i="12"/>
  <c r="C288" i="12"/>
  <c r="A288" i="12"/>
  <c r="L288" i="12" s="1"/>
  <c r="J287" i="12"/>
  <c r="I287" i="12"/>
  <c r="H287" i="12"/>
  <c r="G287" i="12"/>
  <c r="F287" i="12"/>
  <c r="E287" i="12"/>
  <c r="D287" i="12"/>
  <c r="C287" i="12"/>
  <c r="A287" i="12"/>
  <c r="J286" i="12"/>
  <c r="I286" i="12"/>
  <c r="H286" i="12"/>
  <c r="G286" i="12"/>
  <c r="F286" i="12"/>
  <c r="E286" i="12"/>
  <c r="D286" i="12"/>
  <c r="C286" i="12"/>
  <c r="A286" i="12"/>
  <c r="J285" i="12"/>
  <c r="I285" i="12"/>
  <c r="H285" i="12"/>
  <c r="G285" i="12"/>
  <c r="F285" i="12"/>
  <c r="E285" i="12"/>
  <c r="D285" i="12"/>
  <c r="C285" i="12"/>
  <c r="A285" i="12"/>
  <c r="J284" i="12"/>
  <c r="I284" i="12"/>
  <c r="H284" i="12"/>
  <c r="G284" i="12"/>
  <c r="F284" i="12"/>
  <c r="E284" i="12"/>
  <c r="D284" i="12"/>
  <c r="C284" i="12"/>
  <c r="A284" i="12"/>
  <c r="J283" i="12"/>
  <c r="I283" i="12"/>
  <c r="H283" i="12"/>
  <c r="G283" i="12"/>
  <c r="F283" i="12"/>
  <c r="E283" i="12"/>
  <c r="D283" i="12"/>
  <c r="C283" i="12"/>
  <c r="A283" i="12"/>
  <c r="J282" i="12"/>
  <c r="I282" i="12"/>
  <c r="H282" i="12"/>
  <c r="G282" i="12"/>
  <c r="F282" i="12"/>
  <c r="E282" i="12"/>
  <c r="D282" i="12"/>
  <c r="C282" i="12"/>
  <c r="A282" i="12"/>
  <c r="J281" i="12"/>
  <c r="I281" i="12"/>
  <c r="H281" i="12"/>
  <c r="G281" i="12"/>
  <c r="F281" i="12"/>
  <c r="E281" i="12"/>
  <c r="D281" i="12"/>
  <c r="C281" i="12"/>
  <c r="A281" i="12"/>
  <c r="J280" i="12"/>
  <c r="I280" i="12"/>
  <c r="H280" i="12"/>
  <c r="G280" i="12"/>
  <c r="F280" i="12"/>
  <c r="E280" i="12"/>
  <c r="D280" i="12"/>
  <c r="C280" i="12"/>
  <c r="A280" i="12"/>
  <c r="J279" i="12"/>
  <c r="I279" i="12"/>
  <c r="H279" i="12"/>
  <c r="G279" i="12"/>
  <c r="F279" i="12"/>
  <c r="E279" i="12"/>
  <c r="D279" i="12"/>
  <c r="C279" i="12"/>
  <c r="A279" i="12"/>
  <c r="J278" i="12"/>
  <c r="I278" i="12"/>
  <c r="H278" i="12"/>
  <c r="G278" i="12"/>
  <c r="F278" i="12"/>
  <c r="E278" i="12"/>
  <c r="D278" i="12"/>
  <c r="C278" i="12"/>
  <c r="A278" i="12"/>
  <c r="J277" i="12"/>
  <c r="I277" i="12"/>
  <c r="H277" i="12"/>
  <c r="G277" i="12"/>
  <c r="F277" i="12"/>
  <c r="E277" i="12"/>
  <c r="D277" i="12"/>
  <c r="C277" i="12"/>
  <c r="A277" i="12"/>
  <c r="J276" i="12"/>
  <c r="I276" i="12"/>
  <c r="H276" i="12"/>
  <c r="G276" i="12"/>
  <c r="F276" i="12"/>
  <c r="E276" i="12"/>
  <c r="D276" i="12"/>
  <c r="C276" i="12"/>
  <c r="A276" i="12"/>
  <c r="J275" i="12"/>
  <c r="I275" i="12"/>
  <c r="H275" i="12"/>
  <c r="G275" i="12"/>
  <c r="F275" i="12"/>
  <c r="E275" i="12"/>
  <c r="D275" i="12"/>
  <c r="C275" i="12"/>
  <c r="A275" i="12"/>
  <c r="J274" i="12"/>
  <c r="I274" i="12"/>
  <c r="H274" i="12"/>
  <c r="G274" i="12"/>
  <c r="F274" i="12"/>
  <c r="E274" i="12"/>
  <c r="D274" i="12"/>
  <c r="C274" i="12"/>
  <c r="A274" i="12"/>
  <c r="J273" i="12"/>
  <c r="I273" i="12"/>
  <c r="H273" i="12"/>
  <c r="G273" i="12"/>
  <c r="F273" i="12"/>
  <c r="E273" i="12"/>
  <c r="D273" i="12"/>
  <c r="C273" i="12"/>
  <c r="A273" i="12"/>
  <c r="J272" i="12"/>
  <c r="I272" i="12"/>
  <c r="H272" i="12"/>
  <c r="G272" i="12"/>
  <c r="F272" i="12"/>
  <c r="E272" i="12"/>
  <c r="D272" i="12"/>
  <c r="C272" i="12"/>
  <c r="A272" i="12"/>
  <c r="J271" i="12"/>
  <c r="I271" i="12"/>
  <c r="H271" i="12"/>
  <c r="G271" i="12"/>
  <c r="F271" i="12"/>
  <c r="E271" i="12"/>
  <c r="D271" i="12"/>
  <c r="C271" i="12"/>
  <c r="A271" i="12"/>
  <c r="J270" i="12"/>
  <c r="I270" i="12"/>
  <c r="H270" i="12"/>
  <c r="G270" i="12"/>
  <c r="F270" i="12"/>
  <c r="E270" i="12"/>
  <c r="D270" i="12"/>
  <c r="C270" i="12"/>
  <c r="A270" i="12"/>
  <c r="J269" i="12"/>
  <c r="I269" i="12"/>
  <c r="H269" i="12"/>
  <c r="G269" i="12"/>
  <c r="F269" i="12"/>
  <c r="E269" i="12"/>
  <c r="D269" i="12"/>
  <c r="C269" i="12"/>
  <c r="A269" i="12"/>
  <c r="J268" i="12"/>
  <c r="I268" i="12"/>
  <c r="H268" i="12"/>
  <c r="G268" i="12"/>
  <c r="F268" i="12"/>
  <c r="E268" i="12"/>
  <c r="D268" i="12"/>
  <c r="C268" i="12"/>
  <c r="A268" i="12"/>
  <c r="L268" i="12" s="1"/>
  <c r="L267" i="12"/>
  <c r="J267" i="12"/>
  <c r="I267" i="12"/>
  <c r="H267" i="12"/>
  <c r="G267" i="12"/>
  <c r="F267" i="12"/>
  <c r="E267" i="12"/>
  <c r="D267" i="12"/>
  <c r="C267" i="12"/>
  <c r="A267" i="12"/>
  <c r="J266" i="12"/>
  <c r="I266" i="12"/>
  <c r="H266" i="12"/>
  <c r="G266" i="12"/>
  <c r="F266" i="12"/>
  <c r="E266" i="12"/>
  <c r="D266" i="12"/>
  <c r="C266" i="12"/>
  <c r="A266" i="12"/>
  <c r="L266" i="12" s="1"/>
  <c r="L265" i="12"/>
  <c r="J265" i="12"/>
  <c r="I265" i="12"/>
  <c r="H265" i="12"/>
  <c r="G265" i="12"/>
  <c r="F265" i="12"/>
  <c r="E265" i="12"/>
  <c r="D265" i="12"/>
  <c r="C265" i="12"/>
  <c r="A265" i="12"/>
  <c r="J264" i="12"/>
  <c r="I264" i="12"/>
  <c r="H264" i="12"/>
  <c r="G264" i="12"/>
  <c r="F264" i="12"/>
  <c r="E264" i="12"/>
  <c r="D264" i="12"/>
  <c r="C264" i="12"/>
  <c r="A264" i="12"/>
  <c r="L264" i="12" s="1"/>
  <c r="L263" i="12"/>
  <c r="J263" i="12"/>
  <c r="I263" i="12"/>
  <c r="H263" i="12"/>
  <c r="G263" i="12"/>
  <c r="F263" i="12"/>
  <c r="E263" i="12"/>
  <c r="D263" i="12"/>
  <c r="C263" i="12"/>
  <c r="A263" i="12"/>
  <c r="J262" i="12"/>
  <c r="I262" i="12"/>
  <c r="H262" i="12"/>
  <c r="G262" i="12"/>
  <c r="F262" i="12"/>
  <c r="E262" i="12"/>
  <c r="D262" i="12"/>
  <c r="C262" i="12"/>
  <c r="A262" i="12"/>
  <c r="L262" i="12" s="1"/>
  <c r="L261" i="12"/>
  <c r="J261" i="12"/>
  <c r="I261" i="12"/>
  <c r="H261" i="12"/>
  <c r="G261" i="12"/>
  <c r="F261" i="12"/>
  <c r="E261" i="12"/>
  <c r="D261" i="12"/>
  <c r="C261" i="12"/>
  <c r="A261" i="12"/>
  <c r="J260" i="12"/>
  <c r="I260" i="12"/>
  <c r="H260" i="12"/>
  <c r="G260" i="12"/>
  <c r="F260" i="12"/>
  <c r="E260" i="12"/>
  <c r="D260" i="12"/>
  <c r="C260" i="12"/>
  <c r="A260" i="12"/>
  <c r="L260" i="12" s="1"/>
  <c r="L259" i="12"/>
  <c r="J259" i="12"/>
  <c r="I259" i="12"/>
  <c r="H259" i="12"/>
  <c r="G259" i="12"/>
  <c r="F259" i="12"/>
  <c r="E259" i="12"/>
  <c r="D259" i="12"/>
  <c r="C259" i="12"/>
  <c r="A259" i="12"/>
  <c r="J258" i="12"/>
  <c r="I258" i="12"/>
  <c r="H258" i="12"/>
  <c r="G258" i="12"/>
  <c r="F258" i="12"/>
  <c r="E258" i="12"/>
  <c r="D258" i="12"/>
  <c r="C258" i="12"/>
  <c r="A258" i="12"/>
  <c r="L258" i="12" s="1"/>
  <c r="L257" i="12"/>
  <c r="J257" i="12"/>
  <c r="I257" i="12"/>
  <c r="H257" i="12"/>
  <c r="G257" i="12"/>
  <c r="F257" i="12"/>
  <c r="E257" i="12"/>
  <c r="D257" i="12"/>
  <c r="C257" i="12"/>
  <c r="A257" i="12"/>
  <c r="J256" i="12"/>
  <c r="I256" i="12"/>
  <c r="H256" i="12"/>
  <c r="G256" i="12"/>
  <c r="F256" i="12"/>
  <c r="E256" i="12"/>
  <c r="D256" i="12"/>
  <c r="C256" i="12"/>
  <c r="A256" i="12"/>
  <c r="L256" i="12" s="1"/>
  <c r="L255" i="12"/>
  <c r="J255" i="12"/>
  <c r="I255" i="12"/>
  <c r="H255" i="12"/>
  <c r="G255" i="12"/>
  <c r="F255" i="12"/>
  <c r="E255" i="12"/>
  <c r="D255" i="12"/>
  <c r="C255" i="12"/>
  <c r="A255" i="12"/>
  <c r="J254" i="12"/>
  <c r="I254" i="12"/>
  <c r="H254" i="12"/>
  <c r="G254" i="12"/>
  <c r="F254" i="12"/>
  <c r="E254" i="12"/>
  <c r="D254" i="12"/>
  <c r="C254" i="12"/>
  <c r="A254" i="12"/>
  <c r="L254" i="12" s="1"/>
  <c r="L253" i="12"/>
  <c r="J253" i="12"/>
  <c r="I253" i="12"/>
  <c r="H253" i="12"/>
  <c r="G253" i="12"/>
  <c r="F253" i="12"/>
  <c r="E253" i="12"/>
  <c r="D253" i="12"/>
  <c r="C253" i="12"/>
  <c r="A253" i="12"/>
  <c r="J252" i="12"/>
  <c r="I252" i="12"/>
  <c r="H252" i="12"/>
  <c r="G252" i="12"/>
  <c r="F252" i="12"/>
  <c r="E252" i="12"/>
  <c r="D252" i="12"/>
  <c r="C252" i="12"/>
  <c r="A252" i="12"/>
  <c r="L252" i="12" s="1"/>
  <c r="L251" i="12"/>
  <c r="J251" i="12"/>
  <c r="I251" i="12"/>
  <c r="H251" i="12"/>
  <c r="G251" i="12"/>
  <c r="F251" i="12"/>
  <c r="E251" i="12"/>
  <c r="D251" i="12"/>
  <c r="C251" i="12"/>
  <c r="A251" i="12"/>
  <c r="J250" i="12"/>
  <c r="I250" i="12"/>
  <c r="H250" i="12"/>
  <c r="G250" i="12"/>
  <c r="F250" i="12"/>
  <c r="E250" i="12"/>
  <c r="D250" i="12"/>
  <c r="C250" i="12"/>
  <c r="A250" i="12"/>
  <c r="L250" i="12" s="1"/>
  <c r="L249" i="12"/>
  <c r="J249" i="12"/>
  <c r="I249" i="12"/>
  <c r="H249" i="12"/>
  <c r="G249" i="12"/>
  <c r="F249" i="12"/>
  <c r="E249" i="12"/>
  <c r="D249" i="12"/>
  <c r="C249" i="12"/>
  <c r="A249" i="12"/>
  <c r="J248" i="12"/>
  <c r="I248" i="12"/>
  <c r="H248" i="12"/>
  <c r="G248" i="12"/>
  <c r="F248" i="12"/>
  <c r="E248" i="12"/>
  <c r="D248" i="12"/>
  <c r="C248" i="12"/>
  <c r="A248" i="12"/>
  <c r="L248" i="12" s="1"/>
  <c r="L247" i="12"/>
  <c r="J247" i="12"/>
  <c r="I247" i="12"/>
  <c r="H247" i="12"/>
  <c r="G247" i="12"/>
  <c r="F247" i="12"/>
  <c r="E247" i="12"/>
  <c r="D247" i="12"/>
  <c r="C247" i="12"/>
  <c r="A247" i="12"/>
  <c r="J246" i="12"/>
  <c r="I246" i="12"/>
  <c r="H246" i="12"/>
  <c r="G246" i="12"/>
  <c r="F246" i="12"/>
  <c r="E246" i="12"/>
  <c r="D246" i="12"/>
  <c r="C246" i="12"/>
  <c r="A246" i="12"/>
  <c r="L246" i="12" s="1"/>
  <c r="L245" i="12"/>
  <c r="J245" i="12"/>
  <c r="I245" i="12"/>
  <c r="H245" i="12"/>
  <c r="G245" i="12"/>
  <c r="F245" i="12"/>
  <c r="E245" i="12"/>
  <c r="D245" i="12"/>
  <c r="C245" i="12"/>
  <c r="A245" i="12"/>
  <c r="J244" i="12"/>
  <c r="I244" i="12"/>
  <c r="H244" i="12"/>
  <c r="G244" i="12"/>
  <c r="F244" i="12"/>
  <c r="E244" i="12"/>
  <c r="D244" i="12"/>
  <c r="C244" i="12"/>
  <c r="A244" i="12"/>
  <c r="L244" i="12" s="1"/>
  <c r="L243" i="12"/>
  <c r="J243" i="12"/>
  <c r="I243" i="12"/>
  <c r="H243" i="12"/>
  <c r="G243" i="12"/>
  <c r="F243" i="12"/>
  <c r="E243" i="12"/>
  <c r="D243" i="12"/>
  <c r="C243" i="12"/>
  <c r="A243" i="12"/>
  <c r="J242" i="12"/>
  <c r="I242" i="12"/>
  <c r="H242" i="12"/>
  <c r="G242" i="12"/>
  <c r="F242" i="12"/>
  <c r="E242" i="12"/>
  <c r="D242" i="12"/>
  <c r="C242" i="12"/>
  <c r="A242" i="12"/>
  <c r="L242" i="12" s="1"/>
  <c r="L241" i="12"/>
  <c r="J241" i="12"/>
  <c r="I241" i="12"/>
  <c r="H241" i="12"/>
  <c r="G241" i="12"/>
  <c r="F241" i="12"/>
  <c r="E241" i="12"/>
  <c r="D241" i="12"/>
  <c r="C241" i="12"/>
  <c r="A241" i="12"/>
  <c r="J240" i="12"/>
  <c r="I240" i="12"/>
  <c r="H240" i="12"/>
  <c r="G240" i="12"/>
  <c r="F240" i="12"/>
  <c r="E240" i="12"/>
  <c r="D240" i="12"/>
  <c r="C240" i="12"/>
  <c r="A240" i="12"/>
  <c r="L240" i="12" s="1"/>
  <c r="L239" i="12"/>
  <c r="J239" i="12"/>
  <c r="I239" i="12"/>
  <c r="H239" i="12"/>
  <c r="G239" i="12"/>
  <c r="F239" i="12"/>
  <c r="E239" i="12"/>
  <c r="D239" i="12"/>
  <c r="C239" i="12"/>
  <c r="A239" i="12"/>
  <c r="J238" i="12"/>
  <c r="I238" i="12"/>
  <c r="H238" i="12"/>
  <c r="G238" i="12"/>
  <c r="F238" i="12"/>
  <c r="E238" i="12"/>
  <c r="D238" i="12"/>
  <c r="C238" i="12"/>
  <c r="A238" i="12"/>
  <c r="L238" i="12" s="1"/>
  <c r="L237" i="12"/>
  <c r="J237" i="12"/>
  <c r="I237" i="12"/>
  <c r="H237" i="12"/>
  <c r="G237" i="12"/>
  <c r="F237" i="12"/>
  <c r="E237" i="12"/>
  <c r="D237" i="12"/>
  <c r="C237" i="12"/>
  <c r="A237" i="12"/>
  <c r="J236" i="12"/>
  <c r="I236" i="12"/>
  <c r="H236" i="12"/>
  <c r="G236" i="12"/>
  <c r="F236" i="12"/>
  <c r="E236" i="12"/>
  <c r="D236" i="12"/>
  <c r="C236" i="12"/>
  <c r="A236" i="12"/>
  <c r="L236" i="12" s="1"/>
  <c r="L235" i="12"/>
  <c r="J235" i="12"/>
  <c r="I235" i="12"/>
  <c r="H235" i="12"/>
  <c r="G235" i="12"/>
  <c r="F235" i="12"/>
  <c r="E235" i="12"/>
  <c r="D235" i="12"/>
  <c r="C235" i="12"/>
  <c r="A235" i="12"/>
  <c r="J234" i="12"/>
  <c r="I234" i="12"/>
  <c r="H234" i="12"/>
  <c r="G234" i="12"/>
  <c r="F234" i="12"/>
  <c r="E234" i="12"/>
  <c r="D234" i="12"/>
  <c r="C234" i="12"/>
  <c r="A234" i="12"/>
  <c r="L234" i="12" s="1"/>
  <c r="L233" i="12"/>
  <c r="J233" i="12"/>
  <c r="I233" i="12"/>
  <c r="H233" i="12"/>
  <c r="G233" i="12"/>
  <c r="F233" i="12"/>
  <c r="E233" i="12"/>
  <c r="D233" i="12"/>
  <c r="C233" i="12"/>
  <c r="A233" i="12"/>
  <c r="J232" i="12"/>
  <c r="I232" i="12"/>
  <c r="H232" i="12"/>
  <c r="G232" i="12"/>
  <c r="F232" i="12"/>
  <c r="E232" i="12"/>
  <c r="D232" i="12"/>
  <c r="C232" i="12"/>
  <c r="A232" i="12"/>
  <c r="L232" i="12" s="1"/>
  <c r="L231" i="12"/>
  <c r="J231" i="12"/>
  <c r="I231" i="12"/>
  <c r="H231" i="12"/>
  <c r="G231" i="12"/>
  <c r="F231" i="12"/>
  <c r="E231" i="12"/>
  <c r="D231" i="12"/>
  <c r="C231" i="12"/>
  <c r="A231" i="12"/>
  <c r="J230" i="12"/>
  <c r="I230" i="12"/>
  <c r="H230" i="12"/>
  <c r="G230" i="12"/>
  <c r="F230" i="12"/>
  <c r="E230" i="12"/>
  <c r="D230" i="12"/>
  <c r="C230" i="12"/>
  <c r="A230" i="12"/>
  <c r="L230" i="12" s="1"/>
  <c r="L229" i="12"/>
  <c r="J229" i="12"/>
  <c r="I229" i="12"/>
  <c r="H229" i="12"/>
  <c r="G229" i="12"/>
  <c r="F229" i="12"/>
  <c r="E229" i="12"/>
  <c r="D229" i="12"/>
  <c r="C229" i="12"/>
  <c r="A229" i="12"/>
  <c r="J228" i="12"/>
  <c r="I228" i="12"/>
  <c r="H228" i="12"/>
  <c r="G228" i="12"/>
  <c r="F228" i="12"/>
  <c r="E228" i="12"/>
  <c r="D228" i="12"/>
  <c r="C228" i="12"/>
  <c r="A228" i="12"/>
  <c r="L228" i="12" s="1"/>
  <c r="L227" i="12"/>
  <c r="J227" i="12"/>
  <c r="I227" i="12"/>
  <c r="H227" i="12"/>
  <c r="G227" i="12"/>
  <c r="F227" i="12"/>
  <c r="E227" i="12"/>
  <c r="D227" i="12"/>
  <c r="C227" i="12"/>
  <c r="A227" i="12"/>
  <c r="J226" i="12"/>
  <c r="I226" i="12"/>
  <c r="H226" i="12"/>
  <c r="G226" i="12"/>
  <c r="F226" i="12"/>
  <c r="E226" i="12"/>
  <c r="D226" i="12"/>
  <c r="C226" i="12"/>
  <c r="A226" i="12"/>
  <c r="L226" i="12" s="1"/>
  <c r="L225" i="12"/>
  <c r="J225" i="12"/>
  <c r="I225" i="12"/>
  <c r="H225" i="12"/>
  <c r="G225" i="12"/>
  <c r="F225" i="12"/>
  <c r="E225" i="12"/>
  <c r="D225" i="12"/>
  <c r="C225" i="12"/>
  <c r="A225" i="12"/>
  <c r="J224" i="12"/>
  <c r="I224" i="12"/>
  <c r="H224" i="12"/>
  <c r="G224" i="12"/>
  <c r="F224" i="12"/>
  <c r="E224" i="12"/>
  <c r="D224" i="12"/>
  <c r="C224" i="12"/>
  <c r="A224" i="12"/>
  <c r="L224" i="12" s="1"/>
  <c r="L223" i="12"/>
  <c r="J223" i="12"/>
  <c r="I223" i="12"/>
  <c r="H223" i="12"/>
  <c r="G223" i="12"/>
  <c r="F223" i="12"/>
  <c r="E223" i="12"/>
  <c r="D223" i="12"/>
  <c r="C223" i="12"/>
  <c r="A223" i="12"/>
  <c r="J222" i="12"/>
  <c r="I222" i="12"/>
  <c r="H222" i="12"/>
  <c r="G222" i="12"/>
  <c r="F222" i="12"/>
  <c r="E222" i="12"/>
  <c r="D222" i="12"/>
  <c r="C222" i="12"/>
  <c r="A222" i="12"/>
  <c r="L222" i="12" s="1"/>
  <c r="L221" i="12"/>
  <c r="J221" i="12"/>
  <c r="I221" i="12"/>
  <c r="H221" i="12"/>
  <c r="G221" i="12"/>
  <c r="F221" i="12"/>
  <c r="E221" i="12"/>
  <c r="D221" i="12"/>
  <c r="C221" i="12"/>
  <c r="A221" i="12"/>
  <c r="J220" i="12"/>
  <c r="I220" i="12"/>
  <c r="H220" i="12"/>
  <c r="G220" i="12"/>
  <c r="F220" i="12"/>
  <c r="E220" i="12"/>
  <c r="D220" i="12"/>
  <c r="C220" i="12"/>
  <c r="A220" i="12"/>
  <c r="L220" i="12" s="1"/>
  <c r="L219" i="12"/>
  <c r="J219" i="12"/>
  <c r="I219" i="12"/>
  <c r="H219" i="12"/>
  <c r="G219" i="12"/>
  <c r="F219" i="12"/>
  <c r="E219" i="12"/>
  <c r="D219" i="12"/>
  <c r="C219" i="12"/>
  <c r="A219" i="12"/>
  <c r="L218" i="12"/>
  <c r="J218" i="12"/>
  <c r="I218" i="12"/>
  <c r="H218" i="12"/>
  <c r="G218" i="12"/>
  <c r="F218" i="12"/>
  <c r="E218" i="12"/>
  <c r="D218" i="12"/>
  <c r="C218" i="12"/>
  <c r="A218" i="12"/>
  <c r="J217" i="12"/>
  <c r="I217" i="12"/>
  <c r="H217" i="12"/>
  <c r="G217" i="12"/>
  <c r="F217" i="12"/>
  <c r="E217" i="12"/>
  <c r="D217" i="12"/>
  <c r="C217" i="12"/>
  <c r="A217" i="12"/>
  <c r="L217" i="12" s="1"/>
  <c r="J216" i="12"/>
  <c r="I216" i="12"/>
  <c r="H216" i="12"/>
  <c r="G216" i="12"/>
  <c r="F216" i="12"/>
  <c r="E216" i="12"/>
  <c r="D216" i="12"/>
  <c r="C216" i="12"/>
  <c r="A216" i="12"/>
  <c r="L216" i="12" s="1"/>
  <c r="J215" i="12"/>
  <c r="I215" i="12"/>
  <c r="H215" i="12"/>
  <c r="G215" i="12"/>
  <c r="F215" i="12"/>
  <c r="E215" i="12"/>
  <c r="D215" i="12"/>
  <c r="C215" i="12"/>
  <c r="A215" i="12"/>
  <c r="J214" i="12"/>
  <c r="I214" i="12"/>
  <c r="H214" i="12"/>
  <c r="G214" i="12"/>
  <c r="F214" i="12"/>
  <c r="E214" i="12"/>
  <c r="D214" i="12"/>
  <c r="C214" i="12"/>
  <c r="A214" i="12"/>
  <c r="J213" i="12"/>
  <c r="I213" i="12"/>
  <c r="H213" i="12"/>
  <c r="G213" i="12"/>
  <c r="F213" i="12"/>
  <c r="E213" i="12"/>
  <c r="D213" i="12"/>
  <c r="C213" i="12"/>
  <c r="A213" i="12"/>
  <c r="J212" i="12"/>
  <c r="I212" i="12"/>
  <c r="H212" i="12"/>
  <c r="G212" i="12"/>
  <c r="F212" i="12"/>
  <c r="E212" i="12"/>
  <c r="D212" i="12"/>
  <c r="C212" i="12"/>
  <c r="A212" i="12"/>
  <c r="J211" i="12"/>
  <c r="I211" i="12"/>
  <c r="H211" i="12"/>
  <c r="G211" i="12"/>
  <c r="F211" i="12"/>
  <c r="E211" i="12"/>
  <c r="D211" i="12"/>
  <c r="C211" i="12"/>
  <c r="A211" i="12"/>
  <c r="J210" i="12"/>
  <c r="I210" i="12"/>
  <c r="H210" i="12"/>
  <c r="G210" i="12"/>
  <c r="F210" i="12"/>
  <c r="E210" i="12"/>
  <c r="D210" i="12"/>
  <c r="C210" i="12"/>
  <c r="A210" i="12"/>
  <c r="J209" i="12"/>
  <c r="I209" i="12"/>
  <c r="H209" i="12"/>
  <c r="G209" i="12"/>
  <c r="F209" i="12"/>
  <c r="E209" i="12"/>
  <c r="D209" i="12"/>
  <c r="C209" i="12"/>
  <c r="A209" i="12"/>
  <c r="L209" i="12" s="1"/>
  <c r="J208" i="12"/>
  <c r="I208" i="12"/>
  <c r="H208" i="12"/>
  <c r="G208" i="12"/>
  <c r="F208" i="12"/>
  <c r="E208" i="12"/>
  <c r="D208" i="12"/>
  <c r="C208" i="12"/>
  <c r="A208" i="12"/>
  <c r="L208" i="12" s="1"/>
  <c r="J207" i="12"/>
  <c r="I207" i="12"/>
  <c r="H207" i="12"/>
  <c r="G207" i="12"/>
  <c r="F207" i="12"/>
  <c r="E207" i="12"/>
  <c r="D207" i="12"/>
  <c r="C207" i="12"/>
  <c r="A207" i="12"/>
  <c r="L206" i="12"/>
  <c r="J206" i="12"/>
  <c r="I206" i="12"/>
  <c r="H206" i="12"/>
  <c r="G206" i="12"/>
  <c r="F206" i="12"/>
  <c r="E206" i="12"/>
  <c r="D206" i="12"/>
  <c r="C206" i="12"/>
  <c r="A206" i="12"/>
  <c r="L205" i="12"/>
  <c r="J205" i="12"/>
  <c r="I205" i="12"/>
  <c r="H205" i="12"/>
  <c r="G205" i="12"/>
  <c r="F205" i="12"/>
  <c r="E205" i="12"/>
  <c r="D205" i="12"/>
  <c r="C205" i="12"/>
  <c r="A205" i="12"/>
  <c r="J204" i="12"/>
  <c r="I204" i="12"/>
  <c r="H204" i="12"/>
  <c r="G204" i="12"/>
  <c r="F204" i="12"/>
  <c r="E204" i="12"/>
  <c r="D204" i="12"/>
  <c r="C204" i="12"/>
  <c r="A204" i="12"/>
  <c r="L204" i="12" s="1"/>
  <c r="J203" i="12"/>
  <c r="I203" i="12"/>
  <c r="H203" i="12"/>
  <c r="G203" i="12"/>
  <c r="F203" i="12"/>
  <c r="E203" i="12"/>
  <c r="D203" i="12"/>
  <c r="C203" i="12"/>
  <c r="A203" i="12"/>
  <c r="L203" i="12" s="1"/>
  <c r="L202" i="12"/>
  <c r="J202" i="12"/>
  <c r="I202" i="12"/>
  <c r="H202" i="12"/>
  <c r="G202" i="12"/>
  <c r="F202" i="12"/>
  <c r="E202" i="12"/>
  <c r="D202" i="12"/>
  <c r="C202" i="12"/>
  <c r="A202" i="12"/>
  <c r="J201" i="12"/>
  <c r="I201" i="12"/>
  <c r="H201" i="12"/>
  <c r="G201" i="12"/>
  <c r="F201" i="12"/>
  <c r="E201" i="12"/>
  <c r="D201" i="12"/>
  <c r="C201" i="12"/>
  <c r="A201" i="12"/>
  <c r="L201" i="12" s="1"/>
  <c r="J200" i="12"/>
  <c r="I200" i="12"/>
  <c r="H200" i="12"/>
  <c r="G200" i="12"/>
  <c r="F200" i="12"/>
  <c r="E200" i="12"/>
  <c r="D200" i="12"/>
  <c r="C200" i="12"/>
  <c r="A200" i="12"/>
  <c r="L200" i="12" s="1"/>
  <c r="J199" i="12"/>
  <c r="I199" i="12"/>
  <c r="H199" i="12"/>
  <c r="G199" i="12"/>
  <c r="F199" i="12"/>
  <c r="E199" i="12"/>
  <c r="D199" i="12"/>
  <c r="C199" i="12"/>
  <c r="A199" i="12"/>
  <c r="L198" i="12"/>
  <c r="J198" i="12"/>
  <c r="I198" i="12"/>
  <c r="H198" i="12"/>
  <c r="G198" i="12"/>
  <c r="F198" i="12"/>
  <c r="E198" i="12"/>
  <c r="D198" i="12"/>
  <c r="C198" i="12"/>
  <c r="A198" i="12"/>
  <c r="L197" i="12"/>
  <c r="J197" i="12"/>
  <c r="I197" i="12"/>
  <c r="H197" i="12"/>
  <c r="G197" i="12"/>
  <c r="F197" i="12"/>
  <c r="E197" i="12"/>
  <c r="D197" i="12"/>
  <c r="C197" i="12"/>
  <c r="A197" i="12"/>
  <c r="J196" i="12"/>
  <c r="I196" i="12"/>
  <c r="H196" i="12"/>
  <c r="G196" i="12"/>
  <c r="F196" i="12"/>
  <c r="E196" i="12"/>
  <c r="D196" i="12"/>
  <c r="C196" i="12"/>
  <c r="A196" i="12"/>
  <c r="L196" i="12" s="1"/>
  <c r="J195" i="12"/>
  <c r="I195" i="12"/>
  <c r="H195" i="12"/>
  <c r="G195" i="12"/>
  <c r="F195" i="12"/>
  <c r="E195" i="12"/>
  <c r="D195" i="12"/>
  <c r="C195" i="12"/>
  <c r="A195" i="12"/>
  <c r="L195" i="12" s="1"/>
  <c r="L194" i="12"/>
  <c r="J194" i="12"/>
  <c r="I194" i="12"/>
  <c r="H194" i="12"/>
  <c r="G194" i="12"/>
  <c r="F194" i="12"/>
  <c r="E194" i="12"/>
  <c r="D194" i="12"/>
  <c r="C194" i="12"/>
  <c r="A194" i="12"/>
  <c r="J193" i="12"/>
  <c r="I193" i="12"/>
  <c r="H193" i="12"/>
  <c r="G193" i="12"/>
  <c r="F193" i="12"/>
  <c r="E193" i="12"/>
  <c r="D193" i="12"/>
  <c r="C193" i="12"/>
  <c r="A193" i="12"/>
  <c r="L193" i="12" s="1"/>
  <c r="J192" i="12"/>
  <c r="I192" i="12"/>
  <c r="H192" i="12"/>
  <c r="G192" i="12"/>
  <c r="F192" i="12"/>
  <c r="E192" i="12"/>
  <c r="D192" i="12"/>
  <c r="C192" i="12"/>
  <c r="A192" i="12"/>
  <c r="L192" i="12" s="1"/>
  <c r="J191" i="12"/>
  <c r="I191" i="12"/>
  <c r="H191" i="12"/>
  <c r="G191" i="12"/>
  <c r="F191" i="12"/>
  <c r="E191" i="12"/>
  <c r="D191" i="12"/>
  <c r="C191" i="12"/>
  <c r="A191" i="12"/>
  <c r="L190" i="12"/>
  <c r="J190" i="12"/>
  <c r="I190" i="12"/>
  <c r="H190" i="12"/>
  <c r="G190" i="12"/>
  <c r="F190" i="12"/>
  <c r="E190" i="12"/>
  <c r="D190" i="12"/>
  <c r="C190" i="12"/>
  <c r="A190" i="12"/>
  <c r="L189" i="12"/>
  <c r="J189" i="12"/>
  <c r="I189" i="12"/>
  <c r="H189" i="12"/>
  <c r="G189" i="12"/>
  <c r="F189" i="12"/>
  <c r="E189" i="12"/>
  <c r="D189" i="12"/>
  <c r="C189" i="12"/>
  <c r="A189" i="12"/>
  <c r="J188" i="12"/>
  <c r="I188" i="12"/>
  <c r="H188" i="12"/>
  <c r="G188" i="12"/>
  <c r="F188" i="12"/>
  <c r="E188" i="12"/>
  <c r="D188" i="12"/>
  <c r="C188" i="12"/>
  <c r="A188" i="12"/>
  <c r="L188" i="12" s="1"/>
  <c r="J187" i="12"/>
  <c r="I187" i="12"/>
  <c r="H187" i="12"/>
  <c r="G187" i="12"/>
  <c r="F187" i="12"/>
  <c r="E187" i="12"/>
  <c r="D187" i="12"/>
  <c r="C187" i="12"/>
  <c r="A187" i="12"/>
  <c r="L187" i="12" s="1"/>
  <c r="L186" i="12"/>
  <c r="J186" i="12"/>
  <c r="I186" i="12"/>
  <c r="H186" i="12"/>
  <c r="G186" i="12"/>
  <c r="F186" i="12"/>
  <c r="E186" i="12"/>
  <c r="D186" i="12"/>
  <c r="C186" i="12"/>
  <c r="A186" i="12"/>
  <c r="J185" i="12"/>
  <c r="I185" i="12"/>
  <c r="H185" i="12"/>
  <c r="G185" i="12"/>
  <c r="F185" i="12"/>
  <c r="E185" i="12"/>
  <c r="D185" i="12"/>
  <c r="C185" i="12"/>
  <c r="A185" i="12"/>
  <c r="L185" i="12" s="1"/>
  <c r="J184" i="12"/>
  <c r="I184" i="12"/>
  <c r="H184" i="12"/>
  <c r="G184" i="12"/>
  <c r="F184" i="12"/>
  <c r="E184" i="12"/>
  <c r="D184" i="12"/>
  <c r="C184" i="12"/>
  <c r="A184" i="12"/>
  <c r="L184" i="12" s="1"/>
  <c r="J183" i="12"/>
  <c r="I183" i="12"/>
  <c r="H183" i="12"/>
  <c r="G183" i="12"/>
  <c r="F183" i="12"/>
  <c r="E183" i="12"/>
  <c r="D183" i="12"/>
  <c r="C183" i="12"/>
  <c r="A183" i="12"/>
  <c r="L182" i="12"/>
  <c r="J182" i="12"/>
  <c r="I182" i="12"/>
  <c r="H182" i="12"/>
  <c r="G182" i="12"/>
  <c r="F182" i="12"/>
  <c r="E182" i="12"/>
  <c r="D182" i="12"/>
  <c r="C182" i="12"/>
  <c r="A182" i="12"/>
  <c r="L181" i="12"/>
  <c r="J181" i="12"/>
  <c r="I181" i="12"/>
  <c r="H181" i="12"/>
  <c r="G181" i="12"/>
  <c r="F181" i="12"/>
  <c r="E181" i="12"/>
  <c r="D181" i="12"/>
  <c r="C181" i="12"/>
  <c r="A181" i="12"/>
  <c r="J180" i="12"/>
  <c r="I180" i="12"/>
  <c r="H180" i="12"/>
  <c r="G180" i="12"/>
  <c r="F180" i="12"/>
  <c r="E180" i="12"/>
  <c r="D180" i="12"/>
  <c r="C180" i="12"/>
  <c r="A180" i="12"/>
  <c r="L180" i="12" s="1"/>
  <c r="J179" i="12"/>
  <c r="I179" i="12"/>
  <c r="H179" i="12"/>
  <c r="G179" i="12"/>
  <c r="F179" i="12"/>
  <c r="E179" i="12"/>
  <c r="D179" i="12"/>
  <c r="C179" i="12"/>
  <c r="A179" i="12"/>
  <c r="L179" i="12" s="1"/>
  <c r="L178" i="12"/>
  <c r="J178" i="12"/>
  <c r="I178" i="12"/>
  <c r="H178" i="12"/>
  <c r="G178" i="12"/>
  <c r="F178" i="12"/>
  <c r="E178" i="12"/>
  <c r="D178" i="12"/>
  <c r="C178" i="12"/>
  <c r="A178" i="12"/>
  <c r="J177" i="12"/>
  <c r="I177" i="12"/>
  <c r="H177" i="12"/>
  <c r="G177" i="12"/>
  <c r="F177" i="12"/>
  <c r="E177" i="12"/>
  <c r="D177" i="12"/>
  <c r="C177" i="12"/>
  <c r="A177" i="12"/>
  <c r="L177" i="12" s="1"/>
  <c r="J176" i="12"/>
  <c r="I176" i="12"/>
  <c r="H176" i="12"/>
  <c r="G176" i="12"/>
  <c r="F176" i="12"/>
  <c r="E176" i="12"/>
  <c r="D176" i="12"/>
  <c r="C176" i="12"/>
  <c r="A176" i="12"/>
  <c r="L176" i="12" s="1"/>
  <c r="J175" i="12"/>
  <c r="I175" i="12"/>
  <c r="H175" i="12"/>
  <c r="G175" i="12"/>
  <c r="F175" i="12"/>
  <c r="E175" i="12"/>
  <c r="D175" i="12"/>
  <c r="C175" i="12"/>
  <c r="A175" i="12"/>
  <c r="J174" i="12"/>
  <c r="I174" i="12"/>
  <c r="H174" i="12"/>
  <c r="G174" i="12"/>
  <c r="F174" i="12"/>
  <c r="E174" i="12"/>
  <c r="D174" i="12"/>
  <c r="C174" i="12"/>
  <c r="A174" i="12"/>
  <c r="J173" i="12"/>
  <c r="I173" i="12"/>
  <c r="H173" i="12"/>
  <c r="G173" i="12"/>
  <c r="F173" i="12"/>
  <c r="E173" i="12"/>
  <c r="D173" i="12"/>
  <c r="C173" i="12"/>
  <c r="A173" i="12"/>
  <c r="J172" i="12"/>
  <c r="I172" i="12"/>
  <c r="H172" i="12"/>
  <c r="G172" i="12"/>
  <c r="F172" i="12"/>
  <c r="E172" i="12"/>
  <c r="D172" i="12"/>
  <c r="C172" i="12"/>
  <c r="A172" i="12"/>
  <c r="J171" i="12"/>
  <c r="I171" i="12"/>
  <c r="H171" i="12"/>
  <c r="G171" i="12"/>
  <c r="F171" i="12"/>
  <c r="E171" i="12"/>
  <c r="D171" i="12"/>
  <c r="C171" i="12"/>
  <c r="A171" i="12"/>
  <c r="J170" i="12"/>
  <c r="I170" i="12"/>
  <c r="H170" i="12"/>
  <c r="G170" i="12"/>
  <c r="F170" i="12"/>
  <c r="E170" i="12"/>
  <c r="D170" i="12"/>
  <c r="C170" i="12"/>
  <c r="A170" i="12"/>
  <c r="J169" i="12"/>
  <c r="I169" i="12"/>
  <c r="H169" i="12"/>
  <c r="G169" i="12"/>
  <c r="F169" i="12"/>
  <c r="E169" i="12"/>
  <c r="D169" i="12"/>
  <c r="C169" i="12"/>
  <c r="A169" i="12"/>
  <c r="J168" i="12"/>
  <c r="I168" i="12"/>
  <c r="H168" i="12"/>
  <c r="G168" i="12"/>
  <c r="F168" i="12"/>
  <c r="E168" i="12"/>
  <c r="D168" i="12"/>
  <c r="C168" i="12"/>
  <c r="A168" i="12"/>
  <c r="J167" i="12"/>
  <c r="I167" i="12"/>
  <c r="H167" i="12"/>
  <c r="G167" i="12"/>
  <c r="F167" i="12"/>
  <c r="E167" i="12"/>
  <c r="D167" i="12"/>
  <c r="C167" i="12"/>
  <c r="A167" i="12"/>
  <c r="J166" i="12"/>
  <c r="I166" i="12"/>
  <c r="H166" i="12"/>
  <c r="G166" i="12"/>
  <c r="F166" i="12"/>
  <c r="E166" i="12"/>
  <c r="D166" i="12"/>
  <c r="C166" i="12"/>
  <c r="A166" i="12"/>
  <c r="J165" i="12"/>
  <c r="I165" i="12"/>
  <c r="H165" i="12"/>
  <c r="G165" i="12"/>
  <c r="F165" i="12"/>
  <c r="E165" i="12"/>
  <c r="D165" i="12"/>
  <c r="C165" i="12"/>
  <c r="A165" i="12"/>
  <c r="J164" i="12"/>
  <c r="I164" i="12"/>
  <c r="H164" i="12"/>
  <c r="G164" i="12"/>
  <c r="F164" i="12"/>
  <c r="E164" i="12"/>
  <c r="D164" i="12"/>
  <c r="C164" i="12"/>
  <c r="A164" i="12"/>
  <c r="J163" i="12"/>
  <c r="I163" i="12"/>
  <c r="H163" i="12"/>
  <c r="G163" i="12"/>
  <c r="F163" i="12"/>
  <c r="E163" i="12"/>
  <c r="D163" i="12"/>
  <c r="C163" i="12"/>
  <c r="A163" i="12"/>
  <c r="J162" i="12"/>
  <c r="I162" i="12"/>
  <c r="H162" i="12"/>
  <c r="G162" i="12"/>
  <c r="F162" i="12"/>
  <c r="E162" i="12"/>
  <c r="D162" i="12"/>
  <c r="C162" i="12"/>
  <c r="A162" i="12"/>
  <c r="J161" i="12"/>
  <c r="I161" i="12"/>
  <c r="H161" i="12"/>
  <c r="G161" i="12"/>
  <c r="F161" i="12"/>
  <c r="E161" i="12"/>
  <c r="D161" i="12"/>
  <c r="C161" i="12"/>
  <c r="A161" i="12"/>
  <c r="J160" i="12"/>
  <c r="I160" i="12"/>
  <c r="H160" i="12"/>
  <c r="G160" i="12"/>
  <c r="F160" i="12"/>
  <c r="E160" i="12"/>
  <c r="D160" i="12"/>
  <c r="C160" i="12"/>
  <c r="A160" i="12"/>
  <c r="J159" i="12"/>
  <c r="I159" i="12"/>
  <c r="H159" i="12"/>
  <c r="G159" i="12"/>
  <c r="F159" i="12"/>
  <c r="E159" i="12"/>
  <c r="D159" i="12"/>
  <c r="C159" i="12"/>
  <c r="A159" i="12"/>
  <c r="J158" i="12"/>
  <c r="I158" i="12"/>
  <c r="H158" i="12"/>
  <c r="G158" i="12"/>
  <c r="F158" i="12"/>
  <c r="E158" i="12"/>
  <c r="D158" i="12"/>
  <c r="C158" i="12"/>
  <c r="A158" i="12"/>
  <c r="J157" i="12"/>
  <c r="I157" i="12"/>
  <c r="H157" i="12"/>
  <c r="G157" i="12"/>
  <c r="F157" i="12"/>
  <c r="E157" i="12"/>
  <c r="D157" i="12"/>
  <c r="C157" i="12"/>
  <c r="A157" i="12"/>
  <c r="L157" i="12" s="1"/>
  <c r="J156" i="12"/>
  <c r="I156" i="12"/>
  <c r="H156" i="12"/>
  <c r="G156" i="12"/>
  <c r="F156" i="12"/>
  <c r="E156" i="12"/>
  <c r="D156" i="12"/>
  <c r="C156" i="12"/>
  <c r="A156" i="12"/>
  <c r="J155" i="12"/>
  <c r="I155" i="12"/>
  <c r="H155" i="12"/>
  <c r="G155" i="12"/>
  <c r="F155" i="12"/>
  <c r="E155" i="12"/>
  <c r="D155" i="12"/>
  <c r="C155" i="12"/>
  <c r="A155" i="12"/>
  <c r="L155" i="12" s="1"/>
  <c r="J154" i="12"/>
  <c r="I154" i="12"/>
  <c r="H154" i="12"/>
  <c r="G154" i="12"/>
  <c r="F154" i="12"/>
  <c r="E154" i="12"/>
  <c r="D154" i="12"/>
  <c r="C154" i="12"/>
  <c r="A154" i="12"/>
  <c r="J153" i="12"/>
  <c r="I153" i="12"/>
  <c r="H153" i="12"/>
  <c r="G153" i="12"/>
  <c r="F153" i="12"/>
  <c r="E153" i="12"/>
  <c r="D153" i="12"/>
  <c r="C153" i="12"/>
  <c r="A153" i="12"/>
  <c r="L153" i="12" s="1"/>
  <c r="J152" i="12"/>
  <c r="I152" i="12"/>
  <c r="H152" i="12"/>
  <c r="G152" i="12"/>
  <c r="F152" i="12"/>
  <c r="E152" i="12"/>
  <c r="D152" i="12"/>
  <c r="C152" i="12"/>
  <c r="A152" i="12"/>
  <c r="J151" i="12"/>
  <c r="I151" i="12"/>
  <c r="H151" i="12"/>
  <c r="G151" i="12"/>
  <c r="F151" i="12"/>
  <c r="E151" i="12"/>
  <c r="D151" i="12"/>
  <c r="C151" i="12"/>
  <c r="A151" i="12"/>
  <c r="L151" i="12" s="1"/>
  <c r="J150" i="12"/>
  <c r="I150" i="12"/>
  <c r="H150" i="12"/>
  <c r="G150" i="12"/>
  <c r="F150" i="12"/>
  <c r="E150" i="12"/>
  <c r="D150" i="12"/>
  <c r="C150" i="12"/>
  <c r="A150" i="12"/>
  <c r="J149" i="12"/>
  <c r="I149" i="12"/>
  <c r="H149" i="12"/>
  <c r="G149" i="12"/>
  <c r="F149" i="12"/>
  <c r="E149" i="12"/>
  <c r="D149" i="12"/>
  <c r="C149" i="12"/>
  <c r="A149" i="12"/>
  <c r="L149" i="12" s="1"/>
  <c r="J148" i="12"/>
  <c r="I148" i="12"/>
  <c r="H148" i="12"/>
  <c r="G148" i="12"/>
  <c r="F148" i="12"/>
  <c r="E148" i="12"/>
  <c r="D148" i="12"/>
  <c r="C148" i="12"/>
  <c r="A148" i="12"/>
  <c r="J147" i="12"/>
  <c r="I147" i="12"/>
  <c r="H147" i="12"/>
  <c r="G147" i="12"/>
  <c r="F147" i="12"/>
  <c r="E147" i="12"/>
  <c r="D147" i="12"/>
  <c r="C147" i="12"/>
  <c r="A147" i="12"/>
  <c r="L147" i="12" s="1"/>
  <c r="J146" i="12"/>
  <c r="I146" i="12"/>
  <c r="H146" i="12"/>
  <c r="G146" i="12"/>
  <c r="F146" i="12"/>
  <c r="E146" i="12"/>
  <c r="D146" i="12"/>
  <c r="C146" i="12"/>
  <c r="A146" i="12"/>
  <c r="J145" i="12"/>
  <c r="I145" i="12"/>
  <c r="H145" i="12"/>
  <c r="G145" i="12"/>
  <c r="F145" i="12"/>
  <c r="E145" i="12"/>
  <c r="D145" i="12"/>
  <c r="C145" i="12"/>
  <c r="A145" i="12"/>
  <c r="L145" i="12" s="1"/>
  <c r="J144" i="12"/>
  <c r="I144" i="12"/>
  <c r="H144" i="12"/>
  <c r="G144" i="12"/>
  <c r="F144" i="12"/>
  <c r="E144" i="12"/>
  <c r="D144" i="12"/>
  <c r="C144" i="12"/>
  <c r="A144" i="12"/>
  <c r="J143" i="12"/>
  <c r="I143" i="12"/>
  <c r="H143" i="12"/>
  <c r="G143" i="12"/>
  <c r="F143" i="12"/>
  <c r="E143" i="12"/>
  <c r="D143" i="12"/>
  <c r="C143" i="12"/>
  <c r="A143" i="12"/>
  <c r="J142" i="12"/>
  <c r="I142" i="12"/>
  <c r="H142" i="12"/>
  <c r="G142" i="12"/>
  <c r="F142" i="12"/>
  <c r="E142" i="12"/>
  <c r="D142" i="12"/>
  <c r="C142" i="12"/>
  <c r="A142" i="12"/>
  <c r="J141" i="12"/>
  <c r="I141" i="12"/>
  <c r="H141" i="12"/>
  <c r="G141" i="12"/>
  <c r="F141" i="12"/>
  <c r="E141" i="12"/>
  <c r="D141" i="12"/>
  <c r="C141" i="12"/>
  <c r="A141" i="12"/>
  <c r="J140" i="12"/>
  <c r="I140" i="12"/>
  <c r="H140" i="12"/>
  <c r="G140" i="12"/>
  <c r="F140" i="12"/>
  <c r="E140" i="12"/>
  <c r="D140" i="12"/>
  <c r="C140" i="12"/>
  <c r="A140" i="12"/>
  <c r="J139" i="12"/>
  <c r="I139" i="12"/>
  <c r="H139" i="12"/>
  <c r="G139" i="12"/>
  <c r="F139" i="12"/>
  <c r="E139" i="12"/>
  <c r="D139" i="12"/>
  <c r="C139" i="12"/>
  <c r="A139" i="12"/>
  <c r="J138" i="12"/>
  <c r="I138" i="12"/>
  <c r="H138" i="12"/>
  <c r="G138" i="12"/>
  <c r="F138" i="12"/>
  <c r="E138" i="12"/>
  <c r="D138" i="12"/>
  <c r="C138" i="12"/>
  <c r="A138" i="12"/>
  <c r="J137" i="12"/>
  <c r="I137" i="12"/>
  <c r="H137" i="12"/>
  <c r="G137" i="12"/>
  <c r="F137" i="12"/>
  <c r="E137" i="12"/>
  <c r="D137" i="12"/>
  <c r="C137" i="12"/>
  <c r="A137" i="12"/>
  <c r="J136" i="12"/>
  <c r="I136" i="12"/>
  <c r="H136" i="12"/>
  <c r="G136" i="12"/>
  <c r="F136" i="12"/>
  <c r="E136" i="12"/>
  <c r="D136" i="12"/>
  <c r="C136" i="12"/>
  <c r="A136" i="12"/>
  <c r="J135" i="12"/>
  <c r="I135" i="12"/>
  <c r="H135" i="12"/>
  <c r="G135" i="12"/>
  <c r="F135" i="12"/>
  <c r="E135" i="12"/>
  <c r="D135" i="12"/>
  <c r="C135" i="12"/>
  <c r="A135" i="12"/>
  <c r="J134" i="12"/>
  <c r="I134" i="12"/>
  <c r="H134" i="12"/>
  <c r="G134" i="12"/>
  <c r="F134" i="12"/>
  <c r="E134" i="12"/>
  <c r="D134" i="12"/>
  <c r="C134" i="12"/>
  <c r="A134" i="12"/>
  <c r="J133" i="12"/>
  <c r="I133" i="12"/>
  <c r="H133" i="12"/>
  <c r="G133" i="12"/>
  <c r="F133" i="12"/>
  <c r="E133" i="12"/>
  <c r="D133" i="12"/>
  <c r="C133" i="12"/>
  <c r="A133" i="12"/>
  <c r="L133" i="12" s="1"/>
  <c r="J132" i="12"/>
  <c r="I132" i="12"/>
  <c r="H132" i="12"/>
  <c r="G132" i="12"/>
  <c r="F132" i="12"/>
  <c r="E132" i="12"/>
  <c r="D132" i="12"/>
  <c r="C132" i="12"/>
  <c r="A132" i="12"/>
  <c r="J131" i="12"/>
  <c r="I131" i="12"/>
  <c r="H131" i="12"/>
  <c r="G131" i="12"/>
  <c r="F131" i="12"/>
  <c r="E131" i="12"/>
  <c r="D131" i="12"/>
  <c r="C131" i="12"/>
  <c r="A131" i="12"/>
  <c r="L131" i="12" s="1"/>
  <c r="J130" i="12"/>
  <c r="I130" i="12"/>
  <c r="H130" i="12"/>
  <c r="G130" i="12"/>
  <c r="F130" i="12"/>
  <c r="E130" i="12"/>
  <c r="D130" i="12"/>
  <c r="C130" i="12"/>
  <c r="A130" i="12"/>
  <c r="J129" i="12"/>
  <c r="I129" i="12"/>
  <c r="H129" i="12"/>
  <c r="G129" i="12"/>
  <c r="F129" i="12"/>
  <c r="E129" i="12"/>
  <c r="D129" i="12"/>
  <c r="C129" i="12"/>
  <c r="A129" i="12"/>
  <c r="L129" i="12" s="1"/>
  <c r="J128" i="12"/>
  <c r="I128" i="12"/>
  <c r="H128" i="12"/>
  <c r="G128" i="12"/>
  <c r="F128" i="12"/>
  <c r="E128" i="12"/>
  <c r="D128" i="12"/>
  <c r="C128" i="12"/>
  <c r="A128" i="12"/>
  <c r="J127" i="12"/>
  <c r="I127" i="12"/>
  <c r="H127" i="12"/>
  <c r="G127" i="12"/>
  <c r="F127" i="12"/>
  <c r="E127" i="12"/>
  <c r="D127" i="12"/>
  <c r="C127" i="12"/>
  <c r="A127" i="12"/>
  <c r="L127" i="12" s="1"/>
  <c r="J126" i="12"/>
  <c r="I126" i="12"/>
  <c r="H126" i="12"/>
  <c r="G126" i="12"/>
  <c r="F126" i="12"/>
  <c r="E126" i="12"/>
  <c r="D126" i="12"/>
  <c r="C126" i="12"/>
  <c r="A126" i="12"/>
  <c r="J125" i="12"/>
  <c r="I125" i="12"/>
  <c r="H125" i="12"/>
  <c r="G125" i="12"/>
  <c r="F125" i="12"/>
  <c r="E125" i="12"/>
  <c r="D125" i="12"/>
  <c r="C125" i="12"/>
  <c r="A125" i="12"/>
  <c r="L125" i="12" s="1"/>
  <c r="J124" i="12"/>
  <c r="I124" i="12"/>
  <c r="H124" i="12"/>
  <c r="G124" i="12"/>
  <c r="F124" i="12"/>
  <c r="E124" i="12"/>
  <c r="D124" i="12"/>
  <c r="C124" i="12"/>
  <c r="A124" i="12"/>
  <c r="J123" i="12"/>
  <c r="I123" i="12"/>
  <c r="H123" i="12"/>
  <c r="G123" i="12"/>
  <c r="F123" i="12"/>
  <c r="E123" i="12"/>
  <c r="D123" i="12"/>
  <c r="C123" i="12"/>
  <c r="A123" i="12"/>
  <c r="L123" i="12" s="1"/>
  <c r="J122" i="12"/>
  <c r="I122" i="12"/>
  <c r="H122" i="12"/>
  <c r="G122" i="12"/>
  <c r="F122" i="12"/>
  <c r="E122" i="12"/>
  <c r="D122" i="12"/>
  <c r="C122" i="12"/>
  <c r="A122" i="12"/>
  <c r="J121" i="12"/>
  <c r="I121" i="12"/>
  <c r="H121" i="12"/>
  <c r="G121" i="12"/>
  <c r="F121" i="12"/>
  <c r="E121" i="12"/>
  <c r="D121" i="12"/>
  <c r="C121" i="12"/>
  <c r="A121" i="12"/>
  <c r="L121" i="12" s="1"/>
  <c r="J120" i="12"/>
  <c r="I120" i="12"/>
  <c r="H120" i="12"/>
  <c r="G120" i="12"/>
  <c r="F120" i="12"/>
  <c r="E120" i="12"/>
  <c r="D120" i="12"/>
  <c r="C120" i="12"/>
  <c r="A120" i="12"/>
  <c r="J119" i="12"/>
  <c r="I119" i="12"/>
  <c r="H119" i="12"/>
  <c r="G119" i="12"/>
  <c r="F119" i="12"/>
  <c r="E119" i="12"/>
  <c r="D119" i="12"/>
  <c r="C119" i="12"/>
  <c r="A119" i="12"/>
  <c r="L119" i="12" s="1"/>
  <c r="J118" i="12"/>
  <c r="I118" i="12"/>
  <c r="H118" i="12"/>
  <c r="G118" i="12"/>
  <c r="F118" i="12"/>
  <c r="E118" i="12"/>
  <c r="D118" i="12"/>
  <c r="C118" i="12"/>
  <c r="A118" i="12"/>
  <c r="J117" i="12"/>
  <c r="I117" i="12"/>
  <c r="H117" i="12"/>
  <c r="G117" i="12"/>
  <c r="F117" i="12"/>
  <c r="E117" i="12"/>
  <c r="D117" i="12"/>
  <c r="C117" i="12"/>
  <c r="A117" i="12"/>
  <c r="L117" i="12" s="1"/>
  <c r="J116" i="12"/>
  <c r="I116" i="12"/>
  <c r="H116" i="12"/>
  <c r="G116" i="12"/>
  <c r="F116" i="12"/>
  <c r="E116" i="12"/>
  <c r="D116" i="12"/>
  <c r="C116" i="12"/>
  <c r="A116" i="12"/>
  <c r="J115" i="12"/>
  <c r="I115" i="12"/>
  <c r="H115" i="12"/>
  <c r="G115" i="12"/>
  <c r="F115" i="12"/>
  <c r="E115" i="12"/>
  <c r="D115" i="12"/>
  <c r="C115" i="12"/>
  <c r="A115" i="12"/>
  <c r="L115" i="12" s="1"/>
  <c r="J114" i="12"/>
  <c r="I114" i="12"/>
  <c r="H114" i="12"/>
  <c r="G114" i="12"/>
  <c r="F114" i="12"/>
  <c r="E114" i="12"/>
  <c r="D114" i="12"/>
  <c r="C114" i="12"/>
  <c r="A114" i="12"/>
  <c r="J113" i="12"/>
  <c r="I113" i="12"/>
  <c r="H113" i="12"/>
  <c r="G113" i="12"/>
  <c r="F113" i="12"/>
  <c r="E113" i="12"/>
  <c r="D113" i="12"/>
  <c r="C113" i="12"/>
  <c r="A113" i="12"/>
  <c r="J112" i="12"/>
  <c r="I112" i="12"/>
  <c r="H112" i="12"/>
  <c r="G112" i="12"/>
  <c r="F112" i="12"/>
  <c r="E112" i="12"/>
  <c r="D112" i="12"/>
  <c r="C112" i="12"/>
  <c r="A112" i="12"/>
  <c r="J111" i="12"/>
  <c r="I111" i="12"/>
  <c r="H111" i="12"/>
  <c r="G111" i="12"/>
  <c r="F111" i="12"/>
  <c r="E111" i="12"/>
  <c r="D111" i="12"/>
  <c r="C111" i="12"/>
  <c r="A111" i="12"/>
  <c r="J110" i="12"/>
  <c r="I110" i="12"/>
  <c r="H110" i="12"/>
  <c r="G110" i="12"/>
  <c r="F110" i="12"/>
  <c r="E110" i="12"/>
  <c r="D110" i="12"/>
  <c r="C110" i="12"/>
  <c r="A110" i="12"/>
  <c r="J109" i="12"/>
  <c r="I109" i="12"/>
  <c r="H109" i="12"/>
  <c r="G109" i="12"/>
  <c r="F109" i="12"/>
  <c r="E109" i="12"/>
  <c r="D109" i="12"/>
  <c r="C109" i="12"/>
  <c r="A109" i="12"/>
  <c r="J108" i="12"/>
  <c r="I108" i="12"/>
  <c r="H108" i="12"/>
  <c r="G108" i="12"/>
  <c r="F108" i="12"/>
  <c r="E108" i="12"/>
  <c r="D108" i="12"/>
  <c r="C108" i="12"/>
  <c r="A108" i="12"/>
  <c r="J107" i="12"/>
  <c r="I107" i="12"/>
  <c r="H107" i="12"/>
  <c r="G107" i="12"/>
  <c r="F107" i="12"/>
  <c r="E107" i="12"/>
  <c r="D107" i="12"/>
  <c r="C107" i="12"/>
  <c r="A107" i="12"/>
  <c r="J106" i="12"/>
  <c r="I106" i="12"/>
  <c r="H106" i="12"/>
  <c r="G106" i="12"/>
  <c r="F106" i="12"/>
  <c r="E106" i="12"/>
  <c r="D106" i="12"/>
  <c r="C106" i="12"/>
  <c r="A106" i="12"/>
  <c r="J105" i="12"/>
  <c r="I105" i="12"/>
  <c r="H105" i="12"/>
  <c r="G105" i="12"/>
  <c r="F105" i="12"/>
  <c r="E105" i="12"/>
  <c r="D105" i="12"/>
  <c r="C105" i="12"/>
  <c r="A105" i="12"/>
  <c r="J104" i="12"/>
  <c r="I104" i="12"/>
  <c r="H104" i="12"/>
  <c r="G104" i="12"/>
  <c r="F104" i="12"/>
  <c r="E104" i="12"/>
  <c r="D104" i="12"/>
  <c r="C104" i="12"/>
  <c r="A104" i="12"/>
  <c r="J103" i="12"/>
  <c r="I103" i="12"/>
  <c r="H103" i="12"/>
  <c r="G103" i="12"/>
  <c r="F103" i="12"/>
  <c r="E103" i="12"/>
  <c r="D103" i="12"/>
  <c r="C103" i="12"/>
  <c r="A103" i="12"/>
  <c r="J102" i="12"/>
  <c r="I102" i="12"/>
  <c r="H102" i="12"/>
  <c r="G102" i="12"/>
  <c r="F102" i="12"/>
  <c r="E102" i="12"/>
  <c r="D102" i="12"/>
  <c r="C102" i="12"/>
  <c r="A102" i="12"/>
  <c r="J101" i="12"/>
  <c r="I101" i="12"/>
  <c r="H101" i="12"/>
  <c r="G101" i="12"/>
  <c r="F101" i="12"/>
  <c r="E101" i="12"/>
  <c r="D101" i="12"/>
  <c r="C101" i="12"/>
  <c r="A101" i="12"/>
  <c r="J100" i="12"/>
  <c r="I100" i="12"/>
  <c r="H100" i="12"/>
  <c r="G100" i="12"/>
  <c r="F100" i="12"/>
  <c r="E100" i="12"/>
  <c r="D100" i="12"/>
  <c r="C100" i="12"/>
  <c r="A100" i="12"/>
  <c r="J99" i="12"/>
  <c r="I99" i="12"/>
  <c r="H99" i="12"/>
  <c r="G99" i="12"/>
  <c r="F99" i="12"/>
  <c r="E99" i="12"/>
  <c r="D99" i="12"/>
  <c r="C99" i="12"/>
  <c r="A99" i="12"/>
  <c r="J98" i="12"/>
  <c r="I98" i="12"/>
  <c r="H98" i="12"/>
  <c r="G98" i="12"/>
  <c r="F98" i="12"/>
  <c r="E98" i="12"/>
  <c r="D98" i="12"/>
  <c r="C98" i="12"/>
  <c r="A98" i="12"/>
  <c r="J97" i="12"/>
  <c r="I97" i="12"/>
  <c r="H97" i="12"/>
  <c r="G97" i="12"/>
  <c r="F97" i="12"/>
  <c r="E97" i="12"/>
  <c r="D97" i="12"/>
  <c r="C97" i="12"/>
  <c r="A97" i="12"/>
  <c r="J96" i="12"/>
  <c r="I96" i="12"/>
  <c r="H96" i="12"/>
  <c r="G96" i="12"/>
  <c r="F96" i="12"/>
  <c r="E96" i="12"/>
  <c r="D96" i="12"/>
  <c r="C96" i="12"/>
  <c r="A96" i="12"/>
  <c r="J95" i="12"/>
  <c r="I95" i="12"/>
  <c r="H95" i="12"/>
  <c r="G95" i="12"/>
  <c r="F95" i="12"/>
  <c r="E95" i="12"/>
  <c r="D95" i="12"/>
  <c r="C95" i="12"/>
  <c r="A95" i="12"/>
  <c r="J94" i="12"/>
  <c r="I94" i="12"/>
  <c r="H94" i="12"/>
  <c r="G94" i="12"/>
  <c r="F94" i="12"/>
  <c r="E94" i="12"/>
  <c r="D94" i="12"/>
  <c r="C94" i="12"/>
  <c r="A94" i="12"/>
  <c r="J93" i="12"/>
  <c r="I93" i="12"/>
  <c r="H93" i="12"/>
  <c r="G93" i="12"/>
  <c r="F93" i="12"/>
  <c r="E93" i="12"/>
  <c r="D93" i="12"/>
  <c r="C93" i="12"/>
  <c r="A93" i="12"/>
  <c r="J92" i="12"/>
  <c r="I92" i="12"/>
  <c r="H92" i="12"/>
  <c r="G92" i="12"/>
  <c r="F92" i="12"/>
  <c r="E92" i="12"/>
  <c r="D92" i="12"/>
  <c r="C92" i="12"/>
  <c r="A92" i="12"/>
  <c r="J91" i="12"/>
  <c r="I91" i="12"/>
  <c r="H91" i="12"/>
  <c r="G91" i="12"/>
  <c r="F91" i="12"/>
  <c r="E91" i="12"/>
  <c r="D91" i="12"/>
  <c r="C91" i="12"/>
  <c r="A91" i="12"/>
  <c r="L91" i="12" s="1"/>
  <c r="J90" i="12"/>
  <c r="I90" i="12"/>
  <c r="H90" i="12"/>
  <c r="G90" i="12"/>
  <c r="F90" i="12"/>
  <c r="E90" i="12"/>
  <c r="D90" i="12"/>
  <c r="C90" i="12"/>
  <c r="A90" i="12"/>
  <c r="J89" i="12"/>
  <c r="I89" i="12"/>
  <c r="H89" i="12"/>
  <c r="G89" i="12"/>
  <c r="F89" i="12"/>
  <c r="E89" i="12"/>
  <c r="D89" i="12"/>
  <c r="C89" i="12"/>
  <c r="A89" i="12"/>
  <c r="L89" i="12" s="1"/>
  <c r="J88" i="12"/>
  <c r="I88" i="12"/>
  <c r="H88" i="12"/>
  <c r="G88" i="12"/>
  <c r="F88" i="12"/>
  <c r="E88" i="12"/>
  <c r="D88" i="12"/>
  <c r="C88" i="12"/>
  <c r="A88" i="12"/>
  <c r="J87" i="12"/>
  <c r="I87" i="12"/>
  <c r="H87" i="12"/>
  <c r="G87" i="12"/>
  <c r="F87" i="12"/>
  <c r="E87" i="12"/>
  <c r="D87" i="12"/>
  <c r="C87" i="12"/>
  <c r="A87" i="12"/>
  <c r="L87" i="12" s="1"/>
  <c r="J86" i="12"/>
  <c r="I86" i="12"/>
  <c r="H86" i="12"/>
  <c r="G86" i="12"/>
  <c r="F86" i="12"/>
  <c r="E86" i="12"/>
  <c r="D86" i="12"/>
  <c r="C86" i="12"/>
  <c r="A86" i="12"/>
  <c r="J85" i="12"/>
  <c r="I85" i="12"/>
  <c r="H85" i="12"/>
  <c r="G85" i="12"/>
  <c r="F85" i="12"/>
  <c r="E85" i="12"/>
  <c r="D85" i="12"/>
  <c r="C85" i="12"/>
  <c r="A85" i="12"/>
  <c r="L85" i="12" s="1"/>
  <c r="J84" i="12"/>
  <c r="I84" i="12"/>
  <c r="H84" i="12"/>
  <c r="G84" i="12"/>
  <c r="F84" i="12"/>
  <c r="E84" i="12"/>
  <c r="D84" i="12"/>
  <c r="C84" i="12"/>
  <c r="A84" i="12"/>
  <c r="J83" i="12"/>
  <c r="I83" i="12"/>
  <c r="H83" i="12"/>
  <c r="G83" i="12"/>
  <c r="F83" i="12"/>
  <c r="E83" i="12"/>
  <c r="D83" i="12"/>
  <c r="C83" i="12"/>
  <c r="A83" i="12"/>
  <c r="L83" i="12" s="1"/>
  <c r="J82" i="12"/>
  <c r="I82" i="12"/>
  <c r="H82" i="12"/>
  <c r="G82" i="12"/>
  <c r="F82" i="12"/>
  <c r="E82" i="12"/>
  <c r="D82" i="12"/>
  <c r="C82" i="12"/>
  <c r="A82" i="12"/>
  <c r="J81" i="12"/>
  <c r="I81" i="12"/>
  <c r="H81" i="12"/>
  <c r="G81" i="12"/>
  <c r="F81" i="12"/>
  <c r="E81" i="12"/>
  <c r="D81" i="12"/>
  <c r="C81" i="12"/>
  <c r="A81" i="12"/>
  <c r="L81" i="12" s="1"/>
  <c r="J80" i="12"/>
  <c r="I80" i="12"/>
  <c r="H80" i="12"/>
  <c r="G80" i="12"/>
  <c r="F80" i="12"/>
  <c r="E80" i="12"/>
  <c r="D80" i="12"/>
  <c r="C80" i="12"/>
  <c r="A80" i="12"/>
  <c r="J79" i="12"/>
  <c r="I79" i="12"/>
  <c r="H79" i="12"/>
  <c r="G79" i="12"/>
  <c r="F79" i="12"/>
  <c r="E79" i="12"/>
  <c r="D79" i="12"/>
  <c r="C79" i="12"/>
  <c r="A79" i="12"/>
  <c r="L79" i="12" s="1"/>
  <c r="J78" i="12"/>
  <c r="I78" i="12"/>
  <c r="H78" i="12"/>
  <c r="G78" i="12"/>
  <c r="F78" i="12"/>
  <c r="E78" i="12"/>
  <c r="D78" i="12"/>
  <c r="C78" i="12"/>
  <c r="A78" i="12"/>
  <c r="J77" i="12"/>
  <c r="I77" i="12"/>
  <c r="H77" i="12"/>
  <c r="G77" i="12"/>
  <c r="F77" i="12"/>
  <c r="E77" i="12"/>
  <c r="D77" i="12"/>
  <c r="C77" i="12"/>
  <c r="A77" i="12"/>
  <c r="L77" i="12" s="1"/>
  <c r="J76" i="12"/>
  <c r="I76" i="12"/>
  <c r="H76" i="12"/>
  <c r="G76" i="12"/>
  <c r="F76" i="12"/>
  <c r="E76" i="12"/>
  <c r="D76" i="12"/>
  <c r="C76" i="12"/>
  <c r="A76" i="12"/>
  <c r="J75" i="12"/>
  <c r="I75" i="12"/>
  <c r="H75" i="12"/>
  <c r="G75" i="12"/>
  <c r="F75" i="12"/>
  <c r="E75" i="12"/>
  <c r="D75" i="12"/>
  <c r="C75" i="12"/>
  <c r="A75" i="12"/>
  <c r="L75" i="12" s="1"/>
  <c r="J74" i="12"/>
  <c r="I74" i="12"/>
  <c r="H74" i="12"/>
  <c r="G74" i="12"/>
  <c r="F74" i="12"/>
  <c r="E74" i="12"/>
  <c r="D74" i="12"/>
  <c r="C74" i="12"/>
  <c r="A74" i="12"/>
  <c r="J73" i="12"/>
  <c r="I73" i="12"/>
  <c r="H73" i="12"/>
  <c r="G73" i="12"/>
  <c r="F73" i="12"/>
  <c r="E73" i="12"/>
  <c r="D73" i="12"/>
  <c r="C73" i="12"/>
  <c r="A73" i="12"/>
  <c r="L73" i="12" s="1"/>
  <c r="J72" i="12"/>
  <c r="I72" i="12"/>
  <c r="H72" i="12"/>
  <c r="G72" i="12"/>
  <c r="F72" i="12"/>
  <c r="E72" i="12"/>
  <c r="D72" i="12"/>
  <c r="C72" i="12"/>
  <c r="A72" i="12"/>
  <c r="J71" i="12"/>
  <c r="I71" i="12"/>
  <c r="H71" i="12"/>
  <c r="G71" i="12"/>
  <c r="F71" i="12"/>
  <c r="E71" i="12"/>
  <c r="D71" i="12"/>
  <c r="C71" i="12"/>
  <c r="A71" i="12"/>
  <c r="L71" i="12" s="1"/>
  <c r="J70" i="12"/>
  <c r="I70" i="12"/>
  <c r="H70" i="12"/>
  <c r="G70" i="12"/>
  <c r="F70" i="12"/>
  <c r="E70" i="12"/>
  <c r="D70" i="12"/>
  <c r="C70" i="12"/>
  <c r="A70" i="12"/>
  <c r="J69" i="12"/>
  <c r="I69" i="12"/>
  <c r="H69" i="12"/>
  <c r="G69" i="12"/>
  <c r="F69" i="12"/>
  <c r="E69" i="12"/>
  <c r="D69" i="12"/>
  <c r="C69" i="12"/>
  <c r="A69" i="12"/>
  <c r="J68" i="12"/>
  <c r="I68" i="12"/>
  <c r="H68" i="12"/>
  <c r="G68" i="12"/>
  <c r="F68" i="12"/>
  <c r="E68" i="12"/>
  <c r="D68" i="12"/>
  <c r="C68" i="12"/>
  <c r="A68" i="12"/>
  <c r="J67" i="12"/>
  <c r="I67" i="12"/>
  <c r="H67" i="12"/>
  <c r="G67" i="12"/>
  <c r="F67" i="12"/>
  <c r="E67" i="12"/>
  <c r="D67" i="12"/>
  <c r="C67" i="12"/>
  <c r="A67" i="12"/>
  <c r="J66" i="12"/>
  <c r="I66" i="12"/>
  <c r="H66" i="12"/>
  <c r="G66" i="12"/>
  <c r="F66" i="12"/>
  <c r="E66" i="12"/>
  <c r="D66" i="12"/>
  <c r="C66" i="12"/>
  <c r="A66" i="12"/>
  <c r="J65" i="12"/>
  <c r="I65" i="12"/>
  <c r="H65" i="12"/>
  <c r="G65" i="12"/>
  <c r="F65" i="12"/>
  <c r="E65" i="12"/>
  <c r="D65" i="12"/>
  <c r="C65" i="12"/>
  <c r="A65" i="12"/>
  <c r="J64" i="12"/>
  <c r="I64" i="12"/>
  <c r="H64" i="12"/>
  <c r="G64" i="12"/>
  <c r="F64" i="12"/>
  <c r="E64" i="12"/>
  <c r="D64" i="12"/>
  <c r="C64" i="12"/>
  <c r="A64" i="12"/>
  <c r="J63" i="12"/>
  <c r="I63" i="12"/>
  <c r="H63" i="12"/>
  <c r="G63" i="12"/>
  <c r="F63" i="12"/>
  <c r="E63" i="12"/>
  <c r="D63" i="12"/>
  <c r="C63" i="12"/>
  <c r="A63" i="12"/>
  <c r="J62" i="12"/>
  <c r="I62" i="12"/>
  <c r="H62" i="12"/>
  <c r="G62" i="12"/>
  <c r="F62" i="12"/>
  <c r="E62" i="12"/>
  <c r="D62" i="12"/>
  <c r="C62" i="12"/>
  <c r="A62" i="12"/>
  <c r="J61" i="12"/>
  <c r="I61" i="12"/>
  <c r="H61" i="12"/>
  <c r="G61" i="12"/>
  <c r="F61" i="12"/>
  <c r="E61" i="12"/>
  <c r="D61" i="12"/>
  <c r="C61" i="12"/>
  <c r="A61" i="12"/>
  <c r="J60" i="12"/>
  <c r="I60" i="12"/>
  <c r="H60" i="12"/>
  <c r="G60" i="12"/>
  <c r="F60" i="12"/>
  <c r="E60" i="12"/>
  <c r="D60" i="12"/>
  <c r="C60" i="12"/>
  <c r="A60" i="12"/>
  <c r="J59" i="12"/>
  <c r="I59" i="12"/>
  <c r="H59" i="12"/>
  <c r="G59" i="12"/>
  <c r="F59" i="12"/>
  <c r="E59" i="12"/>
  <c r="D59" i="12"/>
  <c r="C59" i="12"/>
  <c r="A59" i="12"/>
  <c r="J58" i="12"/>
  <c r="I58" i="12"/>
  <c r="H58" i="12"/>
  <c r="G58" i="12"/>
  <c r="F58" i="12"/>
  <c r="E58" i="12"/>
  <c r="D58" i="12"/>
  <c r="C58" i="12"/>
  <c r="A58" i="12"/>
  <c r="J57" i="12"/>
  <c r="I57" i="12"/>
  <c r="H57" i="12"/>
  <c r="G57" i="12"/>
  <c r="F57" i="12"/>
  <c r="E57" i="12"/>
  <c r="D57" i="12"/>
  <c r="C57" i="12"/>
  <c r="A57" i="12"/>
  <c r="J56" i="12"/>
  <c r="I56" i="12"/>
  <c r="H56" i="12"/>
  <c r="G56" i="12"/>
  <c r="F56" i="12"/>
  <c r="E56" i="12"/>
  <c r="D56" i="12"/>
  <c r="C56" i="12"/>
  <c r="A56" i="12"/>
  <c r="J55" i="12"/>
  <c r="I55" i="12"/>
  <c r="H55" i="12"/>
  <c r="G55" i="12"/>
  <c r="F55" i="12"/>
  <c r="E55" i="12"/>
  <c r="D55" i="12"/>
  <c r="C55" i="12"/>
  <c r="A55" i="12"/>
  <c r="J54" i="12"/>
  <c r="I54" i="12"/>
  <c r="H54" i="12"/>
  <c r="G54" i="12"/>
  <c r="F54" i="12"/>
  <c r="E54" i="12"/>
  <c r="D54" i="12"/>
  <c r="C54" i="12"/>
  <c r="A54" i="12"/>
  <c r="J53" i="12"/>
  <c r="I53" i="12"/>
  <c r="H53" i="12"/>
  <c r="G53" i="12"/>
  <c r="F53" i="12"/>
  <c r="E53" i="12"/>
  <c r="D53" i="12"/>
  <c r="C53" i="12"/>
  <c r="A53" i="12"/>
  <c r="L53" i="12" s="1"/>
  <c r="J52" i="12"/>
  <c r="I52" i="12"/>
  <c r="H52" i="12"/>
  <c r="G52" i="12"/>
  <c r="F52" i="12"/>
  <c r="E52" i="12"/>
  <c r="D52" i="12"/>
  <c r="C52" i="12"/>
  <c r="A52" i="12"/>
  <c r="J51" i="12"/>
  <c r="I51" i="12"/>
  <c r="H51" i="12"/>
  <c r="G51" i="12"/>
  <c r="F51" i="12"/>
  <c r="E51" i="12"/>
  <c r="D51" i="12"/>
  <c r="C51" i="12"/>
  <c r="A51" i="12"/>
  <c r="L51" i="12" s="1"/>
  <c r="J50" i="12"/>
  <c r="I50" i="12"/>
  <c r="H50" i="12"/>
  <c r="G50" i="12"/>
  <c r="F50" i="12"/>
  <c r="E50" i="12"/>
  <c r="D50" i="12"/>
  <c r="C50" i="12"/>
  <c r="A50" i="12"/>
  <c r="J49" i="12"/>
  <c r="I49" i="12"/>
  <c r="H49" i="12"/>
  <c r="G49" i="12"/>
  <c r="F49" i="12"/>
  <c r="E49" i="12"/>
  <c r="D49" i="12"/>
  <c r="C49" i="12"/>
  <c r="A49" i="12"/>
  <c r="L49" i="12" s="1"/>
  <c r="J48" i="12"/>
  <c r="I48" i="12"/>
  <c r="H48" i="12"/>
  <c r="G48" i="12"/>
  <c r="F48" i="12"/>
  <c r="E48" i="12"/>
  <c r="D48" i="12"/>
  <c r="C48" i="12"/>
  <c r="A48" i="12"/>
  <c r="J47" i="12"/>
  <c r="I47" i="12"/>
  <c r="H47" i="12"/>
  <c r="G47" i="12"/>
  <c r="F47" i="12"/>
  <c r="E47" i="12"/>
  <c r="D47" i="12"/>
  <c r="C47" i="12"/>
  <c r="A47" i="12"/>
  <c r="L47" i="12" s="1"/>
  <c r="J46" i="12"/>
  <c r="I46" i="12"/>
  <c r="H46" i="12"/>
  <c r="G46" i="12"/>
  <c r="F46" i="12"/>
  <c r="E46" i="12"/>
  <c r="D46" i="12"/>
  <c r="C46" i="12"/>
  <c r="A46" i="12"/>
  <c r="J45" i="12"/>
  <c r="I45" i="12"/>
  <c r="H45" i="12"/>
  <c r="G45" i="12"/>
  <c r="F45" i="12"/>
  <c r="E45" i="12"/>
  <c r="D45" i="12"/>
  <c r="C45" i="12"/>
  <c r="A45" i="12"/>
  <c r="L45" i="12" s="1"/>
  <c r="J44" i="12"/>
  <c r="I44" i="12"/>
  <c r="H44" i="12"/>
  <c r="G44" i="12"/>
  <c r="F44" i="12"/>
  <c r="E44" i="12"/>
  <c r="D44" i="12"/>
  <c r="C44" i="12"/>
  <c r="A44" i="12"/>
  <c r="J43" i="12"/>
  <c r="I43" i="12"/>
  <c r="H43" i="12"/>
  <c r="G43" i="12"/>
  <c r="F43" i="12"/>
  <c r="E43" i="12"/>
  <c r="D43" i="12"/>
  <c r="C43" i="12"/>
  <c r="A43" i="12"/>
  <c r="L43" i="12" s="1"/>
  <c r="J42" i="12"/>
  <c r="I42" i="12"/>
  <c r="H42" i="12"/>
  <c r="G42" i="12"/>
  <c r="F42" i="12"/>
  <c r="E42" i="12"/>
  <c r="D42" i="12"/>
  <c r="C42" i="12"/>
  <c r="A42" i="12"/>
  <c r="J41" i="12"/>
  <c r="I41" i="12"/>
  <c r="H41" i="12"/>
  <c r="G41" i="12"/>
  <c r="F41" i="12"/>
  <c r="E41" i="12"/>
  <c r="D41" i="12"/>
  <c r="C41" i="12"/>
  <c r="A41" i="12"/>
  <c r="L41" i="12" s="1"/>
  <c r="J40" i="12"/>
  <c r="I40" i="12"/>
  <c r="H40" i="12"/>
  <c r="G40" i="12"/>
  <c r="F40" i="12"/>
  <c r="E40" i="12"/>
  <c r="D40" i="12"/>
  <c r="C40" i="12"/>
  <c r="A40" i="12"/>
  <c r="J39" i="12"/>
  <c r="I39" i="12"/>
  <c r="H39" i="12"/>
  <c r="G39" i="12"/>
  <c r="F39" i="12"/>
  <c r="E39" i="12"/>
  <c r="D39" i="12"/>
  <c r="C39" i="12"/>
  <c r="A39" i="12"/>
  <c r="J38" i="12"/>
  <c r="I38" i="12"/>
  <c r="H38" i="12"/>
  <c r="G38" i="12"/>
  <c r="F38" i="12"/>
  <c r="E38" i="12"/>
  <c r="D38" i="12"/>
  <c r="C38" i="12"/>
  <c r="A38" i="12"/>
  <c r="J37" i="12"/>
  <c r="I37" i="12"/>
  <c r="H37" i="12"/>
  <c r="G37" i="12"/>
  <c r="F37" i="12"/>
  <c r="E37" i="12"/>
  <c r="D37" i="12"/>
  <c r="C37" i="12"/>
  <c r="A37" i="12"/>
  <c r="J36" i="12"/>
  <c r="I36" i="12"/>
  <c r="H36" i="12"/>
  <c r="G36" i="12"/>
  <c r="F36" i="12"/>
  <c r="E36" i="12"/>
  <c r="D36" i="12"/>
  <c r="C36" i="12"/>
  <c r="A36" i="12"/>
  <c r="J35" i="12"/>
  <c r="I35" i="12"/>
  <c r="H35" i="12"/>
  <c r="G35" i="12"/>
  <c r="F35" i="12"/>
  <c r="E35" i="12"/>
  <c r="D35" i="12"/>
  <c r="C35" i="12"/>
  <c r="A35" i="12"/>
  <c r="J34" i="12"/>
  <c r="I34" i="12"/>
  <c r="H34" i="12"/>
  <c r="G34" i="12"/>
  <c r="F34" i="12"/>
  <c r="E34" i="12"/>
  <c r="D34" i="12"/>
  <c r="C34" i="12"/>
  <c r="A34" i="12"/>
  <c r="J33" i="12"/>
  <c r="I33" i="12"/>
  <c r="H33" i="12"/>
  <c r="G33" i="12"/>
  <c r="F33" i="12"/>
  <c r="E33" i="12"/>
  <c r="D33" i="12"/>
  <c r="C33" i="12"/>
  <c r="A33" i="12"/>
  <c r="J32" i="12"/>
  <c r="I32" i="12"/>
  <c r="H32" i="12"/>
  <c r="G32" i="12"/>
  <c r="F32" i="12"/>
  <c r="E32" i="12"/>
  <c r="D32" i="12"/>
  <c r="C32" i="12"/>
  <c r="A32" i="12"/>
  <c r="J31" i="12"/>
  <c r="I31" i="12"/>
  <c r="H31" i="12"/>
  <c r="G31" i="12"/>
  <c r="F31" i="12"/>
  <c r="E31" i="12"/>
  <c r="D31" i="12"/>
  <c r="C31" i="12"/>
  <c r="A31" i="12"/>
  <c r="J30" i="12"/>
  <c r="I30" i="12"/>
  <c r="H30" i="12"/>
  <c r="G30" i="12"/>
  <c r="F30" i="12"/>
  <c r="E30" i="12"/>
  <c r="D30" i="12"/>
  <c r="C30" i="12"/>
  <c r="A30" i="12"/>
  <c r="J29" i="12"/>
  <c r="I29" i="12"/>
  <c r="H29" i="12"/>
  <c r="G29" i="12"/>
  <c r="F29" i="12"/>
  <c r="E29" i="12"/>
  <c r="D29" i="12"/>
  <c r="C29" i="12"/>
  <c r="A29" i="12"/>
  <c r="J28" i="12"/>
  <c r="I28" i="12"/>
  <c r="H28" i="12"/>
  <c r="G28" i="12"/>
  <c r="F28" i="12"/>
  <c r="E28" i="12"/>
  <c r="D28" i="12"/>
  <c r="C28" i="12"/>
  <c r="A28" i="12"/>
  <c r="J27" i="12"/>
  <c r="I27" i="12"/>
  <c r="H27" i="12"/>
  <c r="G27" i="12"/>
  <c r="F27" i="12"/>
  <c r="E27" i="12"/>
  <c r="D27" i="12"/>
  <c r="C27" i="12"/>
  <c r="A27" i="12"/>
  <c r="U26" i="12"/>
  <c r="J26" i="12"/>
  <c r="I26" i="12"/>
  <c r="H26" i="12"/>
  <c r="G26" i="12"/>
  <c r="F26" i="12"/>
  <c r="E26" i="12"/>
  <c r="D26" i="12"/>
  <c r="C26" i="12"/>
  <c r="A26" i="12"/>
  <c r="J25" i="12"/>
  <c r="I25" i="12"/>
  <c r="H25" i="12"/>
  <c r="G25" i="12"/>
  <c r="F25" i="12"/>
  <c r="E25" i="12"/>
  <c r="D25" i="12"/>
  <c r="C25" i="12"/>
  <c r="A25" i="12"/>
  <c r="U24" i="12"/>
  <c r="J24" i="12"/>
  <c r="I24" i="12"/>
  <c r="H24" i="12"/>
  <c r="G24" i="12"/>
  <c r="F24" i="12"/>
  <c r="E24" i="12"/>
  <c r="D24" i="12"/>
  <c r="C24" i="12"/>
  <c r="A24" i="12"/>
  <c r="J23" i="12"/>
  <c r="I23" i="12"/>
  <c r="H23" i="12"/>
  <c r="G23" i="12"/>
  <c r="F23" i="12"/>
  <c r="E23" i="12"/>
  <c r="D23" i="12"/>
  <c r="C23" i="12"/>
  <c r="A23" i="12"/>
  <c r="U22" i="12"/>
  <c r="J22" i="12"/>
  <c r="I22" i="12"/>
  <c r="H22" i="12"/>
  <c r="G22" i="12"/>
  <c r="F22" i="12"/>
  <c r="E22" i="12"/>
  <c r="D22" i="12"/>
  <c r="C22" i="12"/>
  <c r="A22" i="12"/>
  <c r="J21" i="12"/>
  <c r="I21" i="12"/>
  <c r="H21" i="12"/>
  <c r="G21" i="12"/>
  <c r="F21" i="12"/>
  <c r="E21" i="12"/>
  <c r="D21" i="12"/>
  <c r="C21" i="12"/>
  <c r="A21" i="12"/>
  <c r="U20" i="12"/>
  <c r="L20" i="12"/>
  <c r="J20" i="12"/>
  <c r="I20" i="12"/>
  <c r="H20" i="12"/>
  <c r="G20" i="12"/>
  <c r="F20" i="12"/>
  <c r="E20" i="12"/>
  <c r="D20" i="12"/>
  <c r="C20" i="12"/>
  <c r="A20" i="12"/>
  <c r="J19" i="12"/>
  <c r="I19" i="12"/>
  <c r="H19" i="12"/>
  <c r="G19" i="12"/>
  <c r="F19" i="12"/>
  <c r="E19" i="12"/>
  <c r="D19" i="12"/>
  <c r="C19" i="12"/>
  <c r="A19" i="12"/>
  <c r="L19" i="12" s="1"/>
  <c r="U18" i="12"/>
  <c r="L18" i="12"/>
  <c r="J18" i="12"/>
  <c r="I18" i="12"/>
  <c r="H18" i="12"/>
  <c r="G18" i="12"/>
  <c r="F18" i="12"/>
  <c r="E18" i="12"/>
  <c r="D18" i="12"/>
  <c r="C18" i="12"/>
  <c r="A18" i="12"/>
  <c r="J17" i="12"/>
  <c r="I17" i="12"/>
  <c r="H17" i="12"/>
  <c r="G17" i="12"/>
  <c r="F17" i="12"/>
  <c r="E17" i="12"/>
  <c r="D17" i="12"/>
  <c r="C17" i="12"/>
  <c r="A17" i="12"/>
  <c r="U16" i="12"/>
  <c r="L16" i="12"/>
  <c r="J16" i="12"/>
  <c r="I16" i="12"/>
  <c r="H16" i="12"/>
  <c r="G16" i="12"/>
  <c r="F16" i="12"/>
  <c r="E16" i="12"/>
  <c r="D16" i="12"/>
  <c r="C16" i="12"/>
  <c r="A16" i="12"/>
  <c r="J15" i="12"/>
  <c r="I15" i="12"/>
  <c r="H15" i="12"/>
  <c r="G15" i="12"/>
  <c r="F15" i="12"/>
  <c r="E15" i="12"/>
  <c r="D15" i="12"/>
  <c r="C15" i="12"/>
  <c r="A15" i="12"/>
  <c r="L15" i="12" s="1"/>
  <c r="U14" i="12"/>
  <c r="L14" i="12"/>
  <c r="J14" i="12"/>
  <c r="I14" i="12"/>
  <c r="H14" i="12"/>
  <c r="G14" i="12"/>
  <c r="F14" i="12"/>
  <c r="E14" i="12"/>
  <c r="D14" i="12"/>
  <c r="C14" i="12"/>
  <c r="A14" i="12"/>
  <c r="J13" i="12"/>
  <c r="I13" i="12"/>
  <c r="H13" i="12"/>
  <c r="G13" i="12"/>
  <c r="F13" i="12"/>
  <c r="E13" i="12"/>
  <c r="D13" i="12"/>
  <c r="C13" i="12"/>
  <c r="A13" i="12"/>
  <c r="U12" i="12"/>
  <c r="L12" i="12"/>
  <c r="J12" i="12"/>
  <c r="I12" i="12"/>
  <c r="H12" i="12"/>
  <c r="G12" i="12"/>
  <c r="F12" i="12"/>
  <c r="E12" i="12"/>
  <c r="D12" i="12"/>
  <c r="C12" i="12"/>
  <c r="A12" i="12"/>
  <c r="J11" i="12"/>
  <c r="I11" i="12"/>
  <c r="H11" i="12"/>
  <c r="G11" i="12"/>
  <c r="F11" i="12"/>
  <c r="E11" i="12"/>
  <c r="D11" i="12"/>
  <c r="C11" i="12"/>
  <c r="A11" i="12"/>
  <c r="L11" i="12" s="1"/>
  <c r="U10" i="12"/>
  <c r="L10" i="12"/>
  <c r="J10" i="12"/>
  <c r="I10" i="12"/>
  <c r="H10" i="12"/>
  <c r="G10" i="12"/>
  <c r="F10" i="12"/>
  <c r="E10" i="12"/>
  <c r="D10" i="12"/>
  <c r="C10" i="12"/>
  <c r="A10" i="12"/>
  <c r="J9" i="12"/>
  <c r="I9" i="12"/>
  <c r="H9" i="12"/>
  <c r="G9" i="12"/>
  <c r="F9" i="12"/>
  <c r="E9" i="12"/>
  <c r="D9" i="12"/>
  <c r="C9" i="12"/>
  <c r="A9" i="12"/>
  <c r="U8" i="12"/>
  <c r="L8" i="12"/>
  <c r="J8" i="12"/>
  <c r="I8" i="12"/>
  <c r="H8" i="12"/>
  <c r="G8" i="12"/>
  <c r="F8" i="12"/>
  <c r="E8" i="12"/>
  <c r="D8" i="12"/>
  <c r="C8" i="12"/>
  <c r="A8" i="12"/>
  <c r="J7" i="12"/>
  <c r="I7" i="12"/>
  <c r="H7" i="12"/>
  <c r="G7" i="12"/>
  <c r="F7" i="12"/>
  <c r="E7" i="12"/>
  <c r="D7" i="12"/>
  <c r="C7" i="12"/>
  <c r="A7" i="12"/>
  <c r="U6" i="12"/>
  <c r="D5" i="12"/>
  <c r="C5" i="12"/>
  <c r="L757" i="12" s="1"/>
  <c r="B5" i="12"/>
  <c r="L174" i="12" s="1"/>
  <c r="A5" i="12"/>
  <c r="I3" i="12"/>
  <c r="H3" i="12"/>
  <c r="G3" i="12"/>
  <c r="F3" i="12"/>
  <c r="E3" i="12"/>
  <c r="D3" i="12"/>
  <c r="C3" i="12"/>
  <c r="B3" i="12"/>
  <c r="I57" i="9" l="1"/>
  <c r="I56" i="9"/>
  <c r="K28" i="9"/>
  <c r="Y46" i="12"/>
  <c r="Y48" i="12"/>
  <c r="Y50" i="12"/>
  <c r="Y52" i="12"/>
  <c r="Y54" i="12"/>
  <c r="Y56" i="12"/>
  <c r="Y58" i="12"/>
  <c r="Y60" i="12"/>
  <c r="Y62" i="12"/>
  <c r="Y64" i="12"/>
  <c r="Y66" i="12"/>
  <c r="Y68" i="12"/>
  <c r="Y70" i="12"/>
  <c r="Y47" i="12"/>
  <c r="Y49" i="12"/>
  <c r="Y51" i="12"/>
  <c r="Y53" i="12"/>
  <c r="Y55" i="12"/>
  <c r="Y57" i="12"/>
  <c r="Y59" i="12"/>
  <c r="Y61" i="12"/>
  <c r="Y63" i="12"/>
  <c r="Y65" i="12"/>
  <c r="Y67" i="12"/>
  <c r="Y69" i="12"/>
  <c r="Y71" i="12"/>
  <c r="Y45" i="12"/>
  <c r="V45" i="12"/>
  <c r="W70" i="12" s="1"/>
  <c r="X70" i="12" s="1"/>
  <c r="L1206" i="12"/>
  <c r="L1208" i="12"/>
  <c r="L1177" i="12"/>
  <c r="L1176" i="12"/>
  <c r="L1175" i="12"/>
  <c r="L1104" i="12"/>
  <c r="L1008" i="12"/>
  <c r="L1004" i="12"/>
  <c r="L1000" i="12"/>
  <c r="L996" i="12"/>
  <c r="L992" i="12"/>
  <c r="L988" i="12"/>
  <c r="L1121" i="12"/>
  <c r="L1120" i="12"/>
  <c r="L1110" i="12"/>
  <c r="L1102" i="12"/>
  <c r="L1119" i="12"/>
  <c r="L1106" i="12"/>
  <c r="L1098" i="12"/>
  <c r="L1018" i="12"/>
  <c r="L1002" i="12"/>
  <c r="L986" i="12"/>
  <c r="L1006" i="12"/>
  <c r="L990" i="12"/>
  <c r="L1108" i="12"/>
  <c r="L1100" i="12"/>
  <c r="L998" i="12"/>
  <c r="L981" i="12"/>
  <c r="L923" i="12"/>
  <c r="L1113" i="12"/>
  <c r="L1010" i="12"/>
  <c r="L925" i="12"/>
  <c r="L795" i="12"/>
  <c r="L994" i="12"/>
  <c r="L921" i="12"/>
  <c r="L787" i="12"/>
  <c r="L779" i="12"/>
  <c r="L1112" i="12"/>
  <c r="L791" i="12"/>
  <c r="L783" i="12"/>
  <c r="L775" i="12"/>
  <c r="L651" i="12"/>
  <c r="L611" i="12"/>
  <c r="L609" i="12"/>
  <c r="L607" i="12"/>
  <c r="L605" i="12"/>
  <c r="L603" i="12"/>
  <c r="L601" i="12"/>
  <c r="L785" i="12"/>
  <c r="L684" i="12"/>
  <c r="L682" i="12"/>
  <c r="L650" i="12"/>
  <c r="L491" i="12"/>
  <c r="L487" i="12"/>
  <c r="L983" i="12"/>
  <c r="L979" i="12"/>
  <c r="L797" i="12"/>
  <c r="L793" i="12"/>
  <c r="L777" i="12"/>
  <c r="L493" i="12"/>
  <c r="L489" i="12"/>
  <c r="L425" i="12"/>
  <c r="L144" i="12"/>
  <c r="L142" i="12"/>
  <c r="L140" i="12"/>
  <c r="L138" i="12"/>
  <c r="L136" i="12"/>
  <c r="L70" i="12"/>
  <c r="L68" i="12"/>
  <c r="L66" i="12"/>
  <c r="L64" i="12"/>
  <c r="L62" i="12"/>
  <c r="L60" i="12"/>
  <c r="L58" i="12"/>
  <c r="L56" i="12"/>
  <c r="L54" i="12"/>
  <c r="L781" i="12"/>
  <c r="L409" i="12"/>
  <c r="L405" i="12"/>
  <c r="L401" i="12"/>
  <c r="L397" i="12"/>
  <c r="L393" i="12"/>
  <c r="L389" i="12"/>
  <c r="L385" i="12"/>
  <c r="L325" i="12"/>
  <c r="L789" i="12"/>
  <c r="L646" i="12"/>
  <c r="L681" i="12"/>
  <c r="L649" i="12"/>
  <c r="L407" i="12"/>
  <c r="L403" i="12"/>
  <c r="L399" i="12"/>
  <c r="L395" i="12"/>
  <c r="L391" i="12"/>
  <c r="L387" i="12"/>
  <c r="L383" i="12"/>
  <c r="L327" i="12"/>
  <c r="L22" i="12"/>
  <c r="L23" i="12"/>
  <c r="L26" i="12"/>
  <c r="L27" i="12"/>
  <c r="L29" i="12"/>
  <c r="L31" i="12"/>
  <c r="L33" i="12"/>
  <c r="L35" i="12"/>
  <c r="L37" i="12"/>
  <c r="L39" i="12"/>
  <c r="L55" i="12"/>
  <c r="L57" i="12"/>
  <c r="L59" i="12"/>
  <c r="L61" i="12"/>
  <c r="L63" i="12"/>
  <c r="L65" i="12"/>
  <c r="L67" i="12"/>
  <c r="L69" i="12"/>
  <c r="L93" i="12"/>
  <c r="L95" i="12"/>
  <c r="L97" i="12"/>
  <c r="L99" i="12"/>
  <c r="L101" i="12"/>
  <c r="L103" i="12"/>
  <c r="L105" i="12"/>
  <c r="L107" i="12"/>
  <c r="L109" i="12"/>
  <c r="L111" i="12"/>
  <c r="L113" i="12"/>
  <c r="L135" i="12"/>
  <c r="L137" i="12"/>
  <c r="L139" i="12"/>
  <c r="L141" i="12"/>
  <c r="L143" i="12"/>
  <c r="L159" i="12"/>
  <c r="L161" i="12"/>
  <c r="L163" i="12"/>
  <c r="L165" i="12"/>
  <c r="L167" i="12"/>
  <c r="L169" i="12"/>
  <c r="L171" i="12"/>
  <c r="L173" i="12"/>
  <c r="L210" i="12"/>
  <c r="L213" i="12"/>
  <c r="L269" i="12"/>
  <c r="L272" i="12"/>
  <c r="L276" i="12"/>
  <c r="L280" i="12"/>
  <c r="L284" i="12"/>
  <c r="L300" i="12"/>
  <c r="L304" i="12"/>
  <c r="L308" i="12"/>
  <c r="L386" i="12"/>
  <c r="L390" i="12"/>
  <c r="L394" i="12"/>
  <c r="L398" i="12"/>
  <c r="L402" i="12"/>
  <c r="L406" i="12"/>
  <c r="U9" i="12"/>
  <c r="U7" i="12"/>
  <c r="U25" i="12"/>
  <c r="U21" i="12"/>
  <c r="U17" i="12"/>
  <c r="U13" i="12"/>
  <c r="U23" i="12"/>
  <c r="U19" i="12"/>
  <c r="U15" i="12"/>
  <c r="U11" i="12"/>
  <c r="L212" i="12"/>
  <c r="L270" i="12"/>
  <c r="L318" i="12"/>
  <c r="L324" i="12"/>
  <c r="L342" i="12"/>
  <c r="L346" i="12"/>
  <c r="L350" i="12"/>
  <c r="L354" i="12"/>
  <c r="L358" i="12"/>
  <c r="L1193" i="12"/>
  <c r="L1192" i="12"/>
  <c r="L1072" i="12"/>
  <c r="L1064" i="12"/>
  <c r="L1056" i="12"/>
  <c r="L1016" i="12"/>
  <c r="L1191" i="12"/>
  <c r="L1070" i="12"/>
  <c r="L1062" i="12"/>
  <c r="L1054" i="12"/>
  <c r="L1074" i="12"/>
  <c r="L1066" i="12"/>
  <c r="L1058" i="12"/>
  <c r="L1050" i="12"/>
  <c r="L969" i="12"/>
  <c r="L965" i="12"/>
  <c r="L961" i="12"/>
  <c r="L957" i="12"/>
  <c r="L953" i="12"/>
  <c r="L1068" i="12"/>
  <c r="L1060" i="12"/>
  <c r="L1052" i="12"/>
  <c r="L1014" i="12"/>
  <c r="L967" i="12"/>
  <c r="L951" i="12"/>
  <c r="L915" i="12"/>
  <c r="L907" i="12"/>
  <c r="L899" i="12"/>
  <c r="L891" i="12"/>
  <c r="L883" i="12"/>
  <c r="L843" i="12"/>
  <c r="L835" i="12"/>
  <c r="L959" i="12"/>
  <c r="L911" i="12"/>
  <c r="L903" i="12"/>
  <c r="L895" i="12"/>
  <c r="L887" i="12"/>
  <c r="L855" i="12"/>
  <c r="L847" i="12"/>
  <c r="L839" i="12"/>
  <c r="L831" i="12"/>
  <c r="L807" i="12"/>
  <c r="L901" i="12"/>
  <c r="L893" i="12"/>
  <c r="L885" i="12"/>
  <c r="L845" i="12"/>
  <c r="L837" i="12"/>
  <c r="L811" i="12"/>
  <c r="L913" i="12"/>
  <c r="L905" i="12"/>
  <c r="L897" i="12"/>
  <c r="L889" i="12"/>
  <c r="L881" i="12"/>
  <c r="L849" i="12"/>
  <c r="L841" i="12"/>
  <c r="L833" i="12"/>
  <c r="L809" i="12"/>
  <c r="L747" i="12"/>
  <c r="L743" i="12"/>
  <c r="L675" i="12"/>
  <c r="L627" i="12"/>
  <c r="L581" i="12"/>
  <c r="L579" i="12"/>
  <c r="L577" i="12"/>
  <c r="L575" i="12"/>
  <c r="L573" i="12"/>
  <c r="L571" i="12"/>
  <c r="L569" i="12"/>
  <c r="L567" i="12"/>
  <c r="L565" i="12"/>
  <c r="L738" i="12"/>
  <c r="L736" i="12"/>
  <c r="L734" i="12"/>
  <c r="L732" i="12"/>
  <c r="L730" i="12"/>
  <c r="L728" i="12"/>
  <c r="L726" i="12"/>
  <c r="L724" i="12"/>
  <c r="L722" i="12"/>
  <c r="L720" i="12"/>
  <c r="L718" i="12"/>
  <c r="L716" i="12"/>
  <c r="L714" i="12"/>
  <c r="L459" i="12"/>
  <c r="L455" i="12"/>
  <c r="L451" i="12"/>
  <c r="L447" i="12"/>
  <c r="L419" i="12"/>
  <c r="L963" i="12"/>
  <c r="L955" i="12"/>
  <c r="L813" i="12"/>
  <c r="L745" i="12"/>
  <c r="L674" i="12"/>
  <c r="L626" i="12"/>
  <c r="L461" i="12"/>
  <c r="L457" i="12"/>
  <c r="L453" i="12"/>
  <c r="L449" i="12"/>
  <c r="L421" i="12"/>
  <c r="L417" i="12"/>
  <c r="L741" i="12"/>
  <c r="L215" i="12"/>
  <c r="L172" i="12"/>
  <c r="L170" i="12"/>
  <c r="L168" i="12"/>
  <c r="L166" i="12"/>
  <c r="L164" i="12"/>
  <c r="L162" i="12"/>
  <c r="L160" i="12"/>
  <c r="L158" i="12"/>
  <c r="L112" i="12"/>
  <c r="L110" i="12"/>
  <c r="L108" i="12"/>
  <c r="L106" i="12"/>
  <c r="L104" i="12"/>
  <c r="L102" i="12"/>
  <c r="L100" i="12"/>
  <c r="L98" i="12"/>
  <c r="L96" i="12"/>
  <c r="L94" i="12"/>
  <c r="L92" i="12"/>
  <c r="L38" i="12"/>
  <c r="L36" i="12"/>
  <c r="L34" i="12"/>
  <c r="L32" i="12"/>
  <c r="L30" i="12"/>
  <c r="L28" i="12"/>
  <c r="L25" i="12"/>
  <c r="L357" i="12"/>
  <c r="L353" i="12"/>
  <c r="L349" i="12"/>
  <c r="L345" i="12"/>
  <c r="L341" i="12"/>
  <c r="L317" i="12"/>
  <c r="L309" i="12"/>
  <c r="L305" i="12"/>
  <c r="L301" i="12"/>
  <c r="L297" i="12"/>
  <c r="L285" i="12"/>
  <c r="L281" i="12"/>
  <c r="L277" i="12"/>
  <c r="L273" i="12"/>
  <c r="L630" i="12"/>
  <c r="L673" i="12"/>
  <c r="L625" i="12"/>
  <c r="L359" i="12"/>
  <c r="L355" i="12"/>
  <c r="L351" i="12"/>
  <c r="L347" i="12"/>
  <c r="L343" i="12"/>
  <c r="L319" i="12"/>
  <c r="L307" i="12"/>
  <c r="L303" i="12"/>
  <c r="L299" i="12"/>
  <c r="L287" i="12"/>
  <c r="L283" i="12"/>
  <c r="L279" i="12"/>
  <c r="L275" i="12"/>
  <c r="L271" i="12"/>
  <c r="L24" i="12"/>
  <c r="L211" i="12"/>
  <c r="L274" i="12"/>
  <c r="L278" i="12"/>
  <c r="L282" i="12"/>
  <c r="L286" i="12"/>
  <c r="L298" i="12"/>
  <c r="L302" i="12"/>
  <c r="L306" i="12"/>
  <c r="L384" i="12"/>
  <c r="L388" i="12"/>
  <c r="L392" i="12"/>
  <c r="L396" i="12"/>
  <c r="L400" i="12"/>
  <c r="L404" i="12"/>
  <c r="L408" i="12"/>
  <c r="L214" i="12"/>
  <c r="L316" i="12"/>
  <c r="L326" i="12"/>
  <c r="L340" i="12"/>
  <c r="L344" i="12"/>
  <c r="L348" i="12"/>
  <c r="L352" i="12"/>
  <c r="L356" i="12"/>
  <c r="L360" i="12"/>
  <c r="L410" i="12"/>
  <c r="L418" i="12"/>
  <c r="L422" i="12"/>
  <c r="L446" i="12"/>
  <c r="L450" i="12"/>
  <c r="L454" i="12"/>
  <c r="L458" i="12"/>
  <c r="L462" i="12"/>
  <c r="L486" i="12"/>
  <c r="L490" i="12"/>
  <c r="L717" i="12"/>
  <c r="L721" i="12"/>
  <c r="L725" i="12"/>
  <c r="L729" i="12"/>
  <c r="L733" i="12"/>
  <c r="L737" i="12"/>
  <c r="L1148" i="12"/>
  <c r="L1143" i="12"/>
  <c r="L1185" i="12"/>
  <c r="L1184" i="12"/>
  <c r="L1153" i="12"/>
  <c r="L1152" i="12"/>
  <c r="L1183" i="12"/>
  <c r="L1134" i="12"/>
  <c r="L1146" i="12"/>
  <c r="L1135" i="12"/>
  <c r="L1127" i="12"/>
  <c r="L1048" i="12"/>
  <c r="L1040" i="12"/>
  <c r="L1036" i="12"/>
  <c r="L1032" i="12"/>
  <c r="L1028" i="12"/>
  <c r="L1024" i="12"/>
  <c r="L1020" i="12"/>
  <c r="L1012" i="12"/>
  <c r="L1130" i="12"/>
  <c r="L1046" i="12"/>
  <c r="L1042" i="12"/>
  <c r="L1034" i="12"/>
  <c r="L949" i="12"/>
  <c r="L945" i="12"/>
  <c r="L1145" i="12"/>
  <c r="L1129" i="12"/>
  <c r="L1038" i="12"/>
  <c r="L1022" i="12"/>
  <c r="L1128" i="12"/>
  <c r="L1044" i="12"/>
  <c r="L1030" i="12"/>
  <c r="L939" i="12"/>
  <c r="L931" i="12"/>
  <c r="L875" i="12"/>
  <c r="L867" i="12"/>
  <c r="L859" i="12"/>
  <c r="L851" i="12"/>
  <c r="L1150" i="12"/>
  <c r="L943" i="12"/>
  <c r="L935" i="12"/>
  <c r="L927" i="12"/>
  <c r="L879" i="12"/>
  <c r="L871" i="12"/>
  <c r="L863" i="12"/>
  <c r="L823" i="12"/>
  <c r="L815" i="12"/>
  <c r="L799" i="12"/>
  <c r="L941" i="12"/>
  <c r="L933" i="12"/>
  <c r="L909" i="12"/>
  <c r="L877" i="12"/>
  <c r="L869" i="12"/>
  <c r="L861" i="12"/>
  <c r="L853" i="12"/>
  <c r="L827" i="12"/>
  <c r="L819" i="12"/>
  <c r="L803" i="12"/>
  <c r="L1026" i="12"/>
  <c r="L937" i="12"/>
  <c r="L929" i="12"/>
  <c r="L873" i="12"/>
  <c r="L865" i="12"/>
  <c r="L857" i="12"/>
  <c r="L825" i="12"/>
  <c r="L817" i="12"/>
  <c r="L801" i="12"/>
  <c r="L1142" i="12"/>
  <c r="L667" i="12"/>
  <c r="L659" i="12"/>
  <c r="L619" i="12"/>
  <c r="L617" i="12"/>
  <c r="L615" i="12"/>
  <c r="L613" i="12"/>
  <c r="L563" i="12"/>
  <c r="L561" i="12"/>
  <c r="L559" i="12"/>
  <c r="L557" i="12"/>
  <c r="L555" i="12"/>
  <c r="L553" i="12"/>
  <c r="L551" i="12"/>
  <c r="L549" i="12"/>
  <c r="L547" i="12"/>
  <c r="L545" i="12"/>
  <c r="L543" i="12"/>
  <c r="L541" i="12"/>
  <c r="L539" i="12"/>
  <c r="L537" i="12"/>
  <c r="L535" i="12"/>
  <c r="L533" i="12"/>
  <c r="L531" i="12"/>
  <c r="L529" i="12"/>
  <c r="L527" i="12"/>
  <c r="L525" i="12"/>
  <c r="L523" i="12"/>
  <c r="L521" i="12"/>
  <c r="L519" i="12"/>
  <c r="L517" i="12"/>
  <c r="L515" i="12"/>
  <c r="L513" i="12"/>
  <c r="L511" i="12"/>
  <c r="L509" i="12"/>
  <c r="L507" i="12"/>
  <c r="L712" i="12"/>
  <c r="L710" i="12"/>
  <c r="L708" i="12"/>
  <c r="L706" i="12"/>
  <c r="L704" i="12"/>
  <c r="L702" i="12"/>
  <c r="L700" i="12"/>
  <c r="L698" i="12"/>
  <c r="L696" i="12"/>
  <c r="L694" i="12"/>
  <c r="L692" i="12"/>
  <c r="L690" i="12"/>
  <c r="L688" i="12"/>
  <c r="L686" i="12"/>
  <c r="L666" i="12"/>
  <c r="L503" i="12"/>
  <c r="L499" i="12"/>
  <c r="L495" i="12"/>
  <c r="L443" i="12"/>
  <c r="L439" i="12"/>
  <c r="L435" i="12"/>
  <c r="L431" i="12"/>
  <c r="L427" i="12"/>
  <c r="L415" i="12"/>
  <c r="L411" i="12"/>
  <c r="L947" i="12"/>
  <c r="L829" i="12"/>
  <c r="L821" i="12"/>
  <c r="L805" i="12"/>
  <c r="L658" i="12"/>
  <c r="L505" i="12"/>
  <c r="L501" i="12"/>
  <c r="L497" i="12"/>
  <c r="L445" i="12"/>
  <c r="L441" i="12"/>
  <c r="L437" i="12"/>
  <c r="L433" i="12"/>
  <c r="L429" i="12"/>
  <c r="L413" i="12"/>
  <c r="L620" i="12"/>
  <c r="L622" i="12"/>
  <c r="L628" i="12"/>
  <c r="L636" i="12"/>
  <c r="L638" i="12"/>
  <c r="L644" i="12"/>
  <c r="L652" i="12"/>
  <c r="L654" i="12"/>
  <c r="L660" i="12"/>
  <c r="L662" i="12"/>
  <c r="L668" i="12"/>
  <c r="L670" i="12"/>
  <c r="L676" i="12"/>
  <c r="L678" i="12"/>
  <c r="L420" i="12"/>
  <c r="L424" i="12"/>
  <c r="L448" i="12"/>
  <c r="L452" i="12"/>
  <c r="L456" i="12"/>
  <c r="L460" i="12"/>
  <c r="L488" i="12"/>
  <c r="L492" i="12"/>
  <c r="L623" i="12"/>
  <c r="L629" i="12"/>
  <c r="L631" i="12"/>
  <c r="L647" i="12"/>
  <c r="L683" i="12"/>
  <c r="L715" i="12"/>
  <c r="L719" i="12"/>
  <c r="L723" i="12"/>
  <c r="L727" i="12"/>
  <c r="L731" i="12"/>
  <c r="L735" i="12"/>
  <c r="L739" i="12"/>
  <c r="L1207" i="12"/>
  <c r="L1161" i="12"/>
  <c r="L1160" i="12"/>
  <c r="L1201" i="12"/>
  <c r="L1200" i="12"/>
  <c r="L1169" i="12"/>
  <c r="L1168" i="12"/>
  <c r="L1096" i="12"/>
  <c r="L1088" i="12"/>
  <c r="L1080" i="12"/>
  <c r="L1199" i="12"/>
  <c r="L1167" i="12"/>
  <c r="L1159" i="12"/>
  <c r="L1094" i="12"/>
  <c r="L1086" i="12"/>
  <c r="L1078" i="12"/>
  <c r="L1090" i="12"/>
  <c r="L1082" i="12"/>
  <c r="L1092" i="12"/>
  <c r="L1084" i="12"/>
  <c r="L1076" i="12"/>
  <c r="L973" i="12"/>
  <c r="L977" i="12"/>
  <c r="L919" i="12"/>
  <c r="L917" i="12"/>
  <c r="L771" i="12"/>
  <c r="L763" i="12"/>
  <c r="L755" i="12"/>
  <c r="L767" i="12"/>
  <c r="L759" i="12"/>
  <c r="L751" i="12"/>
  <c r="L643" i="12"/>
  <c r="L635" i="12"/>
  <c r="L599" i="12"/>
  <c r="L597" i="12"/>
  <c r="L595" i="12"/>
  <c r="L593" i="12"/>
  <c r="L591" i="12"/>
  <c r="L589" i="12"/>
  <c r="L587" i="12"/>
  <c r="L585" i="12"/>
  <c r="L583" i="12"/>
  <c r="L769" i="12"/>
  <c r="L753" i="12"/>
  <c r="L634" i="12"/>
  <c r="L483" i="12"/>
  <c r="L479" i="12"/>
  <c r="L475" i="12"/>
  <c r="L471" i="12"/>
  <c r="L467" i="12"/>
  <c r="L463" i="12"/>
  <c r="L423" i="12"/>
  <c r="L975" i="12"/>
  <c r="L971" i="12"/>
  <c r="L761" i="12"/>
  <c r="L642" i="12"/>
  <c r="L485" i="12"/>
  <c r="L481" i="12"/>
  <c r="L477" i="12"/>
  <c r="L473" i="12"/>
  <c r="L469" i="12"/>
  <c r="L465" i="12"/>
  <c r="L9" i="12"/>
  <c r="L13" i="12"/>
  <c r="L17" i="12"/>
  <c r="L21" i="12"/>
  <c r="L40" i="12"/>
  <c r="L42" i="12"/>
  <c r="L44" i="12"/>
  <c r="L46" i="12"/>
  <c r="L48" i="12"/>
  <c r="L50" i="12"/>
  <c r="L52" i="12"/>
  <c r="L72" i="12"/>
  <c r="L74" i="12"/>
  <c r="L76" i="12"/>
  <c r="L78" i="12"/>
  <c r="L80" i="12"/>
  <c r="L82" i="12"/>
  <c r="L84" i="12"/>
  <c r="L86" i="12"/>
  <c r="L88" i="12"/>
  <c r="L90" i="12"/>
  <c r="L114" i="12"/>
  <c r="L116" i="12"/>
  <c r="L118" i="12"/>
  <c r="L120" i="12"/>
  <c r="L122" i="12"/>
  <c r="L124" i="12"/>
  <c r="L126" i="12"/>
  <c r="L128" i="12"/>
  <c r="L130" i="12"/>
  <c r="L132" i="12"/>
  <c r="L134" i="12"/>
  <c r="L146" i="12"/>
  <c r="L148" i="12"/>
  <c r="L150" i="12"/>
  <c r="L152" i="12"/>
  <c r="L154" i="12"/>
  <c r="L156" i="12"/>
  <c r="L175" i="12"/>
  <c r="L183" i="12"/>
  <c r="L191" i="12"/>
  <c r="L199" i="12"/>
  <c r="L207" i="12"/>
  <c r="L773" i="12"/>
  <c r="L508" i="12"/>
  <c r="L510" i="12"/>
  <c r="L512" i="12"/>
  <c r="L514" i="12"/>
  <c r="L516" i="12"/>
  <c r="L518" i="12"/>
  <c r="L520" i="12"/>
  <c r="L522" i="12"/>
  <c r="L524" i="12"/>
  <c r="L526" i="12"/>
  <c r="L528" i="12"/>
  <c r="L530" i="12"/>
  <c r="L532" i="12"/>
  <c r="L534" i="12"/>
  <c r="L536" i="12"/>
  <c r="L538" i="12"/>
  <c r="L540" i="12"/>
  <c r="L542" i="12"/>
  <c r="L544" i="12"/>
  <c r="L546" i="12"/>
  <c r="L548" i="12"/>
  <c r="L550" i="12"/>
  <c r="L552" i="12"/>
  <c r="L554" i="12"/>
  <c r="L556" i="12"/>
  <c r="L558" i="12"/>
  <c r="L560" i="12"/>
  <c r="L562" i="12"/>
  <c r="L564" i="12"/>
  <c r="L566" i="12"/>
  <c r="L568" i="12"/>
  <c r="L570" i="12"/>
  <c r="L572" i="12"/>
  <c r="L574" i="12"/>
  <c r="L576" i="12"/>
  <c r="L578" i="12"/>
  <c r="L580" i="12"/>
  <c r="L582" i="12"/>
  <c r="L584" i="12"/>
  <c r="L586" i="12"/>
  <c r="L588" i="12"/>
  <c r="L590" i="12"/>
  <c r="L592" i="12"/>
  <c r="L594" i="12"/>
  <c r="L596" i="12"/>
  <c r="L598" i="12"/>
  <c r="L600" i="12"/>
  <c r="L602" i="12"/>
  <c r="L604" i="12"/>
  <c r="L606" i="12"/>
  <c r="L608" i="12"/>
  <c r="L610" i="12"/>
  <c r="L612" i="12"/>
  <c r="L614" i="12"/>
  <c r="L616" i="12"/>
  <c r="L618" i="12"/>
  <c r="L632" i="12"/>
  <c r="L648" i="12"/>
  <c r="L664" i="12"/>
  <c r="L680" i="12"/>
  <c r="L1001" i="12"/>
  <c r="L1033" i="12"/>
  <c r="L624" i="12"/>
  <c r="L640" i="12"/>
  <c r="L656" i="12"/>
  <c r="L672" i="12"/>
  <c r="L985" i="12"/>
  <c r="L1017" i="12"/>
  <c r="L798" i="12"/>
  <c r="L802" i="12"/>
  <c r="L814" i="12"/>
  <c r="L818" i="12"/>
  <c r="L830" i="12"/>
  <c r="L834" i="12"/>
  <c r="L838" i="12"/>
  <c r="L842" i="12"/>
  <c r="L846" i="12"/>
  <c r="L850" i="12"/>
  <c r="L854" i="12"/>
  <c r="L858" i="12"/>
  <c r="L862" i="12"/>
  <c r="L866" i="12"/>
  <c r="L870" i="12"/>
  <c r="L874" i="12"/>
  <c r="L878" i="12"/>
  <c r="L882" i="12"/>
  <c r="L886" i="12"/>
  <c r="L890" i="12"/>
  <c r="L894" i="12"/>
  <c r="L898" i="12"/>
  <c r="L902" i="12"/>
  <c r="L906" i="12"/>
  <c r="L910" i="12"/>
  <c r="L914" i="12"/>
  <c r="L918" i="12"/>
  <c r="L922" i="12"/>
  <c r="L926" i="12"/>
  <c r="L930" i="12"/>
  <c r="L934" i="12"/>
  <c r="L938" i="12"/>
  <c r="L942" i="12"/>
  <c r="L950" i="12"/>
  <c r="L958" i="12"/>
  <c r="L966" i="12"/>
  <c r="L806" i="12"/>
  <c r="L810" i="12"/>
  <c r="L822" i="12"/>
  <c r="L826" i="12"/>
  <c r="L742" i="12"/>
  <c r="L746" i="12"/>
  <c r="L750" i="12"/>
  <c r="L754" i="12"/>
  <c r="L758" i="12"/>
  <c r="L762" i="12"/>
  <c r="L766" i="12"/>
  <c r="L770" i="12"/>
  <c r="L774" i="12"/>
  <c r="L778" i="12"/>
  <c r="L782" i="12"/>
  <c r="L786" i="12"/>
  <c r="L790" i="12"/>
  <c r="L794" i="12"/>
  <c r="L800" i="12"/>
  <c r="L808" i="12"/>
  <c r="L816" i="12"/>
  <c r="L824" i="12"/>
  <c r="L832" i="12"/>
  <c r="L1122" i="12"/>
  <c r="L740" i="12"/>
  <c r="L744" i="12"/>
  <c r="L748" i="12"/>
  <c r="L752" i="12"/>
  <c r="L756" i="12"/>
  <c r="L760" i="12"/>
  <c r="L764" i="12"/>
  <c r="L768" i="12"/>
  <c r="L772" i="12"/>
  <c r="L776" i="12"/>
  <c r="L780" i="12"/>
  <c r="L784" i="12"/>
  <c r="L788" i="12"/>
  <c r="L792" i="12"/>
  <c r="L1114" i="12"/>
  <c r="L796" i="12"/>
  <c r="L804" i="12"/>
  <c r="L812" i="12"/>
  <c r="L820" i="12"/>
  <c r="L828" i="12"/>
  <c r="L836" i="12"/>
  <c r="L844" i="12"/>
  <c r="L852" i="12"/>
  <c r="L860" i="12"/>
  <c r="L868" i="12"/>
  <c r="L876" i="12"/>
  <c r="L884" i="12"/>
  <c r="L892" i="12"/>
  <c r="L900" i="12"/>
  <c r="L908" i="12"/>
  <c r="L916" i="12"/>
  <c r="L924" i="12"/>
  <c r="L932" i="12"/>
  <c r="L940" i="12"/>
  <c r="L946" i="12"/>
  <c r="L962" i="12"/>
  <c r="L1124" i="12"/>
  <c r="L1138" i="12"/>
  <c r="L1174" i="12"/>
  <c r="L1179" i="12"/>
  <c r="L840" i="12"/>
  <c r="L848" i="12"/>
  <c r="L856" i="12"/>
  <c r="L864" i="12"/>
  <c r="L872" i="12"/>
  <c r="L880" i="12"/>
  <c r="L888" i="12"/>
  <c r="L896" i="12"/>
  <c r="L904" i="12"/>
  <c r="L912" i="12"/>
  <c r="L920" i="12"/>
  <c r="L928" i="12"/>
  <c r="L936" i="12"/>
  <c r="L954" i="12"/>
  <c r="L970" i="12"/>
  <c r="L997" i="12"/>
  <c r="L1013" i="12"/>
  <c r="L1029" i="12"/>
  <c r="L944" i="12"/>
  <c r="L948" i="12"/>
  <c r="L952" i="12"/>
  <c r="L956" i="12"/>
  <c r="L960" i="12"/>
  <c r="L964" i="12"/>
  <c r="L968" i="12"/>
  <c r="L993" i="12"/>
  <c r="L1009" i="12"/>
  <c r="L1025" i="12"/>
  <c r="L1047" i="12"/>
  <c r="L1055" i="12"/>
  <c r="L1063" i="12"/>
  <c r="L1071" i="12"/>
  <c r="L1079" i="12"/>
  <c r="L1087" i="12"/>
  <c r="L1095" i="12"/>
  <c r="L1103" i="12"/>
  <c r="L1111" i="12"/>
  <c r="L1118" i="12"/>
  <c r="L1136" i="12"/>
  <c r="L1141" i="12"/>
  <c r="L1155" i="12"/>
  <c r="L1166" i="12"/>
  <c r="L1187" i="12"/>
  <c r="L1198" i="12"/>
  <c r="L972" i="12"/>
  <c r="L974" i="12"/>
  <c r="L976" i="12"/>
  <c r="L978" i="12"/>
  <c r="L980" i="12"/>
  <c r="L982" i="12"/>
  <c r="L984" i="12"/>
  <c r="L989" i="12"/>
  <c r="L1005" i="12"/>
  <c r="L1021" i="12"/>
  <c r="L1037" i="12"/>
  <c r="L1041" i="12"/>
  <c r="L1049" i="12"/>
  <c r="L1057" i="12"/>
  <c r="L1065" i="12"/>
  <c r="L1073" i="12"/>
  <c r="L1081" i="12"/>
  <c r="L1089" i="12"/>
  <c r="L1097" i="12"/>
  <c r="L1105" i="12"/>
  <c r="L1115" i="12"/>
  <c r="L1117" i="12"/>
  <c r="L987" i="12"/>
  <c r="L991" i="12"/>
  <c r="L995" i="12"/>
  <c r="L999" i="12"/>
  <c r="L1003" i="12"/>
  <c r="L1007" i="12"/>
  <c r="L1011" i="12"/>
  <c r="L1015" i="12"/>
  <c r="L1019" i="12"/>
  <c r="L1023" i="12"/>
  <c r="L1027" i="12"/>
  <c r="L1031" i="12"/>
  <c r="L1035" i="12"/>
  <c r="L1039" i="12"/>
  <c r="L1043" i="12"/>
  <c r="L1051" i="12"/>
  <c r="L1059" i="12"/>
  <c r="L1067" i="12"/>
  <c r="L1075" i="12"/>
  <c r="L1083" i="12"/>
  <c r="L1091" i="12"/>
  <c r="L1099" i="12"/>
  <c r="L1107" i="12"/>
  <c r="L1116" i="12"/>
  <c r="L1125" i="12"/>
  <c r="L1147" i="12"/>
  <c r="L1170" i="12"/>
  <c r="L1178" i="12"/>
  <c r="L1202" i="12"/>
  <c r="L1045" i="12"/>
  <c r="L1053" i="12"/>
  <c r="L1061" i="12"/>
  <c r="L1069" i="12"/>
  <c r="L1077" i="12"/>
  <c r="L1085" i="12"/>
  <c r="L1093" i="12"/>
  <c r="L1101" i="12"/>
  <c r="L1109" i="12"/>
  <c r="L1123" i="12"/>
  <c r="L1126" i="12"/>
  <c r="L1133" i="12"/>
  <c r="L1137" i="12"/>
  <c r="L1144" i="12"/>
  <c r="L1151" i="12"/>
  <c r="L1139" i="12"/>
  <c r="L1154" i="12"/>
  <c r="L1163" i="12"/>
  <c r="L1182" i="12"/>
  <c r="L1186" i="12"/>
  <c r="L1195" i="12"/>
  <c r="L1131" i="12"/>
  <c r="L1132" i="12"/>
  <c r="L1140" i="12"/>
  <c r="L1158" i="12"/>
  <c r="L1162" i="12"/>
  <c r="L1171" i="12"/>
  <c r="L1190" i="12"/>
  <c r="L1194" i="12"/>
  <c r="L1203" i="12"/>
  <c r="L1149" i="12"/>
  <c r="L1157" i="12"/>
  <c r="L1164" i="12"/>
  <c r="L1173" i="12"/>
  <c r="L1180" i="12"/>
  <c r="L1189" i="12"/>
  <c r="L1196" i="12"/>
  <c r="L1205" i="12"/>
  <c r="L1156" i="12"/>
  <c r="L1165" i="12"/>
  <c r="L1172" i="12"/>
  <c r="L1181" i="12"/>
  <c r="L1188" i="12"/>
  <c r="L1197" i="12"/>
  <c r="L1204" i="12"/>
  <c r="I3" i="8"/>
  <c r="H3" i="8"/>
  <c r="G3" i="8"/>
  <c r="F3" i="8"/>
  <c r="E3" i="8"/>
  <c r="D3" i="8"/>
  <c r="C3" i="8"/>
  <c r="B3" i="8"/>
  <c r="J1208" i="8"/>
  <c r="K1208" i="8" s="1"/>
  <c r="I1208" i="8"/>
  <c r="H1208" i="8"/>
  <c r="G1208" i="8"/>
  <c r="F1208" i="8"/>
  <c r="E1208" i="8"/>
  <c r="D1208" i="8"/>
  <c r="C1208" i="8"/>
  <c r="A1208" i="8"/>
  <c r="J1207" i="8"/>
  <c r="K1207" i="8" s="1"/>
  <c r="I1207" i="8"/>
  <c r="H1207" i="8"/>
  <c r="G1207" i="8"/>
  <c r="F1207" i="8"/>
  <c r="E1207" i="8"/>
  <c r="D1207" i="8"/>
  <c r="C1207" i="8"/>
  <c r="A1207" i="8"/>
  <c r="J1206" i="8"/>
  <c r="K1206" i="8" s="1"/>
  <c r="I1206" i="8"/>
  <c r="H1206" i="8"/>
  <c r="G1206" i="8"/>
  <c r="F1206" i="8"/>
  <c r="E1206" i="8"/>
  <c r="D1206" i="8"/>
  <c r="C1206" i="8"/>
  <c r="A1206" i="8"/>
  <c r="J1205" i="8"/>
  <c r="K1205" i="8" s="1"/>
  <c r="I1205" i="8"/>
  <c r="H1205" i="8"/>
  <c r="G1205" i="8"/>
  <c r="F1205" i="8"/>
  <c r="E1205" i="8"/>
  <c r="D1205" i="8"/>
  <c r="C1205" i="8"/>
  <c r="A1205" i="8"/>
  <c r="J1204" i="8"/>
  <c r="K1204" i="8" s="1"/>
  <c r="I1204" i="8"/>
  <c r="H1204" i="8"/>
  <c r="G1204" i="8"/>
  <c r="F1204" i="8"/>
  <c r="E1204" i="8"/>
  <c r="D1204" i="8"/>
  <c r="C1204" i="8"/>
  <c r="A1204" i="8"/>
  <c r="J1203" i="8"/>
  <c r="K1203" i="8" s="1"/>
  <c r="I1203" i="8"/>
  <c r="H1203" i="8"/>
  <c r="G1203" i="8"/>
  <c r="F1203" i="8"/>
  <c r="E1203" i="8"/>
  <c r="D1203" i="8"/>
  <c r="C1203" i="8"/>
  <c r="A1203" i="8"/>
  <c r="J1202" i="8"/>
  <c r="K1202" i="8" s="1"/>
  <c r="I1202" i="8"/>
  <c r="H1202" i="8"/>
  <c r="G1202" i="8"/>
  <c r="F1202" i="8"/>
  <c r="E1202" i="8"/>
  <c r="D1202" i="8"/>
  <c r="C1202" i="8"/>
  <c r="A1202" i="8"/>
  <c r="J1201" i="8"/>
  <c r="K1201" i="8" s="1"/>
  <c r="I1201" i="8"/>
  <c r="H1201" i="8"/>
  <c r="G1201" i="8"/>
  <c r="F1201" i="8"/>
  <c r="E1201" i="8"/>
  <c r="D1201" i="8"/>
  <c r="C1201" i="8"/>
  <c r="A1201" i="8"/>
  <c r="J1200" i="8"/>
  <c r="K1200" i="8" s="1"/>
  <c r="I1200" i="8"/>
  <c r="H1200" i="8"/>
  <c r="G1200" i="8"/>
  <c r="F1200" i="8"/>
  <c r="E1200" i="8"/>
  <c r="D1200" i="8"/>
  <c r="C1200" i="8"/>
  <c r="A1200" i="8"/>
  <c r="J1199" i="8"/>
  <c r="K1199" i="8" s="1"/>
  <c r="I1199" i="8"/>
  <c r="H1199" i="8"/>
  <c r="G1199" i="8"/>
  <c r="F1199" i="8"/>
  <c r="E1199" i="8"/>
  <c r="D1199" i="8"/>
  <c r="C1199" i="8"/>
  <c r="A1199" i="8"/>
  <c r="J1198" i="8"/>
  <c r="K1198" i="8" s="1"/>
  <c r="I1198" i="8"/>
  <c r="H1198" i="8"/>
  <c r="G1198" i="8"/>
  <c r="F1198" i="8"/>
  <c r="E1198" i="8"/>
  <c r="D1198" i="8"/>
  <c r="C1198" i="8"/>
  <c r="A1198" i="8"/>
  <c r="J1197" i="8"/>
  <c r="K1197" i="8" s="1"/>
  <c r="I1197" i="8"/>
  <c r="H1197" i="8"/>
  <c r="G1197" i="8"/>
  <c r="F1197" i="8"/>
  <c r="E1197" i="8"/>
  <c r="D1197" i="8"/>
  <c r="C1197" i="8"/>
  <c r="A1197" i="8"/>
  <c r="J1196" i="8"/>
  <c r="K1196" i="8" s="1"/>
  <c r="I1196" i="8"/>
  <c r="H1196" i="8"/>
  <c r="G1196" i="8"/>
  <c r="F1196" i="8"/>
  <c r="E1196" i="8"/>
  <c r="D1196" i="8"/>
  <c r="C1196" i="8"/>
  <c r="A1196" i="8"/>
  <c r="J1195" i="8"/>
  <c r="K1195" i="8" s="1"/>
  <c r="I1195" i="8"/>
  <c r="H1195" i="8"/>
  <c r="G1195" i="8"/>
  <c r="F1195" i="8"/>
  <c r="E1195" i="8"/>
  <c r="D1195" i="8"/>
  <c r="C1195" i="8"/>
  <c r="A1195" i="8"/>
  <c r="J1194" i="8"/>
  <c r="K1194" i="8" s="1"/>
  <c r="I1194" i="8"/>
  <c r="H1194" i="8"/>
  <c r="G1194" i="8"/>
  <c r="F1194" i="8"/>
  <c r="E1194" i="8"/>
  <c r="D1194" i="8"/>
  <c r="C1194" i="8"/>
  <c r="A1194" i="8"/>
  <c r="J1193" i="8"/>
  <c r="K1193" i="8" s="1"/>
  <c r="I1193" i="8"/>
  <c r="H1193" i="8"/>
  <c r="G1193" i="8"/>
  <c r="F1193" i="8"/>
  <c r="E1193" i="8"/>
  <c r="D1193" i="8"/>
  <c r="C1193" i="8"/>
  <c r="A1193" i="8"/>
  <c r="J1192" i="8"/>
  <c r="K1192" i="8" s="1"/>
  <c r="I1192" i="8"/>
  <c r="H1192" i="8"/>
  <c r="G1192" i="8"/>
  <c r="F1192" i="8"/>
  <c r="E1192" i="8"/>
  <c r="D1192" i="8"/>
  <c r="C1192" i="8"/>
  <c r="A1192" i="8"/>
  <c r="J1191" i="8"/>
  <c r="K1191" i="8" s="1"/>
  <c r="I1191" i="8"/>
  <c r="H1191" i="8"/>
  <c r="G1191" i="8"/>
  <c r="F1191" i="8"/>
  <c r="E1191" i="8"/>
  <c r="D1191" i="8"/>
  <c r="C1191" i="8"/>
  <c r="A1191" i="8"/>
  <c r="J1190" i="8"/>
  <c r="K1190" i="8" s="1"/>
  <c r="I1190" i="8"/>
  <c r="H1190" i="8"/>
  <c r="G1190" i="8"/>
  <c r="F1190" i="8"/>
  <c r="E1190" i="8"/>
  <c r="D1190" i="8"/>
  <c r="C1190" i="8"/>
  <c r="A1190" i="8"/>
  <c r="J1189" i="8"/>
  <c r="K1189" i="8" s="1"/>
  <c r="I1189" i="8"/>
  <c r="H1189" i="8"/>
  <c r="G1189" i="8"/>
  <c r="F1189" i="8"/>
  <c r="E1189" i="8"/>
  <c r="D1189" i="8"/>
  <c r="C1189" i="8"/>
  <c r="A1189" i="8"/>
  <c r="J1188" i="8"/>
  <c r="K1188" i="8" s="1"/>
  <c r="I1188" i="8"/>
  <c r="H1188" i="8"/>
  <c r="G1188" i="8"/>
  <c r="F1188" i="8"/>
  <c r="E1188" i="8"/>
  <c r="D1188" i="8"/>
  <c r="C1188" i="8"/>
  <c r="A1188" i="8"/>
  <c r="J1187" i="8"/>
  <c r="K1187" i="8" s="1"/>
  <c r="I1187" i="8"/>
  <c r="H1187" i="8"/>
  <c r="G1187" i="8"/>
  <c r="F1187" i="8"/>
  <c r="E1187" i="8"/>
  <c r="D1187" i="8"/>
  <c r="C1187" i="8"/>
  <c r="A1187" i="8"/>
  <c r="J1186" i="8"/>
  <c r="K1186" i="8" s="1"/>
  <c r="I1186" i="8"/>
  <c r="H1186" i="8"/>
  <c r="G1186" i="8"/>
  <c r="F1186" i="8"/>
  <c r="E1186" i="8"/>
  <c r="D1186" i="8"/>
  <c r="C1186" i="8"/>
  <c r="A1186" i="8"/>
  <c r="J1185" i="8"/>
  <c r="K1185" i="8" s="1"/>
  <c r="I1185" i="8"/>
  <c r="H1185" i="8"/>
  <c r="G1185" i="8"/>
  <c r="F1185" i="8"/>
  <c r="E1185" i="8"/>
  <c r="D1185" i="8"/>
  <c r="C1185" i="8"/>
  <c r="A1185" i="8"/>
  <c r="J1184" i="8"/>
  <c r="K1184" i="8" s="1"/>
  <c r="I1184" i="8"/>
  <c r="H1184" i="8"/>
  <c r="G1184" i="8"/>
  <c r="F1184" i="8"/>
  <c r="E1184" i="8"/>
  <c r="D1184" i="8"/>
  <c r="C1184" i="8"/>
  <c r="A1184" i="8"/>
  <c r="J1183" i="8"/>
  <c r="K1183" i="8" s="1"/>
  <c r="I1183" i="8"/>
  <c r="H1183" i="8"/>
  <c r="G1183" i="8"/>
  <c r="F1183" i="8"/>
  <c r="E1183" i="8"/>
  <c r="D1183" i="8"/>
  <c r="C1183" i="8"/>
  <c r="A1183" i="8"/>
  <c r="J1182" i="8"/>
  <c r="K1182" i="8" s="1"/>
  <c r="I1182" i="8"/>
  <c r="H1182" i="8"/>
  <c r="G1182" i="8"/>
  <c r="F1182" i="8"/>
  <c r="E1182" i="8"/>
  <c r="D1182" i="8"/>
  <c r="C1182" i="8"/>
  <c r="A1182" i="8"/>
  <c r="J1181" i="8"/>
  <c r="K1181" i="8" s="1"/>
  <c r="I1181" i="8"/>
  <c r="H1181" i="8"/>
  <c r="G1181" i="8"/>
  <c r="F1181" i="8"/>
  <c r="E1181" i="8"/>
  <c r="D1181" i="8"/>
  <c r="C1181" i="8"/>
  <c r="A1181" i="8"/>
  <c r="J1180" i="8"/>
  <c r="K1180" i="8" s="1"/>
  <c r="I1180" i="8"/>
  <c r="H1180" i="8"/>
  <c r="G1180" i="8"/>
  <c r="F1180" i="8"/>
  <c r="E1180" i="8"/>
  <c r="D1180" i="8"/>
  <c r="C1180" i="8"/>
  <c r="A1180" i="8"/>
  <c r="J1179" i="8"/>
  <c r="K1179" i="8" s="1"/>
  <c r="I1179" i="8"/>
  <c r="H1179" i="8"/>
  <c r="G1179" i="8"/>
  <c r="F1179" i="8"/>
  <c r="E1179" i="8"/>
  <c r="D1179" i="8"/>
  <c r="C1179" i="8"/>
  <c r="A1179" i="8"/>
  <c r="J1178" i="8"/>
  <c r="K1178" i="8" s="1"/>
  <c r="I1178" i="8"/>
  <c r="H1178" i="8"/>
  <c r="G1178" i="8"/>
  <c r="F1178" i="8"/>
  <c r="E1178" i="8"/>
  <c r="D1178" i="8"/>
  <c r="C1178" i="8"/>
  <c r="A1178" i="8"/>
  <c r="J1177" i="8"/>
  <c r="K1177" i="8" s="1"/>
  <c r="I1177" i="8"/>
  <c r="H1177" i="8"/>
  <c r="G1177" i="8"/>
  <c r="F1177" i="8"/>
  <c r="E1177" i="8"/>
  <c r="D1177" i="8"/>
  <c r="C1177" i="8"/>
  <c r="A1177" i="8"/>
  <c r="J1176" i="8"/>
  <c r="K1176" i="8" s="1"/>
  <c r="I1176" i="8"/>
  <c r="H1176" i="8"/>
  <c r="G1176" i="8"/>
  <c r="F1176" i="8"/>
  <c r="E1176" i="8"/>
  <c r="D1176" i="8"/>
  <c r="C1176" i="8"/>
  <c r="A1176" i="8"/>
  <c r="J1175" i="8"/>
  <c r="K1175" i="8" s="1"/>
  <c r="I1175" i="8"/>
  <c r="H1175" i="8"/>
  <c r="G1175" i="8"/>
  <c r="F1175" i="8"/>
  <c r="E1175" i="8"/>
  <c r="D1175" i="8"/>
  <c r="C1175" i="8"/>
  <c r="A1175" i="8"/>
  <c r="J1174" i="8"/>
  <c r="K1174" i="8" s="1"/>
  <c r="I1174" i="8"/>
  <c r="H1174" i="8"/>
  <c r="G1174" i="8"/>
  <c r="F1174" i="8"/>
  <c r="E1174" i="8"/>
  <c r="D1174" i="8"/>
  <c r="C1174" i="8"/>
  <c r="A1174" i="8"/>
  <c r="J1173" i="8"/>
  <c r="K1173" i="8" s="1"/>
  <c r="I1173" i="8"/>
  <c r="H1173" i="8"/>
  <c r="G1173" i="8"/>
  <c r="F1173" i="8"/>
  <c r="E1173" i="8"/>
  <c r="D1173" i="8"/>
  <c r="C1173" i="8"/>
  <c r="A1173" i="8"/>
  <c r="J1172" i="8"/>
  <c r="K1172" i="8" s="1"/>
  <c r="I1172" i="8"/>
  <c r="H1172" i="8"/>
  <c r="G1172" i="8"/>
  <c r="F1172" i="8"/>
  <c r="E1172" i="8"/>
  <c r="D1172" i="8"/>
  <c r="C1172" i="8"/>
  <c r="A1172" i="8"/>
  <c r="J1171" i="8"/>
  <c r="K1171" i="8" s="1"/>
  <c r="I1171" i="8"/>
  <c r="H1171" i="8"/>
  <c r="G1171" i="8"/>
  <c r="F1171" i="8"/>
  <c r="E1171" i="8"/>
  <c r="D1171" i="8"/>
  <c r="C1171" i="8"/>
  <c r="A1171" i="8"/>
  <c r="J1170" i="8"/>
  <c r="K1170" i="8" s="1"/>
  <c r="I1170" i="8"/>
  <c r="H1170" i="8"/>
  <c r="G1170" i="8"/>
  <c r="F1170" i="8"/>
  <c r="E1170" i="8"/>
  <c r="D1170" i="8"/>
  <c r="C1170" i="8"/>
  <c r="A1170" i="8"/>
  <c r="J1169" i="8"/>
  <c r="K1169" i="8" s="1"/>
  <c r="I1169" i="8"/>
  <c r="H1169" i="8"/>
  <c r="G1169" i="8"/>
  <c r="F1169" i="8"/>
  <c r="E1169" i="8"/>
  <c r="D1169" i="8"/>
  <c r="C1169" i="8"/>
  <c r="A1169" i="8"/>
  <c r="J1168" i="8"/>
  <c r="K1168" i="8" s="1"/>
  <c r="I1168" i="8"/>
  <c r="H1168" i="8"/>
  <c r="G1168" i="8"/>
  <c r="F1168" i="8"/>
  <c r="E1168" i="8"/>
  <c r="D1168" i="8"/>
  <c r="C1168" i="8"/>
  <c r="A1168" i="8"/>
  <c r="J1167" i="8"/>
  <c r="K1167" i="8" s="1"/>
  <c r="I1167" i="8"/>
  <c r="H1167" i="8"/>
  <c r="G1167" i="8"/>
  <c r="F1167" i="8"/>
  <c r="E1167" i="8"/>
  <c r="D1167" i="8"/>
  <c r="C1167" i="8"/>
  <c r="A1167" i="8"/>
  <c r="J1166" i="8"/>
  <c r="K1166" i="8" s="1"/>
  <c r="I1166" i="8"/>
  <c r="H1166" i="8"/>
  <c r="G1166" i="8"/>
  <c r="F1166" i="8"/>
  <c r="E1166" i="8"/>
  <c r="D1166" i="8"/>
  <c r="C1166" i="8"/>
  <c r="A1166" i="8"/>
  <c r="J1165" i="8"/>
  <c r="K1165" i="8" s="1"/>
  <c r="I1165" i="8"/>
  <c r="H1165" i="8"/>
  <c r="G1165" i="8"/>
  <c r="F1165" i="8"/>
  <c r="E1165" i="8"/>
  <c r="D1165" i="8"/>
  <c r="C1165" i="8"/>
  <c r="A1165" i="8"/>
  <c r="J1164" i="8"/>
  <c r="K1164" i="8" s="1"/>
  <c r="I1164" i="8"/>
  <c r="H1164" i="8"/>
  <c r="G1164" i="8"/>
  <c r="F1164" i="8"/>
  <c r="E1164" i="8"/>
  <c r="D1164" i="8"/>
  <c r="C1164" i="8"/>
  <c r="A1164" i="8"/>
  <c r="J1163" i="8"/>
  <c r="K1163" i="8" s="1"/>
  <c r="I1163" i="8"/>
  <c r="H1163" i="8"/>
  <c r="G1163" i="8"/>
  <c r="F1163" i="8"/>
  <c r="E1163" i="8"/>
  <c r="D1163" i="8"/>
  <c r="C1163" i="8"/>
  <c r="A1163" i="8"/>
  <c r="J1162" i="8"/>
  <c r="K1162" i="8" s="1"/>
  <c r="I1162" i="8"/>
  <c r="H1162" i="8"/>
  <c r="G1162" i="8"/>
  <c r="F1162" i="8"/>
  <c r="E1162" i="8"/>
  <c r="D1162" i="8"/>
  <c r="C1162" i="8"/>
  <c r="A1162" i="8"/>
  <c r="J1161" i="8"/>
  <c r="K1161" i="8" s="1"/>
  <c r="I1161" i="8"/>
  <c r="H1161" i="8"/>
  <c r="G1161" i="8"/>
  <c r="F1161" i="8"/>
  <c r="E1161" i="8"/>
  <c r="D1161" i="8"/>
  <c r="C1161" i="8"/>
  <c r="A1161" i="8"/>
  <c r="J1160" i="8"/>
  <c r="K1160" i="8" s="1"/>
  <c r="I1160" i="8"/>
  <c r="H1160" i="8"/>
  <c r="G1160" i="8"/>
  <c r="F1160" i="8"/>
  <c r="E1160" i="8"/>
  <c r="D1160" i="8"/>
  <c r="C1160" i="8"/>
  <c r="A1160" i="8"/>
  <c r="J1159" i="8"/>
  <c r="K1159" i="8" s="1"/>
  <c r="I1159" i="8"/>
  <c r="H1159" i="8"/>
  <c r="G1159" i="8"/>
  <c r="F1159" i="8"/>
  <c r="E1159" i="8"/>
  <c r="D1159" i="8"/>
  <c r="C1159" i="8"/>
  <c r="A1159" i="8"/>
  <c r="J1158" i="8"/>
  <c r="K1158" i="8" s="1"/>
  <c r="I1158" i="8"/>
  <c r="H1158" i="8"/>
  <c r="G1158" i="8"/>
  <c r="F1158" i="8"/>
  <c r="E1158" i="8"/>
  <c r="D1158" i="8"/>
  <c r="C1158" i="8"/>
  <c r="A1158" i="8"/>
  <c r="J1157" i="8"/>
  <c r="K1157" i="8" s="1"/>
  <c r="I1157" i="8"/>
  <c r="H1157" i="8"/>
  <c r="G1157" i="8"/>
  <c r="F1157" i="8"/>
  <c r="E1157" i="8"/>
  <c r="D1157" i="8"/>
  <c r="C1157" i="8"/>
  <c r="A1157" i="8"/>
  <c r="J1156" i="8"/>
  <c r="K1156" i="8" s="1"/>
  <c r="I1156" i="8"/>
  <c r="H1156" i="8"/>
  <c r="G1156" i="8"/>
  <c r="F1156" i="8"/>
  <c r="E1156" i="8"/>
  <c r="D1156" i="8"/>
  <c r="C1156" i="8"/>
  <c r="A1156" i="8"/>
  <c r="J1155" i="8"/>
  <c r="K1155" i="8" s="1"/>
  <c r="I1155" i="8"/>
  <c r="H1155" i="8"/>
  <c r="G1155" i="8"/>
  <c r="F1155" i="8"/>
  <c r="E1155" i="8"/>
  <c r="D1155" i="8"/>
  <c r="C1155" i="8"/>
  <c r="A1155" i="8"/>
  <c r="J1154" i="8"/>
  <c r="K1154" i="8" s="1"/>
  <c r="I1154" i="8"/>
  <c r="H1154" i="8"/>
  <c r="G1154" i="8"/>
  <c r="F1154" i="8"/>
  <c r="E1154" i="8"/>
  <c r="D1154" i="8"/>
  <c r="C1154" i="8"/>
  <c r="A1154" i="8"/>
  <c r="J1153" i="8"/>
  <c r="K1153" i="8" s="1"/>
  <c r="I1153" i="8"/>
  <c r="H1153" i="8"/>
  <c r="G1153" i="8"/>
  <c r="F1153" i="8"/>
  <c r="E1153" i="8"/>
  <c r="D1153" i="8"/>
  <c r="C1153" i="8"/>
  <c r="A1153" i="8"/>
  <c r="J1152" i="8"/>
  <c r="K1152" i="8" s="1"/>
  <c r="I1152" i="8"/>
  <c r="H1152" i="8"/>
  <c r="G1152" i="8"/>
  <c r="F1152" i="8"/>
  <c r="E1152" i="8"/>
  <c r="D1152" i="8"/>
  <c r="C1152" i="8"/>
  <c r="A1152" i="8"/>
  <c r="J1151" i="8"/>
  <c r="K1151" i="8" s="1"/>
  <c r="I1151" i="8"/>
  <c r="H1151" i="8"/>
  <c r="G1151" i="8"/>
  <c r="F1151" i="8"/>
  <c r="E1151" i="8"/>
  <c r="D1151" i="8"/>
  <c r="C1151" i="8"/>
  <c r="A1151" i="8"/>
  <c r="J1150" i="8"/>
  <c r="K1150" i="8" s="1"/>
  <c r="I1150" i="8"/>
  <c r="H1150" i="8"/>
  <c r="G1150" i="8"/>
  <c r="F1150" i="8"/>
  <c r="E1150" i="8"/>
  <c r="D1150" i="8"/>
  <c r="C1150" i="8"/>
  <c r="A1150" i="8"/>
  <c r="J1149" i="8"/>
  <c r="K1149" i="8" s="1"/>
  <c r="I1149" i="8"/>
  <c r="H1149" i="8"/>
  <c r="G1149" i="8"/>
  <c r="F1149" i="8"/>
  <c r="E1149" i="8"/>
  <c r="D1149" i="8"/>
  <c r="C1149" i="8"/>
  <c r="A1149" i="8"/>
  <c r="J1148" i="8"/>
  <c r="K1148" i="8" s="1"/>
  <c r="I1148" i="8"/>
  <c r="H1148" i="8"/>
  <c r="G1148" i="8"/>
  <c r="F1148" i="8"/>
  <c r="E1148" i="8"/>
  <c r="D1148" i="8"/>
  <c r="C1148" i="8"/>
  <c r="A1148" i="8"/>
  <c r="J1147" i="8"/>
  <c r="K1147" i="8" s="1"/>
  <c r="I1147" i="8"/>
  <c r="H1147" i="8"/>
  <c r="G1147" i="8"/>
  <c r="F1147" i="8"/>
  <c r="E1147" i="8"/>
  <c r="D1147" i="8"/>
  <c r="C1147" i="8"/>
  <c r="A1147" i="8"/>
  <c r="J1146" i="8"/>
  <c r="K1146" i="8" s="1"/>
  <c r="I1146" i="8"/>
  <c r="H1146" i="8"/>
  <c r="G1146" i="8"/>
  <c r="F1146" i="8"/>
  <c r="E1146" i="8"/>
  <c r="D1146" i="8"/>
  <c r="C1146" i="8"/>
  <c r="A1146" i="8"/>
  <c r="J1145" i="8"/>
  <c r="K1145" i="8" s="1"/>
  <c r="I1145" i="8"/>
  <c r="H1145" i="8"/>
  <c r="G1145" i="8"/>
  <c r="F1145" i="8"/>
  <c r="E1145" i="8"/>
  <c r="D1145" i="8"/>
  <c r="C1145" i="8"/>
  <c r="A1145" i="8"/>
  <c r="J1144" i="8"/>
  <c r="K1144" i="8" s="1"/>
  <c r="I1144" i="8"/>
  <c r="H1144" i="8"/>
  <c r="G1144" i="8"/>
  <c r="F1144" i="8"/>
  <c r="E1144" i="8"/>
  <c r="D1144" i="8"/>
  <c r="C1144" i="8"/>
  <c r="A1144" i="8"/>
  <c r="J1143" i="8"/>
  <c r="K1143" i="8" s="1"/>
  <c r="I1143" i="8"/>
  <c r="H1143" i="8"/>
  <c r="G1143" i="8"/>
  <c r="F1143" i="8"/>
  <c r="E1143" i="8"/>
  <c r="D1143" i="8"/>
  <c r="C1143" i="8"/>
  <c r="A1143" i="8"/>
  <c r="J1142" i="8"/>
  <c r="K1142" i="8" s="1"/>
  <c r="I1142" i="8"/>
  <c r="H1142" i="8"/>
  <c r="G1142" i="8"/>
  <c r="F1142" i="8"/>
  <c r="E1142" i="8"/>
  <c r="D1142" i="8"/>
  <c r="C1142" i="8"/>
  <c r="A1142" i="8"/>
  <c r="J1141" i="8"/>
  <c r="K1141" i="8" s="1"/>
  <c r="I1141" i="8"/>
  <c r="H1141" i="8"/>
  <c r="G1141" i="8"/>
  <c r="F1141" i="8"/>
  <c r="E1141" i="8"/>
  <c r="D1141" i="8"/>
  <c r="C1141" i="8"/>
  <c r="A1141" i="8"/>
  <c r="J1140" i="8"/>
  <c r="K1140" i="8" s="1"/>
  <c r="I1140" i="8"/>
  <c r="H1140" i="8"/>
  <c r="G1140" i="8"/>
  <c r="F1140" i="8"/>
  <c r="E1140" i="8"/>
  <c r="D1140" i="8"/>
  <c r="C1140" i="8"/>
  <c r="A1140" i="8"/>
  <c r="J1139" i="8"/>
  <c r="K1139" i="8" s="1"/>
  <c r="I1139" i="8"/>
  <c r="H1139" i="8"/>
  <c r="G1139" i="8"/>
  <c r="F1139" i="8"/>
  <c r="E1139" i="8"/>
  <c r="D1139" i="8"/>
  <c r="C1139" i="8"/>
  <c r="A1139" i="8"/>
  <c r="J1138" i="8"/>
  <c r="K1138" i="8" s="1"/>
  <c r="I1138" i="8"/>
  <c r="H1138" i="8"/>
  <c r="G1138" i="8"/>
  <c r="F1138" i="8"/>
  <c r="E1138" i="8"/>
  <c r="D1138" i="8"/>
  <c r="C1138" i="8"/>
  <c r="A1138" i="8"/>
  <c r="J1137" i="8"/>
  <c r="K1137" i="8" s="1"/>
  <c r="I1137" i="8"/>
  <c r="H1137" i="8"/>
  <c r="G1137" i="8"/>
  <c r="F1137" i="8"/>
  <c r="E1137" i="8"/>
  <c r="D1137" i="8"/>
  <c r="C1137" i="8"/>
  <c r="A1137" i="8"/>
  <c r="J1136" i="8"/>
  <c r="K1136" i="8" s="1"/>
  <c r="I1136" i="8"/>
  <c r="H1136" i="8"/>
  <c r="G1136" i="8"/>
  <c r="F1136" i="8"/>
  <c r="E1136" i="8"/>
  <c r="D1136" i="8"/>
  <c r="C1136" i="8"/>
  <c r="A1136" i="8"/>
  <c r="J1135" i="8"/>
  <c r="K1135" i="8" s="1"/>
  <c r="I1135" i="8"/>
  <c r="H1135" i="8"/>
  <c r="G1135" i="8"/>
  <c r="F1135" i="8"/>
  <c r="E1135" i="8"/>
  <c r="D1135" i="8"/>
  <c r="C1135" i="8"/>
  <c r="A1135" i="8"/>
  <c r="J1134" i="8"/>
  <c r="K1134" i="8" s="1"/>
  <c r="I1134" i="8"/>
  <c r="H1134" i="8"/>
  <c r="G1134" i="8"/>
  <c r="F1134" i="8"/>
  <c r="E1134" i="8"/>
  <c r="D1134" i="8"/>
  <c r="C1134" i="8"/>
  <c r="A1134" i="8"/>
  <c r="J1133" i="8"/>
  <c r="K1133" i="8" s="1"/>
  <c r="I1133" i="8"/>
  <c r="H1133" i="8"/>
  <c r="G1133" i="8"/>
  <c r="F1133" i="8"/>
  <c r="E1133" i="8"/>
  <c r="D1133" i="8"/>
  <c r="C1133" i="8"/>
  <c r="A1133" i="8"/>
  <c r="J1132" i="8"/>
  <c r="K1132" i="8" s="1"/>
  <c r="I1132" i="8"/>
  <c r="H1132" i="8"/>
  <c r="G1132" i="8"/>
  <c r="F1132" i="8"/>
  <c r="E1132" i="8"/>
  <c r="D1132" i="8"/>
  <c r="C1132" i="8"/>
  <c r="A1132" i="8"/>
  <c r="J1131" i="8"/>
  <c r="K1131" i="8" s="1"/>
  <c r="I1131" i="8"/>
  <c r="H1131" i="8"/>
  <c r="G1131" i="8"/>
  <c r="F1131" i="8"/>
  <c r="E1131" i="8"/>
  <c r="D1131" i="8"/>
  <c r="C1131" i="8"/>
  <c r="A1131" i="8"/>
  <c r="J1130" i="8"/>
  <c r="K1130" i="8" s="1"/>
  <c r="I1130" i="8"/>
  <c r="H1130" i="8"/>
  <c r="G1130" i="8"/>
  <c r="F1130" i="8"/>
  <c r="E1130" i="8"/>
  <c r="D1130" i="8"/>
  <c r="C1130" i="8"/>
  <c r="A1130" i="8"/>
  <c r="J1129" i="8"/>
  <c r="K1129" i="8" s="1"/>
  <c r="I1129" i="8"/>
  <c r="H1129" i="8"/>
  <c r="G1129" i="8"/>
  <c r="F1129" i="8"/>
  <c r="E1129" i="8"/>
  <c r="D1129" i="8"/>
  <c r="C1129" i="8"/>
  <c r="A1129" i="8"/>
  <c r="J1128" i="8"/>
  <c r="K1128" i="8" s="1"/>
  <c r="I1128" i="8"/>
  <c r="H1128" i="8"/>
  <c r="G1128" i="8"/>
  <c r="F1128" i="8"/>
  <c r="E1128" i="8"/>
  <c r="D1128" i="8"/>
  <c r="C1128" i="8"/>
  <c r="A1128" i="8"/>
  <c r="J1127" i="8"/>
  <c r="K1127" i="8" s="1"/>
  <c r="I1127" i="8"/>
  <c r="H1127" i="8"/>
  <c r="G1127" i="8"/>
  <c r="F1127" i="8"/>
  <c r="E1127" i="8"/>
  <c r="D1127" i="8"/>
  <c r="C1127" i="8"/>
  <c r="A1127" i="8"/>
  <c r="J1126" i="8"/>
  <c r="K1126" i="8" s="1"/>
  <c r="I1126" i="8"/>
  <c r="H1126" i="8"/>
  <c r="G1126" i="8"/>
  <c r="F1126" i="8"/>
  <c r="E1126" i="8"/>
  <c r="D1126" i="8"/>
  <c r="C1126" i="8"/>
  <c r="A1126" i="8"/>
  <c r="J1125" i="8"/>
  <c r="K1125" i="8" s="1"/>
  <c r="I1125" i="8"/>
  <c r="H1125" i="8"/>
  <c r="G1125" i="8"/>
  <c r="F1125" i="8"/>
  <c r="E1125" i="8"/>
  <c r="D1125" i="8"/>
  <c r="C1125" i="8"/>
  <c r="A1125" i="8"/>
  <c r="J1124" i="8"/>
  <c r="K1124" i="8" s="1"/>
  <c r="I1124" i="8"/>
  <c r="H1124" i="8"/>
  <c r="G1124" i="8"/>
  <c r="F1124" i="8"/>
  <c r="E1124" i="8"/>
  <c r="D1124" i="8"/>
  <c r="C1124" i="8"/>
  <c r="A1124" i="8"/>
  <c r="J1123" i="8"/>
  <c r="K1123" i="8" s="1"/>
  <c r="I1123" i="8"/>
  <c r="H1123" i="8"/>
  <c r="G1123" i="8"/>
  <c r="F1123" i="8"/>
  <c r="E1123" i="8"/>
  <c r="D1123" i="8"/>
  <c r="C1123" i="8"/>
  <c r="A1123" i="8"/>
  <c r="J1122" i="8"/>
  <c r="K1122" i="8" s="1"/>
  <c r="I1122" i="8"/>
  <c r="H1122" i="8"/>
  <c r="G1122" i="8"/>
  <c r="F1122" i="8"/>
  <c r="E1122" i="8"/>
  <c r="D1122" i="8"/>
  <c r="C1122" i="8"/>
  <c r="A1122" i="8"/>
  <c r="J1121" i="8"/>
  <c r="K1121" i="8" s="1"/>
  <c r="I1121" i="8"/>
  <c r="H1121" i="8"/>
  <c r="G1121" i="8"/>
  <c r="F1121" i="8"/>
  <c r="E1121" i="8"/>
  <c r="D1121" i="8"/>
  <c r="C1121" i="8"/>
  <c r="A1121" i="8"/>
  <c r="J1120" i="8"/>
  <c r="K1120" i="8" s="1"/>
  <c r="I1120" i="8"/>
  <c r="H1120" i="8"/>
  <c r="G1120" i="8"/>
  <c r="F1120" i="8"/>
  <c r="E1120" i="8"/>
  <c r="D1120" i="8"/>
  <c r="C1120" i="8"/>
  <c r="A1120" i="8"/>
  <c r="J1119" i="8"/>
  <c r="K1119" i="8" s="1"/>
  <c r="I1119" i="8"/>
  <c r="H1119" i="8"/>
  <c r="G1119" i="8"/>
  <c r="F1119" i="8"/>
  <c r="E1119" i="8"/>
  <c r="D1119" i="8"/>
  <c r="C1119" i="8"/>
  <c r="A1119" i="8"/>
  <c r="J1118" i="8"/>
  <c r="K1118" i="8" s="1"/>
  <c r="I1118" i="8"/>
  <c r="H1118" i="8"/>
  <c r="G1118" i="8"/>
  <c r="F1118" i="8"/>
  <c r="E1118" i="8"/>
  <c r="D1118" i="8"/>
  <c r="C1118" i="8"/>
  <c r="A1118" i="8"/>
  <c r="J1117" i="8"/>
  <c r="K1117" i="8" s="1"/>
  <c r="I1117" i="8"/>
  <c r="H1117" i="8"/>
  <c r="G1117" i="8"/>
  <c r="F1117" i="8"/>
  <c r="E1117" i="8"/>
  <c r="D1117" i="8"/>
  <c r="C1117" i="8"/>
  <c r="A1117" i="8"/>
  <c r="J1116" i="8"/>
  <c r="K1116" i="8" s="1"/>
  <c r="I1116" i="8"/>
  <c r="H1116" i="8"/>
  <c r="G1116" i="8"/>
  <c r="F1116" i="8"/>
  <c r="E1116" i="8"/>
  <c r="D1116" i="8"/>
  <c r="C1116" i="8"/>
  <c r="A1116" i="8"/>
  <c r="J1115" i="8"/>
  <c r="K1115" i="8" s="1"/>
  <c r="I1115" i="8"/>
  <c r="H1115" i="8"/>
  <c r="G1115" i="8"/>
  <c r="F1115" i="8"/>
  <c r="E1115" i="8"/>
  <c r="D1115" i="8"/>
  <c r="C1115" i="8"/>
  <c r="A1115" i="8"/>
  <c r="J1114" i="8"/>
  <c r="K1114" i="8" s="1"/>
  <c r="I1114" i="8"/>
  <c r="H1114" i="8"/>
  <c r="G1114" i="8"/>
  <c r="F1114" i="8"/>
  <c r="E1114" i="8"/>
  <c r="D1114" i="8"/>
  <c r="C1114" i="8"/>
  <c r="A1114" i="8"/>
  <c r="J1113" i="8"/>
  <c r="K1113" i="8" s="1"/>
  <c r="I1113" i="8"/>
  <c r="H1113" i="8"/>
  <c r="G1113" i="8"/>
  <c r="F1113" i="8"/>
  <c r="E1113" i="8"/>
  <c r="D1113" i="8"/>
  <c r="C1113" i="8"/>
  <c r="A1113" i="8"/>
  <c r="J1112" i="8"/>
  <c r="K1112" i="8" s="1"/>
  <c r="I1112" i="8"/>
  <c r="H1112" i="8"/>
  <c r="G1112" i="8"/>
  <c r="F1112" i="8"/>
  <c r="E1112" i="8"/>
  <c r="D1112" i="8"/>
  <c r="C1112" i="8"/>
  <c r="A1112" i="8"/>
  <c r="J1111" i="8"/>
  <c r="K1111" i="8" s="1"/>
  <c r="I1111" i="8"/>
  <c r="H1111" i="8"/>
  <c r="G1111" i="8"/>
  <c r="F1111" i="8"/>
  <c r="E1111" i="8"/>
  <c r="D1111" i="8"/>
  <c r="C1111" i="8"/>
  <c r="A1111" i="8"/>
  <c r="J1110" i="8"/>
  <c r="K1110" i="8" s="1"/>
  <c r="I1110" i="8"/>
  <c r="H1110" i="8"/>
  <c r="G1110" i="8"/>
  <c r="F1110" i="8"/>
  <c r="E1110" i="8"/>
  <c r="D1110" i="8"/>
  <c r="C1110" i="8"/>
  <c r="A1110" i="8"/>
  <c r="J1109" i="8"/>
  <c r="K1109" i="8" s="1"/>
  <c r="I1109" i="8"/>
  <c r="H1109" i="8"/>
  <c r="G1109" i="8"/>
  <c r="F1109" i="8"/>
  <c r="E1109" i="8"/>
  <c r="D1109" i="8"/>
  <c r="C1109" i="8"/>
  <c r="A1109" i="8"/>
  <c r="J1108" i="8"/>
  <c r="K1108" i="8" s="1"/>
  <c r="I1108" i="8"/>
  <c r="H1108" i="8"/>
  <c r="G1108" i="8"/>
  <c r="F1108" i="8"/>
  <c r="E1108" i="8"/>
  <c r="D1108" i="8"/>
  <c r="C1108" i="8"/>
  <c r="A1108" i="8"/>
  <c r="J1107" i="8"/>
  <c r="K1107" i="8" s="1"/>
  <c r="I1107" i="8"/>
  <c r="H1107" i="8"/>
  <c r="G1107" i="8"/>
  <c r="F1107" i="8"/>
  <c r="E1107" i="8"/>
  <c r="D1107" i="8"/>
  <c r="C1107" i="8"/>
  <c r="A1107" i="8"/>
  <c r="J1106" i="8"/>
  <c r="K1106" i="8" s="1"/>
  <c r="I1106" i="8"/>
  <c r="H1106" i="8"/>
  <c r="G1106" i="8"/>
  <c r="F1106" i="8"/>
  <c r="E1106" i="8"/>
  <c r="D1106" i="8"/>
  <c r="C1106" i="8"/>
  <c r="A1106" i="8"/>
  <c r="J1105" i="8"/>
  <c r="K1105" i="8" s="1"/>
  <c r="I1105" i="8"/>
  <c r="H1105" i="8"/>
  <c r="G1105" i="8"/>
  <c r="F1105" i="8"/>
  <c r="E1105" i="8"/>
  <c r="D1105" i="8"/>
  <c r="C1105" i="8"/>
  <c r="A1105" i="8"/>
  <c r="J1104" i="8"/>
  <c r="K1104" i="8" s="1"/>
  <c r="I1104" i="8"/>
  <c r="H1104" i="8"/>
  <c r="G1104" i="8"/>
  <c r="F1104" i="8"/>
  <c r="E1104" i="8"/>
  <c r="D1104" i="8"/>
  <c r="C1104" i="8"/>
  <c r="A1104" i="8"/>
  <c r="J1103" i="8"/>
  <c r="K1103" i="8" s="1"/>
  <c r="I1103" i="8"/>
  <c r="H1103" i="8"/>
  <c r="G1103" i="8"/>
  <c r="F1103" i="8"/>
  <c r="E1103" i="8"/>
  <c r="D1103" i="8"/>
  <c r="C1103" i="8"/>
  <c r="A1103" i="8"/>
  <c r="J1102" i="8"/>
  <c r="K1102" i="8" s="1"/>
  <c r="I1102" i="8"/>
  <c r="H1102" i="8"/>
  <c r="G1102" i="8"/>
  <c r="F1102" i="8"/>
  <c r="E1102" i="8"/>
  <c r="D1102" i="8"/>
  <c r="C1102" i="8"/>
  <c r="A1102" i="8"/>
  <c r="J1101" i="8"/>
  <c r="K1101" i="8" s="1"/>
  <c r="I1101" i="8"/>
  <c r="H1101" i="8"/>
  <c r="G1101" i="8"/>
  <c r="F1101" i="8"/>
  <c r="E1101" i="8"/>
  <c r="D1101" i="8"/>
  <c r="C1101" i="8"/>
  <c r="A1101" i="8"/>
  <c r="J1100" i="8"/>
  <c r="K1100" i="8" s="1"/>
  <c r="I1100" i="8"/>
  <c r="H1100" i="8"/>
  <c r="G1100" i="8"/>
  <c r="F1100" i="8"/>
  <c r="E1100" i="8"/>
  <c r="D1100" i="8"/>
  <c r="C1100" i="8"/>
  <c r="A1100" i="8"/>
  <c r="J1099" i="8"/>
  <c r="K1099" i="8" s="1"/>
  <c r="I1099" i="8"/>
  <c r="H1099" i="8"/>
  <c r="G1099" i="8"/>
  <c r="F1099" i="8"/>
  <c r="E1099" i="8"/>
  <c r="D1099" i="8"/>
  <c r="C1099" i="8"/>
  <c r="A1099" i="8"/>
  <c r="J1098" i="8"/>
  <c r="K1098" i="8" s="1"/>
  <c r="I1098" i="8"/>
  <c r="H1098" i="8"/>
  <c r="G1098" i="8"/>
  <c r="F1098" i="8"/>
  <c r="E1098" i="8"/>
  <c r="D1098" i="8"/>
  <c r="C1098" i="8"/>
  <c r="A1098" i="8"/>
  <c r="J1097" i="8"/>
  <c r="K1097" i="8" s="1"/>
  <c r="I1097" i="8"/>
  <c r="H1097" i="8"/>
  <c r="G1097" i="8"/>
  <c r="F1097" i="8"/>
  <c r="E1097" i="8"/>
  <c r="D1097" i="8"/>
  <c r="C1097" i="8"/>
  <c r="A1097" i="8"/>
  <c r="J1096" i="8"/>
  <c r="K1096" i="8" s="1"/>
  <c r="I1096" i="8"/>
  <c r="H1096" i="8"/>
  <c r="G1096" i="8"/>
  <c r="F1096" i="8"/>
  <c r="E1096" i="8"/>
  <c r="D1096" i="8"/>
  <c r="C1096" i="8"/>
  <c r="A1096" i="8"/>
  <c r="J1095" i="8"/>
  <c r="K1095" i="8" s="1"/>
  <c r="I1095" i="8"/>
  <c r="H1095" i="8"/>
  <c r="G1095" i="8"/>
  <c r="F1095" i="8"/>
  <c r="E1095" i="8"/>
  <c r="D1095" i="8"/>
  <c r="C1095" i="8"/>
  <c r="A1095" i="8"/>
  <c r="J1094" i="8"/>
  <c r="K1094" i="8" s="1"/>
  <c r="I1094" i="8"/>
  <c r="H1094" i="8"/>
  <c r="G1094" i="8"/>
  <c r="F1094" i="8"/>
  <c r="E1094" i="8"/>
  <c r="D1094" i="8"/>
  <c r="C1094" i="8"/>
  <c r="A1094" i="8"/>
  <c r="J1093" i="8"/>
  <c r="K1093" i="8" s="1"/>
  <c r="I1093" i="8"/>
  <c r="H1093" i="8"/>
  <c r="G1093" i="8"/>
  <c r="F1093" i="8"/>
  <c r="E1093" i="8"/>
  <c r="D1093" i="8"/>
  <c r="C1093" i="8"/>
  <c r="A1093" i="8"/>
  <c r="J1092" i="8"/>
  <c r="K1092" i="8" s="1"/>
  <c r="I1092" i="8"/>
  <c r="H1092" i="8"/>
  <c r="G1092" i="8"/>
  <c r="F1092" i="8"/>
  <c r="E1092" i="8"/>
  <c r="D1092" i="8"/>
  <c r="C1092" i="8"/>
  <c r="A1092" i="8"/>
  <c r="J1091" i="8"/>
  <c r="K1091" i="8" s="1"/>
  <c r="I1091" i="8"/>
  <c r="H1091" i="8"/>
  <c r="G1091" i="8"/>
  <c r="F1091" i="8"/>
  <c r="E1091" i="8"/>
  <c r="D1091" i="8"/>
  <c r="C1091" i="8"/>
  <c r="A1091" i="8"/>
  <c r="J1090" i="8"/>
  <c r="K1090" i="8" s="1"/>
  <c r="I1090" i="8"/>
  <c r="H1090" i="8"/>
  <c r="G1090" i="8"/>
  <c r="F1090" i="8"/>
  <c r="E1090" i="8"/>
  <c r="D1090" i="8"/>
  <c r="C1090" i="8"/>
  <c r="A1090" i="8"/>
  <c r="J1089" i="8"/>
  <c r="K1089" i="8" s="1"/>
  <c r="I1089" i="8"/>
  <c r="H1089" i="8"/>
  <c r="G1089" i="8"/>
  <c r="F1089" i="8"/>
  <c r="E1089" i="8"/>
  <c r="D1089" i="8"/>
  <c r="C1089" i="8"/>
  <c r="A1089" i="8"/>
  <c r="J1088" i="8"/>
  <c r="K1088" i="8" s="1"/>
  <c r="I1088" i="8"/>
  <c r="H1088" i="8"/>
  <c r="G1088" i="8"/>
  <c r="F1088" i="8"/>
  <c r="E1088" i="8"/>
  <c r="D1088" i="8"/>
  <c r="C1088" i="8"/>
  <c r="A1088" i="8"/>
  <c r="J1087" i="8"/>
  <c r="K1087" i="8" s="1"/>
  <c r="I1087" i="8"/>
  <c r="H1087" i="8"/>
  <c r="G1087" i="8"/>
  <c r="F1087" i="8"/>
  <c r="E1087" i="8"/>
  <c r="D1087" i="8"/>
  <c r="C1087" i="8"/>
  <c r="A1087" i="8"/>
  <c r="J1086" i="8"/>
  <c r="K1086" i="8" s="1"/>
  <c r="I1086" i="8"/>
  <c r="H1086" i="8"/>
  <c r="G1086" i="8"/>
  <c r="F1086" i="8"/>
  <c r="E1086" i="8"/>
  <c r="D1086" i="8"/>
  <c r="C1086" i="8"/>
  <c r="A1086" i="8"/>
  <c r="J1085" i="8"/>
  <c r="K1085" i="8" s="1"/>
  <c r="I1085" i="8"/>
  <c r="H1085" i="8"/>
  <c r="G1085" i="8"/>
  <c r="F1085" i="8"/>
  <c r="E1085" i="8"/>
  <c r="D1085" i="8"/>
  <c r="C1085" i="8"/>
  <c r="A1085" i="8"/>
  <c r="J1084" i="8"/>
  <c r="K1084" i="8" s="1"/>
  <c r="I1084" i="8"/>
  <c r="H1084" i="8"/>
  <c r="G1084" i="8"/>
  <c r="F1084" i="8"/>
  <c r="E1084" i="8"/>
  <c r="D1084" i="8"/>
  <c r="C1084" i="8"/>
  <c r="A1084" i="8"/>
  <c r="J1083" i="8"/>
  <c r="K1083" i="8" s="1"/>
  <c r="I1083" i="8"/>
  <c r="H1083" i="8"/>
  <c r="G1083" i="8"/>
  <c r="F1083" i="8"/>
  <c r="E1083" i="8"/>
  <c r="D1083" i="8"/>
  <c r="C1083" i="8"/>
  <c r="A1083" i="8"/>
  <c r="J1082" i="8"/>
  <c r="K1082" i="8" s="1"/>
  <c r="I1082" i="8"/>
  <c r="H1082" i="8"/>
  <c r="G1082" i="8"/>
  <c r="F1082" i="8"/>
  <c r="E1082" i="8"/>
  <c r="D1082" i="8"/>
  <c r="C1082" i="8"/>
  <c r="A1082" i="8"/>
  <c r="J1081" i="8"/>
  <c r="K1081" i="8" s="1"/>
  <c r="I1081" i="8"/>
  <c r="H1081" i="8"/>
  <c r="G1081" i="8"/>
  <c r="F1081" i="8"/>
  <c r="E1081" i="8"/>
  <c r="D1081" i="8"/>
  <c r="C1081" i="8"/>
  <c r="A1081" i="8"/>
  <c r="J1080" i="8"/>
  <c r="K1080" i="8" s="1"/>
  <c r="I1080" i="8"/>
  <c r="H1080" i="8"/>
  <c r="G1080" i="8"/>
  <c r="F1080" i="8"/>
  <c r="E1080" i="8"/>
  <c r="D1080" i="8"/>
  <c r="C1080" i="8"/>
  <c r="A1080" i="8"/>
  <c r="J1079" i="8"/>
  <c r="K1079" i="8" s="1"/>
  <c r="I1079" i="8"/>
  <c r="H1079" i="8"/>
  <c r="G1079" i="8"/>
  <c r="F1079" i="8"/>
  <c r="E1079" i="8"/>
  <c r="D1079" i="8"/>
  <c r="C1079" i="8"/>
  <c r="A1079" i="8"/>
  <c r="J1078" i="8"/>
  <c r="K1078" i="8" s="1"/>
  <c r="I1078" i="8"/>
  <c r="H1078" i="8"/>
  <c r="G1078" i="8"/>
  <c r="F1078" i="8"/>
  <c r="E1078" i="8"/>
  <c r="D1078" i="8"/>
  <c r="C1078" i="8"/>
  <c r="A1078" i="8"/>
  <c r="J1077" i="8"/>
  <c r="K1077" i="8" s="1"/>
  <c r="I1077" i="8"/>
  <c r="H1077" i="8"/>
  <c r="G1077" i="8"/>
  <c r="F1077" i="8"/>
  <c r="E1077" i="8"/>
  <c r="D1077" i="8"/>
  <c r="C1077" i="8"/>
  <c r="A1077" i="8"/>
  <c r="J1076" i="8"/>
  <c r="K1076" i="8" s="1"/>
  <c r="I1076" i="8"/>
  <c r="H1076" i="8"/>
  <c r="G1076" i="8"/>
  <c r="F1076" i="8"/>
  <c r="E1076" i="8"/>
  <c r="D1076" i="8"/>
  <c r="C1076" i="8"/>
  <c r="A1076" i="8"/>
  <c r="J1075" i="8"/>
  <c r="K1075" i="8" s="1"/>
  <c r="I1075" i="8"/>
  <c r="H1075" i="8"/>
  <c r="G1075" i="8"/>
  <c r="F1075" i="8"/>
  <c r="E1075" i="8"/>
  <c r="D1075" i="8"/>
  <c r="C1075" i="8"/>
  <c r="A1075" i="8"/>
  <c r="J1074" i="8"/>
  <c r="K1074" i="8" s="1"/>
  <c r="I1074" i="8"/>
  <c r="H1074" i="8"/>
  <c r="G1074" i="8"/>
  <c r="F1074" i="8"/>
  <c r="E1074" i="8"/>
  <c r="D1074" i="8"/>
  <c r="C1074" i="8"/>
  <c r="A1074" i="8"/>
  <c r="J1073" i="8"/>
  <c r="K1073" i="8" s="1"/>
  <c r="I1073" i="8"/>
  <c r="H1073" i="8"/>
  <c r="G1073" i="8"/>
  <c r="F1073" i="8"/>
  <c r="E1073" i="8"/>
  <c r="D1073" i="8"/>
  <c r="C1073" i="8"/>
  <c r="A1073" i="8"/>
  <c r="J1072" i="8"/>
  <c r="K1072" i="8" s="1"/>
  <c r="I1072" i="8"/>
  <c r="H1072" i="8"/>
  <c r="G1072" i="8"/>
  <c r="F1072" i="8"/>
  <c r="E1072" i="8"/>
  <c r="D1072" i="8"/>
  <c r="C1072" i="8"/>
  <c r="A1072" i="8"/>
  <c r="J1071" i="8"/>
  <c r="K1071" i="8" s="1"/>
  <c r="I1071" i="8"/>
  <c r="H1071" i="8"/>
  <c r="G1071" i="8"/>
  <c r="F1071" i="8"/>
  <c r="E1071" i="8"/>
  <c r="D1071" i="8"/>
  <c r="C1071" i="8"/>
  <c r="A1071" i="8"/>
  <c r="J1070" i="8"/>
  <c r="K1070" i="8" s="1"/>
  <c r="I1070" i="8"/>
  <c r="H1070" i="8"/>
  <c r="G1070" i="8"/>
  <c r="F1070" i="8"/>
  <c r="E1070" i="8"/>
  <c r="D1070" i="8"/>
  <c r="C1070" i="8"/>
  <c r="A1070" i="8"/>
  <c r="J1069" i="8"/>
  <c r="K1069" i="8" s="1"/>
  <c r="I1069" i="8"/>
  <c r="H1069" i="8"/>
  <c r="G1069" i="8"/>
  <c r="F1069" i="8"/>
  <c r="E1069" i="8"/>
  <c r="D1069" i="8"/>
  <c r="C1069" i="8"/>
  <c r="A1069" i="8"/>
  <c r="J1068" i="8"/>
  <c r="K1068" i="8" s="1"/>
  <c r="I1068" i="8"/>
  <c r="H1068" i="8"/>
  <c r="G1068" i="8"/>
  <c r="F1068" i="8"/>
  <c r="E1068" i="8"/>
  <c r="D1068" i="8"/>
  <c r="C1068" i="8"/>
  <c r="A1068" i="8"/>
  <c r="J1067" i="8"/>
  <c r="K1067" i="8" s="1"/>
  <c r="I1067" i="8"/>
  <c r="H1067" i="8"/>
  <c r="G1067" i="8"/>
  <c r="F1067" i="8"/>
  <c r="E1067" i="8"/>
  <c r="D1067" i="8"/>
  <c r="C1067" i="8"/>
  <c r="A1067" i="8"/>
  <c r="J1066" i="8"/>
  <c r="K1066" i="8" s="1"/>
  <c r="I1066" i="8"/>
  <c r="H1066" i="8"/>
  <c r="G1066" i="8"/>
  <c r="F1066" i="8"/>
  <c r="E1066" i="8"/>
  <c r="D1066" i="8"/>
  <c r="C1066" i="8"/>
  <c r="A1066" i="8"/>
  <c r="J1065" i="8"/>
  <c r="K1065" i="8" s="1"/>
  <c r="I1065" i="8"/>
  <c r="H1065" i="8"/>
  <c r="G1065" i="8"/>
  <c r="F1065" i="8"/>
  <c r="E1065" i="8"/>
  <c r="D1065" i="8"/>
  <c r="C1065" i="8"/>
  <c r="A1065" i="8"/>
  <c r="J1064" i="8"/>
  <c r="K1064" i="8" s="1"/>
  <c r="I1064" i="8"/>
  <c r="H1064" i="8"/>
  <c r="G1064" i="8"/>
  <c r="F1064" i="8"/>
  <c r="E1064" i="8"/>
  <c r="D1064" i="8"/>
  <c r="C1064" i="8"/>
  <c r="A1064" i="8"/>
  <c r="J1063" i="8"/>
  <c r="K1063" i="8" s="1"/>
  <c r="I1063" i="8"/>
  <c r="H1063" i="8"/>
  <c r="G1063" i="8"/>
  <c r="F1063" i="8"/>
  <c r="E1063" i="8"/>
  <c r="D1063" i="8"/>
  <c r="C1063" i="8"/>
  <c r="A1063" i="8"/>
  <c r="J1062" i="8"/>
  <c r="K1062" i="8" s="1"/>
  <c r="I1062" i="8"/>
  <c r="H1062" i="8"/>
  <c r="G1062" i="8"/>
  <c r="F1062" i="8"/>
  <c r="E1062" i="8"/>
  <c r="D1062" i="8"/>
  <c r="C1062" i="8"/>
  <c r="A1062" i="8"/>
  <c r="J1061" i="8"/>
  <c r="K1061" i="8" s="1"/>
  <c r="I1061" i="8"/>
  <c r="H1061" i="8"/>
  <c r="G1061" i="8"/>
  <c r="F1061" i="8"/>
  <c r="E1061" i="8"/>
  <c r="D1061" i="8"/>
  <c r="C1061" i="8"/>
  <c r="A1061" i="8"/>
  <c r="J1060" i="8"/>
  <c r="K1060" i="8" s="1"/>
  <c r="I1060" i="8"/>
  <c r="H1060" i="8"/>
  <c r="G1060" i="8"/>
  <c r="F1060" i="8"/>
  <c r="E1060" i="8"/>
  <c r="D1060" i="8"/>
  <c r="C1060" i="8"/>
  <c r="A1060" i="8"/>
  <c r="J1059" i="8"/>
  <c r="K1059" i="8" s="1"/>
  <c r="I1059" i="8"/>
  <c r="H1059" i="8"/>
  <c r="G1059" i="8"/>
  <c r="F1059" i="8"/>
  <c r="E1059" i="8"/>
  <c r="D1059" i="8"/>
  <c r="C1059" i="8"/>
  <c r="A1059" i="8"/>
  <c r="J1058" i="8"/>
  <c r="K1058" i="8" s="1"/>
  <c r="I1058" i="8"/>
  <c r="H1058" i="8"/>
  <c r="G1058" i="8"/>
  <c r="F1058" i="8"/>
  <c r="E1058" i="8"/>
  <c r="D1058" i="8"/>
  <c r="C1058" i="8"/>
  <c r="A1058" i="8"/>
  <c r="J1057" i="8"/>
  <c r="K1057" i="8" s="1"/>
  <c r="I1057" i="8"/>
  <c r="H1057" i="8"/>
  <c r="G1057" i="8"/>
  <c r="F1057" i="8"/>
  <c r="E1057" i="8"/>
  <c r="D1057" i="8"/>
  <c r="C1057" i="8"/>
  <c r="A1057" i="8"/>
  <c r="J1056" i="8"/>
  <c r="K1056" i="8" s="1"/>
  <c r="I1056" i="8"/>
  <c r="H1056" i="8"/>
  <c r="G1056" i="8"/>
  <c r="F1056" i="8"/>
  <c r="E1056" i="8"/>
  <c r="D1056" i="8"/>
  <c r="C1056" i="8"/>
  <c r="A1056" i="8"/>
  <c r="J1055" i="8"/>
  <c r="K1055" i="8" s="1"/>
  <c r="I1055" i="8"/>
  <c r="H1055" i="8"/>
  <c r="G1055" i="8"/>
  <c r="F1055" i="8"/>
  <c r="E1055" i="8"/>
  <c r="D1055" i="8"/>
  <c r="C1055" i="8"/>
  <c r="A1055" i="8"/>
  <c r="J1054" i="8"/>
  <c r="K1054" i="8" s="1"/>
  <c r="I1054" i="8"/>
  <c r="H1054" i="8"/>
  <c r="G1054" i="8"/>
  <c r="F1054" i="8"/>
  <c r="E1054" i="8"/>
  <c r="D1054" i="8"/>
  <c r="C1054" i="8"/>
  <c r="A1054" i="8"/>
  <c r="J1053" i="8"/>
  <c r="K1053" i="8" s="1"/>
  <c r="I1053" i="8"/>
  <c r="H1053" i="8"/>
  <c r="G1053" i="8"/>
  <c r="F1053" i="8"/>
  <c r="E1053" i="8"/>
  <c r="D1053" i="8"/>
  <c r="C1053" i="8"/>
  <c r="A1053" i="8"/>
  <c r="J1052" i="8"/>
  <c r="K1052" i="8" s="1"/>
  <c r="I1052" i="8"/>
  <c r="H1052" i="8"/>
  <c r="G1052" i="8"/>
  <c r="F1052" i="8"/>
  <c r="E1052" i="8"/>
  <c r="D1052" i="8"/>
  <c r="C1052" i="8"/>
  <c r="A1052" i="8"/>
  <c r="J1051" i="8"/>
  <c r="K1051" i="8" s="1"/>
  <c r="I1051" i="8"/>
  <c r="H1051" i="8"/>
  <c r="G1051" i="8"/>
  <c r="F1051" i="8"/>
  <c r="E1051" i="8"/>
  <c r="D1051" i="8"/>
  <c r="C1051" i="8"/>
  <c r="A1051" i="8"/>
  <c r="J1050" i="8"/>
  <c r="K1050" i="8" s="1"/>
  <c r="I1050" i="8"/>
  <c r="H1050" i="8"/>
  <c r="G1050" i="8"/>
  <c r="F1050" i="8"/>
  <c r="E1050" i="8"/>
  <c r="D1050" i="8"/>
  <c r="C1050" i="8"/>
  <c r="A1050" i="8"/>
  <c r="J1049" i="8"/>
  <c r="K1049" i="8" s="1"/>
  <c r="I1049" i="8"/>
  <c r="H1049" i="8"/>
  <c r="G1049" i="8"/>
  <c r="F1049" i="8"/>
  <c r="E1049" i="8"/>
  <c r="D1049" i="8"/>
  <c r="C1049" i="8"/>
  <c r="A1049" i="8"/>
  <c r="J1048" i="8"/>
  <c r="K1048" i="8" s="1"/>
  <c r="I1048" i="8"/>
  <c r="H1048" i="8"/>
  <c r="G1048" i="8"/>
  <c r="F1048" i="8"/>
  <c r="E1048" i="8"/>
  <c r="D1048" i="8"/>
  <c r="C1048" i="8"/>
  <c r="A1048" i="8"/>
  <c r="J1047" i="8"/>
  <c r="K1047" i="8" s="1"/>
  <c r="I1047" i="8"/>
  <c r="H1047" i="8"/>
  <c r="G1047" i="8"/>
  <c r="F1047" i="8"/>
  <c r="E1047" i="8"/>
  <c r="D1047" i="8"/>
  <c r="C1047" i="8"/>
  <c r="A1047" i="8"/>
  <c r="J1046" i="8"/>
  <c r="K1046" i="8" s="1"/>
  <c r="I1046" i="8"/>
  <c r="H1046" i="8"/>
  <c r="G1046" i="8"/>
  <c r="F1046" i="8"/>
  <c r="E1046" i="8"/>
  <c r="D1046" i="8"/>
  <c r="C1046" i="8"/>
  <c r="A1046" i="8"/>
  <c r="J1045" i="8"/>
  <c r="K1045" i="8" s="1"/>
  <c r="I1045" i="8"/>
  <c r="H1045" i="8"/>
  <c r="G1045" i="8"/>
  <c r="F1045" i="8"/>
  <c r="E1045" i="8"/>
  <c r="D1045" i="8"/>
  <c r="C1045" i="8"/>
  <c r="A1045" i="8"/>
  <c r="J1044" i="8"/>
  <c r="K1044" i="8" s="1"/>
  <c r="I1044" i="8"/>
  <c r="H1044" i="8"/>
  <c r="G1044" i="8"/>
  <c r="F1044" i="8"/>
  <c r="E1044" i="8"/>
  <c r="D1044" i="8"/>
  <c r="C1044" i="8"/>
  <c r="A1044" i="8"/>
  <c r="J1043" i="8"/>
  <c r="K1043" i="8" s="1"/>
  <c r="I1043" i="8"/>
  <c r="H1043" i="8"/>
  <c r="G1043" i="8"/>
  <c r="F1043" i="8"/>
  <c r="E1043" i="8"/>
  <c r="D1043" i="8"/>
  <c r="C1043" i="8"/>
  <c r="A1043" i="8"/>
  <c r="J1042" i="8"/>
  <c r="K1042" i="8" s="1"/>
  <c r="I1042" i="8"/>
  <c r="H1042" i="8"/>
  <c r="G1042" i="8"/>
  <c r="F1042" i="8"/>
  <c r="E1042" i="8"/>
  <c r="D1042" i="8"/>
  <c r="C1042" i="8"/>
  <c r="A1042" i="8"/>
  <c r="J1041" i="8"/>
  <c r="K1041" i="8" s="1"/>
  <c r="I1041" i="8"/>
  <c r="H1041" i="8"/>
  <c r="G1041" i="8"/>
  <c r="F1041" i="8"/>
  <c r="E1041" i="8"/>
  <c r="D1041" i="8"/>
  <c r="C1041" i="8"/>
  <c r="A1041" i="8"/>
  <c r="J1040" i="8"/>
  <c r="K1040" i="8" s="1"/>
  <c r="I1040" i="8"/>
  <c r="H1040" i="8"/>
  <c r="G1040" i="8"/>
  <c r="F1040" i="8"/>
  <c r="E1040" i="8"/>
  <c r="D1040" i="8"/>
  <c r="C1040" i="8"/>
  <c r="A1040" i="8"/>
  <c r="J1039" i="8"/>
  <c r="K1039" i="8" s="1"/>
  <c r="I1039" i="8"/>
  <c r="H1039" i="8"/>
  <c r="G1039" i="8"/>
  <c r="F1039" i="8"/>
  <c r="E1039" i="8"/>
  <c r="D1039" i="8"/>
  <c r="C1039" i="8"/>
  <c r="A1039" i="8"/>
  <c r="J1038" i="8"/>
  <c r="K1038" i="8" s="1"/>
  <c r="I1038" i="8"/>
  <c r="H1038" i="8"/>
  <c r="G1038" i="8"/>
  <c r="F1038" i="8"/>
  <c r="E1038" i="8"/>
  <c r="D1038" i="8"/>
  <c r="C1038" i="8"/>
  <c r="A1038" i="8"/>
  <c r="J1037" i="8"/>
  <c r="K1037" i="8" s="1"/>
  <c r="I1037" i="8"/>
  <c r="H1037" i="8"/>
  <c r="G1037" i="8"/>
  <c r="F1037" i="8"/>
  <c r="E1037" i="8"/>
  <c r="D1037" i="8"/>
  <c r="C1037" i="8"/>
  <c r="A1037" i="8"/>
  <c r="J1036" i="8"/>
  <c r="K1036" i="8" s="1"/>
  <c r="I1036" i="8"/>
  <c r="H1036" i="8"/>
  <c r="G1036" i="8"/>
  <c r="F1036" i="8"/>
  <c r="E1036" i="8"/>
  <c r="D1036" i="8"/>
  <c r="C1036" i="8"/>
  <c r="A1036" i="8"/>
  <c r="J1035" i="8"/>
  <c r="K1035" i="8" s="1"/>
  <c r="I1035" i="8"/>
  <c r="H1035" i="8"/>
  <c r="G1035" i="8"/>
  <c r="F1035" i="8"/>
  <c r="E1035" i="8"/>
  <c r="D1035" i="8"/>
  <c r="C1035" i="8"/>
  <c r="A1035" i="8"/>
  <c r="J1034" i="8"/>
  <c r="K1034" i="8" s="1"/>
  <c r="I1034" i="8"/>
  <c r="H1034" i="8"/>
  <c r="G1034" i="8"/>
  <c r="F1034" i="8"/>
  <c r="E1034" i="8"/>
  <c r="D1034" i="8"/>
  <c r="C1034" i="8"/>
  <c r="A1034" i="8"/>
  <c r="J1033" i="8"/>
  <c r="K1033" i="8" s="1"/>
  <c r="I1033" i="8"/>
  <c r="H1033" i="8"/>
  <c r="G1033" i="8"/>
  <c r="F1033" i="8"/>
  <c r="E1033" i="8"/>
  <c r="D1033" i="8"/>
  <c r="C1033" i="8"/>
  <c r="A1033" i="8"/>
  <c r="J1032" i="8"/>
  <c r="K1032" i="8" s="1"/>
  <c r="I1032" i="8"/>
  <c r="H1032" i="8"/>
  <c r="G1032" i="8"/>
  <c r="F1032" i="8"/>
  <c r="E1032" i="8"/>
  <c r="D1032" i="8"/>
  <c r="C1032" i="8"/>
  <c r="A1032" i="8"/>
  <c r="J1031" i="8"/>
  <c r="K1031" i="8" s="1"/>
  <c r="I1031" i="8"/>
  <c r="H1031" i="8"/>
  <c r="G1031" i="8"/>
  <c r="F1031" i="8"/>
  <c r="E1031" i="8"/>
  <c r="D1031" i="8"/>
  <c r="C1031" i="8"/>
  <c r="A1031" i="8"/>
  <c r="J1030" i="8"/>
  <c r="K1030" i="8" s="1"/>
  <c r="I1030" i="8"/>
  <c r="H1030" i="8"/>
  <c r="G1030" i="8"/>
  <c r="F1030" i="8"/>
  <c r="E1030" i="8"/>
  <c r="D1030" i="8"/>
  <c r="C1030" i="8"/>
  <c r="A1030" i="8"/>
  <c r="J1029" i="8"/>
  <c r="K1029" i="8" s="1"/>
  <c r="I1029" i="8"/>
  <c r="H1029" i="8"/>
  <c r="G1029" i="8"/>
  <c r="F1029" i="8"/>
  <c r="E1029" i="8"/>
  <c r="D1029" i="8"/>
  <c r="C1029" i="8"/>
  <c r="A1029" i="8"/>
  <c r="J1028" i="8"/>
  <c r="K1028" i="8" s="1"/>
  <c r="I1028" i="8"/>
  <c r="H1028" i="8"/>
  <c r="G1028" i="8"/>
  <c r="F1028" i="8"/>
  <c r="E1028" i="8"/>
  <c r="D1028" i="8"/>
  <c r="C1028" i="8"/>
  <c r="A1028" i="8"/>
  <c r="J1027" i="8"/>
  <c r="K1027" i="8" s="1"/>
  <c r="I1027" i="8"/>
  <c r="H1027" i="8"/>
  <c r="G1027" i="8"/>
  <c r="F1027" i="8"/>
  <c r="E1027" i="8"/>
  <c r="D1027" i="8"/>
  <c r="C1027" i="8"/>
  <c r="A1027" i="8"/>
  <c r="J1026" i="8"/>
  <c r="K1026" i="8" s="1"/>
  <c r="I1026" i="8"/>
  <c r="H1026" i="8"/>
  <c r="G1026" i="8"/>
  <c r="F1026" i="8"/>
  <c r="E1026" i="8"/>
  <c r="D1026" i="8"/>
  <c r="C1026" i="8"/>
  <c r="A1026" i="8"/>
  <c r="J1025" i="8"/>
  <c r="K1025" i="8" s="1"/>
  <c r="I1025" i="8"/>
  <c r="H1025" i="8"/>
  <c r="G1025" i="8"/>
  <c r="F1025" i="8"/>
  <c r="E1025" i="8"/>
  <c r="D1025" i="8"/>
  <c r="C1025" i="8"/>
  <c r="A1025" i="8"/>
  <c r="J1024" i="8"/>
  <c r="K1024" i="8" s="1"/>
  <c r="I1024" i="8"/>
  <c r="H1024" i="8"/>
  <c r="G1024" i="8"/>
  <c r="F1024" i="8"/>
  <c r="E1024" i="8"/>
  <c r="D1024" i="8"/>
  <c r="C1024" i="8"/>
  <c r="A1024" i="8"/>
  <c r="J1023" i="8"/>
  <c r="K1023" i="8" s="1"/>
  <c r="I1023" i="8"/>
  <c r="H1023" i="8"/>
  <c r="G1023" i="8"/>
  <c r="F1023" i="8"/>
  <c r="E1023" i="8"/>
  <c r="D1023" i="8"/>
  <c r="C1023" i="8"/>
  <c r="A1023" i="8"/>
  <c r="J1022" i="8"/>
  <c r="K1022" i="8" s="1"/>
  <c r="I1022" i="8"/>
  <c r="H1022" i="8"/>
  <c r="G1022" i="8"/>
  <c r="F1022" i="8"/>
  <c r="E1022" i="8"/>
  <c r="D1022" i="8"/>
  <c r="C1022" i="8"/>
  <c r="A1022" i="8"/>
  <c r="J1021" i="8"/>
  <c r="K1021" i="8" s="1"/>
  <c r="I1021" i="8"/>
  <c r="H1021" i="8"/>
  <c r="G1021" i="8"/>
  <c r="F1021" i="8"/>
  <c r="E1021" i="8"/>
  <c r="D1021" i="8"/>
  <c r="C1021" i="8"/>
  <c r="A1021" i="8"/>
  <c r="J1020" i="8"/>
  <c r="K1020" i="8" s="1"/>
  <c r="I1020" i="8"/>
  <c r="H1020" i="8"/>
  <c r="G1020" i="8"/>
  <c r="F1020" i="8"/>
  <c r="E1020" i="8"/>
  <c r="D1020" i="8"/>
  <c r="C1020" i="8"/>
  <c r="A1020" i="8"/>
  <c r="J1019" i="8"/>
  <c r="K1019" i="8" s="1"/>
  <c r="I1019" i="8"/>
  <c r="H1019" i="8"/>
  <c r="G1019" i="8"/>
  <c r="F1019" i="8"/>
  <c r="E1019" i="8"/>
  <c r="D1019" i="8"/>
  <c r="C1019" i="8"/>
  <c r="A1019" i="8"/>
  <c r="J1018" i="8"/>
  <c r="K1018" i="8" s="1"/>
  <c r="I1018" i="8"/>
  <c r="H1018" i="8"/>
  <c r="G1018" i="8"/>
  <c r="F1018" i="8"/>
  <c r="E1018" i="8"/>
  <c r="D1018" i="8"/>
  <c r="C1018" i="8"/>
  <c r="A1018" i="8"/>
  <c r="J1017" i="8"/>
  <c r="K1017" i="8" s="1"/>
  <c r="I1017" i="8"/>
  <c r="H1017" i="8"/>
  <c r="G1017" i="8"/>
  <c r="F1017" i="8"/>
  <c r="E1017" i="8"/>
  <c r="D1017" i="8"/>
  <c r="C1017" i="8"/>
  <c r="A1017" i="8"/>
  <c r="J1016" i="8"/>
  <c r="K1016" i="8" s="1"/>
  <c r="I1016" i="8"/>
  <c r="H1016" i="8"/>
  <c r="G1016" i="8"/>
  <c r="F1016" i="8"/>
  <c r="E1016" i="8"/>
  <c r="D1016" i="8"/>
  <c r="C1016" i="8"/>
  <c r="A1016" i="8"/>
  <c r="J1015" i="8"/>
  <c r="K1015" i="8" s="1"/>
  <c r="I1015" i="8"/>
  <c r="H1015" i="8"/>
  <c r="G1015" i="8"/>
  <c r="F1015" i="8"/>
  <c r="E1015" i="8"/>
  <c r="D1015" i="8"/>
  <c r="C1015" i="8"/>
  <c r="A1015" i="8"/>
  <c r="J1014" i="8"/>
  <c r="K1014" i="8" s="1"/>
  <c r="I1014" i="8"/>
  <c r="H1014" i="8"/>
  <c r="G1014" i="8"/>
  <c r="F1014" i="8"/>
  <c r="E1014" i="8"/>
  <c r="D1014" i="8"/>
  <c r="C1014" i="8"/>
  <c r="A1014" i="8"/>
  <c r="J1013" i="8"/>
  <c r="K1013" i="8" s="1"/>
  <c r="I1013" i="8"/>
  <c r="H1013" i="8"/>
  <c r="G1013" i="8"/>
  <c r="F1013" i="8"/>
  <c r="E1013" i="8"/>
  <c r="D1013" i="8"/>
  <c r="C1013" i="8"/>
  <c r="A1013" i="8"/>
  <c r="J1012" i="8"/>
  <c r="K1012" i="8" s="1"/>
  <c r="I1012" i="8"/>
  <c r="H1012" i="8"/>
  <c r="G1012" i="8"/>
  <c r="F1012" i="8"/>
  <c r="E1012" i="8"/>
  <c r="D1012" i="8"/>
  <c r="C1012" i="8"/>
  <c r="A1012" i="8"/>
  <c r="J1011" i="8"/>
  <c r="K1011" i="8" s="1"/>
  <c r="I1011" i="8"/>
  <c r="H1011" i="8"/>
  <c r="G1011" i="8"/>
  <c r="F1011" i="8"/>
  <c r="E1011" i="8"/>
  <c r="D1011" i="8"/>
  <c r="C1011" i="8"/>
  <c r="A1011" i="8"/>
  <c r="J1010" i="8"/>
  <c r="K1010" i="8" s="1"/>
  <c r="I1010" i="8"/>
  <c r="H1010" i="8"/>
  <c r="G1010" i="8"/>
  <c r="F1010" i="8"/>
  <c r="E1010" i="8"/>
  <c r="D1010" i="8"/>
  <c r="C1010" i="8"/>
  <c r="A1010" i="8"/>
  <c r="J1009" i="8"/>
  <c r="K1009" i="8" s="1"/>
  <c r="I1009" i="8"/>
  <c r="H1009" i="8"/>
  <c r="G1009" i="8"/>
  <c r="F1009" i="8"/>
  <c r="E1009" i="8"/>
  <c r="D1009" i="8"/>
  <c r="C1009" i="8"/>
  <c r="A1009" i="8"/>
  <c r="J1008" i="8"/>
  <c r="K1008" i="8" s="1"/>
  <c r="I1008" i="8"/>
  <c r="H1008" i="8"/>
  <c r="G1008" i="8"/>
  <c r="F1008" i="8"/>
  <c r="E1008" i="8"/>
  <c r="D1008" i="8"/>
  <c r="C1008" i="8"/>
  <c r="A1008" i="8"/>
  <c r="J1007" i="8"/>
  <c r="K1007" i="8" s="1"/>
  <c r="I1007" i="8"/>
  <c r="H1007" i="8"/>
  <c r="G1007" i="8"/>
  <c r="F1007" i="8"/>
  <c r="E1007" i="8"/>
  <c r="D1007" i="8"/>
  <c r="C1007" i="8"/>
  <c r="A1007" i="8"/>
  <c r="J1006" i="8"/>
  <c r="K1006" i="8" s="1"/>
  <c r="I1006" i="8"/>
  <c r="H1006" i="8"/>
  <c r="G1006" i="8"/>
  <c r="F1006" i="8"/>
  <c r="E1006" i="8"/>
  <c r="D1006" i="8"/>
  <c r="C1006" i="8"/>
  <c r="A1006" i="8"/>
  <c r="J1005" i="8"/>
  <c r="K1005" i="8" s="1"/>
  <c r="I1005" i="8"/>
  <c r="H1005" i="8"/>
  <c r="G1005" i="8"/>
  <c r="F1005" i="8"/>
  <c r="E1005" i="8"/>
  <c r="D1005" i="8"/>
  <c r="C1005" i="8"/>
  <c r="A1005" i="8"/>
  <c r="J1004" i="8"/>
  <c r="K1004" i="8" s="1"/>
  <c r="I1004" i="8"/>
  <c r="H1004" i="8"/>
  <c r="G1004" i="8"/>
  <c r="F1004" i="8"/>
  <c r="E1004" i="8"/>
  <c r="D1004" i="8"/>
  <c r="C1004" i="8"/>
  <c r="A1004" i="8"/>
  <c r="J1003" i="8"/>
  <c r="K1003" i="8" s="1"/>
  <c r="I1003" i="8"/>
  <c r="H1003" i="8"/>
  <c r="G1003" i="8"/>
  <c r="F1003" i="8"/>
  <c r="E1003" i="8"/>
  <c r="D1003" i="8"/>
  <c r="C1003" i="8"/>
  <c r="A1003" i="8"/>
  <c r="J1002" i="8"/>
  <c r="K1002" i="8" s="1"/>
  <c r="I1002" i="8"/>
  <c r="H1002" i="8"/>
  <c r="G1002" i="8"/>
  <c r="F1002" i="8"/>
  <c r="E1002" i="8"/>
  <c r="D1002" i="8"/>
  <c r="C1002" i="8"/>
  <c r="A1002" i="8"/>
  <c r="J1001" i="8"/>
  <c r="K1001" i="8" s="1"/>
  <c r="I1001" i="8"/>
  <c r="H1001" i="8"/>
  <c r="G1001" i="8"/>
  <c r="F1001" i="8"/>
  <c r="E1001" i="8"/>
  <c r="D1001" i="8"/>
  <c r="C1001" i="8"/>
  <c r="A1001" i="8"/>
  <c r="J1000" i="8"/>
  <c r="K1000" i="8" s="1"/>
  <c r="I1000" i="8"/>
  <c r="H1000" i="8"/>
  <c r="G1000" i="8"/>
  <c r="F1000" i="8"/>
  <c r="E1000" i="8"/>
  <c r="D1000" i="8"/>
  <c r="C1000" i="8"/>
  <c r="A1000" i="8"/>
  <c r="J999" i="8"/>
  <c r="K999" i="8" s="1"/>
  <c r="I999" i="8"/>
  <c r="H999" i="8"/>
  <c r="G999" i="8"/>
  <c r="F999" i="8"/>
  <c r="E999" i="8"/>
  <c r="D999" i="8"/>
  <c r="C999" i="8"/>
  <c r="A999" i="8"/>
  <c r="J998" i="8"/>
  <c r="K998" i="8" s="1"/>
  <c r="I998" i="8"/>
  <c r="H998" i="8"/>
  <c r="G998" i="8"/>
  <c r="F998" i="8"/>
  <c r="E998" i="8"/>
  <c r="D998" i="8"/>
  <c r="C998" i="8"/>
  <c r="A998" i="8"/>
  <c r="J997" i="8"/>
  <c r="K997" i="8" s="1"/>
  <c r="I997" i="8"/>
  <c r="H997" i="8"/>
  <c r="G997" i="8"/>
  <c r="F997" i="8"/>
  <c r="E997" i="8"/>
  <c r="D997" i="8"/>
  <c r="C997" i="8"/>
  <c r="A997" i="8"/>
  <c r="J996" i="8"/>
  <c r="K996" i="8" s="1"/>
  <c r="I996" i="8"/>
  <c r="H996" i="8"/>
  <c r="G996" i="8"/>
  <c r="F996" i="8"/>
  <c r="E996" i="8"/>
  <c r="D996" i="8"/>
  <c r="C996" i="8"/>
  <c r="A996" i="8"/>
  <c r="J995" i="8"/>
  <c r="K995" i="8" s="1"/>
  <c r="I995" i="8"/>
  <c r="H995" i="8"/>
  <c r="G995" i="8"/>
  <c r="F995" i="8"/>
  <c r="E995" i="8"/>
  <c r="D995" i="8"/>
  <c r="C995" i="8"/>
  <c r="A995" i="8"/>
  <c r="J994" i="8"/>
  <c r="K994" i="8" s="1"/>
  <c r="I994" i="8"/>
  <c r="H994" i="8"/>
  <c r="G994" i="8"/>
  <c r="F994" i="8"/>
  <c r="E994" i="8"/>
  <c r="D994" i="8"/>
  <c r="C994" i="8"/>
  <c r="A994" i="8"/>
  <c r="J993" i="8"/>
  <c r="K993" i="8" s="1"/>
  <c r="I993" i="8"/>
  <c r="H993" i="8"/>
  <c r="G993" i="8"/>
  <c r="F993" i="8"/>
  <c r="E993" i="8"/>
  <c r="D993" i="8"/>
  <c r="C993" i="8"/>
  <c r="A993" i="8"/>
  <c r="J992" i="8"/>
  <c r="K992" i="8" s="1"/>
  <c r="I992" i="8"/>
  <c r="H992" i="8"/>
  <c r="G992" i="8"/>
  <c r="F992" i="8"/>
  <c r="E992" i="8"/>
  <c r="D992" i="8"/>
  <c r="C992" i="8"/>
  <c r="A992" i="8"/>
  <c r="J991" i="8"/>
  <c r="K991" i="8" s="1"/>
  <c r="I991" i="8"/>
  <c r="H991" i="8"/>
  <c r="G991" i="8"/>
  <c r="F991" i="8"/>
  <c r="E991" i="8"/>
  <c r="D991" i="8"/>
  <c r="C991" i="8"/>
  <c r="A991" i="8"/>
  <c r="J990" i="8"/>
  <c r="K990" i="8" s="1"/>
  <c r="I990" i="8"/>
  <c r="H990" i="8"/>
  <c r="G990" i="8"/>
  <c r="F990" i="8"/>
  <c r="E990" i="8"/>
  <c r="D990" i="8"/>
  <c r="C990" i="8"/>
  <c r="A990" i="8"/>
  <c r="J989" i="8"/>
  <c r="K989" i="8" s="1"/>
  <c r="I989" i="8"/>
  <c r="H989" i="8"/>
  <c r="G989" i="8"/>
  <c r="F989" i="8"/>
  <c r="E989" i="8"/>
  <c r="D989" i="8"/>
  <c r="C989" i="8"/>
  <c r="A989" i="8"/>
  <c r="J988" i="8"/>
  <c r="K988" i="8" s="1"/>
  <c r="I988" i="8"/>
  <c r="H988" i="8"/>
  <c r="G988" i="8"/>
  <c r="F988" i="8"/>
  <c r="E988" i="8"/>
  <c r="D988" i="8"/>
  <c r="C988" i="8"/>
  <c r="A988" i="8"/>
  <c r="J987" i="8"/>
  <c r="K987" i="8" s="1"/>
  <c r="I987" i="8"/>
  <c r="H987" i="8"/>
  <c r="G987" i="8"/>
  <c r="F987" i="8"/>
  <c r="E987" i="8"/>
  <c r="D987" i="8"/>
  <c r="C987" i="8"/>
  <c r="A987" i="8"/>
  <c r="J986" i="8"/>
  <c r="K986" i="8" s="1"/>
  <c r="I986" i="8"/>
  <c r="H986" i="8"/>
  <c r="G986" i="8"/>
  <c r="F986" i="8"/>
  <c r="E986" i="8"/>
  <c r="D986" i="8"/>
  <c r="C986" i="8"/>
  <c r="A986" i="8"/>
  <c r="J985" i="8"/>
  <c r="K985" i="8" s="1"/>
  <c r="I985" i="8"/>
  <c r="H985" i="8"/>
  <c r="G985" i="8"/>
  <c r="F985" i="8"/>
  <c r="E985" i="8"/>
  <c r="D985" i="8"/>
  <c r="C985" i="8"/>
  <c r="A985" i="8"/>
  <c r="J984" i="8"/>
  <c r="K984" i="8" s="1"/>
  <c r="I984" i="8"/>
  <c r="H984" i="8"/>
  <c r="G984" i="8"/>
  <c r="F984" i="8"/>
  <c r="E984" i="8"/>
  <c r="D984" i="8"/>
  <c r="C984" i="8"/>
  <c r="A984" i="8"/>
  <c r="J983" i="8"/>
  <c r="K983" i="8" s="1"/>
  <c r="I983" i="8"/>
  <c r="H983" i="8"/>
  <c r="G983" i="8"/>
  <c r="F983" i="8"/>
  <c r="E983" i="8"/>
  <c r="D983" i="8"/>
  <c r="C983" i="8"/>
  <c r="A983" i="8"/>
  <c r="J982" i="8"/>
  <c r="K982" i="8" s="1"/>
  <c r="I982" i="8"/>
  <c r="H982" i="8"/>
  <c r="G982" i="8"/>
  <c r="F982" i="8"/>
  <c r="E982" i="8"/>
  <c r="D982" i="8"/>
  <c r="C982" i="8"/>
  <c r="A982" i="8"/>
  <c r="J981" i="8"/>
  <c r="K981" i="8" s="1"/>
  <c r="I981" i="8"/>
  <c r="H981" i="8"/>
  <c r="G981" i="8"/>
  <c r="F981" i="8"/>
  <c r="E981" i="8"/>
  <c r="D981" i="8"/>
  <c r="C981" i="8"/>
  <c r="A981" i="8"/>
  <c r="J980" i="8"/>
  <c r="K980" i="8" s="1"/>
  <c r="I980" i="8"/>
  <c r="H980" i="8"/>
  <c r="G980" i="8"/>
  <c r="F980" i="8"/>
  <c r="E980" i="8"/>
  <c r="D980" i="8"/>
  <c r="C980" i="8"/>
  <c r="A980" i="8"/>
  <c r="J979" i="8"/>
  <c r="K979" i="8" s="1"/>
  <c r="I979" i="8"/>
  <c r="H979" i="8"/>
  <c r="G979" i="8"/>
  <c r="F979" i="8"/>
  <c r="E979" i="8"/>
  <c r="D979" i="8"/>
  <c r="C979" i="8"/>
  <c r="A979" i="8"/>
  <c r="J978" i="8"/>
  <c r="K978" i="8" s="1"/>
  <c r="I978" i="8"/>
  <c r="H978" i="8"/>
  <c r="G978" i="8"/>
  <c r="F978" i="8"/>
  <c r="E978" i="8"/>
  <c r="D978" i="8"/>
  <c r="C978" i="8"/>
  <c r="A978" i="8"/>
  <c r="J977" i="8"/>
  <c r="K977" i="8" s="1"/>
  <c r="I977" i="8"/>
  <c r="H977" i="8"/>
  <c r="G977" i="8"/>
  <c r="F977" i="8"/>
  <c r="E977" i="8"/>
  <c r="D977" i="8"/>
  <c r="C977" i="8"/>
  <c r="A977" i="8"/>
  <c r="J976" i="8"/>
  <c r="K976" i="8" s="1"/>
  <c r="I976" i="8"/>
  <c r="H976" i="8"/>
  <c r="G976" i="8"/>
  <c r="F976" i="8"/>
  <c r="E976" i="8"/>
  <c r="D976" i="8"/>
  <c r="C976" i="8"/>
  <c r="A976" i="8"/>
  <c r="J975" i="8"/>
  <c r="K975" i="8" s="1"/>
  <c r="I975" i="8"/>
  <c r="H975" i="8"/>
  <c r="G975" i="8"/>
  <c r="F975" i="8"/>
  <c r="E975" i="8"/>
  <c r="D975" i="8"/>
  <c r="C975" i="8"/>
  <c r="A975" i="8"/>
  <c r="J974" i="8"/>
  <c r="K974" i="8" s="1"/>
  <c r="I974" i="8"/>
  <c r="H974" i="8"/>
  <c r="G974" i="8"/>
  <c r="F974" i="8"/>
  <c r="E974" i="8"/>
  <c r="D974" i="8"/>
  <c r="C974" i="8"/>
  <c r="A974" i="8"/>
  <c r="J973" i="8"/>
  <c r="K973" i="8" s="1"/>
  <c r="I973" i="8"/>
  <c r="H973" i="8"/>
  <c r="G973" i="8"/>
  <c r="F973" i="8"/>
  <c r="E973" i="8"/>
  <c r="D973" i="8"/>
  <c r="C973" i="8"/>
  <c r="A973" i="8"/>
  <c r="J972" i="8"/>
  <c r="K972" i="8" s="1"/>
  <c r="I972" i="8"/>
  <c r="H972" i="8"/>
  <c r="G972" i="8"/>
  <c r="F972" i="8"/>
  <c r="E972" i="8"/>
  <c r="D972" i="8"/>
  <c r="C972" i="8"/>
  <c r="A972" i="8"/>
  <c r="J971" i="8"/>
  <c r="K971" i="8" s="1"/>
  <c r="I971" i="8"/>
  <c r="H971" i="8"/>
  <c r="G971" i="8"/>
  <c r="F971" i="8"/>
  <c r="E971" i="8"/>
  <c r="D971" i="8"/>
  <c r="C971" i="8"/>
  <c r="A971" i="8"/>
  <c r="J970" i="8"/>
  <c r="K970" i="8" s="1"/>
  <c r="I970" i="8"/>
  <c r="H970" i="8"/>
  <c r="G970" i="8"/>
  <c r="F970" i="8"/>
  <c r="E970" i="8"/>
  <c r="D970" i="8"/>
  <c r="C970" i="8"/>
  <c r="A970" i="8"/>
  <c r="J969" i="8"/>
  <c r="K969" i="8" s="1"/>
  <c r="I969" i="8"/>
  <c r="H969" i="8"/>
  <c r="G969" i="8"/>
  <c r="F969" i="8"/>
  <c r="E969" i="8"/>
  <c r="D969" i="8"/>
  <c r="C969" i="8"/>
  <c r="A969" i="8"/>
  <c r="J968" i="8"/>
  <c r="K968" i="8" s="1"/>
  <c r="I968" i="8"/>
  <c r="H968" i="8"/>
  <c r="G968" i="8"/>
  <c r="F968" i="8"/>
  <c r="E968" i="8"/>
  <c r="D968" i="8"/>
  <c r="C968" i="8"/>
  <c r="A968" i="8"/>
  <c r="J967" i="8"/>
  <c r="K967" i="8" s="1"/>
  <c r="I967" i="8"/>
  <c r="H967" i="8"/>
  <c r="G967" i="8"/>
  <c r="F967" i="8"/>
  <c r="E967" i="8"/>
  <c r="D967" i="8"/>
  <c r="C967" i="8"/>
  <c r="A967" i="8"/>
  <c r="J966" i="8"/>
  <c r="K966" i="8" s="1"/>
  <c r="I966" i="8"/>
  <c r="H966" i="8"/>
  <c r="G966" i="8"/>
  <c r="F966" i="8"/>
  <c r="E966" i="8"/>
  <c r="D966" i="8"/>
  <c r="C966" i="8"/>
  <c r="A966" i="8"/>
  <c r="J965" i="8"/>
  <c r="K965" i="8" s="1"/>
  <c r="I965" i="8"/>
  <c r="H965" i="8"/>
  <c r="G965" i="8"/>
  <c r="F965" i="8"/>
  <c r="E965" i="8"/>
  <c r="D965" i="8"/>
  <c r="C965" i="8"/>
  <c r="A965" i="8"/>
  <c r="J964" i="8"/>
  <c r="K964" i="8" s="1"/>
  <c r="I964" i="8"/>
  <c r="H964" i="8"/>
  <c r="G964" i="8"/>
  <c r="F964" i="8"/>
  <c r="E964" i="8"/>
  <c r="D964" i="8"/>
  <c r="C964" i="8"/>
  <c r="A964" i="8"/>
  <c r="J963" i="8"/>
  <c r="K963" i="8" s="1"/>
  <c r="I963" i="8"/>
  <c r="H963" i="8"/>
  <c r="G963" i="8"/>
  <c r="F963" i="8"/>
  <c r="E963" i="8"/>
  <c r="D963" i="8"/>
  <c r="C963" i="8"/>
  <c r="A963" i="8"/>
  <c r="J962" i="8"/>
  <c r="K962" i="8" s="1"/>
  <c r="I962" i="8"/>
  <c r="H962" i="8"/>
  <c r="G962" i="8"/>
  <c r="F962" i="8"/>
  <c r="E962" i="8"/>
  <c r="D962" i="8"/>
  <c r="C962" i="8"/>
  <c r="A962" i="8"/>
  <c r="J961" i="8"/>
  <c r="K961" i="8" s="1"/>
  <c r="I961" i="8"/>
  <c r="H961" i="8"/>
  <c r="G961" i="8"/>
  <c r="F961" i="8"/>
  <c r="E961" i="8"/>
  <c r="D961" i="8"/>
  <c r="C961" i="8"/>
  <c r="A961" i="8"/>
  <c r="J960" i="8"/>
  <c r="K960" i="8" s="1"/>
  <c r="I960" i="8"/>
  <c r="H960" i="8"/>
  <c r="G960" i="8"/>
  <c r="F960" i="8"/>
  <c r="E960" i="8"/>
  <c r="D960" i="8"/>
  <c r="C960" i="8"/>
  <c r="A960" i="8"/>
  <c r="J959" i="8"/>
  <c r="K959" i="8" s="1"/>
  <c r="I959" i="8"/>
  <c r="H959" i="8"/>
  <c r="G959" i="8"/>
  <c r="F959" i="8"/>
  <c r="E959" i="8"/>
  <c r="D959" i="8"/>
  <c r="C959" i="8"/>
  <c r="A959" i="8"/>
  <c r="J958" i="8"/>
  <c r="K958" i="8" s="1"/>
  <c r="I958" i="8"/>
  <c r="H958" i="8"/>
  <c r="G958" i="8"/>
  <c r="F958" i="8"/>
  <c r="E958" i="8"/>
  <c r="D958" i="8"/>
  <c r="C958" i="8"/>
  <c r="A958" i="8"/>
  <c r="J957" i="8"/>
  <c r="K957" i="8" s="1"/>
  <c r="I957" i="8"/>
  <c r="H957" i="8"/>
  <c r="G957" i="8"/>
  <c r="F957" i="8"/>
  <c r="E957" i="8"/>
  <c r="D957" i="8"/>
  <c r="C957" i="8"/>
  <c r="A957" i="8"/>
  <c r="J956" i="8"/>
  <c r="K956" i="8" s="1"/>
  <c r="I956" i="8"/>
  <c r="H956" i="8"/>
  <c r="G956" i="8"/>
  <c r="F956" i="8"/>
  <c r="E956" i="8"/>
  <c r="D956" i="8"/>
  <c r="C956" i="8"/>
  <c r="A956" i="8"/>
  <c r="J955" i="8"/>
  <c r="K955" i="8" s="1"/>
  <c r="I955" i="8"/>
  <c r="H955" i="8"/>
  <c r="G955" i="8"/>
  <c r="F955" i="8"/>
  <c r="E955" i="8"/>
  <c r="D955" i="8"/>
  <c r="C955" i="8"/>
  <c r="A955" i="8"/>
  <c r="J954" i="8"/>
  <c r="K954" i="8" s="1"/>
  <c r="I954" i="8"/>
  <c r="H954" i="8"/>
  <c r="G954" i="8"/>
  <c r="F954" i="8"/>
  <c r="E954" i="8"/>
  <c r="D954" i="8"/>
  <c r="C954" i="8"/>
  <c r="A954" i="8"/>
  <c r="J953" i="8"/>
  <c r="K953" i="8" s="1"/>
  <c r="I953" i="8"/>
  <c r="H953" i="8"/>
  <c r="G953" i="8"/>
  <c r="F953" i="8"/>
  <c r="E953" i="8"/>
  <c r="D953" i="8"/>
  <c r="C953" i="8"/>
  <c r="A953" i="8"/>
  <c r="J952" i="8"/>
  <c r="K952" i="8" s="1"/>
  <c r="I952" i="8"/>
  <c r="H952" i="8"/>
  <c r="G952" i="8"/>
  <c r="F952" i="8"/>
  <c r="E952" i="8"/>
  <c r="D952" i="8"/>
  <c r="C952" i="8"/>
  <c r="A952" i="8"/>
  <c r="J951" i="8"/>
  <c r="K951" i="8" s="1"/>
  <c r="I951" i="8"/>
  <c r="H951" i="8"/>
  <c r="G951" i="8"/>
  <c r="F951" i="8"/>
  <c r="E951" i="8"/>
  <c r="D951" i="8"/>
  <c r="C951" i="8"/>
  <c r="A951" i="8"/>
  <c r="J950" i="8"/>
  <c r="K950" i="8" s="1"/>
  <c r="I950" i="8"/>
  <c r="H950" i="8"/>
  <c r="G950" i="8"/>
  <c r="F950" i="8"/>
  <c r="E950" i="8"/>
  <c r="D950" i="8"/>
  <c r="C950" i="8"/>
  <c r="A950" i="8"/>
  <c r="J949" i="8"/>
  <c r="K949" i="8" s="1"/>
  <c r="I949" i="8"/>
  <c r="H949" i="8"/>
  <c r="G949" i="8"/>
  <c r="F949" i="8"/>
  <c r="E949" i="8"/>
  <c r="D949" i="8"/>
  <c r="C949" i="8"/>
  <c r="A949" i="8"/>
  <c r="J948" i="8"/>
  <c r="K948" i="8" s="1"/>
  <c r="I948" i="8"/>
  <c r="H948" i="8"/>
  <c r="G948" i="8"/>
  <c r="F948" i="8"/>
  <c r="E948" i="8"/>
  <c r="D948" i="8"/>
  <c r="C948" i="8"/>
  <c r="A948" i="8"/>
  <c r="J947" i="8"/>
  <c r="K947" i="8" s="1"/>
  <c r="I947" i="8"/>
  <c r="H947" i="8"/>
  <c r="G947" i="8"/>
  <c r="F947" i="8"/>
  <c r="E947" i="8"/>
  <c r="D947" i="8"/>
  <c r="C947" i="8"/>
  <c r="A947" i="8"/>
  <c r="J946" i="8"/>
  <c r="K946" i="8" s="1"/>
  <c r="I946" i="8"/>
  <c r="H946" i="8"/>
  <c r="G946" i="8"/>
  <c r="F946" i="8"/>
  <c r="E946" i="8"/>
  <c r="D946" i="8"/>
  <c r="C946" i="8"/>
  <c r="A946" i="8"/>
  <c r="J945" i="8"/>
  <c r="K945" i="8" s="1"/>
  <c r="I945" i="8"/>
  <c r="H945" i="8"/>
  <c r="G945" i="8"/>
  <c r="F945" i="8"/>
  <c r="E945" i="8"/>
  <c r="D945" i="8"/>
  <c r="C945" i="8"/>
  <c r="A945" i="8"/>
  <c r="J944" i="8"/>
  <c r="K944" i="8" s="1"/>
  <c r="I944" i="8"/>
  <c r="H944" i="8"/>
  <c r="G944" i="8"/>
  <c r="F944" i="8"/>
  <c r="E944" i="8"/>
  <c r="D944" i="8"/>
  <c r="C944" i="8"/>
  <c r="A944" i="8"/>
  <c r="J943" i="8"/>
  <c r="K943" i="8" s="1"/>
  <c r="I943" i="8"/>
  <c r="H943" i="8"/>
  <c r="G943" i="8"/>
  <c r="F943" i="8"/>
  <c r="E943" i="8"/>
  <c r="D943" i="8"/>
  <c r="C943" i="8"/>
  <c r="A943" i="8"/>
  <c r="J942" i="8"/>
  <c r="K942" i="8" s="1"/>
  <c r="I942" i="8"/>
  <c r="H942" i="8"/>
  <c r="G942" i="8"/>
  <c r="F942" i="8"/>
  <c r="E942" i="8"/>
  <c r="D942" i="8"/>
  <c r="C942" i="8"/>
  <c r="A942" i="8"/>
  <c r="J941" i="8"/>
  <c r="K941" i="8" s="1"/>
  <c r="I941" i="8"/>
  <c r="H941" i="8"/>
  <c r="G941" i="8"/>
  <c r="F941" i="8"/>
  <c r="E941" i="8"/>
  <c r="D941" i="8"/>
  <c r="C941" i="8"/>
  <c r="A941" i="8"/>
  <c r="J940" i="8"/>
  <c r="K940" i="8" s="1"/>
  <c r="I940" i="8"/>
  <c r="H940" i="8"/>
  <c r="G940" i="8"/>
  <c r="F940" i="8"/>
  <c r="E940" i="8"/>
  <c r="D940" i="8"/>
  <c r="C940" i="8"/>
  <c r="A940" i="8"/>
  <c r="J939" i="8"/>
  <c r="K939" i="8" s="1"/>
  <c r="I939" i="8"/>
  <c r="H939" i="8"/>
  <c r="G939" i="8"/>
  <c r="F939" i="8"/>
  <c r="E939" i="8"/>
  <c r="D939" i="8"/>
  <c r="C939" i="8"/>
  <c r="A939" i="8"/>
  <c r="J938" i="8"/>
  <c r="K938" i="8" s="1"/>
  <c r="I938" i="8"/>
  <c r="H938" i="8"/>
  <c r="G938" i="8"/>
  <c r="F938" i="8"/>
  <c r="E938" i="8"/>
  <c r="D938" i="8"/>
  <c r="C938" i="8"/>
  <c r="A938" i="8"/>
  <c r="J937" i="8"/>
  <c r="K937" i="8" s="1"/>
  <c r="I937" i="8"/>
  <c r="H937" i="8"/>
  <c r="G937" i="8"/>
  <c r="F937" i="8"/>
  <c r="E937" i="8"/>
  <c r="D937" i="8"/>
  <c r="C937" i="8"/>
  <c r="A937" i="8"/>
  <c r="J936" i="8"/>
  <c r="K936" i="8" s="1"/>
  <c r="I936" i="8"/>
  <c r="H936" i="8"/>
  <c r="G936" i="8"/>
  <c r="F936" i="8"/>
  <c r="E936" i="8"/>
  <c r="D936" i="8"/>
  <c r="C936" i="8"/>
  <c r="A936" i="8"/>
  <c r="J935" i="8"/>
  <c r="K935" i="8" s="1"/>
  <c r="I935" i="8"/>
  <c r="H935" i="8"/>
  <c r="G935" i="8"/>
  <c r="F935" i="8"/>
  <c r="E935" i="8"/>
  <c r="D935" i="8"/>
  <c r="C935" i="8"/>
  <c r="A935" i="8"/>
  <c r="J934" i="8"/>
  <c r="K934" i="8" s="1"/>
  <c r="I934" i="8"/>
  <c r="H934" i="8"/>
  <c r="G934" i="8"/>
  <c r="F934" i="8"/>
  <c r="E934" i="8"/>
  <c r="D934" i="8"/>
  <c r="C934" i="8"/>
  <c r="A934" i="8"/>
  <c r="J933" i="8"/>
  <c r="K933" i="8" s="1"/>
  <c r="I933" i="8"/>
  <c r="H933" i="8"/>
  <c r="G933" i="8"/>
  <c r="F933" i="8"/>
  <c r="E933" i="8"/>
  <c r="D933" i="8"/>
  <c r="C933" i="8"/>
  <c r="A933" i="8"/>
  <c r="J932" i="8"/>
  <c r="K932" i="8" s="1"/>
  <c r="I932" i="8"/>
  <c r="H932" i="8"/>
  <c r="G932" i="8"/>
  <c r="F932" i="8"/>
  <c r="E932" i="8"/>
  <c r="D932" i="8"/>
  <c r="C932" i="8"/>
  <c r="A932" i="8"/>
  <c r="J931" i="8"/>
  <c r="K931" i="8" s="1"/>
  <c r="I931" i="8"/>
  <c r="H931" i="8"/>
  <c r="G931" i="8"/>
  <c r="F931" i="8"/>
  <c r="E931" i="8"/>
  <c r="D931" i="8"/>
  <c r="C931" i="8"/>
  <c r="A931" i="8"/>
  <c r="J930" i="8"/>
  <c r="K930" i="8" s="1"/>
  <c r="I930" i="8"/>
  <c r="H930" i="8"/>
  <c r="G930" i="8"/>
  <c r="F930" i="8"/>
  <c r="E930" i="8"/>
  <c r="D930" i="8"/>
  <c r="C930" i="8"/>
  <c r="A930" i="8"/>
  <c r="J929" i="8"/>
  <c r="K929" i="8" s="1"/>
  <c r="I929" i="8"/>
  <c r="H929" i="8"/>
  <c r="G929" i="8"/>
  <c r="F929" i="8"/>
  <c r="E929" i="8"/>
  <c r="D929" i="8"/>
  <c r="C929" i="8"/>
  <c r="A929" i="8"/>
  <c r="J928" i="8"/>
  <c r="K928" i="8" s="1"/>
  <c r="I928" i="8"/>
  <c r="H928" i="8"/>
  <c r="G928" i="8"/>
  <c r="F928" i="8"/>
  <c r="E928" i="8"/>
  <c r="D928" i="8"/>
  <c r="C928" i="8"/>
  <c r="A928" i="8"/>
  <c r="J927" i="8"/>
  <c r="K927" i="8" s="1"/>
  <c r="I927" i="8"/>
  <c r="H927" i="8"/>
  <c r="G927" i="8"/>
  <c r="F927" i="8"/>
  <c r="E927" i="8"/>
  <c r="D927" i="8"/>
  <c r="C927" i="8"/>
  <c r="A927" i="8"/>
  <c r="J926" i="8"/>
  <c r="K926" i="8" s="1"/>
  <c r="I926" i="8"/>
  <c r="H926" i="8"/>
  <c r="G926" i="8"/>
  <c r="F926" i="8"/>
  <c r="E926" i="8"/>
  <c r="D926" i="8"/>
  <c r="C926" i="8"/>
  <c r="A926" i="8"/>
  <c r="J925" i="8"/>
  <c r="K925" i="8" s="1"/>
  <c r="I925" i="8"/>
  <c r="H925" i="8"/>
  <c r="G925" i="8"/>
  <c r="F925" i="8"/>
  <c r="E925" i="8"/>
  <c r="D925" i="8"/>
  <c r="C925" i="8"/>
  <c r="A925" i="8"/>
  <c r="J924" i="8"/>
  <c r="K924" i="8" s="1"/>
  <c r="I924" i="8"/>
  <c r="H924" i="8"/>
  <c r="G924" i="8"/>
  <c r="F924" i="8"/>
  <c r="E924" i="8"/>
  <c r="D924" i="8"/>
  <c r="C924" i="8"/>
  <c r="A924" i="8"/>
  <c r="J923" i="8"/>
  <c r="K923" i="8" s="1"/>
  <c r="I923" i="8"/>
  <c r="H923" i="8"/>
  <c r="G923" i="8"/>
  <c r="F923" i="8"/>
  <c r="E923" i="8"/>
  <c r="D923" i="8"/>
  <c r="C923" i="8"/>
  <c r="A923" i="8"/>
  <c r="J922" i="8"/>
  <c r="K922" i="8" s="1"/>
  <c r="I922" i="8"/>
  <c r="H922" i="8"/>
  <c r="G922" i="8"/>
  <c r="F922" i="8"/>
  <c r="E922" i="8"/>
  <c r="D922" i="8"/>
  <c r="C922" i="8"/>
  <c r="A922" i="8"/>
  <c r="J921" i="8"/>
  <c r="K921" i="8" s="1"/>
  <c r="I921" i="8"/>
  <c r="H921" i="8"/>
  <c r="G921" i="8"/>
  <c r="F921" i="8"/>
  <c r="E921" i="8"/>
  <c r="D921" i="8"/>
  <c r="C921" i="8"/>
  <c r="A921" i="8"/>
  <c r="J920" i="8"/>
  <c r="K920" i="8" s="1"/>
  <c r="I920" i="8"/>
  <c r="H920" i="8"/>
  <c r="G920" i="8"/>
  <c r="F920" i="8"/>
  <c r="E920" i="8"/>
  <c r="D920" i="8"/>
  <c r="C920" i="8"/>
  <c r="A920" i="8"/>
  <c r="J919" i="8"/>
  <c r="K919" i="8" s="1"/>
  <c r="I919" i="8"/>
  <c r="H919" i="8"/>
  <c r="G919" i="8"/>
  <c r="F919" i="8"/>
  <c r="E919" i="8"/>
  <c r="D919" i="8"/>
  <c r="C919" i="8"/>
  <c r="A919" i="8"/>
  <c r="J918" i="8"/>
  <c r="K918" i="8" s="1"/>
  <c r="I918" i="8"/>
  <c r="H918" i="8"/>
  <c r="G918" i="8"/>
  <c r="F918" i="8"/>
  <c r="E918" i="8"/>
  <c r="D918" i="8"/>
  <c r="C918" i="8"/>
  <c r="A918" i="8"/>
  <c r="J917" i="8"/>
  <c r="K917" i="8" s="1"/>
  <c r="I917" i="8"/>
  <c r="H917" i="8"/>
  <c r="G917" i="8"/>
  <c r="F917" i="8"/>
  <c r="E917" i="8"/>
  <c r="D917" i="8"/>
  <c r="C917" i="8"/>
  <c r="A917" i="8"/>
  <c r="J916" i="8"/>
  <c r="K916" i="8" s="1"/>
  <c r="I916" i="8"/>
  <c r="H916" i="8"/>
  <c r="G916" i="8"/>
  <c r="F916" i="8"/>
  <c r="E916" i="8"/>
  <c r="D916" i="8"/>
  <c r="C916" i="8"/>
  <c r="A916" i="8"/>
  <c r="J915" i="8"/>
  <c r="K915" i="8" s="1"/>
  <c r="I915" i="8"/>
  <c r="H915" i="8"/>
  <c r="G915" i="8"/>
  <c r="F915" i="8"/>
  <c r="E915" i="8"/>
  <c r="D915" i="8"/>
  <c r="C915" i="8"/>
  <c r="A915" i="8"/>
  <c r="J914" i="8"/>
  <c r="K914" i="8" s="1"/>
  <c r="I914" i="8"/>
  <c r="H914" i="8"/>
  <c r="G914" i="8"/>
  <c r="F914" i="8"/>
  <c r="E914" i="8"/>
  <c r="D914" i="8"/>
  <c r="C914" i="8"/>
  <c r="A914" i="8"/>
  <c r="J913" i="8"/>
  <c r="K913" i="8" s="1"/>
  <c r="I913" i="8"/>
  <c r="H913" i="8"/>
  <c r="G913" i="8"/>
  <c r="F913" i="8"/>
  <c r="E913" i="8"/>
  <c r="D913" i="8"/>
  <c r="C913" i="8"/>
  <c r="A913" i="8"/>
  <c r="J912" i="8"/>
  <c r="K912" i="8" s="1"/>
  <c r="I912" i="8"/>
  <c r="H912" i="8"/>
  <c r="G912" i="8"/>
  <c r="F912" i="8"/>
  <c r="E912" i="8"/>
  <c r="D912" i="8"/>
  <c r="C912" i="8"/>
  <c r="A912" i="8"/>
  <c r="J911" i="8"/>
  <c r="K911" i="8" s="1"/>
  <c r="I911" i="8"/>
  <c r="H911" i="8"/>
  <c r="G911" i="8"/>
  <c r="F911" i="8"/>
  <c r="E911" i="8"/>
  <c r="D911" i="8"/>
  <c r="C911" i="8"/>
  <c r="A911" i="8"/>
  <c r="J910" i="8"/>
  <c r="K910" i="8" s="1"/>
  <c r="I910" i="8"/>
  <c r="H910" i="8"/>
  <c r="G910" i="8"/>
  <c r="F910" i="8"/>
  <c r="E910" i="8"/>
  <c r="D910" i="8"/>
  <c r="C910" i="8"/>
  <c r="A910" i="8"/>
  <c r="J909" i="8"/>
  <c r="K909" i="8" s="1"/>
  <c r="I909" i="8"/>
  <c r="H909" i="8"/>
  <c r="G909" i="8"/>
  <c r="F909" i="8"/>
  <c r="E909" i="8"/>
  <c r="D909" i="8"/>
  <c r="C909" i="8"/>
  <c r="A909" i="8"/>
  <c r="J908" i="8"/>
  <c r="K908" i="8" s="1"/>
  <c r="I908" i="8"/>
  <c r="H908" i="8"/>
  <c r="G908" i="8"/>
  <c r="F908" i="8"/>
  <c r="E908" i="8"/>
  <c r="D908" i="8"/>
  <c r="C908" i="8"/>
  <c r="A908" i="8"/>
  <c r="J907" i="8"/>
  <c r="K907" i="8" s="1"/>
  <c r="I907" i="8"/>
  <c r="H907" i="8"/>
  <c r="G907" i="8"/>
  <c r="F907" i="8"/>
  <c r="E907" i="8"/>
  <c r="D907" i="8"/>
  <c r="C907" i="8"/>
  <c r="A907" i="8"/>
  <c r="J906" i="8"/>
  <c r="K906" i="8" s="1"/>
  <c r="I906" i="8"/>
  <c r="H906" i="8"/>
  <c r="G906" i="8"/>
  <c r="F906" i="8"/>
  <c r="E906" i="8"/>
  <c r="D906" i="8"/>
  <c r="C906" i="8"/>
  <c r="A906" i="8"/>
  <c r="J905" i="8"/>
  <c r="K905" i="8" s="1"/>
  <c r="I905" i="8"/>
  <c r="H905" i="8"/>
  <c r="G905" i="8"/>
  <c r="F905" i="8"/>
  <c r="E905" i="8"/>
  <c r="D905" i="8"/>
  <c r="C905" i="8"/>
  <c r="A905" i="8"/>
  <c r="J904" i="8"/>
  <c r="K904" i="8" s="1"/>
  <c r="I904" i="8"/>
  <c r="H904" i="8"/>
  <c r="G904" i="8"/>
  <c r="F904" i="8"/>
  <c r="E904" i="8"/>
  <c r="D904" i="8"/>
  <c r="C904" i="8"/>
  <c r="A904" i="8"/>
  <c r="J903" i="8"/>
  <c r="K903" i="8" s="1"/>
  <c r="I903" i="8"/>
  <c r="H903" i="8"/>
  <c r="G903" i="8"/>
  <c r="F903" i="8"/>
  <c r="E903" i="8"/>
  <c r="D903" i="8"/>
  <c r="C903" i="8"/>
  <c r="A903" i="8"/>
  <c r="J902" i="8"/>
  <c r="K902" i="8" s="1"/>
  <c r="I902" i="8"/>
  <c r="H902" i="8"/>
  <c r="G902" i="8"/>
  <c r="F902" i="8"/>
  <c r="E902" i="8"/>
  <c r="D902" i="8"/>
  <c r="C902" i="8"/>
  <c r="A902" i="8"/>
  <c r="J901" i="8"/>
  <c r="K901" i="8" s="1"/>
  <c r="I901" i="8"/>
  <c r="H901" i="8"/>
  <c r="G901" i="8"/>
  <c r="F901" i="8"/>
  <c r="E901" i="8"/>
  <c r="D901" i="8"/>
  <c r="C901" i="8"/>
  <c r="A901" i="8"/>
  <c r="J900" i="8"/>
  <c r="K900" i="8" s="1"/>
  <c r="I900" i="8"/>
  <c r="H900" i="8"/>
  <c r="G900" i="8"/>
  <c r="F900" i="8"/>
  <c r="E900" i="8"/>
  <c r="D900" i="8"/>
  <c r="C900" i="8"/>
  <c r="A900" i="8"/>
  <c r="J899" i="8"/>
  <c r="K899" i="8" s="1"/>
  <c r="I899" i="8"/>
  <c r="H899" i="8"/>
  <c r="G899" i="8"/>
  <c r="F899" i="8"/>
  <c r="E899" i="8"/>
  <c r="D899" i="8"/>
  <c r="C899" i="8"/>
  <c r="A899" i="8"/>
  <c r="J898" i="8"/>
  <c r="K898" i="8" s="1"/>
  <c r="I898" i="8"/>
  <c r="H898" i="8"/>
  <c r="G898" i="8"/>
  <c r="F898" i="8"/>
  <c r="E898" i="8"/>
  <c r="D898" i="8"/>
  <c r="C898" i="8"/>
  <c r="A898" i="8"/>
  <c r="J897" i="8"/>
  <c r="K897" i="8" s="1"/>
  <c r="I897" i="8"/>
  <c r="H897" i="8"/>
  <c r="G897" i="8"/>
  <c r="F897" i="8"/>
  <c r="E897" i="8"/>
  <c r="D897" i="8"/>
  <c r="C897" i="8"/>
  <c r="A897" i="8"/>
  <c r="J896" i="8"/>
  <c r="K896" i="8" s="1"/>
  <c r="I896" i="8"/>
  <c r="H896" i="8"/>
  <c r="G896" i="8"/>
  <c r="F896" i="8"/>
  <c r="E896" i="8"/>
  <c r="D896" i="8"/>
  <c r="C896" i="8"/>
  <c r="A896" i="8"/>
  <c r="J895" i="8"/>
  <c r="K895" i="8" s="1"/>
  <c r="I895" i="8"/>
  <c r="H895" i="8"/>
  <c r="G895" i="8"/>
  <c r="F895" i="8"/>
  <c r="E895" i="8"/>
  <c r="D895" i="8"/>
  <c r="C895" i="8"/>
  <c r="A895" i="8"/>
  <c r="J894" i="8"/>
  <c r="K894" i="8" s="1"/>
  <c r="I894" i="8"/>
  <c r="H894" i="8"/>
  <c r="G894" i="8"/>
  <c r="F894" i="8"/>
  <c r="E894" i="8"/>
  <c r="D894" i="8"/>
  <c r="C894" i="8"/>
  <c r="A894" i="8"/>
  <c r="J893" i="8"/>
  <c r="K893" i="8" s="1"/>
  <c r="I893" i="8"/>
  <c r="H893" i="8"/>
  <c r="G893" i="8"/>
  <c r="F893" i="8"/>
  <c r="E893" i="8"/>
  <c r="D893" i="8"/>
  <c r="C893" i="8"/>
  <c r="A893" i="8"/>
  <c r="J892" i="8"/>
  <c r="K892" i="8" s="1"/>
  <c r="I892" i="8"/>
  <c r="H892" i="8"/>
  <c r="G892" i="8"/>
  <c r="F892" i="8"/>
  <c r="E892" i="8"/>
  <c r="D892" i="8"/>
  <c r="C892" i="8"/>
  <c r="A892" i="8"/>
  <c r="J891" i="8"/>
  <c r="K891" i="8" s="1"/>
  <c r="I891" i="8"/>
  <c r="H891" i="8"/>
  <c r="G891" i="8"/>
  <c r="F891" i="8"/>
  <c r="E891" i="8"/>
  <c r="D891" i="8"/>
  <c r="C891" i="8"/>
  <c r="A891" i="8"/>
  <c r="J890" i="8"/>
  <c r="K890" i="8" s="1"/>
  <c r="I890" i="8"/>
  <c r="H890" i="8"/>
  <c r="G890" i="8"/>
  <c r="F890" i="8"/>
  <c r="E890" i="8"/>
  <c r="D890" i="8"/>
  <c r="C890" i="8"/>
  <c r="A890" i="8"/>
  <c r="J889" i="8"/>
  <c r="K889" i="8" s="1"/>
  <c r="I889" i="8"/>
  <c r="H889" i="8"/>
  <c r="G889" i="8"/>
  <c r="F889" i="8"/>
  <c r="E889" i="8"/>
  <c r="D889" i="8"/>
  <c r="C889" i="8"/>
  <c r="A889" i="8"/>
  <c r="J888" i="8"/>
  <c r="K888" i="8" s="1"/>
  <c r="I888" i="8"/>
  <c r="H888" i="8"/>
  <c r="G888" i="8"/>
  <c r="F888" i="8"/>
  <c r="E888" i="8"/>
  <c r="D888" i="8"/>
  <c r="C888" i="8"/>
  <c r="A888" i="8"/>
  <c r="J887" i="8"/>
  <c r="K887" i="8" s="1"/>
  <c r="I887" i="8"/>
  <c r="H887" i="8"/>
  <c r="G887" i="8"/>
  <c r="F887" i="8"/>
  <c r="E887" i="8"/>
  <c r="D887" i="8"/>
  <c r="C887" i="8"/>
  <c r="A887" i="8"/>
  <c r="J886" i="8"/>
  <c r="K886" i="8" s="1"/>
  <c r="I886" i="8"/>
  <c r="H886" i="8"/>
  <c r="G886" i="8"/>
  <c r="F886" i="8"/>
  <c r="E886" i="8"/>
  <c r="D886" i="8"/>
  <c r="C886" i="8"/>
  <c r="A886" i="8"/>
  <c r="J885" i="8"/>
  <c r="K885" i="8" s="1"/>
  <c r="I885" i="8"/>
  <c r="H885" i="8"/>
  <c r="G885" i="8"/>
  <c r="F885" i="8"/>
  <c r="E885" i="8"/>
  <c r="D885" i="8"/>
  <c r="C885" i="8"/>
  <c r="A885" i="8"/>
  <c r="J884" i="8"/>
  <c r="K884" i="8" s="1"/>
  <c r="I884" i="8"/>
  <c r="H884" i="8"/>
  <c r="G884" i="8"/>
  <c r="F884" i="8"/>
  <c r="E884" i="8"/>
  <c r="D884" i="8"/>
  <c r="C884" i="8"/>
  <c r="A884" i="8"/>
  <c r="J883" i="8"/>
  <c r="K883" i="8" s="1"/>
  <c r="I883" i="8"/>
  <c r="H883" i="8"/>
  <c r="G883" i="8"/>
  <c r="F883" i="8"/>
  <c r="E883" i="8"/>
  <c r="D883" i="8"/>
  <c r="C883" i="8"/>
  <c r="A883" i="8"/>
  <c r="J882" i="8"/>
  <c r="K882" i="8" s="1"/>
  <c r="I882" i="8"/>
  <c r="H882" i="8"/>
  <c r="G882" i="8"/>
  <c r="F882" i="8"/>
  <c r="E882" i="8"/>
  <c r="D882" i="8"/>
  <c r="C882" i="8"/>
  <c r="A882" i="8"/>
  <c r="J881" i="8"/>
  <c r="K881" i="8" s="1"/>
  <c r="I881" i="8"/>
  <c r="H881" i="8"/>
  <c r="G881" i="8"/>
  <c r="F881" i="8"/>
  <c r="E881" i="8"/>
  <c r="D881" i="8"/>
  <c r="C881" i="8"/>
  <c r="A881" i="8"/>
  <c r="J880" i="8"/>
  <c r="K880" i="8" s="1"/>
  <c r="I880" i="8"/>
  <c r="H880" i="8"/>
  <c r="G880" i="8"/>
  <c r="F880" i="8"/>
  <c r="E880" i="8"/>
  <c r="D880" i="8"/>
  <c r="C880" i="8"/>
  <c r="A880" i="8"/>
  <c r="J879" i="8"/>
  <c r="K879" i="8" s="1"/>
  <c r="I879" i="8"/>
  <c r="H879" i="8"/>
  <c r="G879" i="8"/>
  <c r="F879" i="8"/>
  <c r="E879" i="8"/>
  <c r="D879" i="8"/>
  <c r="C879" i="8"/>
  <c r="A879" i="8"/>
  <c r="J878" i="8"/>
  <c r="K878" i="8" s="1"/>
  <c r="I878" i="8"/>
  <c r="H878" i="8"/>
  <c r="G878" i="8"/>
  <c r="F878" i="8"/>
  <c r="E878" i="8"/>
  <c r="D878" i="8"/>
  <c r="C878" i="8"/>
  <c r="A878" i="8"/>
  <c r="J877" i="8"/>
  <c r="K877" i="8" s="1"/>
  <c r="I877" i="8"/>
  <c r="H877" i="8"/>
  <c r="G877" i="8"/>
  <c r="F877" i="8"/>
  <c r="E877" i="8"/>
  <c r="D877" i="8"/>
  <c r="C877" i="8"/>
  <c r="A877" i="8"/>
  <c r="J876" i="8"/>
  <c r="K876" i="8" s="1"/>
  <c r="I876" i="8"/>
  <c r="H876" i="8"/>
  <c r="G876" i="8"/>
  <c r="F876" i="8"/>
  <c r="E876" i="8"/>
  <c r="D876" i="8"/>
  <c r="C876" i="8"/>
  <c r="A876" i="8"/>
  <c r="J875" i="8"/>
  <c r="K875" i="8" s="1"/>
  <c r="I875" i="8"/>
  <c r="H875" i="8"/>
  <c r="G875" i="8"/>
  <c r="F875" i="8"/>
  <c r="E875" i="8"/>
  <c r="D875" i="8"/>
  <c r="C875" i="8"/>
  <c r="A875" i="8"/>
  <c r="J874" i="8"/>
  <c r="K874" i="8" s="1"/>
  <c r="I874" i="8"/>
  <c r="H874" i="8"/>
  <c r="G874" i="8"/>
  <c r="F874" i="8"/>
  <c r="E874" i="8"/>
  <c r="D874" i="8"/>
  <c r="C874" i="8"/>
  <c r="A874" i="8"/>
  <c r="J873" i="8"/>
  <c r="K873" i="8" s="1"/>
  <c r="I873" i="8"/>
  <c r="H873" i="8"/>
  <c r="G873" i="8"/>
  <c r="F873" i="8"/>
  <c r="E873" i="8"/>
  <c r="D873" i="8"/>
  <c r="C873" i="8"/>
  <c r="A873" i="8"/>
  <c r="J872" i="8"/>
  <c r="K872" i="8" s="1"/>
  <c r="I872" i="8"/>
  <c r="H872" i="8"/>
  <c r="G872" i="8"/>
  <c r="F872" i="8"/>
  <c r="E872" i="8"/>
  <c r="D872" i="8"/>
  <c r="C872" i="8"/>
  <c r="A872" i="8"/>
  <c r="J871" i="8"/>
  <c r="K871" i="8" s="1"/>
  <c r="I871" i="8"/>
  <c r="H871" i="8"/>
  <c r="G871" i="8"/>
  <c r="F871" i="8"/>
  <c r="E871" i="8"/>
  <c r="D871" i="8"/>
  <c r="C871" i="8"/>
  <c r="A871" i="8"/>
  <c r="J870" i="8"/>
  <c r="K870" i="8" s="1"/>
  <c r="I870" i="8"/>
  <c r="H870" i="8"/>
  <c r="G870" i="8"/>
  <c r="F870" i="8"/>
  <c r="E870" i="8"/>
  <c r="D870" i="8"/>
  <c r="C870" i="8"/>
  <c r="A870" i="8"/>
  <c r="J869" i="8"/>
  <c r="K869" i="8" s="1"/>
  <c r="I869" i="8"/>
  <c r="H869" i="8"/>
  <c r="G869" i="8"/>
  <c r="F869" i="8"/>
  <c r="E869" i="8"/>
  <c r="D869" i="8"/>
  <c r="C869" i="8"/>
  <c r="A869" i="8"/>
  <c r="J868" i="8"/>
  <c r="K868" i="8" s="1"/>
  <c r="I868" i="8"/>
  <c r="H868" i="8"/>
  <c r="G868" i="8"/>
  <c r="F868" i="8"/>
  <c r="E868" i="8"/>
  <c r="D868" i="8"/>
  <c r="C868" i="8"/>
  <c r="A868" i="8"/>
  <c r="J867" i="8"/>
  <c r="K867" i="8" s="1"/>
  <c r="I867" i="8"/>
  <c r="H867" i="8"/>
  <c r="G867" i="8"/>
  <c r="F867" i="8"/>
  <c r="E867" i="8"/>
  <c r="D867" i="8"/>
  <c r="C867" i="8"/>
  <c r="A867" i="8"/>
  <c r="J866" i="8"/>
  <c r="K866" i="8" s="1"/>
  <c r="I866" i="8"/>
  <c r="H866" i="8"/>
  <c r="G866" i="8"/>
  <c r="F866" i="8"/>
  <c r="E866" i="8"/>
  <c r="D866" i="8"/>
  <c r="C866" i="8"/>
  <c r="A866" i="8"/>
  <c r="J865" i="8"/>
  <c r="K865" i="8" s="1"/>
  <c r="I865" i="8"/>
  <c r="H865" i="8"/>
  <c r="G865" i="8"/>
  <c r="F865" i="8"/>
  <c r="E865" i="8"/>
  <c r="D865" i="8"/>
  <c r="C865" i="8"/>
  <c r="A865" i="8"/>
  <c r="J864" i="8"/>
  <c r="K864" i="8" s="1"/>
  <c r="I864" i="8"/>
  <c r="H864" i="8"/>
  <c r="G864" i="8"/>
  <c r="F864" i="8"/>
  <c r="E864" i="8"/>
  <c r="D864" i="8"/>
  <c r="C864" i="8"/>
  <c r="A864" i="8"/>
  <c r="J863" i="8"/>
  <c r="K863" i="8" s="1"/>
  <c r="I863" i="8"/>
  <c r="H863" i="8"/>
  <c r="G863" i="8"/>
  <c r="F863" i="8"/>
  <c r="E863" i="8"/>
  <c r="D863" i="8"/>
  <c r="C863" i="8"/>
  <c r="A863" i="8"/>
  <c r="J862" i="8"/>
  <c r="K862" i="8" s="1"/>
  <c r="I862" i="8"/>
  <c r="H862" i="8"/>
  <c r="G862" i="8"/>
  <c r="F862" i="8"/>
  <c r="E862" i="8"/>
  <c r="D862" i="8"/>
  <c r="C862" i="8"/>
  <c r="A862" i="8"/>
  <c r="J861" i="8"/>
  <c r="K861" i="8" s="1"/>
  <c r="I861" i="8"/>
  <c r="H861" i="8"/>
  <c r="G861" i="8"/>
  <c r="F861" i="8"/>
  <c r="E861" i="8"/>
  <c r="D861" i="8"/>
  <c r="C861" i="8"/>
  <c r="A861" i="8"/>
  <c r="J860" i="8"/>
  <c r="K860" i="8" s="1"/>
  <c r="I860" i="8"/>
  <c r="H860" i="8"/>
  <c r="G860" i="8"/>
  <c r="F860" i="8"/>
  <c r="E860" i="8"/>
  <c r="D860" i="8"/>
  <c r="C860" i="8"/>
  <c r="A860" i="8"/>
  <c r="J859" i="8"/>
  <c r="K859" i="8" s="1"/>
  <c r="I859" i="8"/>
  <c r="H859" i="8"/>
  <c r="G859" i="8"/>
  <c r="F859" i="8"/>
  <c r="E859" i="8"/>
  <c r="D859" i="8"/>
  <c r="C859" i="8"/>
  <c r="A859" i="8"/>
  <c r="J858" i="8"/>
  <c r="K858" i="8" s="1"/>
  <c r="I858" i="8"/>
  <c r="H858" i="8"/>
  <c r="G858" i="8"/>
  <c r="F858" i="8"/>
  <c r="E858" i="8"/>
  <c r="D858" i="8"/>
  <c r="C858" i="8"/>
  <c r="A858" i="8"/>
  <c r="J857" i="8"/>
  <c r="K857" i="8" s="1"/>
  <c r="I857" i="8"/>
  <c r="H857" i="8"/>
  <c r="G857" i="8"/>
  <c r="F857" i="8"/>
  <c r="E857" i="8"/>
  <c r="D857" i="8"/>
  <c r="C857" i="8"/>
  <c r="A857" i="8"/>
  <c r="J856" i="8"/>
  <c r="K856" i="8" s="1"/>
  <c r="I856" i="8"/>
  <c r="H856" i="8"/>
  <c r="G856" i="8"/>
  <c r="F856" i="8"/>
  <c r="E856" i="8"/>
  <c r="D856" i="8"/>
  <c r="C856" i="8"/>
  <c r="A856" i="8"/>
  <c r="J855" i="8"/>
  <c r="K855" i="8" s="1"/>
  <c r="I855" i="8"/>
  <c r="H855" i="8"/>
  <c r="G855" i="8"/>
  <c r="F855" i="8"/>
  <c r="E855" i="8"/>
  <c r="D855" i="8"/>
  <c r="C855" i="8"/>
  <c r="A855" i="8"/>
  <c r="J854" i="8"/>
  <c r="K854" i="8" s="1"/>
  <c r="I854" i="8"/>
  <c r="H854" i="8"/>
  <c r="G854" i="8"/>
  <c r="F854" i="8"/>
  <c r="E854" i="8"/>
  <c r="D854" i="8"/>
  <c r="C854" i="8"/>
  <c r="A854" i="8"/>
  <c r="J853" i="8"/>
  <c r="K853" i="8" s="1"/>
  <c r="I853" i="8"/>
  <c r="H853" i="8"/>
  <c r="G853" i="8"/>
  <c r="F853" i="8"/>
  <c r="E853" i="8"/>
  <c r="D853" i="8"/>
  <c r="C853" i="8"/>
  <c r="A853" i="8"/>
  <c r="J852" i="8"/>
  <c r="K852" i="8" s="1"/>
  <c r="I852" i="8"/>
  <c r="H852" i="8"/>
  <c r="G852" i="8"/>
  <c r="F852" i="8"/>
  <c r="E852" i="8"/>
  <c r="D852" i="8"/>
  <c r="C852" i="8"/>
  <c r="A852" i="8"/>
  <c r="J851" i="8"/>
  <c r="K851" i="8" s="1"/>
  <c r="I851" i="8"/>
  <c r="H851" i="8"/>
  <c r="G851" i="8"/>
  <c r="F851" i="8"/>
  <c r="E851" i="8"/>
  <c r="D851" i="8"/>
  <c r="C851" i="8"/>
  <c r="A851" i="8"/>
  <c r="J850" i="8"/>
  <c r="K850" i="8" s="1"/>
  <c r="I850" i="8"/>
  <c r="H850" i="8"/>
  <c r="G850" i="8"/>
  <c r="F850" i="8"/>
  <c r="E850" i="8"/>
  <c r="D850" i="8"/>
  <c r="C850" i="8"/>
  <c r="A850" i="8"/>
  <c r="J849" i="8"/>
  <c r="K849" i="8" s="1"/>
  <c r="I849" i="8"/>
  <c r="H849" i="8"/>
  <c r="G849" i="8"/>
  <c r="F849" i="8"/>
  <c r="E849" i="8"/>
  <c r="D849" i="8"/>
  <c r="C849" i="8"/>
  <c r="A849" i="8"/>
  <c r="J848" i="8"/>
  <c r="K848" i="8" s="1"/>
  <c r="I848" i="8"/>
  <c r="H848" i="8"/>
  <c r="G848" i="8"/>
  <c r="F848" i="8"/>
  <c r="E848" i="8"/>
  <c r="D848" i="8"/>
  <c r="C848" i="8"/>
  <c r="A848" i="8"/>
  <c r="J847" i="8"/>
  <c r="K847" i="8" s="1"/>
  <c r="I847" i="8"/>
  <c r="H847" i="8"/>
  <c r="G847" i="8"/>
  <c r="F847" i="8"/>
  <c r="E847" i="8"/>
  <c r="D847" i="8"/>
  <c r="C847" i="8"/>
  <c r="A847" i="8"/>
  <c r="J846" i="8"/>
  <c r="K846" i="8" s="1"/>
  <c r="I846" i="8"/>
  <c r="H846" i="8"/>
  <c r="G846" i="8"/>
  <c r="F846" i="8"/>
  <c r="E846" i="8"/>
  <c r="D846" i="8"/>
  <c r="C846" i="8"/>
  <c r="A846" i="8"/>
  <c r="J845" i="8"/>
  <c r="K845" i="8" s="1"/>
  <c r="I845" i="8"/>
  <c r="H845" i="8"/>
  <c r="G845" i="8"/>
  <c r="F845" i="8"/>
  <c r="E845" i="8"/>
  <c r="D845" i="8"/>
  <c r="C845" i="8"/>
  <c r="A845" i="8"/>
  <c r="J844" i="8"/>
  <c r="K844" i="8" s="1"/>
  <c r="I844" i="8"/>
  <c r="H844" i="8"/>
  <c r="G844" i="8"/>
  <c r="F844" i="8"/>
  <c r="E844" i="8"/>
  <c r="D844" i="8"/>
  <c r="C844" i="8"/>
  <c r="A844" i="8"/>
  <c r="J843" i="8"/>
  <c r="K843" i="8" s="1"/>
  <c r="I843" i="8"/>
  <c r="H843" i="8"/>
  <c r="G843" i="8"/>
  <c r="F843" i="8"/>
  <c r="E843" i="8"/>
  <c r="D843" i="8"/>
  <c r="C843" i="8"/>
  <c r="A843" i="8"/>
  <c r="J842" i="8"/>
  <c r="K842" i="8" s="1"/>
  <c r="I842" i="8"/>
  <c r="H842" i="8"/>
  <c r="G842" i="8"/>
  <c r="F842" i="8"/>
  <c r="E842" i="8"/>
  <c r="D842" i="8"/>
  <c r="C842" i="8"/>
  <c r="A842" i="8"/>
  <c r="J841" i="8"/>
  <c r="K841" i="8" s="1"/>
  <c r="I841" i="8"/>
  <c r="H841" i="8"/>
  <c r="G841" i="8"/>
  <c r="F841" i="8"/>
  <c r="E841" i="8"/>
  <c r="D841" i="8"/>
  <c r="C841" i="8"/>
  <c r="A841" i="8"/>
  <c r="J840" i="8"/>
  <c r="K840" i="8" s="1"/>
  <c r="I840" i="8"/>
  <c r="H840" i="8"/>
  <c r="G840" i="8"/>
  <c r="F840" i="8"/>
  <c r="E840" i="8"/>
  <c r="D840" i="8"/>
  <c r="C840" i="8"/>
  <c r="A840" i="8"/>
  <c r="J839" i="8"/>
  <c r="K839" i="8" s="1"/>
  <c r="I839" i="8"/>
  <c r="H839" i="8"/>
  <c r="G839" i="8"/>
  <c r="F839" i="8"/>
  <c r="E839" i="8"/>
  <c r="D839" i="8"/>
  <c r="C839" i="8"/>
  <c r="A839" i="8"/>
  <c r="J838" i="8"/>
  <c r="K838" i="8" s="1"/>
  <c r="I838" i="8"/>
  <c r="H838" i="8"/>
  <c r="G838" i="8"/>
  <c r="F838" i="8"/>
  <c r="E838" i="8"/>
  <c r="D838" i="8"/>
  <c r="C838" i="8"/>
  <c r="A838" i="8"/>
  <c r="J837" i="8"/>
  <c r="K837" i="8" s="1"/>
  <c r="I837" i="8"/>
  <c r="H837" i="8"/>
  <c r="G837" i="8"/>
  <c r="F837" i="8"/>
  <c r="E837" i="8"/>
  <c r="D837" i="8"/>
  <c r="C837" i="8"/>
  <c r="A837" i="8"/>
  <c r="J836" i="8"/>
  <c r="K836" i="8" s="1"/>
  <c r="I836" i="8"/>
  <c r="H836" i="8"/>
  <c r="G836" i="8"/>
  <c r="F836" i="8"/>
  <c r="E836" i="8"/>
  <c r="D836" i="8"/>
  <c r="C836" i="8"/>
  <c r="A836" i="8"/>
  <c r="J835" i="8"/>
  <c r="K835" i="8" s="1"/>
  <c r="I835" i="8"/>
  <c r="H835" i="8"/>
  <c r="G835" i="8"/>
  <c r="F835" i="8"/>
  <c r="E835" i="8"/>
  <c r="D835" i="8"/>
  <c r="C835" i="8"/>
  <c r="A835" i="8"/>
  <c r="J834" i="8"/>
  <c r="K834" i="8" s="1"/>
  <c r="I834" i="8"/>
  <c r="H834" i="8"/>
  <c r="G834" i="8"/>
  <c r="F834" i="8"/>
  <c r="E834" i="8"/>
  <c r="D834" i="8"/>
  <c r="C834" i="8"/>
  <c r="A834" i="8"/>
  <c r="J833" i="8"/>
  <c r="K833" i="8" s="1"/>
  <c r="I833" i="8"/>
  <c r="H833" i="8"/>
  <c r="G833" i="8"/>
  <c r="F833" i="8"/>
  <c r="E833" i="8"/>
  <c r="D833" i="8"/>
  <c r="C833" i="8"/>
  <c r="A833" i="8"/>
  <c r="J832" i="8"/>
  <c r="K832" i="8" s="1"/>
  <c r="I832" i="8"/>
  <c r="H832" i="8"/>
  <c r="G832" i="8"/>
  <c r="F832" i="8"/>
  <c r="E832" i="8"/>
  <c r="D832" i="8"/>
  <c r="C832" i="8"/>
  <c r="A832" i="8"/>
  <c r="J831" i="8"/>
  <c r="K831" i="8" s="1"/>
  <c r="I831" i="8"/>
  <c r="H831" i="8"/>
  <c r="G831" i="8"/>
  <c r="F831" i="8"/>
  <c r="E831" i="8"/>
  <c r="D831" i="8"/>
  <c r="C831" i="8"/>
  <c r="A831" i="8"/>
  <c r="J830" i="8"/>
  <c r="K830" i="8" s="1"/>
  <c r="I830" i="8"/>
  <c r="H830" i="8"/>
  <c r="G830" i="8"/>
  <c r="F830" i="8"/>
  <c r="E830" i="8"/>
  <c r="D830" i="8"/>
  <c r="C830" i="8"/>
  <c r="A830" i="8"/>
  <c r="J829" i="8"/>
  <c r="K829" i="8" s="1"/>
  <c r="I829" i="8"/>
  <c r="H829" i="8"/>
  <c r="G829" i="8"/>
  <c r="F829" i="8"/>
  <c r="E829" i="8"/>
  <c r="D829" i="8"/>
  <c r="C829" i="8"/>
  <c r="A829" i="8"/>
  <c r="J828" i="8"/>
  <c r="K828" i="8" s="1"/>
  <c r="I828" i="8"/>
  <c r="H828" i="8"/>
  <c r="G828" i="8"/>
  <c r="F828" i="8"/>
  <c r="E828" i="8"/>
  <c r="D828" i="8"/>
  <c r="C828" i="8"/>
  <c r="A828" i="8"/>
  <c r="J827" i="8"/>
  <c r="K827" i="8" s="1"/>
  <c r="I827" i="8"/>
  <c r="H827" i="8"/>
  <c r="G827" i="8"/>
  <c r="F827" i="8"/>
  <c r="E827" i="8"/>
  <c r="D827" i="8"/>
  <c r="C827" i="8"/>
  <c r="A827" i="8"/>
  <c r="J826" i="8"/>
  <c r="K826" i="8" s="1"/>
  <c r="I826" i="8"/>
  <c r="H826" i="8"/>
  <c r="G826" i="8"/>
  <c r="F826" i="8"/>
  <c r="E826" i="8"/>
  <c r="D826" i="8"/>
  <c r="C826" i="8"/>
  <c r="A826" i="8"/>
  <c r="J825" i="8"/>
  <c r="K825" i="8" s="1"/>
  <c r="I825" i="8"/>
  <c r="H825" i="8"/>
  <c r="G825" i="8"/>
  <c r="F825" i="8"/>
  <c r="E825" i="8"/>
  <c r="D825" i="8"/>
  <c r="C825" i="8"/>
  <c r="A825" i="8"/>
  <c r="J824" i="8"/>
  <c r="K824" i="8" s="1"/>
  <c r="I824" i="8"/>
  <c r="H824" i="8"/>
  <c r="G824" i="8"/>
  <c r="F824" i="8"/>
  <c r="E824" i="8"/>
  <c r="D824" i="8"/>
  <c r="C824" i="8"/>
  <c r="A824" i="8"/>
  <c r="J823" i="8"/>
  <c r="K823" i="8" s="1"/>
  <c r="I823" i="8"/>
  <c r="H823" i="8"/>
  <c r="G823" i="8"/>
  <c r="F823" i="8"/>
  <c r="E823" i="8"/>
  <c r="D823" i="8"/>
  <c r="C823" i="8"/>
  <c r="A823" i="8"/>
  <c r="J822" i="8"/>
  <c r="K822" i="8" s="1"/>
  <c r="I822" i="8"/>
  <c r="H822" i="8"/>
  <c r="G822" i="8"/>
  <c r="F822" i="8"/>
  <c r="E822" i="8"/>
  <c r="D822" i="8"/>
  <c r="C822" i="8"/>
  <c r="A822" i="8"/>
  <c r="J821" i="8"/>
  <c r="K821" i="8" s="1"/>
  <c r="I821" i="8"/>
  <c r="H821" i="8"/>
  <c r="G821" i="8"/>
  <c r="F821" i="8"/>
  <c r="E821" i="8"/>
  <c r="D821" i="8"/>
  <c r="C821" i="8"/>
  <c r="A821" i="8"/>
  <c r="J820" i="8"/>
  <c r="K820" i="8" s="1"/>
  <c r="I820" i="8"/>
  <c r="H820" i="8"/>
  <c r="G820" i="8"/>
  <c r="F820" i="8"/>
  <c r="E820" i="8"/>
  <c r="D820" i="8"/>
  <c r="C820" i="8"/>
  <c r="A820" i="8"/>
  <c r="J819" i="8"/>
  <c r="K819" i="8" s="1"/>
  <c r="I819" i="8"/>
  <c r="H819" i="8"/>
  <c r="G819" i="8"/>
  <c r="F819" i="8"/>
  <c r="E819" i="8"/>
  <c r="D819" i="8"/>
  <c r="C819" i="8"/>
  <c r="A819" i="8"/>
  <c r="J818" i="8"/>
  <c r="K818" i="8" s="1"/>
  <c r="I818" i="8"/>
  <c r="H818" i="8"/>
  <c r="G818" i="8"/>
  <c r="F818" i="8"/>
  <c r="E818" i="8"/>
  <c r="D818" i="8"/>
  <c r="C818" i="8"/>
  <c r="A818" i="8"/>
  <c r="J817" i="8"/>
  <c r="K817" i="8" s="1"/>
  <c r="I817" i="8"/>
  <c r="H817" i="8"/>
  <c r="G817" i="8"/>
  <c r="F817" i="8"/>
  <c r="E817" i="8"/>
  <c r="D817" i="8"/>
  <c r="C817" i="8"/>
  <c r="A817" i="8"/>
  <c r="J816" i="8"/>
  <c r="K816" i="8" s="1"/>
  <c r="I816" i="8"/>
  <c r="H816" i="8"/>
  <c r="G816" i="8"/>
  <c r="F816" i="8"/>
  <c r="E816" i="8"/>
  <c r="D816" i="8"/>
  <c r="C816" i="8"/>
  <c r="A816" i="8"/>
  <c r="J815" i="8"/>
  <c r="K815" i="8" s="1"/>
  <c r="I815" i="8"/>
  <c r="H815" i="8"/>
  <c r="G815" i="8"/>
  <c r="F815" i="8"/>
  <c r="E815" i="8"/>
  <c r="D815" i="8"/>
  <c r="C815" i="8"/>
  <c r="A815" i="8"/>
  <c r="J814" i="8"/>
  <c r="K814" i="8" s="1"/>
  <c r="I814" i="8"/>
  <c r="H814" i="8"/>
  <c r="G814" i="8"/>
  <c r="F814" i="8"/>
  <c r="E814" i="8"/>
  <c r="D814" i="8"/>
  <c r="C814" i="8"/>
  <c r="A814" i="8"/>
  <c r="J813" i="8"/>
  <c r="K813" i="8" s="1"/>
  <c r="I813" i="8"/>
  <c r="H813" i="8"/>
  <c r="G813" i="8"/>
  <c r="F813" i="8"/>
  <c r="E813" i="8"/>
  <c r="D813" i="8"/>
  <c r="C813" i="8"/>
  <c r="A813" i="8"/>
  <c r="J812" i="8"/>
  <c r="K812" i="8" s="1"/>
  <c r="I812" i="8"/>
  <c r="H812" i="8"/>
  <c r="G812" i="8"/>
  <c r="F812" i="8"/>
  <c r="E812" i="8"/>
  <c r="D812" i="8"/>
  <c r="C812" i="8"/>
  <c r="A812" i="8"/>
  <c r="J811" i="8"/>
  <c r="K811" i="8" s="1"/>
  <c r="I811" i="8"/>
  <c r="H811" i="8"/>
  <c r="G811" i="8"/>
  <c r="F811" i="8"/>
  <c r="E811" i="8"/>
  <c r="D811" i="8"/>
  <c r="C811" i="8"/>
  <c r="A811" i="8"/>
  <c r="J810" i="8"/>
  <c r="K810" i="8" s="1"/>
  <c r="I810" i="8"/>
  <c r="H810" i="8"/>
  <c r="G810" i="8"/>
  <c r="F810" i="8"/>
  <c r="E810" i="8"/>
  <c r="D810" i="8"/>
  <c r="C810" i="8"/>
  <c r="A810" i="8"/>
  <c r="J809" i="8"/>
  <c r="K809" i="8" s="1"/>
  <c r="I809" i="8"/>
  <c r="H809" i="8"/>
  <c r="G809" i="8"/>
  <c r="F809" i="8"/>
  <c r="E809" i="8"/>
  <c r="D809" i="8"/>
  <c r="C809" i="8"/>
  <c r="A809" i="8"/>
  <c r="J808" i="8"/>
  <c r="K808" i="8" s="1"/>
  <c r="I808" i="8"/>
  <c r="H808" i="8"/>
  <c r="G808" i="8"/>
  <c r="F808" i="8"/>
  <c r="E808" i="8"/>
  <c r="D808" i="8"/>
  <c r="C808" i="8"/>
  <c r="A808" i="8"/>
  <c r="J807" i="8"/>
  <c r="K807" i="8" s="1"/>
  <c r="I807" i="8"/>
  <c r="H807" i="8"/>
  <c r="G807" i="8"/>
  <c r="F807" i="8"/>
  <c r="E807" i="8"/>
  <c r="D807" i="8"/>
  <c r="C807" i="8"/>
  <c r="A807" i="8"/>
  <c r="J806" i="8"/>
  <c r="K806" i="8" s="1"/>
  <c r="I806" i="8"/>
  <c r="H806" i="8"/>
  <c r="G806" i="8"/>
  <c r="F806" i="8"/>
  <c r="E806" i="8"/>
  <c r="D806" i="8"/>
  <c r="C806" i="8"/>
  <c r="A806" i="8"/>
  <c r="J805" i="8"/>
  <c r="K805" i="8" s="1"/>
  <c r="I805" i="8"/>
  <c r="H805" i="8"/>
  <c r="G805" i="8"/>
  <c r="F805" i="8"/>
  <c r="E805" i="8"/>
  <c r="D805" i="8"/>
  <c r="C805" i="8"/>
  <c r="A805" i="8"/>
  <c r="J804" i="8"/>
  <c r="K804" i="8" s="1"/>
  <c r="I804" i="8"/>
  <c r="H804" i="8"/>
  <c r="G804" i="8"/>
  <c r="F804" i="8"/>
  <c r="E804" i="8"/>
  <c r="D804" i="8"/>
  <c r="C804" i="8"/>
  <c r="A804" i="8"/>
  <c r="J803" i="8"/>
  <c r="K803" i="8" s="1"/>
  <c r="I803" i="8"/>
  <c r="H803" i="8"/>
  <c r="G803" i="8"/>
  <c r="F803" i="8"/>
  <c r="E803" i="8"/>
  <c r="D803" i="8"/>
  <c r="C803" i="8"/>
  <c r="A803" i="8"/>
  <c r="J802" i="8"/>
  <c r="K802" i="8" s="1"/>
  <c r="I802" i="8"/>
  <c r="H802" i="8"/>
  <c r="G802" i="8"/>
  <c r="F802" i="8"/>
  <c r="E802" i="8"/>
  <c r="D802" i="8"/>
  <c r="C802" i="8"/>
  <c r="A802" i="8"/>
  <c r="J801" i="8"/>
  <c r="K801" i="8" s="1"/>
  <c r="I801" i="8"/>
  <c r="H801" i="8"/>
  <c r="G801" i="8"/>
  <c r="F801" i="8"/>
  <c r="E801" i="8"/>
  <c r="D801" i="8"/>
  <c r="C801" i="8"/>
  <c r="A801" i="8"/>
  <c r="J800" i="8"/>
  <c r="K800" i="8" s="1"/>
  <c r="I800" i="8"/>
  <c r="H800" i="8"/>
  <c r="G800" i="8"/>
  <c r="F800" i="8"/>
  <c r="E800" i="8"/>
  <c r="D800" i="8"/>
  <c r="C800" i="8"/>
  <c r="A800" i="8"/>
  <c r="J799" i="8"/>
  <c r="K799" i="8" s="1"/>
  <c r="I799" i="8"/>
  <c r="H799" i="8"/>
  <c r="G799" i="8"/>
  <c r="F799" i="8"/>
  <c r="E799" i="8"/>
  <c r="D799" i="8"/>
  <c r="C799" i="8"/>
  <c r="A799" i="8"/>
  <c r="J798" i="8"/>
  <c r="K798" i="8" s="1"/>
  <c r="I798" i="8"/>
  <c r="H798" i="8"/>
  <c r="G798" i="8"/>
  <c r="F798" i="8"/>
  <c r="E798" i="8"/>
  <c r="D798" i="8"/>
  <c r="C798" i="8"/>
  <c r="A798" i="8"/>
  <c r="J797" i="8"/>
  <c r="K797" i="8" s="1"/>
  <c r="I797" i="8"/>
  <c r="H797" i="8"/>
  <c r="G797" i="8"/>
  <c r="F797" i="8"/>
  <c r="E797" i="8"/>
  <c r="D797" i="8"/>
  <c r="C797" i="8"/>
  <c r="A797" i="8"/>
  <c r="J796" i="8"/>
  <c r="K796" i="8" s="1"/>
  <c r="I796" i="8"/>
  <c r="H796" i="8"/>
  <c r="G796" i="8"/>
  <c r="F796" i="8"/>
  <c r="E796" i="8"/>
  <c r="D796" i="8"/>
  <c r="C796" i="8"/>
  <c r="A796" i="8"/>
  <c r="J795" i="8"/>
  <c r="K795" i="8" s="1"/>
  <c r="I795" i="8"/>
  <c r="H795" i="8"/>
  <c r="G795" i="8"/>
  <c r="F795" i="8"/>
  <c r="E795" i="8"/>
  <c r="D795" i="8"/>
  <c r="C795" i="8"/>
  <c r="A795" i="8"/>
  <c r="J794" i="8"/>
  <c r="K794" i="8" s="1"/>
  <c r="I794" i="8"/>
  <c r="H794" i="8"/>
  <c r="G794" i="8"/>
  <c r="F794" i="8"/>
  <c r="E794" i="8"/>
  <c r="D794" i="8"/>
  <c r="C794" i="8"/>
  <c r="A794" i="8"/>
  <c r="J793" i="8"/>
  <c r="K793" i="8" s="1"/>
  <c r="I793" i="8"/>
  <c r="H793" i="8"/>
  <c r="G793" i="8"/>
  <c r="F793" i="8"/>
  <c r="E793" i="8"/>
  <c r="D793" i="8"/>
  <c r="C793" i="8"/>
  <c r="A793" i="8"/>
  <c r="J792" i="8"/>
  <c r="K792" i="8" s="1"/>
  <c r="I792" i="8"/>
  <c r="H792" i="8"/>
  <c r="G792" i="8"/>
  <c r="F792" i="8"/>
  <c r="E792" i="8"/>
  <c r="D792" i="8"/>
  <c r="C792" i="8"/>
  <c r="A792" i="8"/>
  <c r="J791" i="8"/>
  <c r="K791" i="8" s="1"/>
  <c r="I791" i="8"/>
  <c r="H791" i="8"/>
  <c r="G791" i="8"/>
  <c r="F791" i="8"/>
  <c r="E791" i="8"/>
  <c r="D791" i="8"/>
  <c r="C791" i="8"/>
  <c r="A791" i="8"/>
  <c r="J790" i="8"/>
  <c r="K790" i="8" s="1"/>
  <c r="I790" i="8"/>
  <c r="H790" i="8"/>
  <c r="G790" i="8"/>
  <c r="F790" i="8"/>
  <c r="E790" i="8"/>
  <c r="D790" i="8"/>
  <c r="C790" i="8"/>
  <c r="A790" i="8"/>
  <c r="J789" i="8"/>
  <c r="K789" i="8" s="1"/>
  <c r="I789" i="8"/>
  <c r="H789" i="8"/>
  <c r="G789" i="8"/>
  <c r="F789" i="8"/>
  <c r="E789" i="8"/>
  <c r="D789" i="8"/>
  <c r="C789" i="8"/>
  <c r="A789" i="8"/>
  <c r="J788" i="8"/>
  <c r="K788" i="8" s="1"/>
  <c r="I788" i="8"/>
  <c r="H788" i="8"/>
  <c r="G788" i="8"/>
  <c r="F788" i="8"/>
  <c r="E788" i="8"/>
  <c r="D788" i="8"/>
  <c r="C788" i="8"/>
  <c r="A788" i="8"/>
  <c r="J787" i="8"/>
  <c r="K787" i="8" s="1"/>
  <c r="I787" i="8"/>
  <c r="H787" i="8"/>
  <c r="G787" i="8"/>
  <c r="F787" i="8"/>
  <c r="E787" i="8"/>
  <c r="D787" i="8"/>
  <c r="C787" i="8"/>
  <c r="A787" i="8"/>
  <c r="J786" i="8"/>
  <c r="K786" i="8" s="1"/>
  <c r="I786" i="8"/>
  <c r="H786" i="8"/>
  <c r="G786" i="8"/>
  <c r="F786" i="8"/>
  <c r="E786" i="8"/>
  <c r="D786" i="8"/>
  <c r="C786" i="8"/>
  <c r="A786" i="8"/>
  <c r="J785" i="8"/>
  <c r="K785" i="8" s="1"/>
  <c r="I785" i="8"/>
  <c r="H785" i="8"/>
  <c r="G785" i="8"/>
  <c r="F785" i="8"/>
  <c r="E785" i="8"/>
  <c r="D785" i="8"/>
  <c r="C785" i="8"/>
  <c r="A785" i="8"/>
  <c r="J784" i="8"/>
  <c r="K784" i="8" s="1"/>
  <c r="I784" i="8"/>
  <c r="H784" i="8"/>
  <c r="G784" i="8"/>
  <c r="F784" i="8"/>
  <c r="E784" i="8"/>
  <c r="D784" i="8"/>
  <c r="C784" i="8"/>
  <c r="A784" i="8"/>
  <c r="J783" i="8"/>
  <c r="K783" i="8" s="1"/>
  <c r="I783" i="8"/>
  <c r="H783" i="8"/>
  <c r="G783" i="8"/>
  <c r="F783" i="8"/>
  <c r="E783" i="8"/>
  <c r="D783" i="8"/>
  <c r="C783" i="8"/>
  <c r="A783" i="8"/>
  <c r="J782" i="8"/>
  <c r="K782" i="8" s="1"/>
  <c r="I782" i="8"/>
  <c r="H782" i="8"/>
  <c r="G782" i="8"/>
  <c r="F782" i="8"/>
  <c r="E782" i="8"/>
  <c r="D782" i="8"/>
  <c r="C782" i="8"/>
  <c r="A782" i="8"/>
  <c r="J781" i="8"/>
  <c r="K781" i="8" s="1"/>
  <c r="I781" i="8"/>
  <c r="H781" i="8"/>
  <c r="G781" i="8"/>
  <c r="F781" i="8"/>
  <c r="E781" i="8"/>
  <c r="D781" i="8"/>
  <c r="C781" i="8"/>
  <c r="A781" i="8"/>
  <c r="J780" i="8"/>
  <c r="K780" i="8" s="1"/>
  <c r="I780" i="8"/>
  <c r="H780" i="8"/>
  <c r="G780" i="8"/>
  <c r="F780" i="8"/>
  <c r="E780" i="8"/>
  <c r="D780" i="8"/>
  <c r="C780" i="8"/>
  <c r="A780" i="8"/>
  <c r="J779" i="8"/>
  <c r="K779" i="8" s="1"/>
  <c r="I779" i="8"/>
  <c r="H779" i="8"/>
  <c r="G779" i="8"/>
  <c r="F779" i="8"/>
  <c r="E779" i="8"/>
  <c r="D779" i="8"/>
  <c r="C779" i="8"/>
  <c r="A779" i="8"/>
  <c r="J778" i="8"/>
  <c r="K778" i="8" s="1"/>
  <c r="I778" i="8"/>
  <c r="H778" i="8"/>
  <c r="G778" i="8"/>
  <c r="F778" i="8"/>
  <c r="E778" i="8"/>
  <c r="D778" i="8"/>
  <c r="C778" i="8"/>
  <c r="A778" i="8"/>
  <c r="J777" i="8"/>
  <c r="K777" i="8" s="1"/>
  <c r="I777" i="8"/>
  <c r="H777" i="8"/>
  <c r="G777" i="8"/>
  <c r="F777" i="8"/>
  <c r="E777" i="8"/>
  <c r="D777" i="8"/>
  <c r="C777" i="8"/>
  <c r="A777" i="8"/>
  <c r="J776" i="8"/>
  <c r="K776" i="8" s="1"/>
  <c r="I776" i="8"/>
  <c r="H776" i="8"/>
  <c r="G776" i="8"/>
  <c r="F776" i="8"/>
  <c r="E776" i="8"/>
  <c r="D776" i="8"/>
  <c r="C776" i="8"/>
  <c r="A776" i="8"/>
  <c r="J775" i="8"/>
  <c r="K775" i="8" s="1"/>
  <c r="I775" i="8"/>
  <c r="H775" i="8"/>
  <c r="G775" i="8"/>
  <c r="F775" i="8"/>
  <c r="E775" i="8"/>
  <c r="D775" i="8"/>
  <c r="C775" i="8"/>
  <c r="A775" i="8"/>
  <c r="J774" i="8"/>
  <c r="K774" i="8" s="1"/>
  <c r="I774" i="8"/>
  <c r="H774" i="8"/>
  <c r="G774" i="8"/>
  <c r="F774" i="8"/>
  <c r="E774" i="8"/>
  <c r="D774" i="8"/>
  <c r="C774" i="8"/>
  <c r="A774" i="8"/>
  <c r="J773" i="8"/>
  <c r="K773" i="8" s="1"/>
  <c r="I773" i="8"/>
  <c r="H773" i="8"/>
  <c r="G773" i="8"/>
  <c r="F773" i="8"/>
  <c r="E773" i="8"/>
  <c r="D773" i="8"/>
  <c r="C773" i="8"/>
  <c r="A773" i="8"/>
  <c r="J772" i="8"/>
  <c r="K772" i="8" s="1"/>
  <c r="I772" i="8"/>
  <c r="H772" i="8"/>
  <c r="G772" i="8"/>
  <c r="F772" i="8"/>
  <c r="E772" i="8"/>
  <c r="D772" i="8"/>
  <c r="C772" i="8"/>
  <c r="A772" i="8"/>
  <c r="J771" i="8"/>
  <c r="K771" i="8" s="1"/>
  <c r="I771" i="8"/>
  <c r="H771" i="8"/>
  <c r="G771" i="8"/>
  <c r="F771" i="8"/>
  <c r="E771" i="8"/>
  <c r="D771" i="8"/>
  <c r="C771" i="8"/>
  <c r="A771" i="8"/>
  <c r="J770" i="8"/>
  <c r="K770" i="8" s="1"/>
  <c r="I770" i="8"/>
  <c r="H770" i="8"/>
  <c r="G770" i="8"/>
  <c r="F770" i="8"/>
  <c r="E770" i="8"/>
  <c r="D770" i="8"/>
  <c r="C770" i="8"/>
  <c r="A770" i="8"/>
  <c r="J769" i="8"/>
  <c r="K769" i="8" s="1"/>
  <c r="I769" i="8"/>
  <c r="H769" i="8"/>
  <c r="G769" i="8"/>
  <c r="F769" i="8"/>
  <c r="E769" i="8"/>
  <c r="D769" i="8"/>
  <c r="C769" i="8"/>
  <c r="A769" i="8"/>
  <c r="J768" i="8"/>
  <c r="K768" i="8" s="1"/>
  <c r="I768" i="8"/>
  <c r="H768" i="8"/>
  <c r="G768" i="8"/>
  <c r="F768" i="8"/>
  <c r="E768" i="8"/>
  <c r="D768" i="8"/>
  <c r="C768" i="8"/>
  <c r="A768" i="8"/>
  <c r="J767" i="8"/>
  <c r="K767" i="8" s="1"/>
  <c r="I767" i="8"/>
  <c r="H767" i="8"/>
  <c r="G767" i="8"/>
  <c r="F767" i="8"/>
  <c r="E767" i="8"/>
  <c r="D767" i="8"/>
  <c r="C767" i="8"/>
  <c r="A767" i="8"/>
  <c r="J766" i="8"/>
  <c r="K766" i="8" s="1"/>
  <c r="I766" i="8"/>
  <c r="H766" i="8"/>
  <c r="G766" i="8"/>
  <c r="F766" i="8"/>
  <c r="E766" i="8"/>
  <c r="D766" i="8"/>
  <c r="C766" i="8"/>
  <c r="A766" i="8"/>
  <c r="J765" i="8"/>
  <c r="K765" i="8" s="1"/>
  <c r="I765" i="8"/>
  <c r="H765" i="8"/>
  <c r="G765" i="8"/>
  <c r="F765" i="8"/>
  <c r="E765" i="8"/>
  <c r="D765" i="8"/>
  <c r="C765" i="8"/>
  <c r="A765" i="8"/>
  <c r="J764" i="8"/>
  <c r="K764" i="8" s="1"/>
  <c r="I764" i="8"/>
  <c r="H764" i="8"/>
  <c r="G764" i="8"/>
  <c r="F764" i="8"/>
  <c r="E764" i="8"/>
  <c r="D764" i="8"/>
  <c r="C764" i="8"/>
  <c r="A764" i="8"/>
  <c r="J763" i="8"/>
  <c r="K763" i="8" s="1"/>
  <c r="I763" i="8"/>
  <c r="H763" i="8"/>
  <c r="G763" i="8"/>
  <c r="F763" i="8"/>
  <c r="E763" i="8"/>
  <c r="D763" i="8"/>
  <c r="C763" i="8"/>
  <c r="A763" i="8"/>
  <c r="J762" i="8"/>
  <c r="K762" i="8" s="1"/>
  <c r="I762" i="8"/>
  <c r="H762" i="8"/>
  <c r="G762" i="8"/>
  <c r="F762" i="8"/>
  <c r="E762" i="8"/>
  <c r="D762" i="8"/>
  <c r="C762" i="8"/>
  <c r="A762" i="8"/>
  <c r="J761" i="8"/>
  <c r="K761" i="8" s="1"/>
  <c r="I761" i="8"/>
  <c r="H761" i="8"/>
  <c r="G761" i="8"/>
  <c r="F761" i="8"/>
  <c r="E761" i="8"/>
  <c r="D761" i="8"/>
  <c r="C761" i="8"/>
  <c r="A761" i="8"/>
  <c r="J760" i="8"/>
  <c r="K760" i="8" s="1"/>
  <c r="I760" i="8"/>
  <c r="H760" i="8"/>
  <c r="G760" i="8"/>
  <c r="F760" i="8"/>
  <c r="E760" i="8"/>
  <c r="D760" i="8"/>
  <c r="C760" i="8"/>
  <c r="A760" i="8"/>
  <c r="J759" i="8"/>
  <c r="K759" i="8" s="1"/>
  <c r="I759" i="8"/>
  <c r="H759" i="8"/>
  <c r="G759" i="8"/>
  <c r="F759" i="8"/>
  <c r="E759" i="8"/>
  <c r="D759" i="8"/>
  <c r="C759" i="8"/>
  <c r="A759" i="8"/>
  <c r="J758" i="8"/>
  <c r="K758" i="8" s="1"/>
  <c r="I758" i="8"/>
  <c r="H758" i="8"/>
  <c r="G758" i="8"/>
  <c r="F758" i="8"/>
  <c r="E758" i="8"/>
  <c r="D758" i="8"/>
  <c r="C758" i="8"/>
  <c r="A758" i="8"/>
  <c r="J757" i="8"/>
  <c r="K757" i="8" s="1"/>
  <c r="I757" i="8"/>
  <c r="H757" i="8"/>
  <c r="G757" i="8"/>
  <c r="F757" i="8"/>
  <c r="E757" i="8"/>
  <c r="D757" i="8"/>
  <c r="C757" i="8"/>
  <c r="A757" i="8"/>
  <c r="J756" i="8"/>
  <c r="K756" i="8" s="1"/>
  <c r="I756" i="8"/>
  <c r="H756" i="8"/>
  <c r="G756" i="8"/>
  <c r="F756" i="8"/>
  <c r="E756" i="8"/>
  <c r="D756" i="8"/>
  <c r="C756" i="8"/>
  <c r="A756" i="8"/>
  <c r="J755" i="8"/>
  <c r="K755" i="8" s="1"/>
  <c r="I755" i="8"/>
  <c r="H755" i="8"/>
  <c r="G755" i="8"/>
  <c r="F755" i="8"/>
  <c r="E755" i="8"/>
  <c r="D755" i="8"/>
  <c r="C755" i="8"/>
  <c r="A755" i="8"/>
  <c r="J754" i="8"/>
  <c r="K754" i="8" s="1"/>
  <c r="I754" i="8"/>
  <c r="H754" i="8"/>
  <c r="G754" i="8"/>
  <c r="F754" i="8"/>
  <c r="E754" i="8"/>
  <c r="D754" i="8"/>
  <c r="C754" i="8"/>
  <c r="A754" i="8"/>
  <c r="J753" i="8"/>
  <c r="K753" i="8" s="1"/>
  <c r="I753" i="8"/>
  <c r="H753" i="8"/>
  <c r="G753" i="8"/>
  <c r="F753" i="8"/>
  <c r="E753" i="8"/>
  <c r="D753" i="8"/>
  <c r="C753" i="8"/>
  <c r="A753" i="8"/>
  <c r="J752" i="8"/>
  <c r="K752" i="8" s="1"/>
  <c r="I752" i="8"/>
  <c r="H752" i="8"/>
  <c r="G752" i="8"/>
  <c r="F752" i="8"/>
  <c r="E752" i="8"/>
  <c r="D752" i="8"/>
  <c r="C752" i="8"/>
  <c r="A752" i="8"/>
  <c r="J751" i="8"/>
  <c r="K751" i="8" s="1"/>
  <c r="I751" i="8"/>
  <c r="H751" i="8"/>
  <c r="G751" i="8"/>
  <c r="F751" i="8"/>
  <c r="E751" i="8"/>
  <c r="D751" i="8"/>
  <c r="C751" i="8"/>
  <c r="A751" i="8"/>
  <c r="J750" i="8"/>
  <c r="K750" i="8" s="1"/>
  <c r="I750" i="8"/>
  <c r="H750" i="8"/>
  <c r="G750" i="8"/>
  <c r="F750" i="8"/>
  <c r="E750" i="8"/>
  <c r="D750" i="8"/>
  <c r="C750" i="8"/>
  <c r="A750" i="8"/>
  <c r="J749" i="8"/>
  <c r="K749" i="8" s="1"/>
  <c r="I749" i="8"/>
  <c r="H749" i="8"/>
  <c r="G749" i="8"/>
  <c r="F749" i="8"/>
  <c r="E749" i="8"/>
  <c r="D749" i="8"/>
  <c r="C749" i="8"/>
  <c r="A749" i="8"/>
  <c r="J748" i="8"/>
  <c r="K748" i="8" s="1"/>
  <c r="I748" i="8"/>
  <c r="H748" i="8"/>
  <c r="G748" i="8"/>
  <c r="F748" i="8"/>
  <c r="E748" i="8"/>
  <c r="D748" i="8"/>
  <c r="C748" i="8"/>
  <c r="A748" i="8"/>
  <c r="J747" i="8"/>
  <c r="K747" i="8" s="1"/>
  <c r="I747" i="8"/>
  <c r="H747" i="8"/>
  <c r="G747" i="8"/>
  <c r="F747" i="8"/>
  <c r="E747" i="8"/>
  <c r="D747" i="8"/>
  <c r="C747" i="8"/>
  <c r="A747" i="8"/>
  <c r="J746" i="8"/>
  <c r="K746" i="8" s="1"/>
  <c r="I746" i="8"/>
  <c r="H746" i="8"/>
  <c r="G746" i="8"/>
  <c r="F746" i="8"/>
  <c r="E746" i="8"/>
  <c r="D746" i="8"/>
  <c r="C746" i="8"/>
  <c r="A746" i="8"/>
  <c r="J745" i="8"/>
  <c r="K745" i="8" s="1"/>
  <c r="I745" i="8"/>
  <c r="H745" i="8"/>
  <c r="G745" i="8"/>
  <c r="F745" i="8"/>
  <c r="E745" i="8"/>
  <c r="D745" i="8"/>
  <c r="C745" i="8"/>
  <c r="A745" i="8"/>
  <c r="J744" i="8"/>
  <c r="K744" i="8" s="1"/>
  <c r="I744" i="8"/>
  <c r="H744" i="8"/>
  <c r="G744" i="8"/>
  <c r="F744" i="8"/>
  <c r="E744" i="8"/>
  <c r="D744" i="8"/>
  <c r="C744" i="8"/>
  <c r="A744" i="8"/>
  <c r="J743" i="8"/>
  <c r="K743" i="8" s="1"/>
  <c r="I743" i="8"/>
  <c r="H743" i="8"/>
  <c r="G743" i="8"/>
  <c r="F743" i="8"/>
  <c r="E743" i="8"/>
  <c r="D743" i="8"/>
  <c r="C743" i="8"/>
  <c r="A743" i="8"/>
  <c r="J742" i="8"/>
  <c r="K742" i="8" s="1"/>
  <c r="I742" i="8"/>
  <c r="H742" i="8"/>
  <c r="G742" i="8"/>
  <c r="F742" i="8"/>
  <c r="E742" i="8"/>
  <c r="D742" i="8"/>
  <c r="C742" i="8"/>
  <c r="A742" i="8"/>
  <c r="J741" i="8"/>
  <c r="K741" i="8" s="1"/>
  <c r="I741" i="8"/>
  <c r="H741" i="8"/>
  <c r="G741" i="8"/>
  <c r="F741" i="8"/>
  <c r="E741" i="8"/>
  <c r="D741" i="8"/>
  <c r="C741" i="8"/>
  <c r="A741" i="8"/>
  <c r="J740" i="8"/>
  <c r="K740" i="8" s="1"/>
  <c r="I740" i="8"/>
  <c r="H740" i="8"/>
  <c r="G740" i="8"/>
  <c r="F740" i="8"/>
  <c r="E740" i="8"/>
  <c r="D740" i="8"/>
  <c r="C740" i="8"/>
  <c r="A740" i="8"/>
  <c r="J739" i="8"/>
  <c r="K739" i="8" s="1"/>
  <c r="I739" i="8"/>
  <c r="H739" i="8"/>
  <c r="G739" i="8"/>
  <c r="F739" i="8"/>
  <c r="E739" i="8"/>
  <c r="D739" i="8"/>
  <c r="C739" i="8"/>
  <c r="A739" i="8"/>
  <c r="J738" i="8"/>
  <c r="K738" i="8" s="1"/>
  <c r="I738" i="8"/>
  <c r="H738" i="8"/>
  <c r="G738" i="8"/>
  <c r="F738" i="8"/>
  <c r="E738" i="8"/>
  <c r="D738" i="8"/>
  <c r="C738" i="8"/>
  <c r="A738" i="8"/>
  <c r="J737" i="8"/>
  <c r="K737" i="8" s="1"/>
  <c r="I737" i="8"/>
  <c r="H737" i="8"/>
  <c r="G737" i="8"/>
  <c r="F737" i="8"/>
  <c r="E737" i="8"/>
  <c r="D737" i="8"/>
  <c r="C737" i="8"/>
  <c r="A737" i="8"/>
  <c r="J736" i="8"/>
  <c r="K736" i="8" s="1"/>
  <c r="I736" i="8"/>
  <c r="H736" i="8"/>
  <c r="G736" i="8"/>
  <c r="F736" i="8"/>
  <c r="E736" i="8"/>
  <c r="D736" i="8"/>
  <c r="C736" i="8"/>
  <c r="A736" i="8"/>
  <c r="J735" i="8"/>
  <c r="K735" i="8" s="1"/>
  <c r="I735" i="8"/>
  <c r="H735" i="8"/>
  <c r="G735" i="8"/>
  <c r="F735" i="8"/>
  <c r="E735" i="8"/>
  <c r="D735" i="8"/>
  <c r="C735" i="8"/>
  <c r="A735" i="8"/>
  <c r="J734" i="8"/>
  <c r="K734" i="8" s="1"/>
  <c r="I734" i="8"/>
  <c r="H734" i="8"/>
  <c r="G734" i="8"/>
  <c r="F734" i="8"/>
  <c r="E734" i="8"/>
  <c r="D734" i="8"/>
  <c r="C734" i="8"/>
  <c r="A734" i="8"/>
  <c r="J733" i="8"/>
  <c r="K733" i="8" s="1"/>
  <c r="I733" i="8"/>
  <c r="H733" i="8"/>
  <c r="G733" i="8"/>
  <c r="F733" i="8"/>
  <c r="E733" i="8"/>
  <c r="D733" i="8"/>
  <c r="C733" i="8"/>
  <c r="A733" i="8"/>
  <c r="J732" i="8"/>
  <c r="K732" i="8" s="1"/>
  <c r="I732" i="8"/>
  <c r="H732" i="8"/>
  <c r="G732" i="8"/>
  <c r="F732" i="8"/>
  <c r="E732" i="8"/>
  <c r="D732" i="8"/>
  <c r="C732" i="8"/>
  <c r="A732" i="8"/>
  <c r="J731" i="8"/>
  <c r="K731" i="8" s="1"/>
  <c r="I731" i="8"/>
  <c r="H731" i="8"/>
  <c r="G731" i="8"/>
  <c r="F731" i="8"/>
  <c r="E731" i="8"/>
  <c r="D731" i="8"/>
  <c r="C731" i="8"/>
  <c r="A731" i="8"/>
  <c r="J730" i="8"/>
  <c r="K730" i="8" s="1"/>
  <c r="I730" i="8"/>
  <c r="H730" i="8"/>
  <c r="G730" i="8"/>
  <c r="F730" i="8"/>
  <c r="E730" i="8"/>
  <c r="D730" i="8"/>
  <c r="C730" i="8"/>
  <c r="A730" i="8"/>
  <c r="J729" i="8"/>
  <c r="K729" i="8" s="1"/>
  <c r="I729" i="8"/>
  <c r="H729" i="8"/>
  <c r="G729" i="8"/>
  <c r="F729" i="8"/>
  <c r="E729" i="8"/>
  <c r="D729" i="8"/>
  <c r="C729" i="8"/>
  <c r="A729" i="8"/>
  <c r="J728" i="8"/>
  <c r="K728" i="8" s="1"/>
  <c r="I728" i="8"/>
  <c r="H728" i="8"/>
  <c r="G728" i="8"/>
  <c r="F728" i="8"/>
  <c r="E728" i="8"/>
  <c r="D728" i="8"/>
  <c r="C728" i="8"/>
  <c r="A728" i="8"/>
  <c r="J727" i="8"/>
  <c r="K727" i="8" s="1"/>
  <c r="I727" i="8"/>
  <c r="H727" i="8"/>
  <c r="G727" i="8"/>
  <c r="F727" i="8"/>
  <c r="E727" i="8"/>
  <c r="D727" i="8"/>
  <c r="C727" i="8"/>
  <c r="A727" i="8"/>
  <c r="J726" i="8"/>
  <c r="K726" i="8" s="1"/>
  <c r="I726" i="8"/>
  <c r="H726" i="8"/>
  <c r="G726" i="8"/>
  <c r="F726" i="8"/>
  <c r="E726" i="8"/>
  <c r="D726" i="8"/>
  <c r="C726" i="8"/>
  <c r="A726" i="8"/>
  <c r="J725" i="8"/>
  <c r="K725" i="8" s="1"/>
  <c r="I725" i="8"/>
  <c r="H725" i="8"/>
  <c r="G725" i="8"/>
  <c r="F725" i="8"/>
  <c r="E725" i="8"/>
  <c r="D725" i="8"/>
  <c r="C725" i="8"/>
  <c r="A725" i="8"/>
  <c r="J724" i="8"/>
  <c r="K724" i="8" s="1"/>
  <c r="I724" i="8"/>
  <c r="H724" i="8"/>
  <c r="G724" i="8"/>
  <c r="F724" i="8"/>
  <c r="E724" i="8"/>
  <c r="D724" i="8"/>
  <c r="C724" i="8"/>
  <c r="A724" i="8"/>
  <c r="J723" i="8"/>
  <c r="K723" i="8" s="1"/>
  <c r="I723" i="8"/>
  <c r="H723" i="8"/>
  <c r="G723" i="8"/>
  <c r="F723" i="8"/>
  <c r="E723" i="8"/>
  <c r="D723" i="8"/>
  <c r="C723" i="8"/>
  <c r="A723" i="8"/>
  <c r="J722" i="8"/>
  <c r="K722" i="8" s="1"/>
  <c r="I722" i="8"/>
  <c r="H722" i="8"/>
  <c r="G722" i="8"/>
  <c r="F722" i="8"/>
  <c r="E722" i="8"/>
  <c r="D722" i="8"/>
  <c r="C722" i="8"/>
  <c r="A722" i="8"/>
  <c r="J721" i="8"/>
  <c r="K721" i="8" s="1"/>
  <c r="I721" i="8"/>
  <c r="H721" i="8"/>
  <c r="G721" i="8"/>
  <c r="F721" i="8"/>
  <c r="E721" i="8"/>
  <c r="D721" i="8"/>
  <c r="C721" i="8"/>
  <c r="A721" i="8"/>
  <c r="J720" i="8"/>
  <c r="K720" i="8" s="1"/>
  <c r="I720" i="8"/>
  <c r="H720" i="8"/>
  <c r="G720" i="8"/>
  <c r="F720" i="8"/>
  <c r="E720" i="8"/>
  <c r="D720" i="8"/>
  <c r="C720" i="8"/>
  <c r="A720" i="8"/>
  <c r="J719" i="8"/>
  <c r="K719" i="8" s="1"/>
  <c r="I719" i="8"/>
  <c r="H719" i="8"/>
  <c r="G719" i="8"/>
  <c r="F719" i="8"/>
  <c r="E719" i="8"/>
  <c r="D719" i="8"/>
  <c r="C719" i="8"/>
  <c r="A719" i="8"/>
  <c r="J718" i="8"/>
  <c r="K718" i="8" s="1"/>
  <c r="I718" i="8"/>
  <c r="H718" i="8"/>
  <c r="G718" i="8"/>
  <c r="F718" i="8"/>
  <c r="E718" i="8"/>
  <c r="D718" i="8"/>
  <c r="C718" i="8"/>
  <c r="A718" i="8"/>
  <c r="J717" i="8"/>
  <c r="K717" i="8" s="1"/>
  <c r="I717" i="8"/>
  <c r="H717" i="8"/>
  <c r="G717" i="8"/>
  <c r="F717" i="8"/>
  <c r="E717" i="8"/>
  <c r="D717" i="8"/>
  <c r="C717" i="8"/>
  <c r="A717" i="8"/>
  <c r="J716" i="8"/>
  <c r="K716" i="8" s="1"/>
  <c r="I716" i="8"/>
  <c r="H716" i="8"/>
  <c r="G716" i="8"/>
  <c r="F716" i="8"/>
  <c r="E716" i="8"/>
  <c r="D716" i="8"/>
  <c r="C716" i="8"/>
  <c r="A716" i="8"/>
  <c r="J715" i="8"/>
  <c r="K715" i="8" s="1"/>
  <c r="I715" i="8"/>
  <c r="H715" i="8"/>
  <c r="G715" i="8"/>
  <c r="F715" i="8"/>
  <c r="E715" i="8"/>
  <c r="D715" i="8"/>
  <c r="C715" i="8"/>
  <c r="A715" i="8"/>
  <c r="J714" i="8"/>
  <c r="K714" i="8" s="1"/>
  <c r="I714" i="8"/>
  <c r="H714" i="8"/>
  <c r="G714" i="8"/>
  <c r="F714" i="8"/>
  <c r="E714" i="8"/>
  <c r="D714" i="8"/>
  <c r="C714" i="8"/>
  <c r="A714" i="8"/>
  <c r="J713" i="8"/>
  <c r="K713" i="8" s="1"/>
  <c r="I713" i="8"/>
  <c r="H713" i="8"/>
  <c r="G713" i="8"/>
  <c r="F713" i="8"/>
  <c r="E713" i="8"/>
  <c r="D713" i="8"/>
  <c r="C713" i="8"/>
  <c r="A713" i="8"/>
  <c r="J712" i="8"/>
  <c r="K712" i="8" s="1"/>
  <c r="I712" i="8"/>
  <c r="H712" i="8"/>
  <c r="G712" i="8"/>
  <c r="F712" i="8"/>
  <c r="E712" i="8"/>
  <c r="D712" i="8"/>
  <c r="C712" i="8"/>
  <c r="A712" i="8"/>
  <c r="J711" i="8"/>
  <c r="K711" i="8" s="1"/>
  <c r="I711" i="8"/>
  <c r="H711" i="8"/>
  <c r="G711" i="8"/>
  <c r="F711" i="8"/>
  <c r="E711" i="8"/>
  <c r="D711" i="8"/>
  <c r="C711" i="8"/>
  <c r="A711" i="8"/>
  <c r="J710" i="8"/>
  <c r="K710" i="8" s="1"/>
  <c r="I710" i="8"/>
  <c r="H710" i="8"/>
  <c r="G710" i="8"/>
  <c r="F710" i="8"/>
  <c r="E710" i="8"/>
  <c r="D710" i="8"/>
  <c r="C710" i="8"/>
  <c r="A710" i="8"/>
  <c r="J709" i="8"/>
  <c r="K709" i="8" s="1"/>
  <c r="I709" i="8"/>
  <c r="H709" i="8"/>
  <c r="G709" i="8"/>
  <c r="F709" i="8"/>
  <c r="E709" i="8"/>
  <c r="D709" i="8"/>
  <c r="C709" i="8"/>
  <c r="A709" i="8"/>
  <c r="J708" i="8"/>
  <c r="K708" i="8" s="1"/>
  <c r="I708" i="8"/>
  <c r="H708" i="8"/>
  <c r="G708" i="8"/>
  <c r="F708" i="8"/>
  <c r="E708" i="8"/>
  <c r="D708" i="8"/>
  <c r="C708" i="8"/>
  <c r="A708" i="8"/>
  <c r="J707" i="8"/>
  <c r="K707" i="8" s="1"/>
  <c r="I707" i="8"/>
  <c r="H707" i="8"/>
  <c r="G707" i="8"/>
  <c r="F707" i="8"/>
  <c r="E707" i="8"/>
  <c r="D707" i="8"/>
  <c r="C707" i="8"/>
  <c r="A707" i="8"/>
  <c r="J706" i="8"/>
  <c r="K706" i="8" s="1"/>
  <c r="I706" i="8"/>
  <c r="H706" i="8"/>
  <c r="G706" i="8"/>
  <c r="F706" i="8"/>
  <c r="E706" i="8"/>
  <c r="D706" i="8"/>
  <c r="C706" i="8"/>
  <c r="A706" i="8"/>
  <c r="J705" i="8"/>
  <c r="K705" i="8" s="1"/>
  <c r="I705" i="8"/>
  <c r="H705" i="8"/>
  <c r="G705" i="8"/>
  <c r="F705" i="8"/>
  <c r="E705" i="8"/>
  <c r="D705" i="8"/>
  <c r="C705" i="8"/>
  <c r="A705" i="8"/>
  <c r="J704" i="8"/>
  <c r="K704" i="8" s="1"/>
  <c r="I704" i="8"/>
  <c r="H704" i="8"/>
  <c r="G704" i="8"/>
  <c r="F704" i="8"/>
  <c r="E704" i="8"/>
  <c r="D704" i="8"/>
  <c r="C704" i="8"/>
  <c r="A704" i="8"/>
  <c r="J703" i="8"/>
  <c r="K703" i="8" s="1"/>
  <c r="I703" i="8"/>
  <c r="H703" i="8"/>
  <c r="G703" i="8"/>
  <c r="F703" i="8"/>
  <c r="E703" i="8"/>
  <c r="D703" i="8"/>
  <c r="C703" i="8"/>
  <c r="A703" i="8"/>
  <c r="J702" i="8"/>
  <c r="K702" i="8" s="1"/>
  <c r="I702" i="8"/>
  <c r="H702" i="8"/>
  <c r="G702" i="8"/>
  <c r="F702" i="8"/>
  <c r="E702" i="8"/>
  <c r="D702" i="8"/>
  <c r="C702" i="8"/>
  <c r="A702" i="8"/>
  <c r="J701" i="8"/>
  <c r="K701" i="8" s="1"/>
  <c r="I701" i="8"/>
  <c r="H701" i="8"/>
  <c r="G701" i="8"/>
  <c r="F701" i="8"/>
  <c r="E701" i="8"/>
  <c r="D701" i="8"/>
  <c r="C701" i="8"/>
  <c r="A701" i="8"/>
  <c r="J700" i="8"/>
  <c r="K700" i="8" s="1"/>
  <c r="I700" i="8"/>
  <c r="H700" i="8"/>
  <c r="G700" i="8"/>
  <c r="F700" i="8"/>
  <c r="E700" i="8"/>
  <c r="D700" i="8"/>
  <c r="C700" i="8"/>
  <c r="A700" i="8"/>
  <c r="J699" i="8"/>
  <c r="K699" i="8" s="1"/>
  <c r="I699" i="8"/>
  <c r="H699" i="8"/>
  <c r="G699" i="8"/>
  <c r="F699" i="8"/>
  <c r="E699" i="8"/>
  <c r="D699" i="8"/>
  <c r="C699" i="8"/>
  <c r="A699" i="8"/>
  <c r="J698" i="8"/>
  <c r="K698" i="8" s="1"/>
  <c r="I698" i="8"/>
  <c r="H698" i="8"/>
  <c r="G698" i="8"/>
  <c r="F698" i="8"/>
  <c r="E698" i="8"/>
  <c r="D698" i="8"/>
  <c r="C698" i="8"/>
  <c r="A698" i="8"/>
  <c r="J697" i="8"/>
  <c r="K697" i="8" s="1"/>
  <c r="I697" i="8"/>
  <c r="H697" i="8"/>
  <c r="G697" i="8"/>
  <c r="F697" i="8"/>
  <c r="E697" i="8"/>
  <c r="D697" i="8"/>
  <c r="C697" i="8"/>
  <c r="A697" i="8"/>
  <c r="J696" i="8"/>
  <c r="K696" i="8" s="1"/>
  <c r="I696" i="8"/>
  <c r="H696" i="8"/>
  <c r="G696" i="8"/>
  <c r="F696" i="8"/>
  <c r="E696" i="8"/>
  <c r="D696" i="8"/>
  <c r="C696" i="8"/>
  <c r="A696" i="8"/>
  <c r="J695" i="8"/>
  <c r="K695" i="8" s="1"/>
  <c r="I695" i="8"/>
  <c r="H695" i="8"/>
  <c r="G695" i="8"/>
  <c r="F695" i="8"/>
  <c r="E695" i="8"/>
  <c r="D695" i="8"/>
  <c r="C695" i="8"/>
  <c r="A695" i="8"/>
  <c r="J694" i="8"/>
  <c r="K694" i="8" s="1"/>
  <c r="I694" i="8"/>
  <c r="H694" i="8"/>
  <c r="G694" i="8"/>
  <c r="F694" i="8"/>
  <c r="E694" i="8"/>
  <c r="D694" i="8"/>
  <c r="C694" i="8"/>
  <c r="A694" i="8"/>
  <c r="J693" i="8"/>
  <c r="K693" i="8" s="1"/>
  <c r="I693" i="8"/>
  <c r="H693" i="8"/>
  <c r="G693" i="8"/>
  <c r="F693" i="8"/>
  <c r="E693" i="8"/>
  <c r="D693" i="8"/>
  <c r="C693" i="8"/>
  <c r="A693" i="8"/>
  <c r="J692" i="8"/>
  <c r="K692" i="8" s="1"/>
  <c r="I692" i="8"/>
  <c r="H692" i="8"/>
  <c r="G692" i="8"/>
  <c r="F692" i="8"/>
  <c r="E692" i="8"/>
  <c r="D692" i="8"/>
  <c r="C692" i="8"/>
  <c r="A692" i="8"/>
  <c r="J691" i="8"/>
  <c r="K691" i="8" s="1"/>
  <c r="I691" i="8"/>
  <c r="H691" i="8"/>
  <c r="G691" i="8"/>
  <c r="F691" i="8"/>
  <c r="E691" i="8"/>
  <c r="D691" i="8"/>
  <c r="C691" i="8"/>
  <c r="A691" i="8"/>
  <c r="J690" i="8"/>
  <c r="K690" i="8" s="1"/>
  <c r="I690" i="8"/>
  <c r="H690" i="8"/>
  <c r="G690" i="8"/>
  <c r="F690" i="8"/>
  <c r="E690" i="8"/>
  <c r="D690" i="8"/>
  <c r="C690" i="8"/>
  <c r="A690" i="8"/>
  <c r="J689" i="8"/>
  <c r="K689" i="8" s="1"/>
  <c r="I689" i="8"/>
  <c r="H689" i="8"/>
  <c r="G689" i="8"/>
  <c r="F689" i="8"/>
  <c r="E689" i="8"/>
  <c r="D689" i="8"/>
  <c r="C689" i="8"/>
  <c r="A689" i="8"/>
  <c r="J688" i="8"/>
  <c r="K688" i="8" s="1"/>
  <c r="I688" i="8"/>
  <c r="H688" i="8"/>
  <c r="G688" i="8"/>
  <c r="F688" i="8"/>
  <c r="E688" i="8"/>
  <c r="D688" i="8"/>
  <c r="C688" i="8"/>
  <c r="A688" i="8"/>
  <c r="J687" i="8"/>
  <c r="K687" i="8" s="1"/>
  <c r="I687" i="8"/>
  <c r="H687" i="8"/>
  <c r="G687" i="8"/>
  <c r="F687" i="8"/>
  <c r="E687" i="8"/>
  <c r="D687" i="8"/>
  <c r="C687" i="8"/>
  <c r="A687" i="8"/>
  <c r="J686" i="8"/>
  <c r="K686" i="8" s="1"/>
  <c r="I686" i="8"/>
  <c r="H686" i="8"/>
  <c r="G686" i="8"/>
  <c r="F686" i="8"/>
  <c r="E686" i="8"/>
  <c r="D686" i="8"/>
  <c r="C686" i="8"/>
  <c r="A686" i="8"/>
  <c r="J685" i="8"/>
  <c r="K685" i="8" s="1"/>
  <c r="I685" i="8"/>
  <c r="H685" i="8"/>
  <c r="G685" i="8"/>
  <c r="F685" i="8"/>
  <c r="E685" i="8"/>
  <c r="D685" i="8"/>
  <c r="C685" i="8"/>
  <c r="A685" i="8"/>
  <c r="J684" i="8"/>
  <c r="K684" i="8" s="1"/>
  <c r="I684" i="8"/>
  <c r="H684" i="8"/>
  <c r="G684" i="8"/>
  <c r="F684" i="8"/>
  <c r="E684" i="8"/>
  <c r="D684" i="8"/>
  <c r="C684" i="8"/>
  <c r="A684" i="8"/>
  <c r="J683" i="8"/>
  <c r="K683" i="8" s="1"/>
  <c r="I683" i="8"/>
  <c r="H683" i="8"/>
  <c r="G683" i="8"/>
  <c r="F683" i="8"/>
  <c r="E683" i="8"/>
  <c r="D683" i="8"/>
  <c r="C683" i="8"/>
  <c r="A683" i="8"/>
  <c r="J682" i="8"/>
  <c r="K682" i="8" s="1"/>
  <c r="I682" i="8"/>
  <c r="H682" i="8"/>
  <c r="G682" i="8"/>
  <c r="F682" i="8"/>
  <c r="E682" i="8"/>
  <c r="D682" i="8"/>
  <c r="C682" i="8"/>
  <c r="A682" i="8"/>
  <c r="J681" i="8"/>
  <c r="K681" i="8" s="1"/>
  <c r="I681" i="8"/>
  <c r="H681" i="8"/>
  <c r="G681" i="8"/>
  <c r="F681" i="8"/>
  <c r="E681" i="8"/>
  <c r="D681" i="8"/>
  <c r="C681" i="8"/>
  <c r="A681" i="8"/>
  <c r="J680" i="8"/>
  <c r="K680" i="8" s="1"/>
  <c r="I680" i="8"/>
  <c r="H680" i="8"/>
  <c r="G680" i="8"/>
  <c r="F680" i="8"/>
  <c r="E680" i="8"/>
  <c r="D680" i="8"/>
  <c r="C680" i="8"/>
  <c r="A680" i="8"/>
  <c r="J679" i="8"/>
  <c r="K679" i="8" s="1"/>
  <c r="I679" i="8"/>
  <c r="H679" i="8"/>
  <c r="G679" i="8"/>
  <c r="F679" i="8"/>
  <c r="E679" i="8"/>
  <c r="D679" i="8"/>
  <c r="C679" i="8"/>
  <c r="A679" i="8"/>
  <c r="J678" i="8"/>
  <c r="K678" i="8" s="1"/>
  <c r="I678" i="8"/>
  <c r="H678" i="8"/>
  <c r="G678" i="8"/>
  <c r="F678" i="8"/>
  <c r="E678" i="8"/>
  <c r="D678" i="8"/>
  <c r="C678" i="8"/>
  <c r="A678" i="8"/>
  <c r="J677" i="8"/>
  <c r="K677" i="8" s="1"/>
  <c r="I677" i="8"/>
  <c r="H677" i="8"/>
  <c r="G677" i="8"/>
  <c r="F677" i="8"/>
  <c r="E677" i="8"/>
  <c r="D677" i="8"/>
  <c r="C677" i="8"/>
  <c r="A677" i="8"/>
  <c r="J676" i="8"/>
  <c r="K676" i="8" s="1"/>
  <c r="I676" i="8"/>
  <c r="H676" i="8"/>
  <c r="G676" i="8"/>
  <c r="F676" i="8"/>
  <c r="E676" i="8"/>
  <c r="D676" i="8"/>
  <c r="C676" i="8"/>
  <c r="A676" i="8"/>
  <c r="J675" i="8"/>
  <c r="K675" i="8" s="1"/>
  <c r="I675" i="8"/>
  <c r="H675" i="8"/>
  <c r="G675" i="8"/>
  <c r="F675" i="8"/>
  <c r="E675" i="8"/>
  <c r="D675" i="8"/>
  <c r="C675" i="8"/>
  <c r="A675" i="8"/>
  <c r="J674" i="8"/>
  <c r="K674" i="8" s="1"/>
  <c r="I674" i="8"/>
  <c r="H674" i="8"/>
  <c r="G674" i="8"/>
  <c r="F674" i="8"/>
  <c r="E674" i="8"/>
  <c r="D674" i="8"/>
  <c r="C674" i="8"/>
  <c r="A674" i="8"/>
  <c r="J673" i="8"/>
  <c r="K673" i="8" s="1"/>
  <c r="I673" i="8"/>
  <c r="H673" i="8"/>
  <c r="G673" i="8"/>
  <c r="F673" i="8"/>
  <c r="E673" i="8"/>
  <c r="D673" i="8"/>
  <c r="C673" i="8"/>
  <c r="A673" i="8"/>
  <c r="J672" i="8"/>
  <c r="K672" i="8" s="1"/>
  <c r="I672" i="8"/>
  <c r="H672" i="8"/>
  <c r="G672" i="8"/>
  <c r="F672" i="8"/>
  <c r="E672" i="8"/>
  <c r="D672" i="8"/>
  <c r="C672" i="8"/>
  <c r="A672" i="8"/>
  <c r="J671" i="8"/>
  <c r="K671" i="8" s="1"/>
  <c r="I671" i="8"/>
  <c r="H671" i="8"/>
  <c r="G671" i="8"/>
  <c r="F671" i="8"/>
  <c r="E671" i="8"/>
  <c r="D671" i="8"/>
  <c r="C671" i="8"/>
  <c r="A671" i="8"/>
  <c r="J670" i="8"/>
  <c r="K670" i="8" s="1"/>
  <c r="I670" i="8"/>
  <c r="H670" i="8"/>
  <c r="G670" i="8"/>
  <c r="F670" i="8"/>
  <c r="E670" i="8"/>
  <c r="D670" i="8"/>
  <c r="C670" i="8"/>
  <c r="A670" i="8"/>
  <c r="J669" i="8"/>
  <c r="K669" i="8" s="1"/>
  <c r="I669" i="8"/>
  <c r="H669" i="8"/>
  <c r="G669" i="8"/>
  <c r="F669" i="8"/>
  <c r="E669" i="8"/>
  <c r="D669" i="8"/>
  <c r="C669" i="8"/>
  <c r="A669" i="8"/>
  <c r="J668" i="8"/>
  <c r="K668" i="8" s="1"/>
  <c r="I668" i="8"/>
  <c r="H668" i="8"/>
  <c r="G668" i="8"/>
  <c r="F668" i="8"/>
  <c r="E668" i="8"/>
  <c r="D668" i="8"/>
  <c r="C668" i="8"/>
  <c r="A668" i="8"/>
  <c r="J667" i="8"/>
  <c r="K667" i="8" s="1"/>
  <c r="I667" i="8"/>
  <c r="H667" i="8"/>
  <c r="G667" i="8"/>
  <c r="F667" i="8"/>
  <c r="E667" i="8"/>
  <c r="D667" i="8"/>
  <c r="C667" i="8"/>
  <c r="A667" i="8"/>
  <c r="J666" i="8"/>
  <c r="K666" i="8" s="1"/>
  <c r="I666" i="8"/>
  <c r="H666" i="8"/>
  <c r="G666" i="8"/>
  <c r="F666" i="8"/>
  <c r="E666" i="8"/>
  <c r="D666" i="8"/>
  <c r="C666" i="8"/>
  <c r="A666" i="8"/>
  <c r="J665" i="8"/>
  <c r="K665" i="8" s="1"/>
  <c r="I665" i="8"/>
  <c r="H665" i="8"/>
  <c r="G665" i="8"/>
  <c r="F665" i="8"/>
  <c r="E665" i="8"/>
  <c r="D665" i="8"/>
  <c r="C665" i="8"/>
  <c r="A665" i="8"/>
  <c r="J664" i="8"/>
  <c r="K664" i="8" s="1"/>
  <c r="I664" i="8"/>
  <c r="H664" i="8"/>
  <c r="G664" i="8"/>
  <c r="F664" i="8"/>
  <c r="E664" i="8"/>
  <c r="D664" i="8"/>
  <c r="C664" i="8"/>
  <c r="A664" i="8"/>
  <c r="J663" i="8"/>
  <c r="K663" i="8" s="1"/>
  <c r="I663" i="8"/>
  <c r="H663" i="8"/>
  <c r="G663" i="8"/>
  <c r="F663" i="8"/>
  <c r="E663" i="8"/>
  <c r="D663" i="8"/>
  <c r="C663" i="8"/>
  <c r="A663" i="8"/>
  <c r="J662" i="8"/>
  <c r="K662" i="8" s="1"/>
  <c r="I662" i="8"/>
  <c r="H662" i="8"/>
  <c r="G662" i="8"/>
  <c r="F662" i="8"/>
  <c r="E662" i="8"/>
  <c r="D662" i="8"/>
  <c r="C662" i="8"/>
  <c r="A662" i="8"/>
  <c r="J661" i="8"/>
  <c r="K661" i="8" s="1"/>
  <c r="I661" i="8"/>
  <c r="H661" i="8"/>
  <c r="G661" i="8"/>
  <c r="F661" i="8"/>
  <c r="E661" i="8"/>
  <c r="D661" i="8"/>
  <c r="C661" i="8"/>
  <c r="A661" i="8"/>
  <c r="J660" i="8"/>
  <c r="K660" i="8" s="1"/>
  <c r="I660" i="8"/>
  <c r="H660" i="8"/>
  <c r="G660" i="8"/>
  <c r="F660" i="8"/>
  <c r="E660" i="8"/>
  <c r="D660" i="8"/>
  <c r="C660" i="8"/>
  <c r="A660" i="8"/>
  <c r="J659" i="8"/>
  <c r="K659" i="8" s="1"/>
  <c r="I659" i="8"/>
  <c r="H659" i="8"/>
  <c r="G659" i="8"/>
  <c r="F659" i="8"/>
  <c r="E659" i="8"/>
  <c r="D659" i="8"/>
  <c r="C659" i="8"/>
  <c r="A659" i="8"/>
  <c r="J658" i="8"/>
  <c r="K658" i="8" s="1"/>
  <c r="I658" i="8"/>
  <c r="H658" i="8"/>
  <c r="G658" i="8"/>
  <c r="F658" i="8"/>
  <c r="E658" i="8"/>
  <c r="D658" i="8"/>
  <c r="C658" i="8"/>
  <c r="A658" i="8"/>
  <c r="J657" i="8"/>
  <c r="K657" i="8" s="1"/>
  <c r="I657" i="8"/>
  <c r="H657" i="8"/>
  <c r="G657" i="8"/>
  <c r="F657" i="8"/>
  <c r="E657" i="8"/>
  <c r="D657" i="8"/>
  <c r="C657" i="8"/>
  <c r="A657" i="8"/>
  <c r="J656" i="8"/>
  <c r="K656" i="8" s="1"/>
  <c r="I656" i="8"/>
  <c r="H656" i="8"/>
  <c r="G656" i="8"/>
  <c r="F656" i="8"/>
  <c r="E656" i="8"/>
  <c r="D656" i="8"/>
  <c r="C656" i="8"/>
  <c r="A656" i="8"/>
  <c r="J655" i="8"/>
  <c r="K655" i="8" s="1"/>
  <c r="I655" i="8"/>
  <c r="H655" i="8"/>
  <c r="G655" i="8"/>
  <c r="F655" i="8"/>
  <c r="E655" i="8"/>
  <c r="D655" i="8"/>
  <c r="C655" i="8"/>
  <c r="A655" i="8"/>
  <c r="J654" i="8"/>
  <c r="K654" i="8" s="1"/>
  <c r="I654" i="8"/>
  <c r="H654" i="8"/>
  <c r="G654" i="8"/>
  <c r="F654" i="8"/>
  <c r="E654" i="8"/>
  <c r="D654" i="8"/>
  <c r="C654" i="8"/>
  <c r="A654" i="8"/>
  <c r="J653" i="8"/>
  <c r="K653" i="8" s="1"/>
  <c r="I653" i="8"/>
  <c r="H653" i="8"/>
  <c r="G653" i="8"/>
  <c r="F653" i="8"/>
  <c r="E653" i="8"/>
  <c r="D653" i="8"/>
  <c r="C653" i="8"/>
  <c r="A653" i="8"/>
  <c r="J652" i="8"/>
  <c r="K652" i="8" s="1"/>
  <c r="I652" i="8"/>
  <c r="H652" i="8"/>
  <c r="G652" i="8"/>
  <c r="F652" i="8"/>
  <c r="E652" i="8"/>
  <c r="D652" i="8"/>
  <c r="C652" i="8"/>
  <c r="A652" i="8"/>
  <c r="J651" i="8"/>
  <c r="K651" i="8" s="1"/>
  <c r="I651" i="8"/>
  <c r="H651" i="8"/>
  <c r="G651" i="8"/>
  <c r="F651" i="8"/>
  <c r="E651" i="8"/>
  <c r="D651" i="8"/>
  <c r="C651" i="8"/>
  <c r="A651" i="8"/>
  <c r="J650" i="8"/>
  <c r="K650" i="8" s="1"/>
  <c r="I650" i="8"/>
  <c r="H650" i="8"/>
  <c r="G650" i="8"/>
  <c r="F650" i="8"/>
  <c r="E650" i="8"/>
  <c r="D650" i="8"/>
  <c r="C650" i="8"/>
  <c r="A650" i="8"/>
  <c r="J649" i="8"/>
  <c r="K649" i="8" s="1"/>
  <c r="I649" i="8"/>
  <c r="H649" i="8"/>
  <c r="G649" i="8"/>
  <c r="F649" i="8"/>
  <c r="E649" i="8"/>
  <c r="D649" i="8"/>
  <c r="C649" i="8"/>
  <c r="A649" i="8"/>
  <c r="J648" i="8"/>
  <c r="K648" i="8" s="1"/>
  <c r="I648" i="8"/>
  <c r="H648" i="8"/>
  <c r="G648" i="8"/>
  <c r="F648" i="8"/>
  <c r="E648" i="8"/>
  <c r="D648" i="8"/>
  <c r="C648" i="8"/>
  <c r="A648" i="8"/>
  <c r="J647" i="8"/>
  <c r="K647" i="8" s="1"/>
  <c r="I647" i="8"/>
  <c r="H647" i="8"/>
  <c r="G647" i="8"/>
  <c r="F647" i="8"/>
  <c r="E647" i="8"/>
  <c r="D647" i="8"/>
  <c r="C647" i="8"/>
  <c r="A647" i="8"/>
  <c r="J646" i="8"/>
  <c r="K646" i="8" s="1"/>
  <c r="I646" i="8"/>
  <c r="H646" i="8"/>
  <c r="G646" i="8"/>
  <c r="F646" i="8"/>
  <c r="E646" i="8"/>
  <c r="D646" i="8"/>
  <c r="C646" i="8"/>
  <c r="A646" i="8"/>
  <c r="J645" i="8"/>
  <c r="K645" i="8" s="1"/>
  <c r="I645" i="8"/>
  <c r="H645" i="8"/>
  <c r="G645" i="8"/>
  <c r="F645" i="8"/>
  <c r="E645" i="8"/>
  <c r="D645" i="8"/>
  <c r="C645" i="8"/>
  <c r="A645" i="8"/>
  <c r="J644" i="8"/>
  <c r="K644" i="8" s="1"/>
  <c r="I644" i="8"/>
  <c r="H644" i="8"/>
  <c r="G644" i="8"/>
  <c r="F644" i="8"/>
  <c r="E644" i="8"/>
  <c r="D644" i="8"/>
  <c r="C644" i="8"/>
  <c r="A644" i="8"/>
  <c r="J643" i="8"/>
  <c r="K643" i="8" s="1"/>
  <c r="I643" i="8"/>
  <c r="H643" i="8"/>
  <c r="G643" i="8"/>
  <c r="F643" i="8"/>
  <c r="E643" i="8"/>
  <c r="D643" i="8"/>
  <c r="C643" i="8"/>
  <c r="A643" i="8"/>
  <c r="J642" i="8"/>
  <c r="K642" i="8" s="1"/>
  <c r="I642" i="8"/>
  <c r="H642" i="8"/>
  <c r="G642" i="8"/>
  <c r="F642" i="8"/>
  <c r="E642" i="8"/>
  <c r="D642" i="8"/>
  <c r="C642" i="8"/>
  <c r="A642" i="8"/>
  <c r="J641" i="8"/>
  <c r="K641" i="8" s="1"/>
  <c r="I641" i="8"/>
  <c r="H641" i="8"/>
  <c r="G641" i="8"/>
  <c r="F641" i="8"/>
  <c r="E641" i="8"/>
  <c r="D641" i="8"/>
  <c r="C641" i="8"/>
  <c r="A641" i="8"/>
  <c r="J640" i="8"/>
  <c r="K640" i="8" s="1"/>
  <c r="I640" i="8"/>
  <c r="H640" i="8"/>
  <c r="G640" i="8"/>
  <c r="F640" i="8"/>
  <c r="E640" i="8"/>
  <c r="D640" i="8"/>
  <c r="C640" i="8"/>
  <c r="A640" i="8"/>
  <c r="J639" i="8"/>
  <c r="K639" i="8" s="1"/>
  <c r="I639" i="8"/>
  <c r="H639" i="8"/>
  <c r="G639" i="8"/>
  <c r="F639" i="8"/>
  <c r="E639" i="8"/>
  <c r="D639" i="8"/>
  <c r="C639" i="8"/>
  <c r="A639" i="8"/>
  <c r="J638" i="8"/>
  <c r="K638" i="8" s="1"/>
  <c r="I638" i="8"/>
  <c r="H638" i="8"/>
  <c r="G638" i="8"/>
  <c r="F638" i="8"/>
  <c r="E638" i="8"/>
  <c r="D638" i="8"/>
  <c r="C638" i="8"/>
  <c r="A638" i="8"/>
  <c r="J637" i="8"/>
  <c r="K637" i="8" s="1"/>
  <c r="I637" i="8"/>
  <c r="H637" i="8"/>
  <c r="G637" i="8"/>
  <c r="F637" i="8"/>
  <c r="E637" i="8"/>
  <c r="D637" i="8"/>
  <c r="C637" i="8"/>
  <c r="A637" i="8"/>
  <c r="J636" i="8"/>
  <c r="K636" i="8" s="1"/>
  <c r="I636" i="8"/>
  <c r="H636" i="8"/>
  <c r="G636" i="8"/>
  <c r="F636" i="8"/>
  <c r="E636" i="8"/>
  <c r="D636" i="8"/>
  <c r="C636" i="8"/>
  <c r="A636" i="8"/>
  <c r="J635" i="8"/>
  <c r="K635" i="8" s="1"/>
  <c r="I635" i="8"/>
  <c r="H635" i="8"/>
  <c r="G635" i="8"/>
  <c r="F635" i="8"/>
  <c r="E635" i="8"/>
  <c r="D635" i="8"/>
  <c r="C635" i="8"/>
  <c r="A635" i="8"/>
  <c r="J634" i="8"/>
  <c r="K634" i="8" s="1"/>
  <c r="I634" i="8"/>
  <c r="H634" i="8"/>
  <c r="G634" i="8"/>
  <c r="F634" i="8"/>
  <c r="E634" i="8"/>
  <c r="D634" i="8"/>
  <c r="C634" i="8"/>
  <c r="A634" i="8"/>
  <c r="J633" i="8"/>
  <c r="K633" i="8" s="1"/>
  <c r="I633" i="8"/>
  <c r="H633" i="8"/>
  <c r="G633" i="8"/>
  <c r="F633" i="8"/>
  <c r="E633" i="8"/>
  <c r="D633" i="8"/>
  <c r="C633" i="8"/>
  <c r="A633" i="8"/>
  <c r="J632" i="8"/>
  <c r="K632" i="8" s="1"/>
  <c r="I632" i="8"/>
  <c r="H632" i="8"/>
  <c r="G632" i="8"/>
  <c r="F632" i="8"/>
  <c r="E632" i="8"/>
  <c r="D632" i="8"/>
  <c r="C632" i="8"/>
  <c r="A632" i="8"/>
  <c r="J631" i="8"/>
  <c r="K631" i="8" s="1"/>
  <c r="I631" i="8"/>
  <c r="H631" i="8"/>
  <c r="G631" i="8"/>
  <c r="F631" i="8"/>
  <c r="E631" i="8"/>
  <c r="D631" i="8"/>
  <c r="C631" i="8"/>
  <c r="A631" i="8"/>
  <c r="J630" i="8"/>
  <c r="K630" i="8" s="1"/>
  <c r="I630" i="8"/>
  <c r="H630" i="8"/>
  <c r="G630" i="8"/>
  <c r="F630" i="8"/>
  <c r="E630" i="8"/>
  <c r="D630" i="8"/>
  <c r="C630" i="8"/>
  <c r="A630" i="8"/>
  <c r="J629" i="8"/>
  <c r="K629" i="8" s="1"/>
  <c r="I629" i="8"/>
  <c r="H629" i="8"/>
  <c r="G629" i="8"/>
  <c r="F629" i="8"/>
  <c r="E629" i="8"/>
  <c r="D629" i="8"/>
  <c r="C629" i="8"/>
  <c r="A629" i="8"/>
  <c r="J628" i="8"/>
  <c r="K628" i="8" s="1"/>
  <c r="I628" i="8"/>
  <c r="H628" i="8"/>
  <c r="G628" i="8"/>
  <c r="F628" i="8"/>
  <c r="E628" i="8"/>
  <c r="D628" i="8"/>
  <c r="C628" i="8"/>
  <c r="A628" i="8"/>
  <c r="J627" i="8"/>
  <c r="K627" i="8" s="1"/>
  <c r="I627" i="8"/>
  <c r="H627" i="8"/>
  <c r="G627" i="8"/>
  <c r="F627" i="8"/>
  <c r="E627" i="8"/>
  <c r="D627" i="8"/>
  <c r="C627" i="8"/>
  <c r="A627" i="8"/>
  <c r="J626" i="8"/>
  <c r="K626" i="8" s="1"/>
  <c r="I626" i="8"/>
  <c r="H626" i="8"/>
  <c r="G626" i="8"/>
  <c r="F626" i="8"/>
  <c r="E626" i="8"/>
  <c r="D626" i="8"/>
  <c r="C626" i="8"/>
  <c r="A626" i="8"/>
  <c r="J625" i="8"/>
  <c r="K625" i="8" s="1"/>
  <c r="I625" i="8"/>
  <c r="H625" i="8"/>
  <c r="G625" i="8"/>
  <c r="F625" i="8"/>
  <c r="E625" i="8"/>
  <c r="D625" i="8"/>
  <c r="C625" i="8"/>
  <c r="A625" i="8"/>
  <c r="J624" i="8"/>
  <c r="K624" i="8" s="1"/>
  <c r="I624" i="8"/>
  <c r="H624" i="8"/>
  <c r="G624" i="8"/>
  <c r="F624" i="8"/>
  <c r="E624" i="8"/>
  <c r="D624" i="8"/>
  <c r="C624" i="8"/>
  <c r="A624" i="8"/>
  <c r="J623" i="8"/>
  <c r="K623" i="8" s="1"/>
  <c r="I623" i="8"/>
  <c r="H623" i="8"/>
  <c r="G623" i="8"/>
  <c r="F623" i="8"/>
  <c r="E623" i="8"/>
  <c r="D623" i="8"/>
  <c r="C623" i="8"/>
  <c r="A623" i="8"/>
  <c r="J622" i="8"/>
  <c r="K622" i="8" s="1"/>
  <c r="I622" i="8"/>
  <c r="H622" i="8"/>
  <c r="G622" i="8"/>
  <c r="F622" i="8"/>
  <c r="E622" i="8"/>
  <c r="D622" i="8"/>
  <c r="C622" i="8"/>
  <c r="A622" i="8"/>
  <c r="J621" i="8"/>
  <c r="K621" i="8" s="1"/>
  <c r="I621" i="8"/>
  <c r="H621" i="8"/>
  <c r="G621" i="8"/>
  <c r="F621" i="8"/>
  <c r="E621" i="8"/>
  <c r="D621" i="8"/>
  <c r="C621" i="8"/>
  <c r="A621" i="8"/>
  <c r="J620" i="8"/>
  <c r="K620" i="8" s="1"/>
  <c r="I620" i="8"/>
  <c r="H620" i="8"/>
  <c r="G620" i="8"/>
  <c r="F620" i="8"/>
  <c r="E620" i="8"/>
  <c r="D620" i="8"/>
  <c r="C620" i="8"/>
  <c r="A620" i="8"/>
  <c r="J619" i="8"/>
  <c r="K619" i="8" s="1"/>
  <c r="I619" i="8"/>
  <c r="H619" i="8"/>
  <c r="G619" i="8"/>
  <c r="F619" i="8"/>
  <c r="E619" i="8"/>
  <c r="D619" i="8"/>
  <c r="C619" i="8"/>
  <c r="A619" i="8"/>
  <c r="J618" i="8"/>
  <c r="K618" i="8" s="1"/>
  <c r="I618" i="8"/>
  <c r="H618" i="8"/>
  <c r="G618" i="8"/>
  <c r="F618" i="8"/>
  <c r="E618" i="8"/>
  <c r="D618" i="8"/>
  <c r="C618" i="8"/>
  <c r="A618" i="8"/>
  <c r="J617" i="8"/>
  <c r="K617" i="8" s="1"/>
  <c r="I617" i="8"/>
  <c r="H617" i="8"/>
  <c r="G617" i="8"/>
  <c r="F617" i="8"/>
  <c r="E617" i="8"/>
  <c r="D617" i="8"/>
  <c r="C617" i="8"/>
  <c r="A617" i="8"/>
  <c r="J616" i="8"/>
  <c r="K616" i="8" s="1"/>
  <c r="I616" i="8"/>
  <c r="H616" i="8"/>
  <c r="G616" i="8"/>
  <c r="F616" i="8"/>
  <c r="E616" i="8"/>
  <c r="D616" i="8"/>
  <c r="C616" i="8"/>
  <c r="A616" i="8"/>
  <c r="J615" i="8"/>
  <c r="K615" i="8" s="1"/>
  <c r="I615" i="8"/>
  <c r="H615" i="8"/>
  <c r="G615" i="8"/>
  <c r="F615" i="8"/>
  <c r="E615" i="8"/>
  <c r="D615" i="8"/>
  <c r="C615" i="8"/>
  <c r="A615" i="8"/>
  <c r="J614" i="8"/>
  <c r="K614" i="8" s="1"/>
  <c r="I614" i="8"/>
  <c r="H614" i="8"/>
  <c r="G614" i="8"/>
  <c r="F614" i="8"/>
  <c r="E614" i="8"/>
  <c r="D614" i="8"/>
  <c r="C614" i="8"/>
  <c r="A614" i="8"/>
  <c r="J613" i="8"/>
  <c r="K613" i="8" s="1"/>
  <c r="I613" i="8"/>
  <c r="H613" i="8"/>
  <c r="G613" i="8"/>
  <c r="F613" i="8"/>
  <c r="E613" i="8"/>
  <c r="D613" i="8"/>
  <c r="C613" i="8"/>
  <c r="A613" i="8"/>
  <c r="J612" i="8"/>
  <c r="K612" i="8" s="1"/>
  <c r="I612" i="8"/>
  <c r="H612" i="8"/>
  <c r="G612" i="8"/>
  <c r="F612" i="8"/>
  <c r="E612" i="8"/>
  <c r="D612" i="8"/>
  <c r="C612" i="8"/>
  <c r="A612" i="8"/>
  <c r="J611" i="8"/>
  <c r="K611" i="8" s="1"/>
  <c r="I611" i="8"/>
  <c r="H611" i="8"/>
  <c r="G611" i="8"/>
  <c r="F611" i="8"/>
  <c r="E611" i="8"/>
  <c r="D611" i="8"/>
  <c r="C611" i="8"/>
  <c r="A611" i="8"/>
  <c r="J610" i="8"/>
  <c r="K610" i="8" s="1"/>
  <c r="I610" i="8"/>
  <c r="H610" i="8"/>
  <c r="G610" i="8"/>
  <c r="F610" i="8"/>
  <c r="E610" i="8"/>
  <c r="D610" i="8"/>
  <c r="C610" i="8"/>
  <c r="A610" i="8"/>
  <c r="J609" i="8"/>
  <c r="K609" i="8" s="1"/>
  <c r="I609" i="8"/>
  <c r="H609" i="8"/>
  <c r="G609" i="8"/>
  <c r="F609" i="8"/>
  <c r="E609" i="8"/>
  <c r="D609" i="8"/>
  <c r="C609" i="8"/>
  <c r="A609" i="8"/>
  <c r="J608" i="8"/>
  <c r="K608" i="8" s="1"/>
  <c r="I608" i="8"/>
  <c r="H608" i="8"/>
  <c r="G608" i="8"/>
  <c r="F608" i="8"/>
  <c r="E608" i="8"/>
  <c r="D608" i="8"/>
  <c r="C608" i="8"/>
  <c r="A608" i="8"/>
  <c r="J607" i="8"/>
  <c r="K607" i="8" s="1"/>
  <c r="I607" i="8"/>
  <c r="H607" i="8"/>
  <c r="G607" i="8"/>
  <c r="F607" i="8"/>
  <c r="E607" i="8"/>
  <c r="D607" i="8"/>
  <c r="C607" i="8"/>
  <c r="A607" i="8"/>
  <c r="J606" i="8"/>
  <c r="K606" i="8" s="1"/>
  <c r="I606" i="8"/>
  <c r="H606" i="8"/>
  <c r="G606" i="8"/>
  <c r="F606" i="8"/>
  <c r="E606" i="8"/>
  <c r="D606" i="8"/>
  <c r="C606" i="8"/>
  <c r="A606" i="8"/>
  <c r="J605" i="8"/>
  <c r="K605" i="8" s="1"/>
  <c r="I605" i="8"/>
  <c r="H605" i="8"/>
  <c r="G605" i="8"/>
  <c r="F605" i="8"/>
  <c r="E605" i="8"/>
  <c r="D605" i="8"/>
  <c r="C605" i="8"/>
  <c r="A605" i="8"/>
  <c r="J604" i="8"/>
  <c r="K604" i="8" s="1"/>
  <c r="I604" i="8"/>
  <c r="H604" i="8"/>
  <c r="G604" i="8"/>
  <c r="F604" i="8"/>
  <c r="E604" i="8"/>
  <c r="D604" i="8"/>
  <c r="C604" i="8"/>
  <c r="A604" i="8"/>
  <c r="J603" i="8"/>
  <c r="K603" i="8" s="1"/>
  <c r="I603" i="8"/>
  <c r="H603" i="8"/>
  <c r="G603" i="8"/>
  <c r="F603" i="8"/>
  <c r="E603" i="8"/>
  <c r="D603" i="8"/>
  <c r="C603" i="8"/>
  <c r="A603" i="8"/>
  <c r="J602" i="8"/>
  <c r="K602" i="8" s="1"/>
  <c r="I602" i="8"/>
  <c r="H602" i="8"/>
  <c r="G602" i="8"/>
  <c r="F602" i="8"/>
  <c r="E602" i="8"/>
  <c r="D602" i="8"/>
  <c r="C602" i="8"/>
  <c r="A602" i="8"/>
  <c r="J601" i="8"/>
  <c r="K601" i="8" s="1"/>
  <c r="I601" i="8"/>
  <c r="H601" i="8"/>
  <c r="G601" i="8"/>
  <c r="F601" i="8"/>
  <c r="E601" i="8"/>
  <c r="D601" i="8"/>
  <c r="C601" i="8"/>
  <c r="A601" i="8"/>
  <c r="J600" i="8"/>
  <c r="K600" i="8" s="1"/>
  <c r="I600" i="8"/>
  <c r="H600" i="8"/>
  <c r="G600" i="8"/>
  <c r="F600" i="8"/>
  <c r="E600" i="8"/>
  <c r="D600" i="8"/>
  <c r="C600" i="8"/>
  <c r="A600" i="8"/>
  <c r="J599" i="8"/>
  <c r="K599" i="8" s="1"/>
  <c r="I599" i="8"/>
  <c r="H599" i="8"/>
  <c r="G599" i="8"/>
  <c r="F599" i="8"/>
  <c r="E599" i="8"/>
  <c r="D599" i="8"/>
  <c r="C599" i="8"/>
  <c r="A599" i="8"/>
  <c r="J598" i="8"/>
  <c r="K598" i="8" s="1"/>
  <c r="I598" i="8"/>
  <c r="H598" i="8"/>
  <c r="G598" i="8"/>
  <c r="F598" i="8"/>
  <c r="E598" i="8"/>
  <c r="D598" i="8"/>
  <c r="C598" i="8"/>
  <c r="A598" i="8"/>
  <c r="J597" i="8"/>
  <c r="K597" i="8" s="1"/>
  <c r="I597" i="8"/>
  <c r="H597" i="8"/>
  <c r="G597" i="8"/>
  <c r="F597" i="8"/>
  <c r="E597" i="8"/>
  <c r="D597" i="8"/>
  <c r="C597" i="8"/>
  <c r="A597" i="8"/>
  <c r="J596" i="8"/>
  <c r="K596" i="8" s="1"/>
  <c r="I596" i="8"/>
  <c r="H596" i="8"/>
  <c r="G596" i="8"/>
  <c r="F596" i="8"/>
  <c r="E596" i="8"/>
  <c r="D596" i="8"/>
  <c r="C596" i="8"/>
  <c r="A596" i="8"/>
  <c r="J595" i="8"/>
  <c r="K595" i="8" s="1"/>
  <c r="I595" i="8"/>
  <c r="H595" i="8"/>
  <c r="G595" i="8"/>
  <c r="F595" i="8"/>
  <c r="E595" i="8"/>
  <c r="D595" i="8"/>
  <c r="C595" i="8"/>
  <c r="A595" i="8"/>
  <c r="J594" i="8"/>
  <c r="K594" i="8" s="1"/>
  <c r="I594" i="8"/>
  <c r="H594" i="8"/>
  <c r="G594" i="8"/>
  <c r="F594" i="8"/>
  <c r="E594" i="8"/>
  <c r="D594" i="8"/>
  <c r="C594" i="8"/>
  <c r="A594" i="8"/>
  <c r="J593" i="8"/>
  <c r="K593" i="8" s="1"/>
  <c r="I593" i="8"/>
  <c r="H593" i="8"/>
  <c r="G593" i="8"/>
  <c r="F593" i="8"/>
  <c r="E593" i="8"/>
  <c r="D593" i="8"/>
  <c r="C593" i="8"/>
  <c r="A593" i="8"/>
  <c r="J592" i="8"/>
  <c r="K592" i="8" s="1"/>
  <c r="I592" i="8"/>
  <c r="H592" i="8"/>
  <c r="G592" i="8"/>
  <c r="F592" i="8"/>
  <c r="E592" i="8"/>
  <c r="D592" i="8"/>
  <c r="C592" i="8"/>
  <c r="A592" i="8"/>
  <c r="J591" i="8"/>
  <c r="K591" i="8" s="1"/>
  <c r="I591" i="8"/>
  <c r="H591" i="8"/>
  <c r="G591" i="8"/>
  <c r="F591" i="8"/>
  <c r="E591" i="8"/>
  <c r="D591" i="8"/>
  <c r="C591" i="8"/>
  <c r="A591" i="8"/>
  <c r="J590" i="8"/>
  <c r="K590" i="8" s="1"/>
  <c r="I590" i="8"/>
  <c r="H590" i="8"/>
  <c r="G590" i="8"/>
  <c r="F590" i="8"/>
  <c r="E590" i="8"/>
  <c r="D590" i="8"/>
  <c r="C590" i="8"/>
  <c r="A590" i="8"/>
  <c r="J589" i="8"/>
  <c r="K589" i="8" s="1"/>
  <c r="I589" i="8"/>
  <c r="H589" i="8"/>
  <c r="G589" i="8"/>
  <c r="F589" i="8"/>
  <c r="E589" i="8"/>
  <c r="D589" i="8"/>
  <c r="C589" i="8"/>
  <c r="A589" i="8"/>
  <c r="J588" i="8"/>
  <c r="K588" i="8" s="1"/>
  <c r="I588" i="8"/>
  <c r="H588" i="8"/>
  <c r="G588" i="8"/>
  <c r="F588" i="8"/>
  <c r="E588" i="8"/>
  <c r="D588" i="8"/>
  <c r="C588" i="8"/>
  <c r="A588" i="8"/>
  <c r="J587" i="8"/>
  <c r="K587" i="8" s="1"/>
  <c r="I587" i="8"/>
  <c r="H587" i="8"/>
  <c r="G587" i="8"/>
  <c r="F587" i="8"/>
  <c r="E587" i="8"/>
  <c r="D587" i="8"/>
  <c r="C587" i="8"/>
  <c r="A587" i="8"/>
  <c r="J586" i="8"/>
  <c r="K586" i="8" s="1"/>
  <c r="I586" i="8"/>
  <c r="H586" i="8"/>
  <c r="G586" i="8"/>
  <c r="F586" i="8"/>
  <c r="E586" i="8"/>
  <c r="D586" i="8"/>
  <c r="C586" i="8"/>
  <c r="A586" i="8"/>
  <c r="J585" i="8"/>
  <c r="K585" i="8" s="1"/>
  <c r="I585" i="8"/>
  <c r="H585" i="8"/>
  <c r="G585" i="8"/>
  <c r="F585" i="8"/>
  <c r="E585" i="8"/>
  <c r="D585" i="8"/>
  <c r="C585" i="8"/>
  <c r="A585" i="8"/>
  <c r="J584" i="8"/>
  <c r="K584" i="8" s="1"/>
  <c r="I584" i="8"/>
  <c r="H584" i="8"/>
  <c r="G584" i="8"/>
  <c r="F584" i="8"/>
  <c r="E584" i="8"/>
  <c r="D584" i="8"/>
  <c r="C584" i="8"/>
  <c r="A584" i="8"/>
  <c r="J583" i="8"/>
  <c r="K583" i="8" s="1"/>
  <c r="I583" i="8"/>
  <c r="H583" i="8"/>
  <c r="G583" i="8"/>
  <c r="F583" i="8"/>
  <c r="E583" i="8"/>
  <c r="D583" i="8"/>
  <c r="C583" i="8"/>
  <c r="A583" i="8"/>
  <c r="J582" i="8"/>
  <c r="K582" i="8" s="1"/>
  <c r="I582" i="8"/>
  <c r="H582" i="8"/>
  <c r="G582" i="8"/>
  <c r="F582" i="8"/>
  <c r="E582" i="8"/>
  <c r="D582" i="8"/>
  <c r="C582" i="8"/>
  <c r="A582" i="8"/>
  <c r="J581" i="8"/>
  <c r="K581" i="8" s="1"/>
  <c r="I581" i="8"/>
  <c r="H581" i="8"/>
  <c r="G581" i="8"/>
  <c r="F581" i="8"/>
  <c r="E581" i="8"/>
  <c r="D581" i="8"/>
  <c r="C581" i="8"/>
  <c r="A581" i="8"/>
  <c r="J580" i="8"/>
  <c r="K580" i="8" s="1"/>
  <c r="I580" i="8"/>
  <c r="H580" i="8"/>
  <c r="G580" i="8"/>
  <c r="F580" i="8"/>
  <c r="E580" i="8"/>
  <c r="D580" i="8"/>
  <c r="C580" i="8"/>
  <c r="A580" i="8"/>
  <c r="J579" i="8"/>
  <c r="K579" i="8" s="1"/>
  <c r="I579" i="8"/>
  <c r="H579" i="8"/>
  <c r="G579" i="8"/>
  <c r="F579" i="8"/>
  <c r="E579" i="8"/>
  <c r="D579" i="8"/>
  <c r="C579" i="8"/>
  <c r="A579" i="8"/>
  <c r="J578" i="8"/>
  <c r="K578" i="8" s="1"/>
  <c r="I578" i="8"/>
  <c r="H578" i="8"/>
  <c r="G578" i="8"/>
  <c r="F578" i="8"/>
  <c r="E578" i="8"/>
  <c r="D578" i="8"/>
  <c r="C578" i="8"/>
  <c r="A578" i="8"/>
  <c r="J577" i="8"/>
  <c r="K577" i="8" s="1"/>
  <c r="I577" i="8"/>
  <c r="H577" i="8"/>
  <c r="G577" i="8"/>
  <c r="F577" i="8"/>
  <c r="E577" i="8"/>
  <c r="D577" i="8"/>
  <c r="C577" i="8"/>
  <c r="A577" i="8"/>
  <c r="J576" i="8"/>
  <c r="K576" i="8" s="1"/>
  <c r="I576" i="8"/>
  <c r="H576" i="8"/>
  <c r="G576" i="8"/>
  <c r="F576" i="8"/>
  <c r="E576" i="8"/>
  <c r="D576" i="8"/>
  <c r="C576" i="8"/>
  <c r="A576" i="8"/>
  <c r="J575" i="8"/>
  <c r="K575" i="8" s="1"/>
  <c r="I575" i="8"/>
  <c r="H575" i="8"/>
  <c r="G575" i="8"/>
  <c r="F575" i="8"/>
  <c r="E575" i="8"/>
  <c r="D575" i="8"/>
  <c r="C575" i="8"/>
  <c r="A575" i="8"/>
  <c r="J574" i="8"/>
  <c r="K574" i="8" s="1"/>
  <c r="I574" i="8"/>
  <c r="H574" i="8"/>
  <c r="G574" i="8"/>
  <c r="F574" i="8"/>
  <c r="E574" i="8"/>
  <c r="D574" i="8"/>
  <c r="C574" i="8"/>
  <c r="A574" i="8"/>
  <c r="J573" i="8"/>
  <c r="K573" i="8" s="1"/>
  <c r="I573" i="8"/>
  <c r="H573" i="8"/>
  <c r="G573" i="8"/>
  <c r="F573" i="8"/>
  <c r="E573" i="8"/>
  <c r="D573" i="8"/>
  <c r="C573" i="8"/>
  <c r="A573" i="8"/>
  <c r="J572" i="8"/>
  <c r="K572" i="8" s="1"/>
  <c r="I572" i="8"/>
  <c r="H572" i="8"/>
  <c r="G572" i="8"/>
  <c r="F572" i="8"/>
  <c r="E572" i="8"/>
  <c r="D572" i="8"/>
  <c r="C572" i="8"/>
  <c r="A572" i="8"/>
  <c r="J571" i="8"/>
  <c r="K571" i="8" s="1"/>
  <c r="I571" i="8"/>
  <c r="H571" i="8"/>
  <c r="G571" i="8"/>
  <c r="F571" i="8"/>
  <c r="E571" i="8"/>
  <c r="D571" i="8"/>
  <c r="C571" i="8"/>
  <c r="A571" i="8"/>
  <c r="J570" i="8"/>
  <c r="K570" i="8" s="1"/>
  <c r="I570" i="8"/>
  <c r="H570" i="8"/>
  <c r="G570" i="8"/>
  <c r="F570" i="8"/>
  <c r="E570" i="8"/>
  <c r="D570" i="8"/>
  <c r="C570" i="8"/>
  <c r="A570" i="8"/>
  <c r="J569" i="8"/>
  <c r="K569" i="8" s="1"/>
  <c r="I569" i="8"/>
  <c r="H569" i="8"/>
  <c r="G569" i="8"/>
  <c r="F569" i="8"/>
  <c r="E569" i="8"/>
  <c r="D569" i="8"/>
  <c r="C569" i="8"/>
  <c r="A569" i="8"/>
  <c r="J568" i="8"/>
  <c r="K568" i="8" s="1"/>
  <c r="I568" i="8"/>
  <c r="H568" i="8"/>
  <c r="G568" i="8"/>
  <c r="F568" i="8"/>
  <c r="E568" i="8"/>
  <c r="D568" i="8"/>
  <c r="C568" i="8"/>
  <c r="A568" i="8"/>
  <c r="J567" i="8"/>
  <c r="K567" i="8" s="1"/>
  <c r="I567" i="8"/>
  <c r="H567" i="8"/>
  <c r="G567" i="8"/>
  <c r="F567" i="8"/>
  <c r="E567" i="8"/>
  <c r="D567" i="8"/>
  <c r="C567" i="8"/>
  <c r="A567" i="8"/>
  <c r="J566" i="8"/>
  <c r="K566" i="8" s="1"/>
  <c r="I566" i="8"/>
  <c r="H566" i="8"/>
  <c r="G566" i="8"/>
  <c r="F566" i="8"/>
  <c r="E566" i="8"/>
  <c r="D566" i="8"/>
  <c r="C566" i="8"/>
  <c r="A566" i="8"/>
  <c r="J565" i="8"/>
  <c r="K565" i="8" s="1"/>
  <c r="I565" i="8"/>
  <c r="H565" i="8"/>
  <c r="G565" i="8"/>
  <c r="F565" i="8"/>
  <c r="E565" i="8"/>
  <c r="D565" i="8"/>
  <c r="C565" i="8"/>
  <c r="A565" i="8"/>
  <c r="J564" i="8"/>
  <c r="K564" i="8" s="1"/>
  <c r="I564" i="8"/>
  <c r="H564" i="8"/>
  <c r="G564" i="8"/>
  <c r="F564" i="8"/>
  <c r="E564" i="8"/>
  <c r="D564" i="8"/>
  <c r="C564" i="8"/>
  <c r="A564" i="8"/>
  <c r="J563" i="8"/>
  <c r="K563" i="8" s="1"/>
  <c r="I563" i="8"/>
  <c r="H563" i="8"/>
  <c r="G563" i="8"/>
  <c r="F563" i="8"/>
  <c r="E563" i="8"/>
  <c r="D563" i="8"/>
  <c r="C563" i="8"/>
  <c r="A563" i="8"/>
  <c r="J562" i="8"/>
  <c r="K562" i="8" s="1"/>
  <c r="I562" i="8"/>
  <c r="H562" i="8"/>
  <c r="G562" i="8"/>
  <c r="F562" i="8"/>
  <c r="E562" i="8"/>
  <c r="D562" i="8"/>
  <c r="C562" i="8"/>
  <c r="A562" i="8"/>
  <c r="J561" i="8"/>
  <c r="K561" i="8" s="1"/>
  <c r="I561" i="8"/>
  <c r="H561" i="8"/>
  <c r="G561" i="8"/>
  <c r="F561" i="8"/>
  <c r="E561" i="8"/>
  <c r="D561" i="8"/>
  <c r="C561" i="8"/>
  <c r="A561" i="8"/>
  <c r="J560" i="8"/>
  <c r="K560" i="8" s="1"/>
  <c r="I560" i="8"/>
  <c r="H560" i="8"/>
  <c r="G560" i="8"/>
  <c r="F560" i="8"/>
  <c r="E560" i="8"/>
  <c r="D560" i="8"/>
  <c r="C560" i="8"/>
  <c r="A560" i="8"/>
  <c r="J559" i="8"/>
  <c r="K559" i="8" s="1"/>
  <c r="I559" i="8"/>
  <c r="H559" i="8"/>
  <c r="G559" i="8"/>
  <c r="F559" i="8"/>
  <c r="E559" i="8"/>
  <c r="D559" i="8"/>
  <c r="C559" i="8"/>
  <c r="A559" i="8"/>
  <c r="J558" i="8"/>
  <c r="K558" i="8" s="1"/>
  <c r="I558" i="8"/>
  <c r="H558" i="8"/>
  <c r="G558" i="8"/>
  <c r="F558" i="8"/>
  <c r="E558" i="8"/>
  <c r="D558" i="8"/>
  <c r="C558" i="8"/>
  <c r="A558" i="8"/>
  <c r="J557" i="8"/>
  <c r="K557" i="8" s="1"/>
  <c r="I557" i="8"/>
  <c r="H557" i="8"/>
  <c r="G557" i="8"/>
  <c r="F557" i="8"/>
  <c r="E557" i="8"/>
  <c r="D557" i="8"/>
  <c r="C557" i="8"/>
  <c r="A557" i="8"/>
  <c r="J556" i="8"/>
  <c r="K556" i="8" s="1"/>
  <c r="I556" i="8"/>
  <c r="H556" i="8"/>
  <c r="G556" i="8"/>
  <c r="F556" i="8"/>
  <c r="E556" i="8"/>
  <c r="D556" i="8"/>
  <c r="C556" i="8"/>
  <c r="A556" i="8"/>
  <c r="J555" i="8"/>
  <c r="K555" i="8" s="1"/>
  <c r="I555" i="8"/>
  <c r="H555" i="8"/>
  <c r="G555" i="8"/>
  <c r="F555" i="8"/>
  <c r="E555" i="8"/>
  <c r="D555" i="8"/>
  <c r="C555" i="8"/>
  <c r="A555" i="8"/>
  <c r="J554" i="8"/>
  <c r="K554" i="8" s="1"/>
  <c r="I554" i="8"/>
  <c r="H554" i="8"/>
  <c r="G554" i="8"/>
  <c r="F554" i="8"/>
  <c r="E554" i="8"/>
  <c r="D554" i="8"/>
  <c r="C554" i="8"/>
  <c r="A554" i="8"/>
  <c r="J553" i="8"/>
  <c r="K553" i="8" s="1"/>
  <c r="I553" i="8"/>
  <c r="H553" i="8"/>
  <c r="G553" i="8"/>
  <c r="F553" i="8"/>
  <c r="E553" i="8"/>
  <c r="D553" i="8"/>
  <c r="C553" i="8"/>
  <c r="A553" i="8"/>
  <c r="J552" i="8"/>
  <c r="K552" i="8" s="1"/>
  <c r="I552" i="8"/>
  <c r="H552" i="8"/>
  <c r="G552" i="8"/>
  <c r="F552" i="8"/>
  <c r="E552" i="8"/>
  <c r="D552" i="8"/>
  <c r="C552" i="8"/>
  <c r="A552" i="8"/>
  <c r="J551" i="8"/>
  <c r="K551" i="8" s="1"/>
  <c r="I551" i="8"/>
  <c r="H551" i="8"/>
  <c r="G551" i="8"/>
  <c r="F551" i="8"/>
  <c r="E551" i="8"/>
  <c r="D551" i="8"/>
  <c r="C551" i="8"/>
  <c r="A551" i="8"/>
  <c r="J550" i="8"/>
  <c r="K550" i="8" s="1"/>
  <c r="I550" i="8"/>
  <c r="H550" i="8"/>
  <c r="G550" i="8"/>
  <c r="F550" i="8"/>
  <c r="E550" i="8"/>
  <c r="D550" i="8"/>
  <c r="C550" i="8"/>
  <c r="A550" i="8"/>
  <c r="J549" i="8"/>
  <c r="K549" i="8" s="1"/>
  <c r="I549" i="8"/>
  <c r="H549" i="8"/>
  <c r="G549" i="8"/>
  <c r="F549" i="8"/>
  <c r="E549" i="8"/>
  <c r="D549" i="8"/>
  <c r="C549" i="8"/>
  <c r="A549" i="8"/>
  <c r="J548" i="8"/>
  <c r="K548" i="8" s="1"/>
  <c r="I548" i="8"/>
  <c r="H548" i="8"/>
  <c r="G548" i="8"/>
  <c r="F548" i="8"/>
  <c r="E548" i="8"/>
  <c r="D548" i="8"/>
  <c r="C548" i="8"/>
  <c r="A548" i="8"/>
  <c r="J547" i="8"/>
  <c r="K547" i="8" s="1"/>
  <c r="I547" i="8"/>
  <c r="H547" i="8"/>
  <c r="G547" i="8"/>
  <c r="F547" i="8"/>
  <c r="E547" i="8"/>
  <c r="D547" i="8"/>
  <c r="C547" i="8"/>
  <c r="A547" i="8"/>
  <c r="J546" i="8"/>
  <c r="K546" i="8" s="1"/>
  <c r="I546" i="8"/>
  <c r="H546" i="8"/>
  <c r="G546" i="8"/>
  <c r="F546" i="8"/>
  <c r="E546" i="8"/>
  <c r="D546" i="8"/>
  <c r="C546" i="8"/>
  <c r="A546" i="8"/>
  <c r="J545" i="8"/>
  <c r="K545" i="8" s="1"/>
  <c r="I545" i="8"/>
  <c r="H545" i="8"/>
  <c r="G545" i="8"/>
  <c r="F545" i="8"/>
  <c r="E545" i="8"/>
  <c r="D545" i="8"/>
  <c r="C545" i="8"/>
  <c r="A545" i="8"/>
  <c r="J544" i="8"/>
  <c r="K544" i="8" s="1"/>
  <c r="I544" i="8"/>
  <c r="H544" i="8"/>
  <c r="G544" i="8"/>
  <c r="F544" i="8"/>
  <c r="E544" i="8"/>
  <c r="D544" i="8"/>
  <c r="C544" i="8"/>
  <c r="A544" i="8"/>
  <c r="J543" i="8"/>
  <c r="K543" i="8" s="1"/>
  <c r="I543" i="8"/>
  <c r="H543" i="8"/>
  <c r="G543" i="8"/>
  <c r="F543" i="8"/>
  <c r="E543" i="8"/>
  <c r="D543" i="8"/>
  <c r="C543" i="8"/>
  <c r="A543" i="8"/>
  <c r="J542" i="8"/>
  <c r="K542" i="8" s="1"/>
  <c r="I542" i="8"/>
  <c r="H542" i="8"/>
  <c r="G542" i="8"/>
  <c r="F542" i="8"/>
  <c r="E542" i="8"/>
  <c r="D542" i="8"/>
  <c r="C542" i="8"/>
  <c r="A542" i="8"/>
  <c r="J541" i="8"/>
  <c r="K541" i="8" s="1"/>
  <c r="I541" i="8"/>
  <c r="H541" i="8"/>
  <c r="G541" i="8"/>
  <c r="F541" i="8"/>
  <c r="E541" i="8"/>
  <c r="D541" i="8"/>
  <c r="C541" i="8"/>
  <c r="A541" i="8"/>
  <c r="J540" i="8"/>
  <c r="K540" i="8" s="1"/>
  <c r="I540" i="8"/>
  <c r="H540" i="8"/>
  <c r="G540" i="8"/>
  <c r="F540" i="8"/>
  <c r="E540" i="8"/>
  <c r="D540" i="8"/>
  <c r="C540" i="8"/>
  <c r="A540" i="8"/>
  <c r="J539" i="8"/>
  <c r="K539" i="8" s="1"/>
  <c r="I539" i="8"/>
  <c r="H539" i="8"/>
  <c r="G539" i="8"/>
  <c r="F539" i="8"/>
  <c r="E539" i="8"/>
  <c r="D539" i="8"/>
  <c r="C539" i="8"/>
  <c r="A539" i="8"/>
  <c r="J538" i="8"/>
  <c r="K538" i="8" s="1"/>
  <c r="I538" i="8"/>
  <c r="H538" i="8"/>
  <c r="G538" i="8"/>
  <c r="F538" i="8"/>
  <c r="E538" i="8"/>
  <c r="D538" i="8"/>
  <c r="C538" i="8"/>
  <c r="A538" i="8"/>
  <c r="J537" i="8"/>
  <c r="K537" i="8" s="1"/>
  <c r="I537" i="8"/>
  <c r="H537" i="8"/>
  <c r="G537" i="8"/>
  <c r="F537" i="8"/>
  <c r="E537" i="8"/>
  <c r="D537" i="8"/>
  <c r="C537" i="8"/>
  <c r="A537" i="8"/>
  <c r="J536" i="8"/>
  <c r="K536" i="8" s="1"/>
  <c r="I536" i="8"/>
  <c r="H536" i="8"/>
  <c r="G536" i="8"/>
  <c r="F536" i="8"/>
  <c r="E536" i="8"/>
  <c r="D536" i="8"/>
  <c r="C536" i="8"/>
  <c r="A536" i="8"/>
  <c r="J535" i="8"/>
  <c r="K535" i="8" s="1"/>
  <c r="I535" i="8"/>
  <c r="H535" i="8"/>
  <c r="G535" i="8"/>
  <c r="F535" i="8"/>
  <c r="E535" i="8"/>
  <c r="D535" i="8"/>
  <c r="C535" i="8"/>
  <c r="A535" i="8"/>
  <c r="J534" i="8"/>
  <c r="K534" i="8" s="1"/>
  <c r="I534" i="8"/>
  <c r="H534" i="8"/>
  <c r="G534" i="8"/>
  <c r="F534" i="8"/>
  <c r="E534" i="8"/>
  <c r="D534" i="8"/>
  <c r="C534" i="8"/>
  <c r="A534" i="8"/>
  <c r="J533" i="8"/>
  <c r="K533" i="8" s="1"/>
  <c r="I533" i="8"/>
  <c r="H533" i="8"/>
  <c r="G533" i="8"/>
  <c r="F533" i="8"/>
  <c r="E533" i="8"/>
  <c r="D533" i="8"/>
  <c r="C533" i="8"/>
  <c r="A533" i="8"/>
  <c r="J532" i="8"/>
  <c r="K532" i="8" s="1"/>
  <c r="I532" i="8"/>
  <c r="H532" i="8"/>
  <c r="G532" i="8"/>
  <c r="F532" i="8"/>
  <c r="E532" i="8"/>
  <c r="D532" i="8"/>
  <c r="C532" i="8"/>
  <c r="A532" i="8"/>
  <c r="J531" i="8"/>
  <c r="K531" i="8" s="1"/>
  <c r="I531" i="8"/>
  <c r="H531" i="8"/>
  <c r="G531" i="8"/>
  <c r="F531" i="8"/>
  <c r="E531" i="8"/>
  <c r="D531" i="8"/>
  <c r="C531" i="8"/>
  <c r="A531" i="8"/>
  <c r="J530" i="8"/>
  <c r="K530" i="8" s="1"/>
  <c r="I530" i="8"/>
  <c r="H530" i="8"/>
  <c r="G530" i="8"/>
  <c r="F530" i="8"/>
  <c r="E530" i="8"/>
  <c r="D530" i="8"/>
  <c r="C530" i="8"/>
  <c r="A530" i="8"/>
  <c r="J529" i="8"/>
  <c r="K529" i="8" s="1"/>
  <c r="I529" i="8"/>
  <c r="H529" i="8"/>
  <c r="G529" i="8"/>
  <c r="F529" i="8"/>
  <c r="E529" i="8"/>
  <c r="D529" i="8"/>
  <c r="C529" i="8"/>
  <c r="A529" i="8"/>
  <c r="J528" i="8"/>
  <c r="K528" i="8" s="1"/>
  <c r="I528" i="8"/>
  <c r="H528" i="8"/>
  <c r="G528" i="8"/>
  <c r="F528" i="8"/>
  <c r="E528" i="8"/>
  <c r="D528" i="8"/>
  <c r="C528" i="8"/>
  <c r="A528" i="8"/>
  <c r="J527" i="8"/>
  <c r="K527" i="8" s="1"/>
  <c r="I527" i="8"/>
  <c r="H527" i="8"/>
  <c r="G527" i="8"/>
  <c r="F527" i="8"/>
  <c r="E527" i="8"/>
  <c r="D527" i="8"/>
  <c r="C527" i="8"/>
  <c r="A527" i="8"/>
  <c r="J526" i="8"/>
  <c r="K526" i="8" s="1"/>
  <c r="I526" i="8"/>
  <c r="H526" i="8"/>
  <c r="G526" i="8"/>
  <c r="F526" i="8"/>
  <c r="E526" i="8"/>
  <c r="D526" i="8"/>
  <c r="C526" i="8"/>
  <c r="A526" i="8"/>
  <c r="J525" i="8"/>
  <c r="K525" i="8" s="1"/>
  <c r="I525" i="8"/>
  <c r="H525" i="8"/>
  <c r="G525" i="8"/>
  <c r="F525" i="8"/>
  <c r="E525" i="8"/>
  <c r="D525" i="8"/>
  <c r="C525" i="8"/>
  <c r="A525" i="8"/>
  <c r="J524" i="8"/>
  <c r="K524" i="8" s="1"/>
  <c r="I524" i="8"/>
  <c r="H524" i="8"/>
  <c r="G524" i="8"/>
  <c r="F524" i="8"/>
  <c r="E524" i="8"/>
  <c r="D524" i="8"/>
  <c r="C524" i="8"/>
  <c r="A524" i="8"/>
  <c r="J523" i="8"/>
  <c r="K523" i="8" s="1"/>
  <c r="I523" i="8"/>
  <c r="H523" i="8"/>
  <c r="G523" i="8"/>
  <c r="F523" i="8"/>
  <c r="E523" i="8"/>
  <c r="D523" i="8"/>
  <c r="C523" i="8"/>
  <c r="A523" i="8"/>
  <c r="J522" i="8"/>
  <c r="K522" i="8" s="1"/>
  <c r="I522" i="8"/>
  <c r="H522" i="8"/>
  <c r="G522" i="8"/>
  <c r="F522" i="8"/>
  <c r="E522" i="8"/>
  <c r="D522" i="8"/>
  <c r="C522" i="8"/>
  <c r="A522" i="8"/>
  <c r="J521" i="8"/>
  <c r="K521" i="8" s="1"/>
  <c r="I521" i="8"/>
  <c r="H521" i="8"/>
  <c r="G521" i="8"/>
  <c r="F521" i="8"/>
  <c r="E521" i="8"/>
  <c r="D521" i="8"/>
  <c r="C521" i="8"/>
  <c r="A521" i="8"/>
  <c r="J520" i="8"/>
  <c r="K520" i="8" s="1"/>
  <c r="I520" i="8"/>
  <c r="H520" i="8"/>
  <c r="G520" i="8"/>
  <c r="F520" i="8"/>
  <c r="E520" i="8"/>
  <c r="D520" i="8"/>
  <c r="C520" i="8"/>
  <c r="A520" i="8"/>
  <c r="J519" i="8"/>
  <c r="K519" i="8" s="1"/>
  <c r="I519" i="8"/>
  <c r="H519" i="8"/>
  <c r="G519" i="8"/>
  <c r="F519" i="8"/>
  <c r="E519" i="8"/>
  <c r="D519" i="8"/>
  <c r="C519" i="8"/>
  <c r="A519" i="8"/>
  <c r="J518" i="8"/>
  <c r="K518" i="8" s="1"/>
  <c r="I518" i="8"/>
  <c r="H518" i="8"/>
  <c r="G518" i="8"/>
  <c r="F518" i="8"/>
  <c r="E518" i="8"/>
  <c r="D518" i="8"/>
  <c r="C518" i="8"/>
  <c r="A518" i="8"/>
  <c r="J517" i="8"/>
  <c r="K517" i="8" s="1"/>
  <c r="I517" i="8"/>
  <c r="H517" i="8"/>
  <c r="G517" i="8"/>
  <c r="F517" i="8"/>
  <c r="E517" i="8"/>
  <c r="D517" i="8"/>
  <c r="C517" i="8"/>
  <c r="A517" i="8"/>
  <c r="J516" i="8"/>
  <c r="K516" i="8" s="1"/>
  <c r="I516" i="8"/>
  <c r="H516" i="8"/>
  <c r="G516" i="8"/>
  <c r="F516" i="8"/>
  <c r="E516" i="8"/>
  <c r="D516" i="8"/>
  <c r="C516" i="8"/>
  <c r="A516" i="8"/>
  <c r="J515" i="8"/>
  <c r="K515" i="8" s="1"/>
  <c r="I515" i="8"/>
  <c r="H515" i="8"/>
  <c r="G515" i="8"/>
  <c r="F515" i="8"/>
  <c r="E515" i="8"/>
  <c r="D515" i="8"/>
  <c r="C515" i="8"/>
  <c r="A515" i="8"/>
  <c r="J514" i="8"/>
  <c r="K514" i="8" s="1"/>
  <c r="I514" i="8"/>
  <c r="H514" i="8"/>
  <c r="G514" i="8"/>
  <c r="F514" i="8"/>
  <c r="E514" i="8"/>
  <c r="D514" i="8"/>
  <c r="C514" i="8"/>
  <c r="A514" i="8"/>
  <c r="J513" i="8"/>
  <c r="K513" i="8" s="1"/>
  <c r="I513" i="8"/>
  <c r="H513" i="8"/>
  <c r="G513" i="8"/>
  <c r="F513" i="8"/>
  <c r="E513" i="8"/>
  <c r="D513" i="8"/>
  <c r="C513" i="8"/>
  <c r="A513" i="8"/>
  <c r="J512" i="8"/>
  <c r="K512" i="8" s="1"/>
  <c r="I512" i="8"/>
  <c r="H512" i="8"/>
  <c r="G512" i="8"/>
  <c r="F512" i="8"/>
  <c r="E512" i="8"/>
  <c r="D512" i="8"/>
  <c r="C512" i="8"/>
  <c r="A512" i="8"/>
  <c r="J511" i="8"/>
  <c r="K511" i="8" s="1"/>
  <c r="I511" i="8"/>
  <c r="H511" i="8"/>
  <c r="G511" i="8"/>
  <c r="F511" i="8"/>
  <c r="E511" i="8"/>
  <c r="D511" i="8"/>
  <c r="C511" i="8"/>
  <c r="A511" i="8"/>
  <c r="J510" i="8"/>
  <c r="K510" i="8" s="1"/>
  <c r="I510" i="8"/>
  <c r="H510" i="8"/>
  <c r="G510" i="8"/>
  <c r="F510" i="8"/>
  <c r="E510" i="8"/>
  <c r="D510" i="8"/>
  <c r="C510" i="8"/>
  <c r="A510" i="8"/>
  <c r="J509" i="8"/>
  <c r="K509" i="8" s="1"/>
  <c r="I509" i="8"/>
  <c r="H509" i="8"/>
  <c r="G509" i="8"/>
  <c r="F509" i="8"/>
  <c r="E509" i="8"/>
  <c r="D509" i="8"/>
  <c r="C509" i="8"/>
  <c r="A509" i="8"/>
  <c r="J508" i="8"/>
  <c r="K508" i="8" s="1"/>
  <c r="I508" i="8"/>
  <c r="H508" i="8"/>
  <c r="G508" i="8"/>
  <c r="F508" i="8"/>
  <c r="E508" i="8"/>
  <c r="D508" i="8"/>
  <c r="C508" i="8"/>
  <c r="A508" i="8"/>
  <c r="J507" i="8"/>
  <c r="K507" i="8" s="1"/>
  <c r="I507" i="8"/>
  <c r="H507" i="8"/>
  <c r="G507" i="8"/>
  <c r="F507" i="8"/>
  <c r="E507" i="8"/>
  <c r="D507" i="8"/>
  <c r="C507" i="8"/>
  <c r="A507" i="8"/>
  <c r="J506" i="8"/>
  <c r="K506" i="8" s="1"/>
  <c r="I506" i="8"/>
  <c r="H506" i="8"/>
  <c r="G506" i="8"/>
  <c r="F506" i="8"/>
  <c r="E506" i="8"/>
  <c r="D506" i="8"/>
  <c r="C506" i="8"/>
  <c r="A506" i="8"/>
  <c r="J505" i="8"/>
  <c r="K505" i="8" s="1"/>
  <c r="I505" i="8"/>
  <c r="H505" i="8"/>
  <c r="G505" i="8"/>
  <c r="F505" i="8"/>
  <c r="E505" i="8"/>
  <c r="D505" i="8"/>
  <c r="C505" i="8"/>
  <c r="A505" i="8"/>
  <c r="J504" i="8"/>
  <c r="K504" i="8" s="1"/>
  <c r="I504" i="8"/>
  <c r="H504" i="8"/>
  <c r="G504" i="8"/>
  <c r="F504" i="8"/>
  <c r="E504" i="8"/>
  <c r="D504" i="8"/>
  <c r="C504" i="8"/>
  <c r="A504" i="8"/>
  <c r="J503" i="8"/>
  <c r="K503" i="8" s="1"/>
  <c r="I503" i="8"/>
  <c r="H503" i="8"/>
  <c r="G503" i="8"/>
  <c r="F503" i="8"/>
  <c r="E503" i="8"/>
  <c r="D503" i="8"/>
  <c r="C503" i="8"/>
  <c r="A503" i="8"/>
  <c r="J502" i="8"/>
  <c r="K502" i="8" s="1"/>
  <c r="I502" i="8"/>
  <c r="H502" i="8"/>
  <c r="G502" i="8"/>
  <c r="F502" i="8"/>
  <c r="E502" i="8"/>
  <c r="D502" i="8"/>
  <c r="C502" i="8"/>
  <c r="A502" i="8"/>
  <c r="J501" i="8"/>
  <c r="K501" i="8" s="1"/>
  <c r="I501" i="8"/>
  <c r="H501" i="8"/>
  <c r="G501" i="8"/>
  <c r="F501" i="8"/>
  <c r="E501" i="8"/>
  <c r="D501" i="8"/>
  <c r="C501" i="8"/>
  <c r="A501" i="8"/>
  <c r="J500" i="8"/>
  <c r="K500" i="8" s="1"/>
  <c r="I500" i="8"/>
  <c r="H500" i="8"/>
  <c r="G500" i="8"/>
  <c r="F500" i="8"/>
  <c r="E500" i="8"/>
  <c r="D500" i="8"/>
  <c r="C500" i="8"/>
  <c r="A500" i="8"/>
  <c r="J499" i="8"/>
  <c r="K499" i="8" s="1"/>
  <c r="I499" i="8"/>
  <c r="H499" i="8"/>
  <c r="G499" i="8"/>
  <c r="F499" i="8"/>
  <c r="E499" i="8"/>
  <c r="D499" i="8"/>
  <c r="C499" i="8"/>
  <c r="A499" i="8"/>
  <c r="J498" i="8"/>
  <c r="K498" i="8" s="1"/>
  <c r="I498" i="8"/>
  <c r="H498" i="8"/>
  <c r="G498" i="8"/>
  <c r="F498" i="8"/>
  <c r="E498" i="8"/>
  <c r="D498" i="8"/>
  <c r="C498" i="8"/>
  <c r="A498" i="8"/>
  <c r="J497" i="8"/>
  <c r="K497" i="8" s="1"/>
  <c r="I497" i="8"/>
  <c r="H497" i="8"/>
  <c r="G497" i="8"/>
  <c r="F497" i="8"/>
  <c r="E497" i="8"/>
  <c r="D497" i="8"/>
  <c r="C497" i="8"/>
  <c r="A497" i="8"/>
  <c r="J496" i="8"/>
  <c r="K496" i="8" s="1"/>
  <c r="I496" i="8"/>
  <c r="H496" i="8"/>
  <c r="G496" i="8"/>
  <c r="F496" i="8"/>
  <c r="E496" i="8"/>
  <c r="D496" i="8"/>
  <c r="C496" i="8"/>
  <c r="A496" i="8"/>
  <c r="J495" i="8"/>
  <c r="K495" i="8" s="1"/>
  <c r="I495" i="8"/>
  <c r="H495" i="8"/>
  <c r="G495" i="8"/>
  <c r="F495" i="8"/>
  <c r="E495" i="8"/>
  <c r="D495" i="8"/>
  <c r="C495" i="8"/>
  <c r="A495" i="8"/>
  <c r="J494" i="8"/>
  <c r="K494" i="8" s="1"/>
  <c r="I494" i="8"/>
  <c r="H494" i="8"/>
  <c r="G494" i="8"/>
  <c r="F494" i="8"/>
  <c r="E494" i="8"/>
  <c r="D494" i="8"/>
  <c r="C494" i="8"/>
  <c r="A494" i="8"/>
  <c r="J493" i="8"/>
  <c r="K493" i="8" s="1"/>
  <c r="I493" i="8"/>
  <c r="H493" i="8"/>
  <c r="G493" i="8"/>
  <c r="F493" i="8"/>
  <c r="E493" i="8"/>
  <c r="D493" i="8"/>
  <c r="C493" i="8"/>
  <c r="A493" i="8"/>
  <c r="J492" i="8"/>
  <c r="K492" i="8" s="1"/>
  <c r="I492" i="8"/>
  <c r="H492" i="8"/>
  <c r="G492" i="8"/>
  <c r="F492" i="8"/>
  <c r="E492" i="8"/>
  <c r="D492" i="8"/>
  <c r="C492" i="8"/>
  <c r="A492" i="8"/>
  <c r="J491" i="8"/>
  <c r="K491" i="8" s="1"/>
  <c r="I491" i="8"/>
  <c r="H491" i="8"/>
  <c r="G491" i="8"/>
  <c r="F491" i="8"/>
  <c r="E491" i="8"/>
  <c r="D491" i="8"/>
  <c r="C491" i="8"/>
  <c r="A491" i="8"/>
  <c r="J490" i="8"/>
  <c r="K490" i="8" s="1"/>
  <c r="I490" i="8"/>
  <c r="H490" i="8"/>
  <c r="G490" i="8"/>
  <c r="F490" i="8"/>
  <c r="E490" i="8"/>
  <c r="D490" i="8"/>
  <c r="C490" i="8"/>
  <c r="A490" i="8"/>
  <c r="J489" i="8"/>
  <c r="K489" i="8" s="1"/>
  <c r="I489" i="8"/>
  <c r="H489" i="8"/>
  <c r="G489" i="8"/>
  <c r="F489" i="8"/>
  <c r="E489" i="8"/>
  <c r="D489" i="8"/>
  <c r="C489" i="8"/>
  <c r="A489" i="8"/>
  <c r="J488" i="8"/>
  <c r="K488" i="8" s="1"/>
  <c r="I488" i="8"/>
  <c r="H488" i="8"/>
  <c r="G488" i="8"/>
  <c r="F488" i="8"/>
  <c r="E488" i="8"/>
  <c r="D488" i="8"/>
  <c r="C488" i="8"/>
  <c r="A488" i="8"/>
  <c r="J487" i="8"/>
  <c r="K487" i="8" s="1"/>
  <c r="I487" i="8"/>
  <c r="H487" i="8"/>
  <c r="G487" i="8"/>
  <c r="F487" i="8"/>
  <c r="E487" i="8"/>
  <c r="D487" i="8"/>
  <c r="C487" i="8"/>
  <c r="A487" i="8"/>
  <c r="J486" i="8"/>
  <c r="K486" i="8" s="1"/>
  <c r="I486" i="8"/>
  <c r="H486" i="8"/>
  <c r="G486" i="8"/>
  <c r="F486" i="8"/>
  <c r="E486" i="8"/>
  <c r="D486" i="8"/>
  <c r="C486" i="8"/>
  <c r="A486" i="8"/>
  <c r="J485" i="8"/>
  <c r="K485" i="8" s="1"/>
  <c r="I485" i="8"/>
  <c r="H485" i="8"/>
  <c r="G485" i="8"/>
  <c r="F485" i="8"/>
  <c r="E485" i="8"/>
  <c r="D485" i="8"/>
  <c r="C485" i="8"/>
  <c r="A485" i="8"/>
  <c r="J484" i="8"/>
  <c r="K484" i="8" s="1"/>
  <c r="I484" i="8"/>
  <c r="H484" i="8"/>
  <c r="G484" i="8"/>
  <c r="F484" i="8"/>
  <c r="E484" i="8"/>
  <c r="D484" i="8"/>
  <c r="C484" i="8"/>
  <c r="A484" i="8"/>
  <c r="J483" i="8"/>
  <c r="K483" i="8" s="1"/>
  <c r="I483" i="8"/>
  <c r="H483" i="8"/>
  <c r="G483" i="8"/>
  <c r="F483" i="8"/>
  <c r="E483" i="8"/>
  <c r="D483" i="8"/>
  <c r="C483" i="8"/>
  <c r="A483" i="8"/>
  <c r="J482" i="8"/>
  <c r="K482" i="8" s="1"/>
  <c r="I482" i="8"/>
  <c r="H482" i="8"/>
  <c r="G482" i="8"/>
  <c r="F482" i="8"/>
  <c r="E482" i="8"/>
  <c r="D482" i="8"/>
  <c r="C482" i="8"/>
  <c r="A482" i="8"/>
  <c r="J481" i="8"/>
  <c r="K481" i="8" s="1"/>
  <c r="I481" i="8"/>
  <c r="H481" i="8"/>
  <c r="G481" i="8"/>
  <c r="F481" i="8"/>
  <c r="E481" i="8"/>
  <c r="D481" i="8"/>
  <c r="C481" i="8"/>
  <c r="A481" i="8"/>
  <c r="J480" i="8"/>
  <c r="K480" i="8" s="1"/>
  <c r="I480" i="8"/>
  <c r="H480" i="8"/>
  <c r="G480" i="8"/>
  <c r="F480" i="8"/>
  <c r="E480" i="8"/>
  <c r="D480" i="8"/>
  <c r="C480" i="8"/>
  <c r="A480" i="8"/>
  <c r="J479" i="8"/>
  <c r="K479" i="8" s="1"/>
  <c r="I479" i="8"/>
  <c r="H479" i="8"/>
  <c r="G479" i="8"/>
  <c r="F479" i="8"/>
  <c r="E479" i="8"/>
  <c r="D479" i="8"/>
  <c r="C479" i="8"/>
  <c r="A479" i="8"/>
  <c r="J478" i="8"/>
  <c r="K478" i="8" s="1"/>
  <c r="I478" i="8"/>
  <c r="H478" i="8"/>
  <c r="G478" i="8"/>
  <c r="F478" i="8"/>
  <c r="E478" i="8"/>
  <c r="D478" i="8"/>
  <c r="C478" i="8"/>
  <c r="A478" i="8"/>
  <c r="J477" i="8"/>
  <c r="K477" i="8" s="1"/>
  <c r="I477" i="8"/>
  <c r="H477" i="8"/>
  <c r="G477" i="8"/>
  <c r="F477" i="8"/>
  <c r="E477" i="8"/>
  <c r="D477" i="8"/>
  <c r="C477" i="8"/>
  <c r="A477" i="8"/>
  <c r="J476" i="8"/>
  <c r="K476" i="8" s="1"/>
  <c r="I476" i="8"/>
  <c r="H476" i="8"/>
  <c r="G476" i="8"/>
  <c r="F476" i="8"/>
  <c r="E476" i="8"/>
  <c r="D476" i="8"/>
  <c r="C476" i="8"/>
  <c r="A476" i="8"/>
  <c r="J475" i="8"/>
  <c r="K475" i="8" s="1"/>
  <c r="I475" i="8"/>
  <c r="H475" i="8"/>
  <c r="G475" i="8"/>
  <c r="F475" i="8"/>
  <c r="E475" i="8"/>
  <c r="D475" i="8"/>
  <c r="C475" i="8"/>
  <c r="A475" i="8"/>
  <c r="J474" i="8"/>
  <c r="K474" i="8" s="1"/>
  <c r="I474" i="8"/>
  <c r="H474" i="8"/>
  <c r="G474" i="8"/>
  <c r="F474" i="8"/>
  <c r="E474" i="8"/>
  <c r="D474" i="8"/>
  <c r="C474" i="8"/>
  <c r="A474" i="8"/>
  <c r="J473" i="8"/>
  <c r="K473" i="8" s="1"/>
  <c r="I473" i="8"/>
  <c r="H473" i="8"/>
  <c r="G473" i="8"/>
  <c r="F473" i="8"/>
  <c r="E473" i="8"/>
  <c r="D473" i="8"/>
  <c r="C473" i="8"/>
  <c r="A473" i="8"/>
  <c r="J472" i="8"/>
  <c r="K472" i="8" s="1"/>
  <c r="I472" i="8"/>
  <c r="H472" i="8"/>
  <c r="G472" i="8"/>
  <c r="F472" i="8"/>
  <c r="E472" i="8"/>
  <c r="D472" i="8"/>
  <c r="C472" i="8"/>
  <c r="A472" i="8"/>
  <c r="J471" i="8"/>
  <c r="K471" i="8" s="1"/>
  <c r="I471" i="8"/>
  <c r="H471" i="8"/>
  <c r="G471" i="8"/>
  <c r="F471" i="8"/>
  <c r="E471" i="8"/>
  <c r="D471" i="8"/>
  <c r="C471" i="8"/>
  <c r="A471" i="8"/>
  <c r="J470" i="8"/>
  <c r="K470" i="8" s="1"/>
  <c r="I470" i="8"/>
  <c r="H470" i="8"/>
  <c r="G470" i="8"/>
  <c r="F470" i="8"/>
  <c r="E470" i="8"/>
  <c r="D470" i="8"/>
  <c r="C470" i="8"/>
  <c r="A470" i="8"/>
  <c r="J469" i="8"/>
  <c r="K469" i="8" s="1"/>
  <c r="I469" i="8"/>
  <c r="H469" i="8"/>
  <c r="G469" i="8"/>
  <c r="F469" i="8"/>
  <c r="E469" i="8"/>
  <c r="D469" i="8"/>
  <c r="C469" i="8"/>
  <c r="A469" i="8"/>
  <c r="J468" i="8"/>
  <c r="K468" i="8" s="1"/>
  <c r="I468" i="8"/>
  <c r="H468" i="8"/>
  <c r="G468" i="8"/>
  <c r="F468" i="8"/>
  <c r="E468" i="8"/>
  <c r="D468" i="8"/>
  <c r="C468" i="8"/>
  <c r="A468" i="8"/>
  <c r="J467" i="8"/>
  <c r="K467" i="8" s="1"/>
  <c r="I467" i="8"/>
  <c r="H467" i="8"/>
  <c r="G467" i="8"/>
  <c r="F467" i="8"/>
  <c r="E467" i="8"/>
  <c r="D467" i="8"/>
  <c r="C467" i="8"/>
  <c r="A467" i="8"/>
  <c r="J466" i="8"/>
  <c r="K466" i="8" s="1"/>
  <c r="I466" i="8"/>
  <c r="H466" i="8"/>
  <c r="G466" i="8"/>
  <c r="F466" i="8"/>
  <c r="E466" i="8"/>
  <c r="D466" i="8"/>
  <c r="C466" i="8"/>
  <c r="A466" i="8"/>
  <c r="J465" i="8"/>
  <c r="K465" i="8" s="1"/>
  <c r="I465" i="8"/>
  <c r="H465" i="8"/>
  <c r="G465" i="8"/>
  <c r="F465" i="8"/>
  <c r="E465" i="8"/>
  <c r="D465" i="8"/>
  <c r="C465" i="8"/>
  <c r="A465" i="8"/>
  <c r="J464" i="8"/>
  <c r="K464" i="8" s="1"/>
  <c r="I464" i="8"/>
  <c r="H464" i="8"/>
  <c r="G464" i="8"/>
  <c r="F464" i="8"/>
  <c r="E464" i="8"/>
  <c r="D464" i="8"/>
  <c r="C464" i="8"/>
  <c r="A464" i="8"/>
  <c r="J463" i="8"/>
  <c r="K463" i="8" s="1"/>
  <c r="I463" i="8"/>
  <c r="H463" i="8"/>
  <c r="G463" i="8"/>
  <c r="F463" i="8"/>
  <c r="E463" i="8"/>
  <c r="D463" i="8"/>
  <c r="C463" i="8"/>
  <c r="A463" i="8"/>
  <c r="J462" i="8"/>
  <c r="K462" i="8" s="1"/>
  <c r="I462" i="8"/>
  <c r="H462" i="8"/>
  <c r="G462" i="8"/>
  <c r="F462" i="8"/>
  <c r="E462" i="8"/>
  <c r="D462" i="8"/>
  <c r="C462" i="8"/>
  <c r="A462" i="8"/>
  <c r="J461" i="8"/>
  <c r="K461" i="8" s="1"/>
  <c r="I461" i="8"/>
  <c r="H461" i="8"/>
  <c r="G461" i="8"/>
  <c r="F461" i="8"/>
  <c r="E461" i="8"/>
  <c r="D461" i="8"/>
  <c r="C461" i="8"/>
  <c r="A461" i="8"/>
  <c r="J460" i="8"/>
  <c r="K460" i="8" s="1"/>
  <c r="I460" i="8"/>
  <c r="H460" i="8"/>
  <c r="G460" i="8"/>
  <c r="F460" i="8"/>
  <c r="E460" i="8"/>
  <c r="D460" i="8"/>
  <c r="C460" i="8"/>
  <c r="A460" i="8"/>
  <c r="J459" i="8"/>
  <c r="K459" i="8" s="1"/>
  <c r="I459" i="8"/>
  <c r="H459" i="8"/>
  <c r="G459" i="8"/>
  <c r="F459" i="8"/>
  <c r="E459" i="8"/>
  <c r="D459" i="8"/>
  <c r="C459" i="8"/>
  <c r="A459" i="8"/>
  <c r="J458" i="8"/>
  <c r="K458" i="8" s="1"/>
  <c r="I458" i="8"/>
  <c r="H458" i="8"/>
  <c r="G458" i="8"/>
  <c r="F458" i="8"/>
  <c r="E458" i="8"/>
  <c r="D458" i="8"/>
  <c r="C458" i="8"/>
  <c r="A458" i="8"/>
  <c r="J457" i="8"/>
  <c r="K457" i="8" s="1"/>
  <c r="I457" i="8"/>
  <c r="H457" i="8"/>
  <c r="G457" i="8"/>
  <c r="F457" i="8"/>
  <c r="E457" i="8"/>
  <c r="D457" i="8"/>
  <c r="C457" i="8"/>
  <c r="A457" i="8"/>
  <c r="J456" i="8"/>
  <c r="K456" i="8" s="1"/>
  <c r="I456" i="8"/>
  <c r="H456" i="8"/>
  <c r="G456" i="8"/>
  <c r="F456" i="8"/>
  <c r="E456" i="8"/>
  <c r="D456" i="8"/>
  <c r="C456" i="8"/>
  <c r="A456" i="8"/>
  <c r="J455" i="8"/>
  <c r="K455" i="8" s="1"/>
  <c r="I455" i="8"/>
  <c r="H455" i="8"/>
  <c r="G455" i="8"/>
  <c r="F455" i="8"/>
  <c r="E455" i="8"/>
  <c r="D455" i="8"/>
  <c r="C455" i="8"/>
  <c r="A455" i="8"/>
  <c r="J454" i="8"/>
  <c r="K454" i="8" s="1"/>
  <c r="I454" i="8"/>
  <c r="H454" i="8"/>
  <c r="G454" i="8"/>
  <c r="F454" i="8"/>
  <c r="E454" i="8"/>
  <c r="D454" i="8"/>
  <c r="C454" i="8"/>
  <c r="A454" i="8"/>
  <c r="J453" i="8"/>
  <c r="K453" i="8" s="1"/>
  <c r="I453" i="8"/>
  <c r="H453" i="8"/>
  <c r="G453" i="8"/>
  <c r="F453" i="8"/>
  <c r="E453" i="8"/>
  <c r="D453" i="8"/>
  <c r="C453" i="8"/>
  <c r="A453" i="8"/>
  <c r="J452" i="8"/>
  <c r="K452" i="8" s="1"/>
  <c r="I452" i="8"/>
  <c r="H452" i="8"/>
  <c r="G452" i="8"/>
  <c r="F452" i="8"/>
  <c r="E452" i="8"/>
  <c r="D452" i="8"/>
  <c r="C452" i="8"/>
  <c r="A452" i="8"/>
  <c r="J451" i="8"/>
  <c r="K451" i="8" s="1"/>
  <c r="I451" i="8"/>
  <c r="H451" i="8"/>
  <c r="G451" i="8"/>
  <c r="F451" i="8"/>
  <c r="E451" i="8"/>
  <c r="D451" i="8"/>
  <c r="C451" i="8"/>
  <c r="A451" i="8"/>
  <c r="J450" i="8"/>
  <c r="K450" i="8" s="1"/>
  <c r="I450" i="8"/>
  <c r="H450" i="8"/>
  <c r="G450" i="8"/>
  <c r="F450" i="8"/>
  <c r="E450" i="8"/>
  <c r="D450" i="8"/>
  <c r="C450" i="8"/>
  <c r="A450" i="8"/>
  <c r="J449" i="8"/>
  <c r="K449" i="8" s="1"/>
  <c r="I449" i="8"/>
  <c r="H449" i="8"/>
  <c r="G449" i="8"/>
  <c r="F449" i="8"/>
  <c r="E449" i="8"/>
  <c r="D449" i="8"/>
  <c r="C449" i="8"/>
  <c r="A449" i="8"/>
  <c r="J448" i="8"/>
  <c r="K448" i="8" s="1"/>
  <c r="I448" i="8"/>
  <c r="H448" i="8"/>
  <c r="G448" i="8"/>
  <c r="F448" i="8"/>
  <c r="E448" i="8"/>
  <c r="D448" i="8"/>
  <c r="C448" i="8"/>
  <c r="A448" i="8"/>
  <c r="J447" i="8"/>
  <c r="K447" i="8" s="1"/>
  <c r="I447" i="8"/>
  <c r="H447" i="8"/>
  <c r="G447" i="8"/>
  <c r="F447" i="8"/>
  <c r="E447" i="8"/>
  <c r="D447" i="8"/>
  <c r="C447" i="8"/>
  <c r="A447" i="8"/>
  <c r="J446" i="8"/>
  <c r="K446" i="8" s="1"/>
  <c r="I446" i="8"/>
  <c r="H446" i="8"/>
  <c r="G446" i="8"/>
  <c r="F446" i="8"/>
  <c r="E446" i="8"/>
  <c r="D446" i="8"/>
  <c r="C446" i="8"/>
  <c r="A446" i="8"/>
  <c r="J445" i="8"/>
  <c r="K445" i="8" s="1"/>
  <c r="I445" i="8"/>
  <c r="H445" i="8"/>
  <c r="G445" i="8"/>
  <c r="F445" i="8"/>
  <c r="E445" i="8"/>
  <c r="D445" i="8"/>
  <c r="C445" i="8"/>
  <c r="A445" i="8"/>
  <c r="J444" i="8"/>
  <c r="K444" i="8" s="1"/>
  <c r="I444" i="8"/>
  <c r="H444" i="8"/>
  <c r="G444" i="8"/>
  <c r="F444" i="8"/>
  <c r="E444" i="8"/>
  <c r="D444" i="8"/>
  <c r="C444" i="8"/>
  <c r="A444" i="8"/>
  <c r="J443" i="8"/>
  <c r="K443" i="8" s="1"/>
  <c r="I443" i="8"/>
  <c r="H443" i="8"/>
  <c r="G443" i="8"/>
  <c r="F443" i="8"/>
  <c r="E443" i="8"/>
  <c r="D443" i="8"/>
  <c r="C443" i="8"/>
  <c r="A443" i="8"/>
  <c r="J442" i="8"/>
  <c r="K442" i="8" s="1"/>
  <c r="I442" i="8"/>
  <c r="H442" i="8"/>
  <c r="G442" i="8"/>
  <c r="F442" i="8"/>
  <c r="E442" i="8"/>
  <c r="D442" i="8"/>
  <c r="C442" i="8"/>
  <c r="A442" i="8"/>
  <c r="J441" i="8"/>
  <c r="K441" i="8" s="1"/>
  <c r="I441" i="8"/>
  <c r="H441" i="8"/>
  <c r="G441" i="8"/>
  <c r="F441" i="8"/>
  <c r="E441" i="8"/>
  <c r="D441" i="8"/>
  <c r="C441" i="8"/>
  <c r="A441" i="8"/>
  <c r="J440" i="8"/>
  <c r="K440" i="8" s="1"/>
  <c r="I440" i="8"/>
  <c r="H440" i="8"/>
  <c r="G440" i="8"/>
  <c r="F440" i="8"/>
  <c r="E440" i="8"/>
  <c r="D440" i="8"/>
  <c r="C440" i="8"/>
  <c r="A440" i="8"/>
  <c r="J439" i="8"/>
  <c r="K439" i="8" s="1"/>
  <c r="I439" i="8"/>
  <c r="H439" i="8"/>
  <c r="G439" i="8"/>
  <c r="F439" i="8"/>
  <c r="E439" i="8"/>
  <c r="D439" i="8"/>
  <c r="C439" i="8"/>
  <c r="A439" i="8"/>
  <c r="J438" i="8"/>
  <c r="K438" i="8" s="1"/>
  <c r="I438" i="8"/>
  <c r="H438" i="8"/>
  <c r="G438" i="8"/>
  <c r="F438" i="8"/>
  <c r="E438" i="8"/>
  <c r="D438" i="8"/>
  <c r="C438" i="8"/>
  <c r="A438" i="8"/>
  <c r="J437" i="8"/>
  <c r="K437" i="8" s="1"/>
  <c r="I437" i="8"/>
  <c r="H437" i="8"/>
  <c r="G437" i="8"/>
  <c r="F437" i="8"/>
  <c r="E437" i="8"/>
  <c r="D437" i="8"/>
  <c r="C437" i="8"/>
  <c r="A437" i="8"/>
  <c r="J436" i="8"/>
  <c r="K436" i="8" s="1"/>
  <c r="I436" i="8"/>
  <c r="H436" i="8"/>
  <c r="G436" i="8"/>
  <c r="F436" i="8"/>
  <c r="E436" i="8"/>
  <c r="D436" i="8"/>
  <c r="C436" i="8"/>
  <c r="A436" i="8"/>
  <c r="J435" i="8"/>
  <c r="K435" i="8" s="1"/>
  <c r="I435" i="8"/>
  <c r="H435" i="8"/>
  <c r="G435" i="8"/>
  <c r="F435" i="8"/>
  <c r="E435" i="8"/>
  <c r="D435" i="8"/>
  <c r="C435" i="8"/>
  <c r="A435" i="8"/>
  <c r="J434" i="8"/>
  <c r="K434" i="8" s="1"/>
  <c r="I434" i="8"/>
  <c r="H434" i="8"/>
  <c r="G434" i="8"/>
  <c r="F434" i="8"/>
  <c r="E434" i="8"/>
  <c r="D434" i="8"/>
  <c r="C434" i="8"/>
  <c r="A434" i="8"/>
  <c r="J433" i="8"/>
  <c r="K433" i="8" s="1"/>
  <c r="I433" i="8"/>
  <c r="H433" i="8"/>
  <c r="G433" i="8"/>
  <c r="F433" i="8"/>
  <c r="E433" i="8"/>
  <c r="D433" i="8"/>
  <c r="C433" i="8"/>
  <c r="A433" i="8"/>
  <c r="J432" i="8"/>
  <c r="K432" i="8" s="1"/>
  <c r="I432" i="8"/>
  <c r="H432" i="8"/>
  <c r="G432" i="8"/>
  <c r="F432" i="8"/>
  <c r="E432" i="8"/>
  <c r="D432" i="8"/>
  <c r="C432" i="8"/>
  <c r="A432" i="8"/>
  <c r="J431" i="8"/>
  <c r="K431" i="8" s="1"/>
  <c r="I431" i="8"/>
  <c r="H431" i="8"/>
  <c r="G431" i="8"/>
  <c r="F431" i="8"/>
  <c r="E431" i="8"/>
  <c r="D431" i="8"/>
  <c r="C431" i="8"/>
  <c r="A431" i="8"/>
  <c r="J430" i="8"/>
  <c r="K430" i="8" s="1"/>
  <c r="I430" i="8"/>
  <c r="H430" i="8"/>
  <c r="G430" i="8"/>
  <c r="F430" i="8"/>
  <c r="E430" i="8"/>
  <c r="D430" i="8"/>
  <c r="C430" i="8"/>
  <c r="A430" i="8"/>
  <c r="J429" i="8"/>
  <c r="K429" i="8" s="1"/>
  <c r="I429" i="8"/>
  <c r="H429" i="8"/>
  <c r="G429" i="8"/>
  <c r="F429" i="8"/>
  <c r="E429" i="8"/>
  <c r="D429" i="8"/>
  <c r="C429" i="8"/>
  <c r="A429" i="8"/>
  <c r="J428" i="8"/>
  <c r="K428" i="8" s="1"/>
  <c r="I428" i="8"/>
  <c r="H428" i="8"/>
  <c r="G428" i="8"/>
  <c r="F428" i="8"/>
  <c r="E428" i="8"/>
  <c r="D428" i="8"/>
  <c r="C428" i="8"/>
  <c r="A428" i="8"/>
  <c r="J427" i="8"/>
  <c r="K427" i="8" s="1"/>
  <c r="I427" i="8"/>
  <c r="H427" i="8"/>
  <c r="G427" i="8"/>
  <c r="F427" i="8"/>
  <c r="E427" i="8"/>
  <c r="D427" i="8"/>
  <c r="C427" i="8"/>
  <c r="A427" i="8"/>
  <c r="J426" i="8"/>
  <c r="K426" i="8" s="1"/>
  <c r="I426" i="8"/>
  <c r="H426" i="8"/>
  <c r="G426" i="8"/>
  <c r="F426" i="8"/>
  <c r="E426" i="8"/>
  <c r="D426" i="8"/>
  <c r="C426" i="8"/>
  <c r="A426" i="8"/>
  <c r="J425" i="8"/>
  <c r="K425" i="8" s="1"/>
  <c r="I425" i="8"/>
  <c r="H425" i="8"/>
  <c r="G425" i="8"/>
  <c r="F425" i="8"/>
  <c r="E425" i="8"/>
  <c r="D425" i="8"/>
  <c r="C425" i="8"/>
  <c r="A425" i="8"/>
  <c r="J424" i="8"/>
  <c r="K424" i="8" s="1"/>
  <c r="I424" i="8"/>
  <c r="H424" i="8"/>
  <c r="G424" i="8"/>
  <c r="F424" i="8"/>
  <c r="E424" i="8"/>
  <c r="D424" i="8"/>
  <c r="C424" i="8"/>
  <c r="A424" i="8"/>
  <c r="J423" i="8"/>
  <c r="K423" i="8" s="1"/>
  <c r="I423" i="8"/>
  <c r="H423" i="8"/>
  <c r="G423" i="8"/>
  <c r="F423" i="8"/>
  <c r="E423" i="8"/>
  <c r="D423" i="8"/>
  <c r="C423" i="8"/>
  <c r="A423" i="8"/>
  <c r="J422" i="8"/>
  <c r="K422" i="8" s="1"/>
  <c r="I422" i="8"/>
  <c r="H422" i="8"/>
  <c r="G422" i="8"/>
  <c r="F422" i="8"/>
  <c r="E422" i="8"/>
  <c r="D422" i="8"/>
  <c r="C422" i="8"/>
  <c r="A422" i="8"/>
  <c r="J421" i="8"/>
  <c r="K421" i="8" s="1"/>
  <c r="I421" i="8"/>
  <c r="H421" i="8"/>
  <c r="G421" i="8"/>
  <c r="F421" i="8"/>
  <c r="E421" i="8"/>
  <c r="D421" i="8"/>
  <c r="C421" i="8"/>
  <c r="A421" i="8"/>
  <c r="J420" i="8"/>
  <c r="K420" i="8" s="1"/>
  <c r="I420" i="8"/>
  <c r="H420" i="8"/>
  <c r="G420" i="8"/>
  <c r="F420" i="8"/>
  <c r="E420" i="8"/>
  <c r="D420" i="8"/>
  <c r="C420" i="8"/>
  <c r="A420" i="8"/>
  <c r="J419" i="8"/>
  <c r="K419" i="8" s="1"/>
  <c r="I419" i="8"/>
  <c r="H419" i="8"/>
  <c r="G419" i="8"/>
  <c r="F419" i="8"/>
  <c r="E419" i="8"/>
  <c r="D419" i="8"/>
  <c r="C419" i="8"/>
  <c r="A419" i="8"/>
  <c r="J418" i="8"/>
  <c r="K418" i="8" s="1"/>
  <c r="I418" i="8"/>
  <c r="H418" i="8"/>
  <c r="G418" i="8"/>
  <c r="F418" i="8"/>
  <c r="E418" i="8"/>
  <c r="D418" i="8"/>
  <c r="C418" i="8"/>
  <c r="A418" i="8"/>
  <c r="J417" i="8"/>
  <c r="K417" i="8" s="1"/>
  <c r="I417" i="8"/>
  <c r="H417" i="8"/>
  <c r="G417" i="8"/>
  <c r="F417" i="8"/>
  <c r="E417" i="8"/>
  <c r="D417" i="8"/>
  <c r="C417" i="8"/>
  <c r="A417" i="8"/>
  <c r="J416" i="8"/>
  <c r="K416" i="8" s="1"/>
  <c r="I416" i="8"/>
  <c r="H416" i="8"/>
  <c r="G416" i="8"/>
  <c r="F416" i="8"/>
  <c r="E416" i="8"/>
  <c r="D416" i="8"/>
  <c r="C416" i="8"/>
  <c r="A416" i="8"/>
  <c r="J415" i="8"/>
  <c r="K415" i="8" s="1"/>
  <c r="I415" i="8"/>
  <c r="H415" i="8"/>
  <c r="G415" i="8"/>
  <c r="F415" i="8"/>
  <c r="E415" i="8"/>
  <c r="D415" i="8"/>
  <c r="C415" i="8"/>
  <c r="A415" i="8"/>
  <c r="J414" i="8"/>
  <c r="K414" i="8" s="1"/>
  <c r="I414" i="8"/>
  <c r="H414" i="8"/>
  <c r="G414" i="8"/>
  <c r="F414" i="8"/>
  <c r="E414" i="8"/>
  <c r="D414" i="8"/>
  <c r="C414" i="8"/>
  <c r="A414" i="8"/>
  <c r="J413" i="8"/>
  <c r="K413" i="8" s="1"/>
  <c r="I413" i="8"/>
  <c r="H413" i="8"/>
  <c r="G413" i="8"/>
  <c r="F413" i="8"/>
  <c r="E413" i="8"/>
  <c r="D413" i="8"/>
  <c r="C413" i="8"/>
  <c r="A413" i="8"/>
  <c r="J412" i="8"/>
  <c r="K412" i="8" s="1"/>
  <c r="I412" i="8"/>
  <c r="H412" i="8"/>
  <c r="G412" i="8"/>
  <c r="F412" i="8"/>
  <c r="E412" i="8"/>
  <c r="D412" i="8"/>
  <c r="C412" i="8"/>
  <c r="A412" i="8"/>
  <c r="J411" i="8"/>
  <c r="K411" i="8" s="1"/>
  <c r="I411" i="8"/>
  <c r="H411" i="8"/>
  <c r="G411" i="8"/>
  <c r="F411" i="8"/>
  <c r="E411" i="8"/>
  <c r="D411" i="8"/>
  <c r="C411" i="8"/>
  <c r="A411" i="8"/>
  <c r="J410" i="8"/>
  <c r="K410" i="8" s="1"/>
  <c r="I410" i="8"/>
  <c r="H410" i="8"/>
  <c r="G410" i="8"/>
  <c r="F410" i="8"/>
  <c r="E410" i="8"/>
  <c r="D410" i="8"/>
  <c r="C410" i="8"/>
  <c r="A410" i="8"/>
  <c r="J409" i="8"/>
  <c r="K409" i="8" s="1"/>
  <c r="I409" i="8"/>
  <c r="H409" i="8"/>
  <c r="G409" i="8"/>
  <c r="F409" i="8"/>
  <c r="E409" i="8"/>
  <c r="D409" i="8"/>
  <c r="C409" i="8"/>
  <c r="A409" i="8"/>
  <c r="J408" i="8"/>
  <c r="K408" i="8" s="1"/>
  <c r="I408" i="8"/>
  <c r="H408" i="8"/>
  <c r="G408" i="8"/>
  <c r="F408" i="8"/>
  <c r="E408" i="8"/>
  <c r="D408" i="8"/>
  <c r="C408" i="8"/>
  <c r="A408" i="8"/>
  <c r="J407" i="8"/>
  <c r="K407" i="8" s="1"/>
  <c r="I407" i="8"/>
  <c r="H407" i="8"/>
  <c r="G407" i="8"/>
  <c r="F407" i="8"/>
  <c r="E407" i="8"/>
  <c r="D407" i="8"/>
  <c r="C407" i="8"/>
  <c r="A407" i="8"/>
  <c r="J406" i="8"/>
  <c r="K406" i="8" s="1"/>
  <c r="I406" i="8"/>
  <c r="H406" i="8"/>
  <c r="G406" i="8"/>
  <c r="F406" i="8"/>
  <c r="E406" i="8"/>
  <c r="D406" i="8"/>
  <c r="C406" i="8"/>
  <c r="A406" i="8"/>
  <c r="J405" i="8"/>
  <c r="K405" i="8" s="1"/>
  <c r="I405" i="8"/>
  <c r="H405" i="8"/>
  <c r="G405" i="8"/>
  <c r="F405" i="8"/>
  <c r="E405" i="8"/>
  <c r="D405" i="8"/>
  <c r="C405" i="8"/>
  <c r="A405" i="8"/>
  <c r="J404" i="8"/>
  <c r="K404" i="8" s="1"/>
  <c r="I404" i="8"/>
  <c r="H404" i="8"/>
  <c r="G404" i="8"/>
  <c r="F404" i="8"/>
  <c r="E404" i="8"/>
  <c r="D404" i="8"/>
  <c r="C404" i="8"/>
  <c r="A404" i="8"/>
  <c r="J403" i="8"/>
  <c r="K403" i="8" s="1"/>
  <c r="I403" i="8"/>
  <c r="H403" i="8"/>
  <c r="G403" i="8"/>
  <c r="F403" i="8"/>
  <c r="E403" i="8"/>
  <c r="D403" i="8"/>
  <c r="C403" i="8"/>
  <c r="A403" i="8"/>
  <c r="J402" i="8"/>
  <c r="K402" i="8" s="1"/>
  <c r="I402" i="8"/>
  <c r="H402" i="8"/>
  <c r="G402" i="8"/>
  <c r="F402" i="8"/>
  <c r="E402" i="8"/>
  <c r="D402" i="8"/>
  <c r="C402" i="8"/>
  <c r="A402" i="8"/>
  <c r="J401" i="8"/>
  <c r="K401" i="8" s="1"/>
  <c r="I401" i="8"/>
  <c r="H401" i="8"/>
  <c r="G401" i="8"/>
  <c r="F401" i="8"/>
  <c r="E401" i="8"/>
  <c r="D401" i="8"/>
  <c r="C401" i="8"/>
  <c r="A401" i="8"/>
  <c r="J400" i="8"/>
  <c r="K400" i="8" s="1"/>
  <c r="I400" i="8"/>
  <c r="H400" i="8"/>
  <c r="G400" i="8"/>
  <c r="F400" i="8"/>
  <c r="E400" i="8"/>
  <c r="D400" i="8"/>
  <c r="C400" i="8"/>
  <c r="A400" i="8"/>
  <c r="J399" i="8"/>
  <c r="K399" i="8" s="1"/>
  <c r="I399" i="8"/>
  <c r="H399" i="8"/>
  <c r="G399" i="8"/>
  <c r="F399" i="8"/>
  <c r="E399" i="8"/>
  <c r="D399" i="8"/>
  <c r="C399" i="8"/>
  <c r="A399" i="8"/>
  <c r="J398" i="8"/>
  <c r="K398" i="8" s="1"/>
  <c r="I398" i="8"/>
  <c r="H398" i="8"/>
  <c r="G398" i="8"/>
  <c r="F398" i="8"/>
  <c r="E398" i="8"/>
  <c r="D398" i="8"/>
  <c r="C398" i="8"/>
  <c r="A398" i="8"/>
  <c r="J397" i="8"/>
  <c r="K397" i="8" s="1"/>
  <c r="I397" i="8"/>
  <c r="H397" i="8"/>
  <c r="G397" i="8"/>
  <c r="F397" i="8"/>
  <c r="E397" i="8"/>
  <c r="D397" i="8"/>
  <c r="C397" i="8"/>
  <c r="A397" i="8"/>
  <c r="J396" i="8"/>
  <c r="K396" i="8" s="1"/>
  <c r="I396" i="8"/>
  <c r="H396" i="8"/>
  <c r="G396" i="8"/>
  <c r="F396" i="8"/>
  <c r="E396" i="8"/>
  <c r="D396" i="8"/>
  <c r="C396" i="8"/>
  <c r="A396" i="8"/>
  <c r="J395" i="8"/>
  <c r="K395" i="8" s="1"/>
  <c r="I395" i="8"/>
  <c r="H395" i="8"/>
  <c r="G395" i="8"/>
  <c r="F395" i="8"/>
  <c r="E395" i="8"/>
  <c r="D395" i="8"/>
  <c r="C395" i="8"/>
  <c r="A395" i="8"/>
  <c r="J394" i="8"/>
  <c r="K394" i="8" s="1"/>
  <c r="I394" i="8"/>
  <c r="H394" i="8"/>
  <c r="G394" i="8"/>
  <c r="F394" i="8"/>
  <c r="E394" i="8"/>
  <c r="D394" i="8"/>
  <c r="C394" i="8"/>
  <c r="A394" i="8"/>
  <c r="J393" i="8"/>
  <c r="K393" i="8" s="1"/>
  <c r="I393" i="8"/>
  <c r="H393" i="8"/>
  <c r="G393" i="8"/>
  <c r="F393" i="8"/>
  <c r="E393" i="8"/>
  <c r="D393" i="8"/>
  <c r="C393" i="8"/>
  <c r="A393" i="8"/>
  <c r="J392" i="8"/>
  <c r="K392" i="8" s="1"/>
  <c r="I392" i="8"/>
  <c r="H392" i="8"/>
  <c r="G392" i="8"/>
  <c r="F392" i="8"/>
  <c r="E392" i="8"/>
  <c r="D392" i="8"/>
  <c r="C392" i="8"/>
  <c r="A392" i="8"/>
  <c r="J391" i="8"/>
  <c r="K391" i="8" s="1"/>
  <c r="I391" i="8"/>
  <c r="H391" i="8"/>
  <c r="G391" i="8"/>
  <c r="F391" i="8"/>
  <c r="E391" i="8"/>
  <c r="D391" i="8"/>
  <c r="C391" i="8"/>
  <c r="A391" i="8"/>
  <c r="J390" i="8"/>
  <c r="K390" i="8" s="1"/>
  <c r="I390" i="8"/>
  <c r="H390" i="8"/>
  <c r="G390" i="8"/>
  <c r="F390" i="8"/>
  <c r="E390" i="8"/>
  <c r="D390" i="8"/>
  <c r="C390" i="8"/>
  <c r="A390" i="8"/>
  <c r="J389" i="8"/>
  <c r="K389" i="8" s="1"/>
  <c r="I389" i="8"/>
  <c r="H389" i="8"/>
  <c r="G389" i="8"/>
  <c r="F389" i="8"/>
  <c r="E389" i="8"/>
  <c r="D389" i="8"/>
  <c r="C389" i="8"/>
  <c r="A389" i="8"/>
  <c r="J388" i="8"/>
  <c r="K388" i="8" s="1"/>
  <c r="I388" i="8"/>
  <c r="H388" i="8"/>
  <c r="G388" i="8"/>
  <c r="F388" i="8"/>
  <c r="E388" i="8"/>
  <c r="D388" i="8"/>
  <c r="C388" i="8"/>
  <c r="A388" i="8"/>
  <c r="J387" i="8"/>
  <c r="K387" i="8" s="1"/>
  <c r="I387" i="8"/>
  <c r="H387" i="8"/>
  <c r="G387" i="8"/>
  <c r="F387" i="8"/>
  <c r="E387" i="8"/>
  <c r="D387" i="8"/>
  <c r="C387" i="8"/>
  <c r="A387" i="8"/>
  <c r="J386" i="8"/>
  <c r="K386" i="8" s="1"/>
  <c r="I386" i="8"/>
  <c r="H386" i="8"/>
  <c r="G386" i="8"/>
  <c r="F386" i="8"/>
  <c r="E386" i="8"/>
  <c r="D386" i="8"/>
  <c r="C386" i="8"/>
  <c r="A386" i="8"/>
  <c r="J385" i="8"/>
  <c r="K385" i="8" s="1"/>
  <c r="I385" i="8"/>
  <c r="H385" i="8"/>
  <c r="G385" i="8"/>
  <c r="F385" i="8"/>
  <c r="E385" i="8"/>
  <c r="D385" i="8"/>
  <c r="C385" i="8"/>
  <c r="A385" i="8"/>
  <c r="J384" i="8"/>
  <c r="K384" i="8" s="1"/>
  <c r="I384" i="8"/>
  <c r="H384" i="8"/>
  <c r="G384" i="8"/>
  <c r="F384" i="8"/>
  <c r="E384" i="8"/>
  <c r="D384" i="8"/>
  <c r="C384" i="8"/>
  <c r="A384" i="8"/>
  <c r="J383" i="8"/>
  <c r="K383" i="8" s="1"/>
  <c r="I383" i="8"/>
  <c r="H383" i="8"/>
  <c r="G383" i="8"/>
  <c r="F383" i="8"/>
  <c r="E383" i="8"/>
  <c r="D383" i="8"/>
  <c r="C383" i="8"/>
  <c r="A383" i="8"/>
  <c r="J382" i="8"/>
  <c r="K382" i="8" s="1"/>
  <c r="I382" i="8"/>
  <c r="H382" i="8"/>
  <c r="G382" i="8"/>
  <c r="F382" i="8"/>
  <c r="E382" i="8"/>
  <c r="D382" i="8"/>
  <c r="C382" i="8"/>
  <c r="A382" i="8"/>
  <c r="J381" i="8"/>
  <c r="K381" i="8" s="1"/>
  <c r="I381" i="8"/>
  <c r="H381" i="8"/>
  <c r="G381" i="8"/>
  <c r="F381" i="8"/>
  <c r="E381" i="8"/>
  <c r="D381" i="8"/>
  <c r="C381" i="8"/>
  <c r="A381" i="8"/>
  <c r="J380" i="8"/>
  <c r="K380" i="8" s="1"/>
  <c r="I380" i="8"/>
  <c r="H380" i="8"/>
  <c r="G380" i="8"/>
  <c r="F380" i="8"/>
  <c r="E380" i="8"/>
  <c r="D380" i="8"/>
  <c r="C380" i="8"/>
  <c r="A380" i="8"/>
  <c r="J379" i="8"/>
  <c r="K379" i="8" s="1"/>
  <c r="I379" i="8"/>
  <c r="H379" i="8"/>
  <c r="G379" i="8"/>
  <c r="F379" i="8"/>
  <c r="E379" i="8"/>
  <c r="D379" i="8"/>
  <c r="C379" i="8"/>
  <c r="A379" i="8"/>
  <c r="J378" i="8"/>
  <c r="K378" i="8" s="1"/>
  <c r="I378" i="8"/>
  <c r="H378" i="8"/>
  <c r="G378" i="8"/>
  <c r="F378" i="8"/>
  <c r="E378" i="8"/>
  <c r="D378" i="8"/>
  <c r="C378" i="8"/>
  <c r="A378" i="8"/>
  <c r="J377" i="8"/>
  <c r="K377" i="8" s="1"/>
  <c r="I377" i="8"/>
  <c r="H377" i="8"/>
  <c r="G377" i="8"/>
  <c r="F377" i="8"/>
  <c r="E377" i="8"/>
  <c r="D377" i="8"/>
  <c r="C377" i="8"/>
  <c r="A377" i="8"/>
  <c r="J376" i="8"/>
  <c r="K376" i="8" s="1"/>
  <c r="I376" i="8"/>
  <c r="H376" i="8"/>
  <c r="G376" i="8"/>
  <c r="F376" i="8"/>
  <c r="E376" i="8"/>
  <c r="D376" i="8"/>
  <c r="C376" i="8"/>
  <c r="A376" i="8"/>
  <c r="J375" i="8"/>
  <c r="K375" i="8" s="1"/>
  <c r="I375" i="8"/>
  <c r="H375" i="8"/>
  <c r="G375" i="8"/>
  <c r="F375" i="8"/>
  <c r="E375" i="8"/>
  <c r="D375" i="8"/>
  <c r="C375" i="8"/>
  <c r="A375" i="8"/>
  <c r="J374" i="8"/>
  <c r="K374" i="8" s="1"/>
  <c r="I374" i="8"/>
  <c r="H374" i="8"/>
  <c r="G374" i="8"/>
  <c r="F374" i="8"/>
  <c r="E374" i="8"/>
  <c r="D374" i="8"/>
  <c r="C374" i="8"/>
  <c r="A374" i="8"/>
  <c r="J373" i="8"/>
  <c r="K373" i="8" s="1"/>
  <c r="I373" i="8"/>
  <c r="H373" i="8"/>
  <c r="G373" i="8"/>
  <c r="F373" i="8"/>
  <c r="E373" i="8"/>
  <c r="D373" i="8"/>
  <c r="C373" i="8"/>
  <c r="A373" i="8"/>
  <c r="J372" i="8"/>
  <c r="K372" i="8" s="1"/>
  <c r="I372" i="8"/>
  <c r="H372" i="8"/>
  <c r="G372" i="8"/>
  <c r="F372" i="8"/>
  <c r="E372" i="8"/>
  <c r="D372" i="8"/>
  <c r="C372" i="8"/>
  <c r="A372" i="8"/>
  <c r="J371" i="8"/>
  <c r="K371" i="8" s="1"/>
  <c r="I371" i="8"/>
  <c r="H371" i="8"/>
  <c r="G371" i="8"/>
  <c r="F371" i="8"/>
  <c r="E371" i="8"/>
  <c r="D371" i="8"/>
  <c r="C371" i="8"/>
  <c r="A371" i="8"/>
  <c r="J370" i="8"/>
  <c r="K370" i="8" s="1"/>
  <c r="I370" i="8"/>
  <c r="H370" i="8"/>
  <c r="G370" i="8"/>
  <c r="F370" i="8"/>
  <c r="E370" i="8"/>
  <c r="D370" i="8"/>
  <c r="C370" i="8"/>
  <c r="A370" i="8"/>
  <c r="J369" i="8"/>
  <c r="K369" i="8" s="1"/>
  <c r="I369" i="8"/>
  <c r="H369" i="8"/>
  <c r="G369" i="8"/>
  <c r="F369" i="8"/>
  <c r="E369" i="8"/>
  <c r="D369" i="8"/>
  <c r="C369" i="8"/>
  <c r="A369" i="8"/>
  <c r="J368" i="8"/>
  <c r="K368" i="8" s="1"/>
  <c r="I368" i="8"/>
  <c r="H368" i="8"/>
  <c r="G368" i="8"/>
  <c r="F368" i="8"/>
  <c r="E368" i="8"/>
  <c r="D368" i="8"/>
  <c r="C368" i="8"/>
  <c r="A368" i="8"/>
  <c r="J367" i="8"/>
  <c r="K367" i="8" s="1"/>
  <c r="I367" i="8"/>
  <c r="H367" i="8"/>
  <c r="G367" i="8"/>
  <c r="F367" i="8"/>
  <c r="E367" i="8"/>
  <c r="D367" i="8"/>
  <c r="C367" i="8"/>
  <c r="A367" i="8"/>
  <c r="J366" i="8"/>
  <c r="K366" i="8" s="1"/>
  <c r="I366" i="8"/>
  <c r="H366" i="8"/>
  <c r="G366" i="8"/>
  <c r="F366" i="8"/>
  <c r="E366" i="8"/>
  <c r="D366" i="8"/>
  <c r="C366" i="8"/>
  <c r="A366" i="8"/>
  <c r="J365" i="8"/>
  <c r="K365" i="8" s="1"/>
  <c r="I365" i="8"/>
  <c r="H365" i="8"/>
  <c r="G365" i="8"/>
  <c r="F365" i="8"/>
  <c r="E365" i="8"/>
  <c r="D365" i="8"/>
  <c r="C365" i="8"/>
  <c r="A365" i="8"/>
  <c r="J364" i="8"/>
  <c r="K364" i="8" s="1"/>
  <c r="I364" i="8"/>
  <c r="H364" i="8"/>
  <c r="G364" i="8"/>
  <c r="F364" i="8"/>
  <c r="E364" i="8"/>
  <c r="D364" i="8"/>
  <c r="C364" i="8"/>
  <c r="A364" i="8"/>
  <c r="J363" i="8"/>
  <c r="K363" i="8" s="1"/>
  <c r="I363" i="8"/>
  <c r="H363" i="8"/>
  <c r="G363" i="8"/>
  <c r="F363" i="8"/>
  <c r="E363" i="8"/>
  <c r="D363" i="8"/>
  <c r="C363" i="8"/>
  <c r="A363" i="8"/>
  <c r="J362" i="8"/>
  <c r="K362" i="8" s="1"/>
  <c r="I362" i="8"/>
  <c r="H362" i="8"/>
  <c r="G362" i="8"/>
  <c r="F362" i="8"/>
  <c r="E362" i="8"/>
  <c r="D362" i="8"/>
  <c r="C362" i="8"/>
  <c r="A362" i="8"/>
  <c r="J361" i="8"/>
  <c r="K361" i="8" s="1"/>
  <c r="I361" i="8"/>
  <c r="H361" i="8"/>
  <c r="G361" i="8"/>
  <c r="F361" i="8"/>
  <c r="E361" i="8"/>
  <c r="D361" i="8"/>
  <c r="C361" i="8"/>
  <c r="A361" i="8"/>
  <c r="J360" i="8"/>
  <c r="K360" i="8" s="1"/>
  <c r="I360" i="8"/>
  <c r="H360" i="8"/>
  <c r="G360" i="8"/>
  <c r="F360" i="8"/>
  <c r="E360" i="8"/>
  <c r="D360" i="8"/>
  <c r="C360" i="8"/>
  <c r="A360" i="8"/>
  <c r="J359" i="8"/>
  <c r="K359" i="8" s="1"/>
  <c r="I359" i="8"/>
  <c r="H359" i="8"/>
  <c r="G359" i="8"/>
  <c r="F359" i="8"/>
  <c r="E359" i="8"/>
  <c r="D359" i="8"/>
  <c r="C359" i="8"/>
  <c r="A359" i="8"/>
  <c r="J358" i="8"/>
  <c r="K358" i="8" s="1"/>
  <c r="I358" i="8"/>
  <c r="H358" i="8"/>
  <c r="G358" i="8"/>
  <c r="F358" i="8"/>
  <c r="E358" i="8"/>
  <c r="D358" i="8"/>
  <c r="C358" i="8"/>
  <c r="A358" i="8"/>
  <c r="J357" i="8"/>
  <c r="K357" i="8" s="1"/>
  <c r="I357" i="8"/>
  <c r="H357" i="8"/>
  <c r="G357" i="8"/>
  <c r="F357" i="8"/>
  <c r="E357" i="8"/>
  <c r="D357" i="8"/>
  <c r="C357" i="8"/>
  <c r="A357" i="8"/>
  <c r="J356" i="8"/>
  <c r="K356" i="8" s="1"/>
  <c r="I356" i="8"/>
  <c r="H356" i="8"/>
  <c r="G356" i="8"/>
  <c r="F356" i="8"/>
  <c r="E356" i="8"/>
  <c r="D356" i="8"/>
  <c r="C356" i="8"/>
  <c r="A356" i="8"/>
  <c r="J355" i="8"/>
  <c r="K355" i="8" s="1"/>
  <c r="I355" i="8"/>
  <c r="H355" i="8"/>
  <c r="G355" i="8"/>
  <c r="F355" i="8"/>
  <c r="E355" i="8"/>
  <c r="D355" i="8"/>
  <c r="C355" i="8"/>
  <c r="A355" i="8"/>
  <c r="J354" i="8"/>
  <c r="K354" i="8" s="1"/>
  <c r="I354" i="8"/>
  <c r="H354" i="8"/>
  <c r="G354" i="8"/>
  <c r="F354" i="8"/>
  <c r="E354" i="8"/>
  <c r="D354" i="8"/>
  <c r="C354" i="8"/>
  <c r="A354" i="8"/>
  <c r="J353" i="8"/>
  <c r="K353" i="8" s="1"/>
  <c r="I353" i="8"/>
  <c r="H353" i="8"/>
  <c r="G353" i="8"/>
  <c r="F353" i="8"/>
  <c r="E353" i="8"/>
  <c r="D353" i="8"/>
  <c r="C353" i="8"/>
  <c r="A353" i="8"/>
  <c r="J352" i="8"/>
  <c r="K352" i="8" s="1"/>
  <c r="I352" i="8"/>
  <c r="H352" i="8"/>
  <c r="G352" i="8"/>
  <c r="F352" i="8"/>
  <c r="E352" i="8"/>
  <c r="D352" i="8"/>
  <c r="C352" i="8"/>
  <c r="A352" i="8"/>
  <c r="J351" i="8"/>
  <c r="K351" i="8" s="1"/>
  <c r="I351" i="8"/>
  <c r="H351" i="8"/>
  <c r="G351" i="8"/>
  <c r="F351" i="8"/>
  <c r="E351" i="8"/>
  <c r="D351" i="8"/>
  <c r="C351" i="8"/>
  <c r="A351" i="8"/>
  <c r="J350" i="8"/>
  <c r="K350" i="8" s="1"/>
  <c r="I350" i="8"/>
  <c r="H350" i="8"/>
  <c r="G350" i="8"/>
  <c r="F350" i="8"/>
  <c r="E350" i="8"/>
  <c r="D350" i="8"/>
  <c r="C350" i="8"/>
  <c r="A350" i="8"/>
  <c r="J349" i="8"/>
  <c r="K349" i="8" s="1"/>
  <c r="I349" i="8"/>
  <c r="H349" i="8"/>
  <c r="G349" i="8"/>
  <c r="F349" i="8"/>
  <c r="E349" i="8"/>
  <c r="D349" i="8"/>
  <c r="C349" i="8"/>
  <c r="A349" i="8"/>
  <c r="J348" i="8"/>
  <c r="K348" i="8" s="1"/>
  <c r="I348" i="8"/>
  <c r="H348" i="8"/>
  <c r="G348" i="8"/>
  <c r="F348" i="8"/>
  <c r="E348" i="8"/>
  <c r="D348" i="8"/>
  <c r="C348" i="8"/>
  <c r="A348" i="8"/>
  <c r="J347" i="8"/>
  <c r="K347" i="8" s="1"/>
  <c r="I347" i="8"/>
  <c r="H347" i="8"/>
  <c r="G347" i="8"/>
  <c r="F347" i="8"/>
  <c r="E347" i="8"/>
  <c r="D347" i="8"/>
  <c r="C347" i="8"/>
  <c r="A347" i="8"/>
  <c r="J346" i="8"/>
  <c r="K346" i="8" s="1"/>
  <c r="I346" i="8"/>
  <c r="H346" i="8"/>
  <c r="G346" i="8"/>
  <c r="F346" i="8"/>
  <c r="E346" i="8"/>
  <c r="D346" i="8"/>
  <c r="C346" i="8"/>
  <c r="A346" i="8"/>
  <c r="J345" i="8"/>
  <c r="K345" i="8" s="1"/>
  <c r="I345" i="8"/>
  <c r="H345" i="8"/>
  <c r="G345" i="8"/>
  <c r="F345" i="8"/>
  <c r="E345" i="8"/>
  <c r="D345" i="8"/>
  <c r="C345" i="8"/>
  <c r="A345" i="8"/>
  <c r="J344" i="8"/>
  <c r="K344" i="8" s="1"/>
  <c r="I344" i="8"/>
  <c r="H344" i="8"/>
  <c r="G344" i="8"/>
  <c r="F344" i="8"/>
  <c r="E344" i="8"/>
  <c r="D344" i="8"/>
  <c r="C344" i="8"/>
  <c r="A344" i="8"/>
  <c r="J343" i="8"/>
  <c r="K343" i="8" s="1"/>
  <c r="I343" i="8"/>
  <c r="H343" i="8"/>
  <c r="G343" i="8"/>
  <c r="F343" i="8"/>
  <c r="E343" i="8"/>
  <c r="D343" i="8"/>
  <c r="C343" i="8"/>
  <c r="A343" i="8"/>
  <c r="J342" i="8"/>
  <c r="K342" i="8" s="1"/>
  <c r="I342" i="8"/>
  <c r="H342" i="8"/>
  <c r="G342" i="8"/>
  <c r="F342" i="8"/>
  <c r="E342" i="8"/>
  <c r="D342" i="8"/>
  <c r="C342" i="8"/>
  <c r="A342" i="8"/>
  <c r="J341" i="8"/>
  <c r="K341" i="8" s="1"/>
  <c r="I341" i="8"/>
  <c r="H341" i="8"/>
  <c r="G341" i="8"/>
  <c r="F341" i="8"/>
  <c r="E341" i="8"/>
  <c r="D341" i="8"/>
  <c r="C341" i="8"/>
  <c r="A341" i="8"/>
  <c r="J340" i="8"/>
  <c r="K340" i="8" s="1"/>
  <c r="I340" i="8"/>
  <c r="H340" i="8"/>
  <c r="G340" i="8"/>
  <c r="F340" i="8"/>
  <c r="E340" i="8"/>
  <c r="D340" i="8"/>
  <c r="C340" i="8"/>
  <c r="A340" i="8"/>
  <c r="J339" i="8"/>
  <c r="K339" i="8" s="1"/>
  <c r="I339" i="8"/>
  <c r="H339" i="8"/>
  <c r="G339" i="8"/>
  <c r="F339" i="8"/>
  <c r="E339" i="8"/>
  <c r="D339" i="8"/>
  <c r="C339" i="8"/>
  <c r="A339" i="8"/>
  <c r="J338" i="8"/>
  <c r="K338" i="8" s="1"/>
  <c r="I338" i="8"/>
  <c r="H338" i="8"/>
  <c r="G338" i="8"/>
  <c r="F338" i="8"/>
  <c r="E338" i="8"/>
  <c r="D338" i="8"/>
  <c r="C338" i="8"/>
  <c r="A338" i="8"/>
  <c r="J337" i="8"/>
  <c r="K337" i="8" s="1"/>
  <c r="I337" i="8"/>
  <c r="H337" i="8"/>
  <c r="G337" i="8"/>
  <c r="F337" i="8"/>
  <c r="E337" i="8"/>
  <c r="D337" i="8"/>
  <c r="C337" i="8"/>
  <c r="A337" i="8"/>
  <c r="J336" i="8"/>
  <c r="K336" i="8" s="1"/>
  <c r="I336" i="8"/>
  <c r="H336" i="8"/>
  <c r="G336" i="8"/>
  <c r="F336" i="8"/>
  <c r="E336" i="8"/>
  <c r="D336" i="8"/>
  <c r="C336" i="8"/>
  <c r="A336" i="8"/>
  <c r="J335" i="8"/>
  <c r="K335" i="8" s="1"/>
  <c r="I335" i="8"/>
  <c r="H335" i="8"/>
  <c r="G335" i="8"/>
  <c r="F335" i="8"/>
  <c r="E335" i="8"/>
  <c r="D335" i="8"/>
  <c r="C335" i="8"/>
  <c r="A335" i="8"/>
  <c r="J334" i="8"/>
  <c r="K334" i="8" s="1"/>
  <c r="I334" i="8"/>
  <c r="H334" i="8"/>
  <c r="G334" i="8"/>
  <c r="F334" i="8"/>
  <c r="E334" i="8"/>
  <c r="D334" i="8"/>
  <c r="C334" i="8"/>
  <c r="A334" i="8"/>
  <c r="J333" i="8"/>
  <c r="K333" i="8" s="1"/>
  <c r="I333" i="8"/>
  <c r="H333" i="8"/>
  <c r="G333" i="8"/>
  <c r="F333" i="8"/>
  <c r="E333" i="8"/>
  <c r="D333" i="8"/>
  <c r="C333" i="8"/>
  <c r="A333" i="8"/>
  <c r="J332" i="8"/>
  <c r="K332" i="8" s="1"/>
  <c r="I332" i="8"/>
  <c r="H332" i="8"/>
  <c r="G332" i="8"/>
  <c r="F332" i="8"/>
  <c r="E332" i="8"/>
  <c r="D332" i="8"/>
  <c r="C332" i="8"/>
  <c r="A332" i="8"/>
  <c r="J331" i="8"/>
  <c r="K331" i="8" s="1"/>
  <c r="I331" i="8"/>
  <c r="H331" i="8"/>
  <c r="G331" i="8"/>
  <c r="F331" i="8"/>
  <c r="E331" i="8"/>
  <c r="D331" i="8"/>
  <c r="C331" i="8"/>
  <c r="A331" i="8"/>
  <c r="J330" i="8"/>
  <c r="K330" i="8" s="1"/>
  <c r="I330" i="8"/>
  <c r="H330" i="8"/>
  <c r="G330" i="8"/>
  <c r="F330" i="8"/>
  <c r="E330" i="8"/>
  <c r="D330" i="8"/>
  <c r="C330" i="8"/>
  <c r="A330" i="8"/>
  <c r="J329" i="8"/>
  <c r="K329" i="8" s="1"/>
  <c r="I329" i="8"/>
  <c r="H329" i="8"/>
  <c r="G329" i="8"/>
  <c r="F329" i="8"/>
  <c r="E329" i="8"/>
  <c r="D329" i="8"/>
  <c r="C329" i="8"/>
  <c r="A329" i="8"/>
  <c r="J328" i="8"/>
  <c r="K328" i="8" s="1"/>
  <c r="I328" i="8"/>
  <c r="H328" i="8"/>
  <c r="G328" i="8"/>
  <c r="F328" i="8"/>
  <c r="E328" i="8"/>
  <c r="D328" i="8"/>
  <c r="C328" i="8"/>
  <c r="A328" i="8"/>
  <c r="J327" i="8"/>
  <c r="K327" i="8" s="1"/>
  <c r="I327" i="8"/>
  <c r="H327" i="8"/>
  <c r="G327" i="8"/>
  <c r="F327" i="8"/>
  <c r="E327" i="8"/>
  <c r="D327" i="8"/>
  <c r="C327" i="8"/>
  <c r="A327" i="8"/>
  <c r="J326" i="8"/>
  <c r="K326" i="8" s="1"/>
  <c r="I326" i="8"/>
  <c r="H326" i="8"/>
  <c r="G326" i="8"/>
  <c r="F326" i="8"/>
  <c r="E326" i="8"/>
  <c r="D326" i="8"/>
  <c r="C326" i="8"/>
  <c r="A326" i="8"/>
  <c r="J325" i="8"/>
  <c r="K325" i="8" s="1"/>
  <c r="I325" i="8"/>
  <c r="H325" i="8"/>
  <c r="G325" i="8"/>
  <c r="F325" i="8"/>
  <c r="E325" i="8"/>
  <c r="D325" i="8"/>
  <c r="C325" i="8"/>
  <c r="A325" i="8"/>
  <c r="J324" i="8"/>
  <c r="K324" i="8" s="1"/>
  <c r="I324" i="8"/>
  <c r="H324" i="8"/>
  <c r="G324" i="8"/>
  <c r="F324" i="8"/>
  <c r="E324" i="8"/>
  <c r="D324" i="8"/>
  <c r="C324" i="8"/>
  <c r="A324" i="8"/>
  <c r="J323" i="8"/>
  <c r="K323" i="8" s="1"/>
  <c r="I323" i="8"/>
  <c r="H323" i="8"/>
  <c r="G323" i="8"/>
  <c r="F323" i="8"/>
  <c r="E323" i="8"/>
  <c r="D323" i="8"/>
  <c r="C323" i="8"/>
  <c r="A323" i="8"/>
  <c r="J322" i="8"/>
  <c r="K322" i="8" s="1"/>
  <c r="I322" i="8"/>
  <c r="H322" i="8"/>
  <c r="G322" i="8"/>
  <c r="F322" i="8"/>
  <c r="E322" i="8"/>
  <c r="D322" i="8"/>
  <c r="C322" i="8"/>
  <c r="A322" i="8"/>
  <c r="J321" i="8"/>
  <c r="K321" i="8" s="1"/>
  <c r="I321" i="8"/>
  <c r="H321" i="8"/>
  <c r="G321" i="8"/>
  <c r="F321" i="8"/>
  <c r="E321" i="8"/>
  <c r="D321" i="8"/>
  <c r="C321" i="8"/>
  <c r="A321" i="8"/>
  <c r="J320" i="8"/>
  <c r="K320" i="8" s="1"/>
  <c r="I320" i="8"/>
  <c r="H320" i="8"/>
  <c r="G320" i="8"/>
  <c r="F320" i="8"/>
  <c r="E320" i="8"/>
  <c r="D320" i="8"/>
  <c r="C320" i="8"/>
  <c r="A320" i="8"/>
  <c r="J319" i="8"/>
  <c r="K319" i="8" s="1"/>
  <c r="I319" i="8"/>
  <c r="H319" i="8"/>
  <c r="G319" i="8"/>
  <c r="F319" i="8"/>
  <c r="E319" i="8"/>
  <c r="D319" i="8"/>
  <c r="C319" i="8"/>
  <c r="A319" i="8"/>
  <c r="J318" i="8"/>
  <c r="K318" i="8" s="1"/>
  <c r="I318" i="8"/>
  <c r="H318" i="8"/>
  <c r="G318" i="8"/>
  <c r="F318" i="8"/>
  <c r="E318" i="8"/>
  <c r="D318" i="8"/>
  <c r="C318" i="8"/>
  <c r="A318" i="8"/>
  <c r="J317" i="8"/>
  <c r="K317" i="8" s="1"/>
  <c r="I317" i="8"/>
  <c r="H317" i="8"/>
  <c r="G317" i="8"/>
  <c r="F317" i="8"/>
  <c r="E317" i="8"/>
  <c r="D317" i="8"/>
  <c r="C317" i="8"/>
  <c r="A317" i="8"/>
  <c r="J316" i="8"/>
  <c r="K316" i="8" s="1"/>
  <c r="I316" i="8"/>
  <c r="H316" i="8"/>
  <c r="G316" i="8"/>
  <c r="F316" i="8"/>
  <c r="E316" i="8"/>
  <c r="D316" i="8"/>
  <c r="C316" i="8"/>
  <c r="A316" i="8"/>
  <c r="J315" i="8"/>
  <c r="K315" i="8" s="1"/>
  <c r="I315" i="8"/>
  <c r="H315" i="8"/>
  <c r="G315" i="8"/>
  <c r="F315" i="8"/>
  <c r="E315" i="8"/>
  <c r="D315" i="8"/>
  <c r="C315" i="8"/>
  <c r="A315" i="8"/>
  <c r="J314" i="8"/>
  <c r="K314" i="8" s="1"/>
  <c r="I314" i="8"/>
  <c r="H314" i="8"/>
  <c r="G314" i="8"/>
  <c r="F314" i="8"/>
  <c r="E314" i="8"/>
  <c r="D314" i="8"/>
  <c r="C314" i="8"/>
  <c r="A314" i="8"/>
  <c r="J313" i="8"/>
  <c r="K313" i="8" s="1"/>
  <c r="I313" i="8"/>
  <c r="H313" i="8"/>
  <c r="G313" i="8"/>
  <c r="F313" i="8"/>
  <c r="E313" i="8"/>
  <c r="D313" i="8"/>
  <c r="C313" i="8"/>
  <c r="A313" i="8"/>
  <c r="J312" i="8"/>
  <c r="K312" i="8" s="1"/>
  <c r="I312" i="8"/>
  <c r="H312" i="8"/>
  <c r="G312" i="8"/>
  <c r="F312" i="8"/>
  <c r="E312" i="8"/>
  <c r="D312" i="8"/>
  <c r="C312" i="8"/>
  <c r="A312" i="8"/>
  <c r="J311" i="8"/>
  <c r="K311" i="8" s="1"/>
  <c r="I311" i="8"/>
  <c r="H311" i="8"/>
  <c r="G311" i="8"/>
  <c r="F311" i="8"/>
  <c r="E311" i="8"/>
  <c r="D311" i="8"/>
  <c r="C311" i="8"/>
  <c r="A311" i="8"/>
  <c r="J310" i="8"/>
  <c r="K310" i="8" s="1"/>
  <c r="I310" i="8"/>
  <c r="H310" i="8"/>
  <c r="G310" i="8"/>
  <c r="F310" i="8"/>
  <c r="E310" i="8"/>
  <c r="D310" i="8"/>
  <c r="C310" i="8"/>
  <c r="A310" i="8"/>
  <c r="J309" i="8"/>
  <c r="K309" i="8" s="1"/>
  <c r="I309" i="8"/>
  <c r="H309" i="8"/>
  <c r="G309" i="8"/>
  <c r="F309" i="8"/>
  <c r="E309" i="8"/>
  <c r="D309" i="8"/>
  <c r="C309" i="8"/>
  <c r="A309" i="8"/>
  <c r="J308" i="8"/>
  <c r="K308" i="8" s="1"/>
  <c r="I308" i="8"/>
  <c r="H308" i="8"/>
  <c r="G308" i="8"/>
  <c r="F308" i="8"/>
  <c r="E308" i="8"/>
  <c r="D308" i="8"/>
  <c r="C308" i="8"/>
  <c r="A308" i="8"/>
  <c r="J307" i="8"/>
  <c r="K307" i="8" s="1"/>
  <c r="I307" i="8"/>
  <c r="H307" i="8"/>
  <c r="G307" i="8"/>
  <c r="F307" i="8"/>
  <c r="E307" i="8"/>
  <c r="D307" i="8"/>
  <c r="C307" i="8"/>
  <c r="A307" i="8"/>
  <c r="J306" i="8"/>
  <c r="K306" i="8" s="1"/>
  <c r="I306" i="8"/>
  <c r="H306" i="8"/>
  <c r="G306" i="8"/>
  <c r="F306" i="8"/>
  <c r="E306" i="8"/>
  <c r="D306" i="8"/>
  <c r="C306" i="8"/>
  <c r="A306" i="8"/>
  <c r="J305" i="8"/>
  <c r="K305" i="8" s="1"/>
  <c r="I305" i="8"/>
  <c r="H305" i="8"/>
  <c r="G305" i="8"/>
  <c r="F305" i="8"/>
  <c r="E305" i="8"/>
  <c r="D305" i="8"/>
  <c r="C305" i="8"/>
  <c r="A305" i="8"/>
  <c r="J304" i="8"/>
  <c r="K304" i="8" s="1"/>
  <c r="I304" i="8"/>
  <c r="H304" i="8"/>
  <c r="G304" i="8"/>
  <c r="F304" i="8"/>
  <c r="E304" i="8"/>
  <c r="D304" i="8"/>
  <c r="C304" i="8"/>
  <c r="A304" i="8"/>
  <c r="J303" i="8"/>
  <c r="K303" i="8" s="1"/>
  <c r="I303" i="8"/>
  <c r="H303" i="8"/>
  <c r="G303" i="8"/>
  <c r="F303" i="8"/>
  <c r="E303" i="8"/>
  <c r="D303" i="8"/>
  <c r="C303" i="8"/>
  <c r="A303" i="8"/>
  <c r="J302" i="8"/>
  <c r="K302" i="8" s="1"/>
  <c r="I302" i="8"/>
  <c r="H302" i="8"/>
  <c r="G302" i="8"/>
  <c r="F302" i="8"/>
  <c r="E302" i="8"/>
  <c r="D302" i="8"/>
  <c r="C302" i="8"/>
  <c r="A302" i="8"/>
  <c r="J301" i="8"/>
  <c r="K301" i="8" s="1"/>
  <c r="I301" i="8"/>
  <c r="H301" i="8"/>
  <c r="G301" i="8"/>
  <c r="F301" i="8"/>
  <c r="E301" i="8"/>
  <c r="D301" i="8"/>
  <c r="C301" i="8"/>
  <c r="A301" i="8"/>
  <c r="J300" i="8"/>
  <c r="K300" i="8" s="1"/>
  <c r="I300" i="8"/>
  <c r="H300" i="8"/>
  <c r="G300" i="8"/>
  <c r="F300" i="8"/>
  <c r="E300" i="8"/>
  <c r="D300" i="8"/>
  <c r="C300" i="8"/>
  <c r="A300" i="8"/>
  <c r="J299" i="8"/>
  <c r="K299" i="8" s="1"/>
  <c r="I299" i="8"/>
  <c r="H299" i="8"/>
  <c r="G299" i="8"/>
  <c r="F299" i="8"/>
  <c r="E299" i="8"/>
  <c r="D299" i="8"/>
  <c r="C299" i="8"/>
  <c r="A299" i="8"/>
  <c r="J298" i="8"/>
  <c r="K298" i="8" s="1"/>
  <c r="I298" i="8"/>
  <c r="H298" i="8"/>
  <c r="G298" i="8"/>
  <c r="F298" i="8"/>
  <c r="E298" i="8"/>
  <c r="D298" i="8"/>
  <c r="C298" i="8"/>
  <c r="A298" i="8"/>
  <c r="J297" i="8"/>
  <c r="K297" i="8" s="1"/>
  <c r="I297" i="8"/>
  <c r="H297" i="8"/>
  <c r="G297" i="8"/>
  <c r="F297" i="8"/>
  <c r="E297" i="8"/>
  <c r="D297" i="8"/>
  <c r="C297" i="8"/>
  <c r="A297" i="8"/>
  <c r="J296" i="8"/>
  <c r="K296" i="8" s="1"/>
  <c r="I296" i="8"/>
  <c r="H296" i="8"/>
  <c r="G296" i="8"/>
  <c r="F296" i="8"/>
  <c r="E296" i="8"/>
  <c r="D296" i="8"/>
  <c r="C296" i="8"/>
  <c r="A296" i="8"/>
  <c r="J295" i="8"/>
  <c r="K295" i="8" s="1"/>
  <c r="I295" i="8"/>
  <c r="H295" i="8"/>
  <c r="G295" i="8"/>
  <c r="F295" i="8"/>
  <c r="E295" i="8"/>
  <c r="D295" i="8"/>
  <c r="C295" i="8"/>
  <c r="A295" i="8"/>
  <c r="J294" i="8"/>
  <c r="K294" i="8" s="1"/>
  <c r="I294" i="8"/>
  <c r="H294" i="8"/>
  <c r="G294" i="8"/>
  <c r="F294" i="8"/>
  <c r="E294" i="8"/>
  <c r="D294" i="8"/>
  <c r="C294" i="8"/>
  <c r="A294" i="8"/>
  <c r="J293" i="8"/>
  <c r="K293" i="8" s="1"/>
  <c r="I293" i="8"/>
  <c r="H293" i="8"/>
  <c r="G293" i="8"/>
  <c r="F293" i="8"/>
  <c r="E293" i="8"/>
  <c r="D293" i="8"/>
  <c r="C293" i="8"/>
  <c r="A293" i="8"/>
  <c r="J292" i="8"/>
  <c r="K292" i="8" s="1"/>
  <c r="I292" i="8"/>
  <c r="H292" i="8"/>
  <c r="G292" i="8"/>
  <c r="F292" i="8"/>
  <c r="E292" i="8"/>
  <c r="D292" i="8"/>
  <c r="C292" i="8"/>
  <c r="A292" i="8"/>
  <c r="J291" i="8"/>
  <c r="K291" i="8" s="1"/>
  <c r="I291" i="8"/>
  <c r="H291" i="8"/>
  <c r="G291" i="8"/>
  <c r="F291" i="8"/>
  <c r="E291" i="8"/>
  <c r="D291" i="8"/>
  <c r="C291" i="8"/>
  <c r="A291" i="8"/>
  <c r="J290" i="8"/>
  <c r="K290" i="8" s="1"/>
  <c r="I290" i="8"/>
  <c r="H290" i="8"/>
  <c r="G290" i="8"/>
  <c r="F290" i="8"/>
  <c r="E290" i="8"/>
  <c r="D290" i="8"/>
  <c r="C290" i="8"/>
  <c r="A290" i="8"/>
  <c r="J289" i="8"/>
  <c r="K289" i="8" s="1"/>
  <c r="I289" i="8"/>
  <c r="H289" i="8"/>
  <c r="G289" i="8"/>
  <c r="F289" i="8"/>
  <c r="E289" i="8"/>
  <c r="D289" i="8"/>
  <c r="C289" i="8"/>
  <c r="A289" i="8"/>
  <c r="J288" i="8"/>
  <c r="K288" i="8" s="1"/>
  <c r="I288" i="8"/>
  <c r="H288" i="8"/>
  <c r="G288" i="8"/>
  <c r="F288" i="8"/>
  <c r="E288" i="8"/>
  <c r="D288" i="8"/>
  <c r="C288" i="8"/>
  <c r="A288" i="8"/>
  <c r="J287" i="8"/>
  <c r="K287" i="8" s="1"/>
  <c r="I287" i="8"/>
  <c r="H287" i="8"/>
  <c r="G287" i="8"/>
  <c r="F287" i="8"/>
  <c r="E287" i="8"/>
  <c r="D287" i="8"/>
  <c r="C287" i="8"/>
  <c r="A287" i="8"/>
  <c r="J286" i="8"/>
  <c r="K286" i="8" s="1"/>
  <c r="I286" i="8"/>
  <c r="H286" i="8"/>
  <c r="G286" i="8"/>
  <c r="F286" i="8"/>
  <c r="E286" i="8"/>
  <c r="D286" i="8"/>
  <c r="C286" i="8"/>
  <c r="A286" i="8"/>
  <c r="J285" i="8"/>
  <c r="K285" i="8" s="1"/>
  <c r="I285" i="8"/>
  <c r="H285" i="8"/>
  <c r="G285" i="8"/>
  <c r="F285" i="8"/>
  <c r="E285" i="8"/>
  <c r="D285" i="8"/>
  <c r="C285" i="8"/>
  <c r="A285" i="8"/>
  <c r="J284" i="8"/>
  <c r="K284" i="8" s="1"/>
  <c r="I284" i="8"/>
  <c r="H284" i="8"/>
  <c r="G284" i="8"/>
  <c r="F284" i="8"/>
  <c r="E284" i="8"/>
  <c r="D284" i="8"/>
  <c r="C284" i="8"/>
  <c r="A284" i="8"/>
  <c r="J283" i="8"/>
  <c r="K283" i="8" s="1"/>
  <c r="I283" i="8"/>
  <c r="H283" i="8"/>
  <c r="G283" i="8"/>
  <c r="F283" i="8"/>
  <c r="E283" i="8"/>
  <c r="D283" i="8"/>
  <c r="C283" i="8"/>
  <c r="A283" i="8"/>
  <c r="J282" i="8"/>
  <c r="K282" i="8" s="1"/>
  <c r="I282" i="8"/>
  <c r="H282" i="8"/>
  <c r="G282" i="8"/>
  <c r="F282" i="8"/>
  <c r="E282" i="8"/>
  <c r="D282" i="8"/>
  <c r="C282" i="8"/>
  <c r="A282" i="8"/>
  <c r="J281" i="8"/>
  <c r="K281" i="8" s="1"/>
  <c r="I281" i="8"/>
  <c r="H281" i="8"/>
  <c r="G281" i="8"/>
  <c r="F281" i="8"/>
  <c r="E281" i="8"/>
  <c r="D281" i="8"/>
  <c r="C281" i="8"/>
  <c r="A281" i="8"/>
  <c r="J280" i="8"/>
  <c r="K280" i="8" s="1"/>
  <c r="I280" i="8"/>
  <c r="H280" i="8"/>
  <c r="G280" i="8"/>
  <c r="F280" i="8"/>
  <c r="E280" i="8"/>
  <c r="D280" i="8"/>
  <c r="C280" i="8"/>
  <c r="A280" i="8"/>
  <c r="J279" i="8"/>
  <c r="K279" i="8" s="1"/>
  <c r="I279" i="8"/>
  <c r="H279" i="8"/>
  <c r="G279" i="8"/>
  <c r="F279" i="8"/>
  <c r="E279" i="8"/>
  <c r="D279" i="8"/>
  <c r="C279" i="8"/>
  <c r="A279" i="8"/>
  <c r="J278" i="8"/>
  <c r="K278" i="8" s="1"/>
  <c r="I278" i="8"/>
  <c r="H278" i="8"/>
  <c r="G278" i="8"/>
  <c r="F278" i="8"/>
  <c r="E278" i="8"/>
  <c r="D278" i="8"/>
  <c r="C278" i="8"/>
  <c r="A278" i="8"/>
  <c r="J277" i="8"/>
  <c r="K277" i="8" s="1"/>
  <c r="I277" i="8"/>
  <c r="H277" i="8"/>
  <c r="G277" i="8"/>
  <c r="F277" i="8"/>
  <c r="E277" i="8"/>
  <c r="D277" i="8"/>
  <c r="C277" i="8"/>
  <c r="A277" i="8"/>
  <c r="J276" i="8"/>
  <c r="K276" i="8" s="1"/>
  <c r="I276" i="8"/>
  <c r="H276" i="8"/>
  <c r="G276" i="8"/>
  <c r="F276" i="8"/>
  <c r="E276" i="8"/>
  <c r="D276" i="8"/>
  <c r="C276" i="8"/>
  <c r="A276" i="8"/>
  <c r="J275" i="8"/>
  <c r="K275" i="8" s="1"/>
  <c r="I275" i="8"/>
  <c r="H275" i="8"/>
  <c r="G275" i="8"/>
  <c r="F275" i="8"/>
  <c r="E275" i="8"/>
  <c r="D275" i="8"/>
  <c r="C275" i="8"/>
  <c r="A275" i="8"/>
  <c r="J274" i="8"/>
  <c r="K274" i="8" s="1"/>
  <c r="I274" i="8"/>
  <c r="H274" i="8"/>
  <c r="G274" i="8"/>
  <c r="F274" i="8"/>
  <c r="E274" i="8"/>
  <c r="D274" i="8"/>
  <c r="C274" i="8"/>
  <c r="A274" i="8"/>
  <c r="J273" i="8"/>
  <c r="K273" i="8" s="1"/>
  <c r="I273" i="8"/>
  <c r="H273" i="8"/>
  <c r="G273" i="8"/>
  <c r="F273" i="8"/>
  <c r="E273" i="8"/>
  <c r="D273" i="8"/>
  <c r="C273" i="8"/>
  <c r="A273" i="8"/>
  <c r="J272" i="8"/>
  <c r="K272" i="8" s="1"/>
  <c r="I272" i="8"/>
  <c r="H272" i="8"/>
  <c r="G272" i="8"/>
  <c r="F272" i="8"/>
  <c r="E272" i="8"/>
  <c r="D272" i="8"/>
  <c r="C272" i="8"/>
  <c r="A272" i="8"/>
  <c r="J271" i="8"/>
  <c r="K271" i="8" s="1"/>
  <c r="I271" i="8"/>
  <c r="H271" i="8"/>
  <c r="G271" i="8"/>
  <c r="F271" i="8"/>
  <c r="E271" i="8"/>
  <c r="D271" i="8"/>
  <c r="C271" i="8"/>
  <c r="A271" i="8"/>
  <c r="J270" i="8"/>
  <c r="K270" i="8" s="1"/>
  <c r="I270" i="8"/>
  <c r="H270" i="8"/>
  <c r="G270" i="8"/>
  <c r="F270" i="8"/>
  <c r="E270" i="8"/>
  <c r="D270" i="8"/>
  <c r="C270" i="8"/>
  <c r="A270" i="8"/>
  <c r="J269" i="8"/>
  <c r="K269" i="8" s="1"/>
  <c r="I269" i="8"/>
  <c r="H269" i="8"/>
  <c r="G269" i="8"/>
  <c r="F269" i="8"/>
  <c r="E269" i="8"/>
  <c r="D269" i="8"/>
  <c r="C269" i="8"/>
  <c r="A269" i="8"/>
  <c r="J268" i="8"/>
  <c r="K268" i="8" s="1"/>
  <c r="I268" i="8"/>
  <c r="H268" i="8"/>
  <c r="G268" i="8"/>
  <c r="F268" i="8"/>
  <c r="E268" i="8"/>
  <c r="D268" i="8"/>
  <c r="C268" i="8"/>
  <c r="A268" i="8"/>
  <c r="J267" i="8"/>
  <c r="K267" i="8" s="1"/>
  <c r="I267" i="8"/>
  <c r="H267" i="8"/>
  <c r="G267" i="8"/>
  <c r="F267" i="8"/>
  <c r="E267" i="8"/>
  <c r="D267" i="8"/>
  <c r="C267" i="8"/>
  <c r="A267" i="8"/>
  <c r="J266" i="8"/>
  <c r="K266" i="8" s="1"/>
  <c r="I266" i="8"/>
  <c r="H266" i="8"/>
  <c r="G266" i="8"/>
  <c r="F266" i="8"/>
  <c r="E266" i="8"/>
  <c r="D266" i="8"/>
  <c r="C266" i="8"/>
  <c r="A266" i="8"/>
  <c r="J265" i="8"/>
  <c r="K265" i="8" s="1"/>
  <c r="I265" i="8"/>
  <c r="H265" i="8"/>
  <c r="G265" i="8"/>
  <c r="F265" i="8"/>
  <c r="E265" i="8"/>
  <c r="D265" i="8"/>
  <c r="C265" i="8"/>
  <c r="A265" i="8"/>
  <c r="J264" i="8"/>
  <c r="K264" i="8" s="1"/>
  <c r="I264" i="8"/>
  <c r="H264" i="8"/>
  <c r="G264" i="8"/>
  <c r="F264" i="8"/>
  <c r="E264" i="8"/>
  <c r="D264" i="8"/>
  <c r="C264" i="8"/>
  <c r="A264" i="8"/>
  <c r="J263" i="8"/>
  <c r="K263" i="8" s="1"/>
  <c r="I263" i="8"/>
  <c r="H263" i="8"/>
  <c r="G263" i="8"/>
  <c r="F263" i="8"/>
  <c r="E263" i="8"/>
  <c r="D263" i="8"/>
  <c r="C263" i="8"/>
  <c r="A263" i="8"/>
  <c r="J262" i="8"/>
  <c r="K262" i="8" s="1"/>
  <c r="I262" i="8"/>
  <c r="H262" i="8"/>
  <c r="G262" i="8"/>
  <c r="F262" i="8"/>
  <c r="E262" i="8"/>
  <c r="D262" i="8"/>
  <c r="C262" i="8"/>
  <c r="A262" i="8"/>
  <c r="J261" i="8"/>
  <c r="K261" i="8" s="1"/>
  <c r="I261" i="8"/>
  <c r="H261" i="8"/>
  <c r="G261" i="8"/>
  <c r="F261" i="8"/>
  <c r="E261" i="8"/>
  <c r="D261" i="8"/>
  <c r="C261" i="8"/>
  <c r="A261" i="8"/>
  <c r="J260" i="8"/>
  <c r="K260" i="8" s="1"/>
  <c r="I260" i="8"/>
  <c r="H260" i="8"/>
  <c r="G260" i="8"/>
  <c r="F260" i="8"/>
  <c r="E260" i="8"/>
  <c r="D260" i="8"/>
  <c r="C260" i="8"/>
  <c r="A260" i="8"/>
  <c r="J259" i="8"/>
  <c r="K259" i="8" s="1"/>
  <c r="I259" i="8"/>
  <c r="H259" i="8"/>
  <c r="G259" i="8"/>
  <c r="F259" i="8"/>
  <c r="E259" i="8"/>
  <c r="D259" i="8"/>
  <c r="C259" i="8"/>
  <c r="A259" i="8"/>
  <c r="J258" i="8"/>
  <c r="K258" i="8" s="1"/>
  <c r="I258" i="8"/>
  <c r="H258" i="8"/>
  <c r="G258" i="8"/>
  <c r="F258" i="8"/>
  <c r="E258" i="8"/>
  <c r="D258" i="8"/>
  <c r="C258" i="8"/>
  <c r="A258" i="8"/>
  <c r="J257" i="8"/>
  <c r="K257" i="8" s="1"/>
  <c r="I257" i="8"/>
  <c r="H257" i="8"/>
  <c r="G257" i="8"/>
  <c r="F257" i="8"/>
  <c r="E257" i="8"/>
  <c r="D257" i="8"/>
  <c r="C257" i="8"/>
  <c r="A257" i="8"/>
  <c r="J256" i="8"/>
  <c r="K256" i="8" s="1"/>
  <c r="I256" i="8"/>
  <c r="H256" i="8"/>
  <c r="G256" i="8"/>
  <c r="F256" i="8"/>
  <c r="E256" i="8"/>
  <c r="D256" i="8"/>
  <c r="C256" i="8"/>
  <c r="A256" i="8"/>
  <c r="J255" i="8"/>
  <c r="K255" i="8" s="1"/>
  <c r="I255" i="8"/>
  <c r="H255" i="8"/>
  <c r="G255" i="8"/>
  <c r="F255" i="8"/>
  <c r="E255" i="8"/>
  <c r="D255" i="8"/>
  <c r="C255" i="8"/>
  <c r="A255" i="8"/>
  <c r="J254" i="8"/>
  <c r="K254" i="8" s="1"/>
  <c r="I254" i="8"/>
  <c r="H254" i="8"/>
  <c r="G254" i="8"/>
  <c r="F254" i="8"/>
  <c r="E254" i="8"/>
  <c r="D254" i="8"/>
  <c r="C254" i="8"/>
  <c r="A254" i="8"/>
  <c r="J253" i="8"/>
  <c r="K253" i="8" s="1"/>
  <c r="I253" i="8"/>
  <c r="H253" i="8"/>
  <c r="G253" i="8"/>
  <c r="F253" i="8"/>
  <c r="E253" i="8"/>
  <c r="D253" i="8"/>
  <c r="C253" i="8"/>
  <c r="A253" i="8"/>
  <c r="J252" i="8"/>
  <c r="K252" i="8" s="1"/>
  <c r="I252" i="8"/>
  <c r="H252" i="8"/>
  <c r="G252" i="8"/>
  <c r="F252" i="8"/>
  <c r="E252" i="8"/>
  <c r="D252" i="8"/>
  <c r="C252" i="8"/>
  <c r="A252" i="8"/>
  <c r="J251" i="8"/>
  <c r="K251" i="8" s="1"/>
  <c r="I251" i="8"/>
  <c r="H251" i="8"/>
  <c r="G251" i="8"/>
  <c r="F251" i="8"/>
  <c r="E251" i="8"/>
  <c r="D251" i="8"/>
  <c r="C251" i="8"/>
  <c r="A251" i="8"/>
  <c r="J250" i="8"/>
  <c r="K250" i="8" s="1"/>
  <c r="I250" i="8"/>
  <c r="H250" i="8"/>
  <c r="G250" i="8"/>
  <c r="F250" i="8"/>
  <c r="E250" i="8"/>
  <c r="D250" i="8"/>
  <c r="C250" i="8"/>
  <c r="A250" i="8"/>
  <c r="J249" i="8"/>
  <c r="K249" i="8" s="1"/>
  <c r="I249" i="8"/>
  <c r="H249" i="8"/>
  <c r="G249" i="8"/>
  <c r="F249" i="8"/>
  <c r="E249" i="8"/>
  <c r="D249" i="8"/>
  <c r="C249" i="8"/>
  <c r="A249" i="8"/>
  <c r="J248" i="8"/>
  <c r="K248" i="8" s="1"/>
  <c r="I248" i="8"/>
  <c r="H248" i="8"/>
  <c r="G248" i="8"/>
  <c r="F248" i="8"/>
  <c r="E248" i="8"/>
  <c r="D248" i="8"/>
  <c r="C248" i="8"/>
  <c r="A248" i="8"/>
  <c r="J247" i="8"/>
  <c r="K247" i="8" s="1"/>
  <c r="I247" i="8"/>
  <c r="H247" i="8"/>
  <c r="G247" i="8"/>
  <c r="F247" i="8"/>
  <c r="E247" i="8"/>
  <c r="D247" i="8"/>
  <c r="C247" i="8"/>
  <c r="A247" i="8"/>
  <c r="J246" i="8"/>
  <c r="K246" i="8" s="1"/>
  <c r="I246" i="8"/>
  <c r="H246" i="8"/>
  <c r="G246" i="8"/>
  <c r="F246" i="8"/>
  <c r="E246" i="8"/>
  <c r="D246" i="8"/>
  <c r="C246" i="8"/>
  <c r="A246" i="8"/>
  <c r="J245" i="8"/>
  <c r="K245" i="8" s="1"/>
  <c r="I245" i="8"/>
  <c r="H245" i="8"/>
  <c r="G245" i="8"/>
  <c r="F245" i="8"/>
  <c r="E245" i="8"/>
  <c r="D245" i="8"/>
  <c r="C245" i="8"/>
  <c r="A245" i="8"/>
  <c r="J244" i="8"/>
  <c r="K244" i="8" s="1"/>
  <c r="I244" i="8"/>
  <c r="H244" i="8"/>
  <c r="G244" i="8"/>
  <c r="F244" i="8"/>
  <c r="E244" i="8"/>
  <c r="D244" i="8"/>
  <c r="C244" i="8"/>
  <c r="A244" i="8"/>
  <c r="J243" i="8"/>
  <c r="K243" i="8" s="1"/>
  <c r="I243" i="8"/>
  <c r="H243" i="8"/>
  <c r="G243" i="8"/>
  <c r="F243" i="8"/>
  <c r="E243" i="8"/>
  <c r="D243" i="8"/>
  <c r="C243" i="8"/>
  <c r="A243" i="8"/>
  <c r="J242" i="8"/>
  <c r="K242" i="8" s="1"/>
  <c r="I242" i="8"/>
  <c r="H242" i="8"/>
  <c r="G242" i="8"/>
  <c r="F242" i="8"/>
  <c r="E242" i="8"/>
  <c r="D242" i="8"/>
  <c r="C242" i="8"/>
  <c r="A242" i="8"/>
  <c r="J241" i="8"/>
  <c r="K241" i="8" s="1"/>
  <c r="I241" i="8"/>
  <c r="H241" i="8"/>
  <c r="G241" i="8"/>
  <c r="F241" i="8"/>
  <c r="E241" i="8"/>
  <c r="D241" i="8"/>
  <c r="C241" i="8"/>
  <c r="A241" i="8"/>
  <c r="J240" i="8"/>
  <c r="K240" i="8" s="1"/>
  <c r="I240" i="8"/>
  <c r="H240" i="8"/>
  <c r="G240" i="8"/>
  <c r="F240" i="8"/>
  <c r="E240" i="8"/>
  <c r="D240" i="8"/>
  <c r="C240" i="8"/>
  <c r="A240" i="8"/>
  <c r="J239" i="8"/>
  <c r="K239" i="8" s="1"/>
  <c r="I239" i="8"/>
  <c r="H239" i="8"/>
  <c r="G239" i="8"/>
  <c r="F239" i="8"/>
  <c r="E239" i="8"/>
  <c r="D239" i="8"/>
  <c r="C239" i="8"/>
  <c r="A239" i="8"/>
  <c r="J238" i="8"/>
  <c r="K238" i="8" s="1"/>
  <c r="I238" i="8"/>
  <c r="H238" i="8"/>
  <c r="G238" i="8"/>
  <c r="F238" i="8"/>
  <c r="E238" i="8"/>
  <c r="D238" i="8"/>
  <c r="C238" i="8"/>
  <c r="A238" i="8"/>
  <c r="J237" i="8"/>
  <c r="K237" i="8" s="1"/>
  <c r="I237" i="8"/>
  <c r="H237" i="8"/>
  <c r="G237" i="8"/>
  <c r="F237" i="8"/>
  <c r="E237" i="8"/>
  <c r="D237" i="8"/>
  <c r="C237" i="8"/>
  <c r="A237" i="8"/>
  <c r="J236" i="8"/>
  <c r="K236" i="8" s="1"/>
  <c r="I236" i="8"/>
  <c r="H236" i="8"/>
  <c r="G236" i="8"/>
  <c r="F236" i="8"/>
  <c r="E236" i="8"/>
  <c r="D236" i="8"/>
  <c r="C236" i="8"/>
  <c r="A236" i="8"/>
  <c r="J235" i="8"/>
  <c r="K235" i="8" s="1"/>
  <c r="I235" i="8"/>
  <c r="H235" i="8"/>
  <c r="G235" i="8"/>
  <c r="F235" i="8"/>
  <c r="E235" i="8"/>
  <c r="D235" i="8"/>
  <c r="C235" i="8"/>
  <c r="A235" i="8"/>
  <c r="J234" i="8"/>
  <c r="K234" i="8" s="1"/>
  <c r="I234" i="8"/>
  <c r="H234" i="8"/>
  <c r="G234" i="8"/>
  <c r="F234" i="8"/>
  <c r="E234" i="8"/>
  <c r="D234" i="8"/>
  <c r="C234" i="8"/>
  <c r="A234" i="8"/>
  <c r="J233" i="8"/>
  <c r="K233" i="8" s="1"/>
  <c r="I233" i="8"/>
  <c r="H233" i="8"/>
  <c r="G233" i="8"/>
  <c r="F233" i="8"/>
  <c r="E233" i="8"/>
  <c r="D233" i="8"/>
  <c r="C233" i="8"/>
  <c r="A233" i="8"/>
  <c r="J232" i="8"/>
  <c r="K232" i="8" s="1"/>
  <c r="I232" i="8"/>
  <c r="H232" i="8"/>
  <c r="G232" i="8"/>
  <c r="F232" i="8"/>
  <c r="E232" i="8"/>
  <c r="D232" i="8"/>
  <c r="C232" i="8"/>
  <c r="A232" i="8"/>
  <c r="J231" i="8"/>
  <c r="K231" i="8" s="1"/>
  <c r="I231" i="8"/>
  <c r="H231" i="8"/>
  <c r="G231" i="8"/>
  <c r="F231" i="8"/>
  <c r="E231" i="8"/>
  <c r="D231" i="8"/>
  <c r="C231" i="8"/>
  <c r="A231" i="8"/>
  <c r="J230" i="8"/>
  <c r="K230" i="8" s="1"/>
  <c r="I230" i="8"/>
  <c r="H230" i="8"/>
  <c r="G230" i="8"/>
  <c r="F230" i="8"/>
  <c r="E230" i="8"/>
  <c r="D230" i="8"/>
  <c r="C230" i="8"/>
  <c r="A230" i="8"/>
  <c r="J229" i="8"/>
  <c r="K229" i="8" s="1"/>
  <c r="I229" i="8"/>
  <c r="H229" i="8"/>
  <c r="G229" i="8"/>
  <c r="F229" i="8"/>
  <c r="E229" i="8"/>
  <c r="D229" i="8"/>
  <c r="C229" i="8"/>
  <c r="A229" i="8"/>
  <c r="J228" i="8"/>
  <c r="K228" i="8" s="1"/>
  <c r="I228" i="8"/>
  <c r="H228" i="8"/>
  <c r="G228" i="8"/>
  <c r="F228" i="8"/>
  <c r="E228" i="8"/>
  <c r="D228" i="8"/>
  <c r="C228" i="8"/>
  <c r="A228" i="8"/>
  <c r="J227" i="8"/>
  <c r="K227" i="8" s="1"/>
  <c r="I227" i="8"/>
  <c r="H227" i="8"/>
  <c r="G227" i="8"/>
  <c r="F227" i="8"/>
  <c r="E227" i="8"/>
  <c r="D227" i="8"/>
  <c r="C227" i="8"/>
  <c r="A227" i="8"/>
  <c r="J226" i="8"/>
  <c r="K226" i="8" s="1"/>
  <c r="I226" i="8"/>
  <c r="H226" i="8"/>
  <c r="G226" i="8"/>
  <c r="F226" i="8"/>
  <c r="E226" i="8"/>
  <c r="D226" i="8"/>
  <c r="C226" i="8"/>
  <c r="A226" i="8"/>
  <c r="J225" i="8"/>
  <c r="K225" i="8" s="1"/>
  <c r="I225" i="8"/>
  <c r="H225" i="8"/>
  <c r="G225" i="8"/>
  <c r="F225" i="8"/>
  <c r="E225" i="8"/>
  <c r="D225" i="8"/>
  <c r="C225" i="8"/>
  <c r="A225" i="8"/>
  <c r="J224" i="8"/>
  <c r="K224" i="8" s="1"/>
  <c r="I224" i="8"/>
  <c r="H224" i="8"/>
  <c r="G224" i="8"/>
  <c r="F224" i="8"/>
  <c r="E224" i="8"/>
  <c r="D224" i="8"/>
  <c r="C224" i="8"/>
  <c r="A224" i="8"/>
  <c r="J223" i="8"/>
  <c r="K223" i="8" s="1"/>
  <c r="I223" i="8"/>
  <c r="H223" i="8"/>
  <c r="G223" i="8"/>
  <c r="F223" i="8"/>
  <c r="E223" i="8"/>
  <c r="D223" i="8"/>
  <c r="C223" i="8"/>
  <c r="A223" i="8"/>
  <c r="J222" i="8"/>
  <c r="K222" i="8" s="1"/>
  <c r="I222" i="8"/>
  <c r="H222" i="8"/>
  <c r="G222" i="8"/>
  <c r="F222" i="8"/>
  <c r="E222" i="8"/>
  <c r="D222" i="8"/>
  <c r="C222" i="8"/>
  <c r="A222" i="8"/>
  <c r="J221" i="8"/>
  <c r="K221" i="8" s="1"/>
  <c r="I221" i="8"/>
  <c r="H221" i="8"/>
  <c r="G221" i="8"/>
  <c r="F221" i="8"/>
  <c r="E221" i="8"/>
  <c r="D221" i="8"/>
  <c r="C221" i="8"/>
  <c r="A221" i="8"/>
  <c r="J220" i="8"/>
  <c r="K220" i="8" s="1"/>
  <c r="I220" i="8"/>
  <c r="H220" i="8"/>
  <c r="G220" i="8"/>
  <c r="F220" i="8"/>
  <c r="E220" i="8"/>
  <c r="D220" i="8"/>
  <c r="C220" i="8"/>
  <c r="A220" i="8"/>
  <c r="J219" i="8"/>
  <c r="K219" i="8" s="1"/>
  <c r="I219" i="8"/>
  <c r="H219" i="8"/>
  <c r="G219" i="8"/>
  <c r="F219" i="8"/>
  <c r="E219" i="8"/>
  <c r="D219" i="8"/>
  <c r="C219" i="8"/>
  <c r="A219" i="8"/>
  <c r="J218" i="8"/>
  <c r="K218" i="8" s="1"/>
  <c r="I218" i="8"/>
  <c r="H218" i="8"/>
  <c r="G218" i="8"/>
  <c r="F218" i="8"/>
  <c r="E218" i="8"/>
  <c r="D218" i="8"/>
  <c r="C218" i="8"/>
  <c r="A218" i="8"/>
  <c r="J217" i="8"/>
  <c r="K217" i="8" s="1"/>
  <c r="I217" i="8"/>
  <c r="H217" i="8"/>
  <c r="G217" i="8"/>
  <c r="F217" i="8"/>
  <c r="E217" i="8"/>
  <c r="D217" i="8"/>
  <c r="C217" i="8"/>
  <c r="A217" i="8"/>
  <c r="J216" i="8"/>
  <c r="K216" i="8" s="1"/>
  <c r="I216" i="8"/>
  <c r="H216" i="8"/>
  <c r="G216" i="8"/>
  <c r="F216" i="8"/>
  <c r="E216" i="8"/>
  <c r="D216" i="8"/>
  <c r="C216" i="8"/>
  <c r="A216" i="8"/>
  <c r="J215" i="8"/>
  <c r="K215" i="8" s="1"/>
  <c r="I215" i="8"/>
  <c r="H215" i="8"/>
  <c r="G215" i="8"/>
  <c r="F215" i="8"/>
  <c r="E215" i="8"/>
  <c r="D215" i="8"/>
  <c r="C215" i="8"/>
  <c r="A215" i="8"/>
  <c r="J214" i="8"/>
  <c r="K214" i="8" s="1"/>
  <c r="I214" i="8"/>
  <c r="H214" i="8"/>
  <c r="G214" i="8"/>
  <c r="F214" i="8"/>
  <c r="E214" i="8"/>
  <c r="D214" i="8"/>
  <c r="C214" i="8"/>
  <c r="A214" i="8"/>
  <c r="J213" i="8"/>
  <c r="K213" i="8" s="1"/>
  <c r="I213" i="8"/>
  <c r="H213" i="8"/>
  <c r="G213" i="8"/>
  <c r="F213" i="8"/>
  <c r="E213" i="8"/>
  <c r="D213" i="8"/>
  <c r="C213" i="8"/>
  <c r="A213" i="8"/>
  <c r="J212" i="8"/>
  <c r="K212" i="8" s="1"/>
  <c r="I212" i="8"/>
  <c r="H212" i="8"/>
  <c r="G212" i="8"/>
  <c r="F212" i="8"/>
  <c r="E212" i="8"/>
  <c r="D212" i="8"/>
  <c r="C212" i="8"/>
  <c r="A212" i="8"/>
  <c r="J211" i="8"/>
  <c r="K211" i="8" s="1"/>
  <c r="I211" i="8"/>
  <c r="H211" i="8"/>
  <c r="G211" i="8"/>
  <c r="F211" i="8"/>
  <c r="E211" i="8"/>
  <c r="D211" i="8"/>
  <c r="C211" i="8"/>
  <c r="A211" i="8"/>
  <c r="J210" i="8"/>
  <c r="K210" i="8" s="1"/>
  <c r="I210" i="8"/>
  <c r="H210" i="8"/>
  <c r="G210" i="8"/>
  <c r="F210" i="8"/>
  <c r="E210" i="8"/>
  <c r="D210" i="8"/>
  <c r="C210" i="8"/>
  <c r="A210" i="8"/>
  <c r="J209" i="8"/>
  <c r="K209" i="8" s="1"/>
  <c r="I209" i="8"/>
  <c r="H209" i="8"/>
  <c r="G209" i="8"/>
  <c r="F209" i="8"/>
  <c r="E209" i="8"/>
  <c r="D209" i="8"/>
  <c r="C209" i="8"/>
  <c r="A209" i="8"/>
  <c r="J208" i="8"/>
  <c r="K208" i="8" s="1"/>
  <c r="I208" i="8"/>
  <c r="H208" i="8"/>
  <c r="G208" i="8"/>
  <c r="F208" i="8"/>
  <c r="E208" i="8"/>
  <c r="D208" i="8"/>
  <c r="C208" i="8"/>
  <c r="A208" i="8"/>
  <c r="J207" i="8"/>
  <c r="K207" i="8" s="1"/>
  <c r="I207" i="8"/>
  <c r="H207" i="8"/>
  <c r="G207" i="8"/>
  <c r="F207" i="8"/>
  <c r="E207" i="8"/>
  <c r="D207" i="8"/>
  <c r="C207" i="8"/>
  <c r="A207" i="8"/>
  <c r="J206" i="8"/>
  <c r="K206" i="8" s="1"/>
  <c r="I206" i="8"/>
  <c r="H206" i="8"/>
  <c r="G206" i="8"/>
  <c r="F206" i="8"/>
  <c r="E206" i="8"/>
  <c r="D206" i="8"/>
  <c r="C206" i="8"/>
  <c r="A206" i="8"/>
  <c r="J205" i="8"/>
  <c r="K205" i="8" s="1"/>
  <c r="I205" i="8"/>
  <c r="H205" i="8"/>
  <c r="G205" i="8"/>
  <c r="F205" i="8"/>
  <c r="E205" i="8"/>
  <c r="D205" i="8"/>
  <c r="C205" i="8"/>
  <c r="A205" i="8"/>
  <c r="J204" i="8"/>
  <c r="K204" i="8" s="1"/>
  <c r="I204" i="8"/>
  <c r="H204" i="8"/>
  <c r="G204" i="8"/>
  <c r="F204" i="8"/>
  <c r="E204" i="8"/>
  <c r="D204" i="8"/>
  <c r="C204" i="8"/>
  <c r="A204" i="8"/>
  <c r="J203" i="8"/>
  <c r="K203" i="8" s="1"/>
  <c r="I203" i="8"/>
  <c r="H203" i="8"/>
  <c r="G203" i="8"/>
  <c r="F203" i="8"/>
  <c r="E203" i="8"/>
  <c r="D203" i="8"/>
  <c r="C203" i="8"/>
  <c r="A203" i="8"/>
  <c r="J202" i="8"/>
  <c r="K202" i="8" s="1"/>
  <c r="I202" i="8"/>
  <c r="H202" i="8"/>
  <c r="G202" i="8"/>
  <c r="F202" i="8"/>
  <c r="E202" i="8"/>
  <c r="D202" i="8"/>
  <c r="C202" i="8"/>
  <c r="A202" i="8"/>
  <c r="J201" i="8"/>
  <c r="K201" i="8" s="1"/>
  <c r="I201" i="8"/>
  <c r="H201" i="8"/>
  <c r="G201" i="8"/>
  <c r="F201" i="8"/>
  <c r="E201" i="8"/>
  <c r="D201" i="8"/>
  <c r="C201" i="8"/>
  <c r="A201" i="8"/>
  <c r="J200" i="8"/>
  <c r="K200" i="8" s="1"/>
  <c r="I200" i="8"/>
  <c r="H200" i="8"/>
  <c r="G200" i="8"/>
  <c r="F200" i="8"/>
  <c r="E200" i="8"/>
  <c r="D200" i="8"/>
  <c r="C200" i="8"/>
  <c r="A200" i="8"/>
  <c r="J199" i="8"/>
  <c r="K199" i="8" s="1"/>
  <c r="I199" i="8"/>
  <c r="H199" i="8"/>
  <c r="G199" i="8"/>
  <c r="F199" i="8"/>
  <c r="E199" i="8"/>
  <c r="D199" i="8"/>
  <c r="C199" i="8"/>
  <c r="A199" i="8"/>
  <c r="J198" i="8"/>
  <c r="K198" i="8" s="1"/>
  <c r="I198" i="8"/>
  <c r="H198" i="8"/>
  <c r="G198" i="8"/>
  <c r="F198" i="8"/>
  <c r="E198" i="8"/>
  <c r="D198" i="8"/>
  <c r="C198" i="8"/>
  <c r="A198" i="8"/>
  <c r="J197" i="8"/>
  <c r="K197" i="8" s="1"/>
  <c r="I197" i="8"/>
  <c r="H197" i="8"/>
  <c r="G197" i="8"/>
  <c r="F197" i="8"/>
  <c r="E197" i="8"/>
  <c r="D197" i="8"/>
  <c r="C197" i="8"/>
  <c r="A197" i="8"/>
  <c r="J196" i="8"/>
  <c r="K196" i="8" s="1"/>
  <c r="I196" i="8"/>
  <c r="H196" i="8"/>
  <c r="G196" i="8"/>
  <c r="F196" i="8"/>
  <c r="E196" i="8"/>
  <c r="D196" i="8"/>
  <c r="C196" i="8"/>
  <c r="A196" i="8"/>
  <c r="J195" i="8"/>
  <c r="K195" i="8" s="1"/>
  <c r="I195" i="8"/>
  <c r="H195" i="8"/>
  <c r="G195" i="8"/>
  <c r="F195" i="8"/>
  <c r="E195" i="8"/>
  <c r="D195" i="8"/>
  <c r="C195" i="8"/>
  <c r="A195" i="8"/>
  <c r="J194" i="8"/>
  <c r="K194" i="8" s="1"/>
  <c r="I194" i="8"/>
  <c r="H194" i="8"/>
  <c r="G194" i="8"/>
  <c r="F194" i="8"/>
  <c r="E194" i="8"/>
  <c r="D194" i="8"/>
  <c r="C194" i="8"/>
  <c r="A194" i="8"/>
  <c r="J193" i="8"/>
  <c r="K193" i="8" s="1"/>
  <c r="I193" i="8"/>
  <c r="H193" i="8"/>
  <c r="G193" i="8"/>
  <c r="F193" i="8"/>
  <c r="E193" i="8"/>
  <c r="D193" i="8"/>
  <c r="C193" i="8"/>
  <c r="A193" i="8"/>
  <c r="J192" i="8"/>
  <c r="K192" i="8" s="1"/>
  <c r="I192" i="8"/>
  <c r="H192" i="8"/>
  <c r="G192" i="8"/>
  <c r="F192" i="8"/>
  <c r="E192" i="8"/>
  <c r="D192" i="8"/>
  <c r="C192" i="8"/>
  <c r="A192" i="8"/>
  <c r="J191" i="8"/>
  <c r="K191" i="8" s="1"/>
  <c r="I191" i="8"/>
  <c r="H191" i="8"/>
  <c r="G191" i="8"/>
  <c r="F191" i="8"/>
  <c r="E191" i="8"/>
  <c r="D191" i="8"/>
  <c r="C191" i="8"/>
  <c r="A191" i="8"/>
  <c r="J190" i="8"/>
  <c r="K190" i="8" s="1"/>
  <c r="I190" i="8"/>
  <c r="H190" i="8"/>
  <c r="G190" i="8"/>
  <c r="F190" i="8"/>
  <c r="E190" i="8"/>
  <c r="D190" i="8"/>
  <c r="C190" i="8"/>
  <c r="A190" i="8"/>
  <c r="J189" i="8"/>
  <c r="K189" i="8" s="1"/>
  <c r="I189" i="8"/>
  <c r="H189" i="8"/>
  <c r="G189" i="8"/>
  <c r="F189" i="8"/>
  <c r="E189" i="8"/>
  <c r="D189" i="8"/>
  <c r="C189" i="8"/>
  <c r="A189" i="8"/>
  <c r="J188" i="8"/>
  <c r="K188" i="8" s="1"/>
  <c r="I188" i="8"/>
  <c r="H188" i="8"/>
  <c r="G188" i="8"/>
  <c r="F188" i="8"/>
  <c r="E188" i="8"/>
  <c r="D188" i="8"/>
  <c r="C188" i="8"/>
  <c r="A188" i="8"/>
  <c r="J187" i="8"/>
  <c r="K187" i="8" s="1"/>
  <c r="I187" i="8"/>
  <c r="H187" i="8"/>
  <c r="G187" i="8"/>
  <c r="F187" i="8"/>
  <c r="E187" i="8"/>
  <c r="D187" i="8"/>
  <c r="C187" i="8"/>
  <c r="A187" i="8"/>
  <c r="J186" i="8"/>
  <c r="K186" i="8" s="1"/>
  <c r="I186" i="8"/>
  <c r="H186" i="8"/>
  <c r="G186" i="8"/>
  <c r="F186" i="8"/>
  <c r="E186" i="8"/>
  <c r="D186" i="8"/>
  <c r="C186" i="8"/>
  <c r="A186" i="8"/>
  <c r="J185" i="8"/>
  <c r="K185" i="8" s="1"/>
  <c r="I185" i="8"/>
  <c r="H185" i="8"/>
  <c r="G185" i="8"/>
  <c r="F185" i="8"/>
  <c r="E185" i="8"/>
  <c r="D185" i="8"/>
  <c r="C185" i="8"/>
  <c r="A185" i="8"/>
  <c r="J184" i="8"/>
  <c r="K184" i="8" s="1"/>
  <c r="I184" i="8"/>
  <c r="H184" i="8"/>
  <c r="G184" i="8"/>
  <c r="F184" i="8"/>
  <c r="E184" i="8"/>
  <c r="D184" i="8"/>
  <c r="C184" i="8"/>
  <c r="A184" i="8"/>
  <c r="J183" i="8"/>
  <c r="K183" i="8" s="1"/>
  <c r="I183" i="8"/>
  <c r="H183" i="8"/>
  <c r="G183" i="8"/>
  <c r="F183" i="8"/>
  <c r="E183" i="8"/>
  <c r="D183" i="8"/>
  <c r="C183" i="8"/>
  <c r="A183" i="8"/>
  <c r="J182" i="8"/>
  <c r="K182" i="8" s="1"/>
  <c r="I182" i="8"/>
  <c r="H182" i="8"/>
  <c r="G182" i="8"/>
  <c r="F182" i="8"/>
  <c r="E182" i="8"/>
  <c r="D182" i="8"/>
  <c r="C182" i="8"/>
  <c r="A182" i="8"/>
  <c r="J181" i="8"/>
  <c r="K181" i="8" s="1"/>
  <c r="I181" i="8"/>
  <c r="H181" i="8"/>
  <c r="G181" i="8"/>
  <c r="F181" i="8"/>
  <c r="E181" i="8"/>
  <c r="D181" i="8"/>
  <c r="C181" i="8"/>
  <c r="A181" i="8"/>
  <c r="J180" i="8"/>
  <c r="K180" i="8" s="1"/>
  <c r="I180" i="8"/>
  <c r="H180" i="8"/>
  <c r="G180" i="8"/>
  <c r="F180" i="8"/>
  <c r="E180" i="8"/>
  <c r="D180" i="8"/>
  <c r="C180" i="8"/>
  <c r="A180" i="8"/>
  <c r="J179" i="8"/>
  <c r="K179" i="8" s="1"/>
  <c r="I179" i="8"/>
  <c r="H179" i="8"/>
  <c r="G179" i="8"/>
  <c r="F179" i="8"/>
  <c r="E179" i="8"/>
  <c r="D179" i="8"/>
  <c r="C179" i="8"/>
  <c r="A179" i="8"/>
  <c r="J178" i="8"/>
  <c r="K178" i="8" s="1"/>
  <c r="I178" i="8"/>
  <c r="H178" i="8"/>
  <c r="G178" i="8"/>
  <c r="F178" i="8"/>
  <c r="E178" i="8"/>
  <c r="D178" i="8"/>
  <c r="C178" i="8"/>
  <c r="A178" i="8"/>
  <c r="J177" i="8"/>
  <c r="K177" i="8" s="1"/>
  <c r="I177" i="8"/>
  <c r="H177" i="8"/>
  <c r="G177" i="8"/>
  <c r="F177" i="8"/>
  <c r="E177" i="8"/>
  <c r="D177" i="8"/>
  <c r="C177" i="8"/>
  <c r="A177" i="8"/>
  <c r="J176" i="8"/>
  <c r="K176" i="8" s="1"/>
  <c r="I176" i="8"/>
  <c r="H176" i="8"/>
  <c r="G176" i="8"/>
  <c r="F176" i="8"/>
  <c r="E176" i="8"/>
  <c r="D176" i="8"/>
  <c r="C176" i="8"/>
  <c r="A176" i="8"/>
  <c r="J175" i="8"/>
  <c r="K175" i="8" s="1"/>
  <c r="I175" i="8"/>
  <c r="H175" i="8"/>
  <c r="G175" i="8"/>
  <c r="F175" i="8"/>
  <c r="E175" i="8"/>
  <c r="D175" i="8"/>
  <c r="C175" i="8"/>
  <c r="A175" i="8"/>
  <c r="J174" i="8"/>
  <c r="K174" i="8" s="1"/>
  <c r="I174" i="8"/>
  <c r="H174" i="8"/>
  <c r="G174" i="8"/>
  <c r="F174" i="8"/>
  <c r="E174" i="8"/>
  <c r="D174" i="8"/>
  <c r="C174" i="8"/>
  <c r="A174" i="8"/>
  <c r="J173" i="8"/>
  <c r="K173" i="8" s="1"/>
  <c r="I173" i="8"/>
  <c r="H173" i="8"/>
  <c r="G173" i="8"/>
  <c r="F173" i="8"/>
  <c r="E173" i="8"/>
  <c r="D173" i="8"/>
  <c r="C173" i="8"/>
  <c r="A173" i="8"/>
  <c r="J172" i="8"/>
  <c r="K172" i="8" s="1"/>
  <c r="I172" i="8"/>
  <c r="H172" i="8"/>
  <c r="G172" i="8"/>
  <c r="F172" i="8"/>
  <c r="E172" i="8"/>
  <c r="D172" i="8"/>
  <c r="C172" i="8"/>
  <c r="A172" i="8"/>
  <c r="J171" i="8"/>
  <c r="K171" i="8" s="1"/>
  <c r="I171" i="8"/>
  <c r="H171" i="8"/>
  <c r="G171" i="8"/>
  <c r="F171" i="8"/>
  <c r="E171" i="8"/>
  <c r="D171" i="8"/>
  <c r="C171" i="8"/>
  <c r="A171" i="8"/>
  <c r="J170" i="8"/>
  <c r="K170" i="8" s="1"/>
  <c r="I170" i="8"/>
  <c r="H170" i="8"/>
  <c r="G170" i="8"/>
  <c r="F170" i="8"/>
  <c r="E170" i="8"/>
  <c r="D170" i="8"/>
  <c r="C170" i="8"/>
  <c r="A170" i="8"/>
  <c r="J169" i="8"/>
  <c r="K169" i="8" s="1"/>
  <c r="I169" i="8"/>
  <c r="H169" i="8"/>
  <c r="G169" i="8"/>
  <c r="F169" i="8"/>
  <c r="E169" i="8"/>
  <c r="D169" i="8"/>
  <c r="C169" i="8"/>
  <c r="A169" i="8"/>
  <c r="J168" i="8"/>
  <c r="K168" i="8" s="1"/>
  <c r="I168" i="8"/>
  <c r="H168" i="8"/>
  <c r="G168" i="8"/>
  <c r="F168" i="8"/>
  <c r="E168" i="8"/>
  <c r="D168" i="8"/>
  <c r="C168" i="8"/>
  <c r="A168" i="8"/>
  <c r="J167" i="8"/>
  <c r="K167" i="8" s="1"/>
  <c r="I167" i="8"/>
  <c r="H167" i="8"/>
  <c r="G167" i="8"/>
  <c r="F167" i="8"/>
  <c r="E167" i="8"/>
  <c r="D167" i="8"/>
  <c r="C167" i="8"/>
  <c r="A167" i="8"/>
  <c r="J166" i="8"/>
  <c r="K166" i="8" s="1"/>
  <c r="I166" i="8"/>
  <c r="H166" i="8"/>
  <c r="G166" i="8"/>
  <c r="F166" i="8"/>
  <c r="E166" i="8"/>
  <c r="D166" i="8"/>
  <c r="C166" i="8"/>
  <c r="A166" i="8"/>
  <c r="J165" i="8"/>
  <c r="K165" i="8" s="1"/>
  <c r="I165" i="8"/>
  <c r="H165" i="8"/>
  <c r="G165" i="8"/>
  <c r="F165" i="8"/>
  <c r="E165" i="8"/>
  <c r="D165" i="8"/>
  <c r="C165" i="8"/>
  <c r="A165" i="8"/>
  <c r="J164" i="8"/>
  <c r="K164" i="8" s="1"/>
  <c r="I164" i="8"/>
  <c r="H164" i="8"/>
  <c r="G164" i="8"/>
  <c r="F164" i="8"/>
  <c r="E164" i="8"/>
  <c r="D164" i="8"/>
  <c r="C164" i="8"/>
  <c r="A164" i="8"/>
  <c r="J163" i="8"/>
  <c r="K163" i="8" s="1"/>
  <c r="I163" i="8"/>
  <c r="H163" i="8"/>
  <c r="G163" i="8"/>
  <c r="F163" i="8"/>
  <c r="E163" i="8"/>
  <c r="D163" i="8"/>
  <c r="C163" i="8"/>
  <c r="A163" i="8"/>
  <c r="J162" i="8"/>
  <c r="K162" i="8" s="1"/>
  <c r="I162" i="8"/>
  <c r="H162" i="8"/>
  <c r="G162" i="8"/>
  <c r="F162" i="8"/>
  <c r="E162" i="8"/>
  <c r="D162" i="8"/>
  <c r="C162" i="8"/>
  <c r="A162" i="8"/>
  <c r="J161" i="8"/>
  <c r="K161" i="8" s="1"/>
  <c r="I161" i="8"/>
  <c r="H161" i="8"/>
  <c r="G161" i="8"/>
  <c r="F161" i="8"/>
  <c r="E161" i="8"/>
  <c r="D161" i="8"/>
  <c r="C161" i="8"/>
  <c r="A161" i="8"/>
  <c r="J160" i="8"/>
  <c r="K160" i="8" s="1"/>
  <c r="I160" i="8"/>
  <c r="H160" i="8"/>
  <c r="G160" i="8"/>
  <c r="F160" i="8"/>
  <c r="E160" i="8"/>
  <c r="D160" i="8"/>
  <c r="C160" i="8"/>
  <c r="A160" i="8"/>
  <c r="J159" i="8"/>
  <c r="K159" i="8" s="1"/>
  <c r="I159" i="8"/>
  <c r="H159" i="8"/>
  <c r="G159" i="8"/>
  <c r="F159" i="8"/>
  <c r="E159" i="8"/>
  <c r="D159" i="8"/>
  <c r="C159" i="8"/>
  <c r="A159" i="8"/>
  <c r="J158" i="8"/>
  <c r="K158" i="8" s="1"/>
  <c r="I158" i="8"/>
  <c r="H158" i="8"/>
  <c r="G158" i="8"/>
  <c r="F158" i="8"/>
  <c r="E158" i="8"/>
  <c r="D158" i="8"/>
  <c r="C158" i="8"/>
  <c r="A158" i="8"/>
  <c r="J157" i="8"/>
  <c r="K157" i="8" s="1"/>
  <c r="I157" i="8"/>
  <c r="H157" i="8"/>
  <c r="G157" i="8"/>
  <c r="F157" i="8"/>
  <c r="E157" i="8"/>
  <c r="D157" i="8"/>
  <c r="C157" i="8"/>
  <c r="A157" i="8"/>
  <c r="J156" i="8"/>
  <c r="K156" i="8" s="1"/>
  <c r="I156" i="8"/>
  <c r="H156" i="8"/>
  <c r="G156" i="8"/>
  <c r="F156" i="8"/>
  <c r="E156" i="8"/>
  <c r="D156" i="8"/>
  <c r="C156" i="8"/>
  <c r="A156" i="8"/>
  <c r="J155" i="8"/>
  <c r="K155" i="8" s="1"/>
  <c r="I155" i="8"/>
  <c r="H155" i="8"/>
  <c r="G155" i="8"/>
  <c r="F155" i="8"/>
  <c r="E155" i="8"/>
  <c r="D155" i="8"/>
  <c r="C155" i="8"/>
  <c r="A155" i="8"/>
  <c r="J154" i="8"/>
  <c r="K154" i="8" s="1"/>
  <c r="I154" i="8"/>
  <c r="H154" i="8"/>
  <c r="G154" i="8"/>
  <c r="F154" i="8"/>
  <c r="E154" i="8"/>
  <c r="D154" i="8"/>
  <c r="C154" i="8"/>
  <c r="A154" i="8"/>
  <c r="J153" i="8"/>
  <c r="K153" i="8" s="1"/>
  <c r="I153" i="8"/>
  <c r="H153" i="8"/>
  <c r="G153" i="8"/>
  <c r="F153" i="8"/>
  <c r="E153" i="8"/>
  <c r="D153" i="8"/>
  <c r="C153" i="8"/>
  <c r="A153" i="8"/>
  <c r="J152" i="8"/>
  <c r="K152" i="8" s="1"/>
  <c r="I152" i="8"/>
  <c r="H152" i="8"/>
  <c r="G152" i="8"/>
  <c r="F152" i="8"/>
  <c r="E152" i="8"/>
  <c r="D152" i="8"/>
  <c r="C152" i="8"/>
  <c r="A152" i="8"/>
  <c r="J151" i="8"/>
  <c r="K151" i="8" s="1"/>
  <c r="I151" i="8"/>
  <c r="H151" i="8"/>
  <c r="G151" i="8"/>
  <c r="F151" i="8"/>
  <c r="E151" i="8"/>
  <c r="D151" i="8"/>
  <c r="C151" i="8"/>
  <c r="A151" i="8"/>
  <c r="J150" i="8"/>
  <c r="K150" i="8" s="1"/>
  <c r="I150" i="8"/>
  <c r="H150" i="8"/>
  <c r="G150" i="8"/>
  <c r="F150" i="8"/>
  <c r="E150" i="8"/>
  <c r="D150" i="8"/>
  <c r="C150" i="8"/>
  <c r="A150" i="8"/>
  <c r="J149" i="8"/>
  <c r="K149" i="8" s="1"/>
  <c r="I149" i="8"/>
  <c r="H149" i="8"/>
  <c r="G149" i="8"/>
  <c r="F149" i="8"/>
  <c r="E149" i="8"/>
  <c r="D149" i="8"/>
  <c r="C149" i="8"/>
  <c r="A149" i="8"/>
  <c r="J148" i="8"/>
  <c r="K148" i="8" s="1"/>
  <c r="I148" i="8"/>
  <c r="H148" i="8"/>
  <c r="G148" i="8"/>
  <c r="F148" i="8"/>
  <c r="E148" i="8"/>
  <c r="D148" i="8"/>
  <c r="C148" i="8"/>
  <c r="A148" i="8"/>
  <c r="J147" i="8"/>
  <c r="K147" i="8" s="1"/>
  <c r="I147" i="8"/>
  <c r="H147" i="8"/>
  <c r="G147" i="8"/>
  <c r="F147" i="8"/>
  <c r="E147" i="8"/>
  <c r="D147" i="8"/>
  <c r="C147" i="8"/>
  <c r="A147" i="8"/>
  <c r="J146" i="8"/>
  <c r="K146" i="8" s="1"/>
  <c r="I146" i="8"/>
  <c r="H146" i="8"/>
  <c r="G146" i="8"/>
  <c r="F146" i="8"/>
  <c r="E146" i="8"/>
  <c r="D146" i="8"/>
  <c r="C146" i="8"/>
  <c r="A146" i="8"/>
  <c r="J145" i="8"/>
  <c r="K145" i="8" s="1"/>
  <c r="I145" i="8"/>
  <c r="H145" i="8"/>
  <c r="G145" i="8"/>
  <c r="F145" i="8"/>
  <c r="E145" i="8"/>
  <c r="D145" i="8"/>
  <c r="C145" i="8"/>
  <c r="A145" i="8"/>
  <c r="J144" i="8"/>
  <c r="K144" i="8" s="1"/>
  <c r="I144" i="8"/>
  <c r="H144" i="8"/>
  <c r="G144" i="8"/>
  <c r="F144" i="8"/>
  <c r="E144" i="8"/>
  <c r="D144" i="8"/>
  <c r="C144" i="8"/>
  <c r="A144" i="8"/>
  <c r="J143" i="8"/>
  <c r="K143" i="8" s="1"/>
  <c r="I143" i="8"/>
  <c r="H143" i="8"/>
  <c r="G143" i="8"/>
  <c r="F143" i="8"/>
  <c r="E143" i="8"/>
  <c r="D143" i="8"/>
  <c r="C143" i="8"/>
  <c r="A143" i="8"/>
  <c r="J142" i="8"/>
  <c r="K142" i="8" s="1"/>
  <c r="I142" i="8"/>
  <c r="H142" i="8"/>
  <c r="G142" i="8"/>
  <c r="F142" i="8"/>
  <c r="E142" i="8"/>
  <c r="D142" i="8"/>
  <c r="C142" i="8"/>
  <c r="A142" i="8"/>
  <c r="J141" i="8"/>
  <c r="K141" i="8" s="1"/>
  <c r="I141" i="8"/>
  <c r="H141" i="8"/>
  <c r="G141" i="8"/>
  <c r="F141" i="8"/>
  <c r="E141" i="8"/>
  <c r="D141" i="8"/>
  <c r="C141" i="8"/>
  <c r="A141" i="8"/>
  <c r="J140" i="8"/>
  <c r="K140" i="8" s="1"/>
  <c r="I140" i="8"/>
  <c r="H140" i="8"/>
  <c r="G140" i="8"/>
  <c r="F140" i="8"/>
  <c r="E140" i="8"/>
  <c r="D140" i="8"/>
  <c r="C140" i="8"/>
  <c r="A140" i="8"/>
  <c r="J139" i="8"/>
  <c r="K139" i="8" s="1"/>
  <c r="I139" i="8"/>
  <c r="H139" i="8"/>
  <c r="G139" i="8"/>
  <c r="F139" i="8"/>
  <c r="E139" i="8"/>
  <c r="D139" i="8"/>
  <c r="C139" i="8"/>
  <c r="A139" i="8"/>
  <c r="J138" i="8"/>
  <c r="K138" i="8" s="1"/>
  <c r="I138" i="8"/>
  <c r="H138" i="8"/>
  <c r="G138" i="8"/>
  <c r="F138" i="8"/>
  <c r="E138" i="8"/>
  <c r="D138" i="8"/>
  <c r="C138" i="8"/>
  <c r="A138" i="8"/>
  <c r="J137" i="8"/>
  <c r="K137" i="8" s="1"/>
  <c r="I137" i="8"/>
  <c r="H137" i="8"/>
  <c r="G137" i="8"/>
  <c r="F137" i="8"/>
  <c r="E137" i="8"/>
  <c r="D137" i="8"/>
  <c r="C137" i="8"/>
  <c r="A137" i="8"/>
  <c r="J136" i="8"/>
  <c r="K136" i="8" s="1"/>
  <c r="I136" i="8"/>
  <c r="H136" i="8"/>
  <c r="G136" i="8"/>
  <c r="F136" i="8"/>
  <c r="E136" i="8"/>
  <c r="D136" i="8"/>
  <c r="C136" i="8"/>
  <c r="A136" i="8"/>
  <c r="J135" i="8"/>
  <c r="K135" i="8" s="1"/>
  <c r="I135" i="8"/>
  <c r="H135" i="8"/>
  <c r="G135" i="8"/>
  <c r="F135" i="8"/>
  <c r="E135" i="8"/>
  <c r="D135" i="8"/>
  <c r="C135" i="8"/>
  <c r="A135" i="8"/>
  <c r="J134" i="8"/>
  <c r="K134" i="8" s="1"/>
  <c r="I134" i="8"/>
  <c r="H134" i="8"/>
  <c r="G134" i="8"/>
  <c r="F134" i="8"/>
  <c r="E134" i="8"/>
  <c r="D134" i="8"/>
  <c r="C134" i="8"/>
  <c r="A134" i="8"/>
  <c r="J133" i="8"/>
  <c r="K133" i="8" s="1"/>
  <c r="I133" i="8"/>
  <c r="H133" i="8"/>
  <c r="G133" i="8"/>
  <c r="F133" i="8"/>
  <c r="E133" i="8"/>
  <c r="D133" i="8"/>
  <c r="C133" i="8"/>
  <c r="A133" i="8"/>
  <c r="J132" i="8"/>
  <c r="K132" i="8" s="1"/>
  <c r="I132" i="8"/>
  <c r="H132" i="8"/>
  <c r="G132" i="8"/>
  <c r="F132" i="8"/>
  <c r="E132" i="8"/>
  <c r="D132" i="8"/>
  <c r="C132" i="8"/>
  <c r="A132" i="8"/>
  <c r="J131" i="8"/>
  <c r="K131" i="8" s="1"/>
  <c r="I131" i="8"/>
  <c r="H131" i="8"/>
  <c r="G131" i="8"/>
  <c r="F131" i="8"/>
  <c r="E131" i="8"/>
  <c r="D131" i="8"/>
  <c r="C131" i="8"/>
  <c r="A131" i="8"/>
  <c r="J130" i="8"/>
  <c r="K130" i="8" s="1"/>
  <c r="I130" i="8"/>
  <c r="H130" i="8"/>
  <c r="G130" i="8"/>
  <c r="F130" i="8"/>
  <c r="E130" i="8"/>
  <c r="D130" i="8"/>
  <c r="C130" i="8"/>
  <c r="A130" i="8"/>
  <c r="J129" i="8"/>
  <c r="K129" i="8" s="1"/>
  <c r="I129" i="8"/>
  <c r="H129" i="8"/>
  <c r="G129" i="8"/>
  <c r="F129" i="8"/>
  <c r="E129" i="8"/>
  <c r="D129" i="8"/>
  <c r="C129" i="8"/>
  <c r="A129" i="8"/>
  <c r="J128" i="8"/>
  <c r="K128" i="8" s="1"/>
  <c r="I128" i="8"/>
  <c r="H128" i="8"/>
  <c r="G128" i="8"/>
  <c r="F128" i="8"/>
  <c r="E128" i="8"/>
  <c r="D128" i="8"/>
  <c r="C128" i="8"/>
  <c r="A128" i="8"/>
  <c r="J127" i="8"/>
  <c r="K127" i="8" s="1"/>
  <c r="I127" i="8"/>
  <c r="H127" i="8"/>
  <c r="G127" i="8"/>
  <c r="F127" i="8"/>
  <c r="E127" i="8"/>
  <c r="D127" i="8"/>
  <c r="C127" i="8"/>
  <c r="A127" i="8"/>
  <c r="J126" i="8"/>
  <c r="K126" i="8" s="1"/>
  <c r="I126" i="8"/>
  <c r="H126" i="8"/>
  <c r="G126" i="8"/>
  <c r="F126" i="8"/>
  <c r="E126" i="8"/>
  <c r="D126" i="8"/>
  <c r="C126" i="8"/>
  <c r="A126" i="8"/>
  <c r="J125" i="8"/>
  <c r="K125" i="8" s="1"/>
  <c r="I125" i="8"/>
  <c r="H125" i="8"/>
  <c r="G125" i="8"/>
  <c r="F125" i="8"/>
  <c r="E125" i="8"/>
  <c r="D125" i="8"/>
  <c r="C125" i="8"/>
  <c r="A125" i="8"/>
  <c r="J124" i="8"/>
  <c r="K124" i="8" s="1"/>
  <c r="I124" i="8"/>
  <c r="H124" i="8"/>
  <c r="G124" i="8"/>
  <c r="F124" i="8"/>
  <c r="E124" i="8"/>
  <c r="D124" i="8"/>
  <c r="C124" i="8"/>
  <c r="A124" i="8"/>
  <c r="J123" i="8"/>
  <c r="K123" i="8" s="1"/>
  <c r="I123" i="8"/>
  <c r="H123" i="8"/>
  <c r="G123" i="8"/>
  <c r="F123" i="8"/>
  <c r="E123" i="8"/>
  <c r="D123" i="8"/>
  <c r="C123" i="8"/>
  <c r="A123" i="8"/>
  <c r="J122" i="8"/>
  <c r="K122" i="8" s="1"/>
  <c r="I122" i="8"/>
  <c r="H122" i="8"/>
  <c r="G122" i="8"/>
  <c r="F122" i="8"/>
  <c r="E122" i="8"/>
  <c r="D122" i="8"/>
  <c r="C122" i="8"/>
  <c r="A122" i="8"/>
  <c r="J121" i="8"/>
  <c r="K121" i="8" s="1"/>
  <c r="I121" i="8"/>
  <c r="H121" i="8"/>
  <c r="G121" i="8"/>
  <c r="F121" i="8"/>
  <c r="E121" i="8"/>
  <c r="D121" i="8"/>
  <c r="C121" i="8"/>
  <c r="A121" i="8"/>
  <c r="J120" i="8"/>
  <c r="K120" i="8" s="1"/>
  <c r="I120" i="8"/>
  <c r="H120" i="8"/>
  <c r="G120" i="8"/>
  <c r="F120" i="8"/>
  <c r="E120" i="8"/>
  <c r="D120" i="8"/>
  <c r="C120" i="8"/>
  <c r="A120" i="8"/>
  <c r="J119" i="8"/>
  <c r="K119" i="8" s="1"/>
  <c r="I119" i="8"/>
  <c r="H119" i="8"/>
  <c r="G119" i="8"/>
  <c r="F119" i="8"/>
  <c r="E119" i="8"/>
  <c r="D119" i="8"/>
  <c r="C119" i="8"/>
  <c r="A119" i="8"/>
  <c r="J118" i="8"/>
  <c r="K118" i="8" s="1"/>
  <c r="I118" i="8"/>
  <c r="H118" i="8"/>
  <c r="G118" i="8"/>
  <c r="F118" i="8"/>
  <c r="E118" i="8"/>
  <c r="D118" i="8"/>
  <c r="C118" i="8"/>
  <c r="A118" i="8"/>
  <c r="J117" i="8"/>
  <c r="K117" i="8" s="1"/>
  <c r="I117" i="8"/>
  <c r="H117" i="8"/>
  <c r="G117" i="8"/>
  <c r="F117" i="8"/>
  <c r="E117" i="8"/>
  <c r="D117" i="8"/>
  <c r="C117" i="8"/>
  <c r="A117" i="8"/>
  <c r="J116" i="8"/>
  <c r="K116" i="8" s="1"/>
  <c r="I116" i="8"/>
  <c r="H116" i="8"/>
  <c r="G116" i="8"/>
  <c r="F116" i="8"/>
  <c r="E116" i="8"/>
  <c r="D116" i="8"/>
  <c r="C116" i="8"/>
  <c r="A116" i="8"/>
  <c r="J115" i="8"/>
  <c r="K115" i="8" s="1"/>
  <c r="I115" i="8"/>
  <c r="H115" i="8"/>
  <c r="G115" i="8"/>
  <c r="F115" i="8"/>
  <c r="E115" i="8"/>
  <c r="D115" i="8"/>
  <c r="C115" i="8"/>
  <c r="A115" i="8"/>
  <c r="J114" i="8"/>
  <c r="K114" i="8" s="1"/>
  <c r="I114" i="8"/>
  <c r="H114" i="8"/>
  <c r="G114" i="8"/>
  <c r="F114" i="8"/>
  <c r="E114" i="8"/>
  <c r="D114" i="8"/>
  <c r="C114" i="8"/>
  <c r="A114" i="8"/>
  <c r="J113" i="8"/>
  <c r="K113" i="8" s="1"/>
  <c r="I113" i="8"/>
  <c r="H113" i="8"/>
  <c r="G113" i="8"/>
  <c r="F113" i="8"/>
  <c r="E113" i="8"/>
  <c r="D113" i="8"/>
  <c r="C113" i="8"/>
  <c r="A113" i="8"/>
  <c r="J112" i="8"/>
  <c r="K112" i="8" s="1"/>
  <c r="I112" i="8"/>
  <c r="H112" i="8"/>
  <c r="G112" i="8"/>
  <c r="F112" i="8"/>
  <c r="E112" i="8"/>
  <c r="D112" i="8"/>
  <c r="C112" i="8"/>
  <c r="A112" i="8"/>
  <c r="J111" i="8"/>
  <c r="K111" i="8" s="1"/>
  <c r="I111" i="8"/>
  <c r="H111" i="8"/>
  <c r="G111" i="8"/>
  <c r="F111" i="8"/>
  <c r="E111" i="8"/>
  <c r="D111" i="8"/>
  <c r="C111" i="8"/>
  <c r="A111" i="8"/>
  <c r="J110" i="8"/>
  <c r="K110" i="8" s="1"/>
  <c r="I110" i="8"/>
  <c r="H110" i="8"/>
  <c r="G110" i="8"/>
  <c r="F110" i="8"/>
  <c r="E110" i="8"/>
  <c r="D110" i="8"/>
  <c r="C110" i="8"/>
  <c r="A110" i="8"/>
  <c r="J109" i="8"/>
  <c r="K109" i="8" s="1"/>
  <c r="I109" i="8"/>
  <c r="H109" i="8"/>
  <c r="G109" i="8"/>
  <c r="F109" i="8"/>
  <c r="E109" i="8"/>
  <c r="D109" i="8"/>
  <c r="C109" i="8"/>
  <c r="A109" i="8"/>
  <c r="J108" i="8"/>
  <c r="K108" i="8" s="1"/>
  <c r="I108" i="8"/>
  <c r="H108" i="8"/>
  <c r="G108" i="8"/>
  <c r="F108" i="8"/>
  <c r="E108" i="8"/>
  <c r="D108" i="8"/>
  <c r="C108" i="8"/>
  <c r="A108" i="8"/>
  <c r="J107" i="8"/>
  <c r="K107" i="8" s="1"/>
  <c r="I107" i="8"/>
  <c r="H107" i="8"/>
  <c r="G107" i="8"/>
  <c r="F107" i="8"/>
  <c r="E107" i="8"/>
  <c r="D107" i="8"/>
  <c r="C107" i="8"/>
  <c r="A107" i="8"/>
  <c r="J106" i="8"/>
  <c r="K106" i="8" s="1"/>
  <c r="I106" i="8"/>
  <c r="H106" i="8"/>
  <c r="G106" i="8"/>
  <c r="F106" i="8"/>
  <c r="E106" i="8"/>
  <c r="D106" i="8"/>
  <c r="C106" i="8"/>
  <c r="A106" i="8"/>
  <c r="J105" i="8"/>
  <c r="K105" i="8" s="1"/>
  <c r="I105" i="8"/>
  <c r="H105" i="8"/>
  <c r="G105" i="8"/>
  <c r="F105" i="8"/>
  <c r="E105" i="8"/>
  <c r="D105" i="8"/>
  <c r="C105" i="8"/>
  <c r="A105" i="8"/>
  <c r="J104" i="8"/>
  <c r="K104" i="8" s="1"/>
  <c r="I104" i="8"/>
  <c r="H104" i="8"/>
  <c r="G104" i="8"/>
  <c r="F104" i="8"/>
  <c r="E104" i="8"/>
  <c r="D104" i="8"/>
  <c r="C104" i="8"/>
  <c r="A104" i="8"/>
  <c r="J103" i="8"/>
  <c r="K103" i="8" s="1"/>
  <c r="I103" i="8"/>
  <c r="H103" i="8"/>
  <c r="G103" i="8"/>
  <c r="F103" i="8"/>
  <c r="E103" i="8"/>
  <c r="D103" i="8"/>
  <c r="C103" i="8"/>
  <c r="A103" i="8"/>
  <c r="J102" i="8"/>
  <c r="K102" i="8" s="1"/>
  <c r="I102" i="8"/>
  <c r="H102" i="8"/>
  <c r="G102" i="8"/>
  <c r="F102" i="8"/>
  <c r="E102" i="8"/>
  <c r="D102" i="8"/>
  <c r="C102" i="8"/>
  <c r="A102" i="8"/>
  <c r="J101" i="8"/>
  <c r="K101" i="8" s="1"/>
  <c r="I101" i="8"/>
  <c r="H101" i="8"/>
  <c r="G101" i="8"/>
  <c r="F101" i="8"/>
  <c r="E101" i="8"/>
  <c r="D101" i="8"/>
  <c r="C101" i="8"/>
  <c r="A101" i="8"/>
  <c r="J100" i="8"/>
  <c r="K100" i="8" s="1"/>
  <c r="I100" i="8"/>
  <c r="H100" i="8"/>
  <c r="G100" i="8"/>
  <c r="F100" i="8"/>
  <c r="E100" i="8"/>
  <c r="D100" i="8"/>
  <c r="C100" i="8"/>
  <c r="A100" i="8"/>
  <c r="J99" i="8"/>
  <c r="K99" i="8" s="1"/>
  <c r="I99" i="8"/>
  <c r="H99" i="8"/>
  <c r="G99" i="8"/>
  <c r="F99" i="8"/>
  <c r="E99" i="8"/>
  <c r="D99" i="8"/>
  <c r="C99" i="8"/>
  <c r="A99" i="8"/>
  <c r="J98" i="8"/>
  <c r="K98" i="8" s="1"/>
  <c r="I98" i="8"/>
  <c r="H98" i="8"/>
  <c r="G98" i="8"/>
  <c r="F98" i="8"/>
  <c r="E98" i="8"/>
  <c r="D98" i="8"/>
  <c r="C98" i="8"/>
  <c r="A98" i="8"/>
  <c r="J97" i="8"/>
  <c r="K97" i="8" s="1"/>
  <c r="I97" i="8"/>
  <c r="H97" i="8"/>
  <c r="G97" i="8"/>
  <c r="F97" i="8"/>
  <c r="E97" i="8"/>
  <c r="D97" i="8"/>
  <c r="C97" i="8"/>
  <c r="A97" i="8"/>
  <c r="J96" i="8"/>
  <c r="K96" i="8" s="1"/>
  <c r="I96" i="8"/>
  <c r="H96" i="8"/>
  <c r="G96" i="8"/>
  <c r="F96" i="8"/>
  <c r="E96" i="8"/>
  <c r="D96" i="8"/>
  <c r="C96" i="8"/>
  <c r="A96" i="8"/>
  <c r="J95" i="8"/>
  <c r="K95" i="8" s="1"/>
  <c r="I95" i="8"/>
  <c r="H95" i="8"/>
  <c r="G95" i="8"/>
  <c r="F95" i="8"/>
  <c r="E95" i="8"/>
  <c r="D95" i="8"/>
  <c r="C95" i="8"/>
  <c r="A95" i="8"/>
  <c r="J94" i="8"/>
  <c r="K94" i="8" s="1"/>
  <c r="I94" i="8"/>
  <c r="H94" i="8"/>
  <c r="G94" i="8"/>
  <c r="F94" i="8"/>
  <c r="E94" i="8"/>
  <c r="D94" i="8"/>
  <c r="C94" i="8"/>
  <c r="A94" i="8"/>
  <c r="J93" i="8"/>
  <c r="K93" i="8" s="1"/>
  <c r="I93" i="8"/>
  <c r="H93" i="8"/>
  <c r="G93" i="8"/>
  <c r="F93" i="8"/>
  <c r="E93" i="8"/>
  <c r="D93" i="8"/>
  <c r="C93" i="8"/>
  <c r="A93" i="8"/>
  <c r="J92" i="8"/>
  <c r="K92" i="8" s="1"/>
  <c r="I92" i="8"/>
  <c r="H92" i="8"/>
  <c r="G92" i="8"/>
  <c r="F92" i="8"/>
  <c r="E92" i="8"/>
  <c r="D92" i="8"/>
  <c r="C92" i="8"/>
  <c r="A92" i="8"/>
  <c r="J91" i="8"/>
  <c r="K91" i="8" s="1"/>
  <c r="I91" i="8"/>
  <c r="H91" i="8"/>
  <c r="G91" i="8"/>
  <c r="F91" i="8"/>
  <c r="E91" i="8"/>
  <c r="D91" i="8"/>
  <c r="C91" i="8"/>
  <c r="A91" i="8"/>
  <c r="J90" i="8"/>
  <c r="K90" i="8" s="1"/>
  <c r="I90" i="8"/>
  <c r="H90" i="8"/>
  <c r="G90" i="8"/>
  <c r="F90" i="8"/>
  <c r="E90" i="8"/>
  <c r="D90" i="8"/>
  <c r="C90" i="8"/>
  <c r="A90" i="8"/>
  <c r="J89" i="8"/>
  <c r="K89" i="8" s="1"/>
  <c r="I89" i="8"/>
  <c r="H89" i="8"/>
  <c r="G89" i="8"/>
  <c r="F89" i="8"/>
  <c r="E89" i="8"/>
  <c r="D89" i="8"/>
  <c r="C89" i="8"/>
  <c r="A89" i="8"/>
  <c r="J88" i="8"/>
  <c r="K88" i="8" s="1"/>
  <c r="I88" i="8"/>
  <c r="H88" i="8"/>
  <c r="G88" i="8"/>
  <c r="F88" i="8"/>
  <c r="E88" i="8"/>
  <c r="D88" i="8"/>
  <c r="C88" i="8"/>
  <c r="A88" i="8"/>
  <c r="J87" i="8"/>
  <c r="K87" i="8" s="1"/>
  <c r="I87" i="8"/>
  <c r="H87" i="8"/>
  <c r="G87" i="8"/>
  <c r="F87" i="8"/>
  <c r="E87" i="8"/>
  <c r="D87" i="8"/>
  <c r="C87" i="8"/>
  <c r="A87" i="8"/>
  <c r="J86" i="8"/>
  <c r="K86" i="8" s="1"/>
  <c r="I86" i="8"/>
  <c r="H86" i="8"/>
  <c r="G86" i="8"/>
  <c r="F86" i="8"/>
  <c r="E86" i="8"/>
  <c r="D86" i="8"/>
  <c r="C86" i="8"/>
  <c r="A86" i="8"/>
  <c r="J85" i="8"/>
  <c r="K85" i="8" s="1"/>
  <c r="I85" i="8"/>
  <c r="H85" i="8"/>
  <c r="G85" i="8"/>
  <c r="F85" i="8"/>
  <c r="E85" i="8"/>
  <c r="D85" i="8"/>
  <c r="C85" i="8"/>
  <c r="A85" i="8"/>
  <c r="J84" i="8"/>
  <c r="K84" i="8" s="1"/>
  <c r="I84" i="8"/>
  <c r="H84" i="8"/>
  <c r="G84" i="8"/>
  <c r="F84" i="8"/>
  <c r="E84" i="8"/>
  <c r="D84" i="8"/>
  <c r="C84" i="8"/>
  <c r="A84" i="8"/>
  <c r="J83" i="8"/>
  <c r="K83" i="8" s="1"/>
  <c r="I83" i="8"/>
  <c r="H83" i="8"/>
  <c r="G83" i="8"/>
  <c r="F83" i="8"/>
  <c r="E83" i="8"/>
  <c r="D83" i="8"/>
  <c r="C83" i="8"/>
  <c r="A83" i="8"/>
  <c r="J82" i="8"/>
  <c r="K82" i="8" s="1"/>
  <c r="I82" i="8"/>
  <c r="H82" i="8"/>
  <c r="G82" i="8"/>
  <c r="F82" i="8"/>
  <c r="E82" i="8"/>
  <c r="D82" i="8"/>
  <c r="C82" i="8"/>
  <c r="A82" i="8"/>
  <c r="J81" i="8"/>
  <c r="K81" i="8" s="1"/>
  <c r="I81" i="8"/>
  <c r="H81" i="8"/>
  <c r="G81" i="8"/>
  <c r="F81" i="8"/>
  <c r="E81" i="8"/>
  <c r="D81" i="8"/>
  <c r="C81" i="8"/>
  <c r="A81" i="8"/>
  <c r="J80" i="8"/>
  <c r="K80" i="8" s="1"/>
  <c r="I80" i="8"/>
  <c r="H80" i="8"/>
  <c r="G80" i="8"/>
  <c r="F80" i="8"/>
  <c r="E80" i="8"/>
  <c r="D80" i="8"/>
  <c r="C80" i="8"/>
  <c r="A80" i="8"/>
  <c r="J79" i="8"/>
  <c r="K79" i="8" s="1"/>
  <c r="I79" i="8"/>
  <c r="H79" i="8"/>
  <c r="G79" i="8"/>
  <c r="F79" i="8"/>
  <c r="E79" i="8"/>
  <c r="D79" i="8"/>
  <c r="C79" i="8"/>
  <c r="A79" i="8"/>
  <c r="J78" i="8"/>
  <c r="K78" i="8" s="1"/>
  <c r="I78" i="8"/>
  <c r="H78" i="8"/>
  <c r="G78" i="8"/>
  <c r="F78" i="8"/>
  <c r="E78" i="8"/>
  <c r="D78" i="8"/>
  <c r="C78" i="8"/>
  <c r="A78" i="8"/>
  <c r="J77" i="8"/>
  <c r="K77" i="8" s="1"/>
  <c r="I77" i="8"/>
  <c r="H77" i="8"/>
  <c r="G77" i="8"/>
  <c r="F77" i="8"/>
  <c r="E77" i="8"/>
  <c r="D77" i="8"/>
  <c r="C77" i="8"/>
  <c r="A77" i="8"/>
  <c r="J76" i="8"/>
  <c r="K76" i="8" s="1"/>
  <c r="I76" i="8"/>
  <c r="H76" i="8"/>
  <c r="G76" i="8"/>
  <c r="F76" i="8"/>
  <c r="E76" i="8"/>
  <c r="D76" i="8"/>
  <c r="C76" i="8"/>
  <c r="A76" i="8"/>
  <c r="J75" i="8"/>
  <c r="K75" i="8" s="1"/>
  <c r="I75" i="8"/>
  <c r="H75" i="8"/>
  <c r="G75" i="8"/>
  <c r="F75" i="8"/>
  <c r="E75" i="8"/>
  <c r="D75" i="8"/>
  <c r="C75" i="8"/>
  <c r="A75" i="8"/>
  <c r="J74" i="8"/>
  <c r="K74" i="8" s="1"/>
  <c r="I74" i="8"/>
  <c r="H74" i="8"/>
  <c r="G74" i="8"/>
  <c r="F74" i="8"/>
  <c r="E74" i="8"/>
  <c r="D74" i="8"/>
  <c r="C74" i="8"/>
  <c r="A74" i="8"/>
  <c r="J73" i="8"/>
  <c r="K73" i="8" s="1"/>
  <c r="I73" i="8"/>
  <c r="H73" i="8"/>
  <c r="G73" i="8"/>
  <c r="F73" i="8"/>
  <c r="E73" i="8"/>
  <c r="D73" i="8"/>
  <c r="C73" i="8"/>
  <c r="A73" i="8"/>
  <c r="J72" i="8"/>
  <c r="K72" i="8" s="1"/>
  <c r="I72" i="8"/>
  <c r="H72" i="8"/>
  <c r="G72" i="8"/>
  <c r="F72" i="8"/>
  <c r="E72" i="8"/>
  <c r="D72" i="8"/>
  <c r="C72" i="8"/>
  <c r="A72" i="8"/>
  <c r="J71" i="8"/>
  <c r="K71" i="8" s="1"/>
  <c r="I71" i="8"/>
  <c r="H71" i="8"/>
  <c r="G71" i="8"/>
  <c r="F71" i="8"/>
  <c r="E71" i="8"/>
  <c r="D71" i="8"/>
  <c r="C71" i="8"/>
  <c r="A71" i="8"/>
  <c r="J70" i="8"/>
  <c r="K70" i="8" s="1"/>
  <c r="I70" i="8"/>
  <c r="H70" i="8"/>
  <c r="G70" i="8"/>
  <c r="F70" i="8"/>
  <c r="E70" i="8"/>
  <c r="D70" i="8"/>
  <c r="C70" i="8"/>
  <c r="A70" i="8"/>
  <c r="J69" i="8"/>
  <c r="K69" i="8" s="1"/>
  <c r="I69" i="8"/>
  <c r="H69" i="8"/>
  <c r="G69" i="8"/>
  <c r="F69" i="8"/>
  <c r="E69" i="8"/>
  <c r="D69" i="8"/>
  <c r="C69" i="8"/>
  <c r="A69" i="8"/>
  <c r="J68" i="8"/>
  <c r="K68" i="8" s="1"/>
  <c r="I68" i="8"/>
  <c r="H68" i="8"/>
  <c r="G68" i="8"/>
  <c r="F68" i="8"/>
  <c r="E68" i="8"/>
  <c r="D68" i="8"/>
  <c r="C68" i="8"/>
  <c r="A68" i="8"/>
  <c r="J67" i="8"/>
  <c r="K67" i="8" s="1"/>
  <c r="I67" i="8"/>
  <c r="H67" i="8"/>
  <c r="G67" i="8"/>
  <c r="F67" i="8"/>
  <c r="E67" i="8"/>
  <c r="D67" i="8"/>
  <c r="C67" i="8"/>
  <c r="A67" i="8"/>
  <c r="J66" i="8"/>
  <c r="K66" i="8" s="1"/>
  <c r="I66" i="8"/>
  <c r="H66" i="8"/>
  <c r="G66" i="8"/>
  <c r="F66" i="8"/>
  <c r="E66" i="8"/>
  <c r="D66" i="8"/>
  <c r="C66" i="8"/>
  <c r="A66" i="8"/>
  <c r="J65" i="8"/>
  <c r="K65" i="8" s="1"/>
  <c r="I65" i="8"/>
  <c r="H65" i="8"/>
  <c r="G65" i="8"/>
  <c r="F65" i="8"/>
  <c r="E65" i="8"/>
  <c r="D65" i="8"/>
  <c r="C65" i="8"/>
  <c r="A65" i="8"/>
  <c r="J64" i="8"/>
  <c r="K64" i="8" s="1"/>
  <c r="I64" i="8"/>
  <c r="H64" i="8"/>
  <c r="G64" i="8"/>
  <c r="F64" i="8"/>
  <c r="E64" i="8"/>
  <c r="D64" i="8"/>
  <c r="C64" i="8"/>
  <c r="A64" i="8"/>
  <c r="J63" i="8"/>
  <c r="K63" i="8" s="1"/>
  <c r="I63" i="8"/>
  <c r="H63" i="8"/>
  <c r="G63" i="8"/>
  <c r="F63" i="8"/>
  <c r="E63" i="8"/>
  <c r="D63" i="8"/>
  <c r="C63" i="8"/>
  <c r="A63" i="8"/>
  <c r="J62" i="8"/>
  <c r="K62" i="8" s="1"/>
  <c r="I62" i="8"/>
  <c r="H62" i="8"/>
  <c r="G62" i="8"/>
  <c r="F62" i="8"/>
  <c r="E62" i="8"/>
  <c r="D62" i="8"/>
  <c r="C62" i="8"/>
  <c r="A62" i="8"/>
  <c r="J61" i="8"/>
  <c r="K61" i="8" s="1"/>
  <c r="I61" i="8"/>
  <c r="H61" i="8"/>
  <c r="G61" i="8"/>
  <c r="F61" i="8"/>
  <c r="E61" i="8"/>
  <c r="D61" i="8"/>
  <c r="C61" i="8"/>
  <c r="A61" i="8"/>
  <c r="J60" i="8"/>
  <c r="K60" i="8" s="1"/>
  <c r="I60" i="8"/>
  <c r="H60" i="8"/>
  <c r="G60" i="8"/>
  <c r="F60" i="8"/>
  <c r="E60" i="8"/>
  <c r="D60" i="8"/>
  <c r="C60" i="8"/>
  <c r="A60" i="8"/>
  <c r="J59" i="8"/>
  <c r="K59" i="8" s="1"/>
  <c r="I59" i="8"/>
  <c r="H59" i="8"/>
  <c r="G59" i="8"/>
  <c r="F59" i="8"/>
  <c r="E59" i="8"/>
  <c r="D59" i="8"/>
  <c r="C59" i="8"/>
  <c r="A59" i="8"/>
  <c r="J58" i="8"/>
  <c r="K58" i="8" s="1"/>
  <c r="I58" i="8"/>
  <c r="H58" i="8"/>
  <c r="G58" i="8"/>
  <c r="F58" i="8"/>
  <c r="E58" i="8"/>
  <c r="D58" i="8"/>
  <c r="C58" i="8"/>
  <c r="A58" i="8"/>
  <c r="J57" i="8"/>
  <c r="K57" i="8" s="1"/>
  <c r="I57" i="8"/>
  <c r="H57" i="8"/>
  <c r="G57" i="8"/>
  <c r="F57" i="8"/>
  <c r="E57" i="8"/>
  <c r="D57" i="8"/>
  <c r="C57" i="8"/>
  <c r="A57" i="8"/>
  <c r="J56" i="8"/>
  <c r="K56" i="8" s="1"/>
  <c r="I56" i="8"/>
  <c r="H56" i="8"/>
  <c r="G56" i="8"/>
  <c r="F56" i="8"/>
  <c r="E56" i="8"/>
  <c r="D56" i="8"/>
  <c r="C56" i="8"/>
  <c r="A56" i="8"/>
  <c r="J55" i="8"/>
  <c r="K55" i="8" s="1"/>
  <c r="I55" i="8"/>
  <c r="H55" i="8"/>
  <c r="G55" i="8"/>
  <c r="F55" i="8"/>
  <c r="E55" i="8"/>
  <c r="D55" i="8"/>
  <c r="C55" i="8"/>
  <c r="A55" i="8"/>
  <c r="J54" i="8"/>
  <c r="K54" i="8" s="1"/>
  <c r="I54" i="8"/>
  <c r="H54" i="8"/>
  <c r="G54" i="8"/>
  <c r="F54" i="8"/>
  <c r="E54" i="8"/>
  <c r="D54" i="8"/>
  <c r="C54" i="8"/>
  <c r="A54" i="8"/>
  <c r="J53" i="8"/>
  <c r="K53" i="8" s="1"/>
  <c r="I53" i="8"/>
  <c r="H53" i="8"/>
  <c r="G53" i="8"/>
  <c r="F53" i="8"/>
  <c r="E53" i="8"/>
  <c r="D53" i="8"/>
  <c r="C53" i="8"/>
  <c r="A53" i="8"/>
  <c r="J52" i="8"/>
  <c r="K52" i="8" s="1"/>
  <c r="I52" i="8"/>
  <c r="H52" i="8"/>
  <c r="G52" i="8"/>
  <c r="F52" i="8"/>
  <c r="E52" i="8"/>
  <c r="D52" i="8"/>
  <c r="C52" i="8"/>
  <c r="A52" i="8"/>
  <c r="J51" i="8"/>
  <c r="K51" i="8" s="1"/>
  <c r="I51" i="8"/>
  <c r="H51" i="8"/>
  <c r="G51" i="8"/>
  <c r="F51" i="8"/>
  <c r="E51" i="8"/>
  <c r="D51" i="8"/>
  <c r="C51" i="8"/>
  <c r="A51" i="8"/>
  <c r="J50" i="8"/>
  <c r="K50" i="8" s="1"/>
  <c r="I50" i="8"/>
  <c r="H50" i="8"/>
  <c r="G50" i="8"/>
  <c r="F50" i="8"/>
  <c r="E50" i="8"/>
  <c r="D50" i="8"/>
  <c r="C50" i="8"/>
  <c r="A50" i="8"/>
  <c r="J49" i="8"/>
  <c r="K49" i="8" s="1"/>
  <c r="I49" i="8"/>
  <c r="H49" i="8"/>
  <c r="G49" i="8"/>
  <c r="F49" i="8"/>
  <c r="E49" i="8"/>
  <c r="D49" i="8"/>
  <c r="C49" i="8"/>
  <c r="A49" i="8"/>
  <c r="J48" i="8"/>
  <c r="K48" i="8" s="1"/>
  <c r="I48" i="8"/>
  <c r="H48" i="8"/>
  <c r="G48" i="8"/>
  <c r="F48" i="8"/>
  <c r="E48" i="8"/>
  <c r="D48" i="8"/>
  <c r="C48" i="8"/>
  <c r="A48" i="8"/>
  <c r="J47" i="8"/>
  <c r="K47" i="8" s="1"/>
  <c r="I47" i="8"/>
  <c r="H47" i="8"/>
  <c r="G47" i="8"/>
  <c r="F47" i="8"/>
  <c r="E47" i="8"/>
  <c r="D47" i="8"/>
  <c r="C47" i="8"/>
  <c r="A47" i="8"/>
  <c r="J46" i="8"/>
  <c r="K46" i="8" s="1"/>
  <c r="I46" i="8"/>
  <c r="H46" i="8"/>
  <c r="G46" i="8"/>
  <c r="F46" i="8"/>
  <c r="E46" i="8"/>
  <c r="D46" i="8"/>
  <c r="C46" i="8"/>
  <c r="A46" i="8"/>
  <c r="J45" i="8"/>
  <c r="K45" i="8" s="1"/>
  <c r="I45" i="8"/>
  <c r="H45" i="8"/>
  <c r="G45" i="8"/>
  <c r="F45" i="8"/>
  <c r="E45" i="8"/>
  <c r="D45" i="8"/>
  <c r="C45" i="8"/>
  <c r="A45" i="8"/>
  <c r="J44" i="8"/>
  <c r="K44" i="8" s="1"/>
  <c r="I44" i="8"/>
  <c r="H44" i="8"/>
  <c r="G44" i="8"/>
  <c r="F44" i="8"/>
  <c r="E44" i="8"/>
  <c r="D44" i="8"/>
  <c r="C44" i="8"/>
  <c r="A44" i="8"/>
  <c r="J43" i="8"/>
  <c r="K43" i="8" s="1"/>
  <c r="I43" i="8"/>
  <c r="H43" i="8"/>
  <c r="G43" i="8"/>
  <c r="F43" i="8"/>
  <c r="E43" i="8"/>
  <c r="D43" i="8"/>
  <c r="C43" i="8"/>
  <c r="A43" i="8"/>
  <c r="J42" i="8"/>
  <c r="K42" i="8" s="1"/>
  <c r="I42" i="8"/>
  <c r="H42" i="8"/>
  <c r="G42" i="8"/>
  <c r="F42" i="8"/>
  <c r="E42" i="8"/>
  <c r="D42" i="8"/>
  <c r="C42" i="8"/>
  <c r="A42" i="8"/>
  <c r="J41" i="8"/>
  <c r="K41" i="8" s="1"/>
  <c r="I41" i="8"/>
  <c r="H41" i="8"/>
  <c r="G41" i="8"/>
  <c r="F41" i="8"/>
  <c r="E41" i="8"/>
  <c r="D41" i="8"/>
  <c r="C41" i="8"/>
  <c r="A41" i="8"/>
  <c r="J40" i="8"/>
  <c r="K40" i="8" s="1"/>
  <c r="I40" i="8"/>
  <c r="H40" i="8"/>
  <c r="G40" i="8"/>
  <c r="F40" i="8"/>
  <c r="E40" i="8"/>
  <c r="D40" i="8"/>
  <c r="C40" i="8"/>
  <c r="A40" i="8"/>
  <c r="J39" i="8"/>
  <c r="K39" i="8" s="1"/>
  <c r="I39" i="8"/>
  <c r="H39" i="8"/>
  <c r="G39" i="8"/>
  <c r="F39" i="8"/>
  <c r="E39" i="8"/>
  <c r="D39" i="8"/>
  <c r="C39" i="8"/>
  <c r="A39" i="8"/>
  <c r="J38" i="8"/>
  <c r="K38" i="8" s="1"/>
  <c r="I38" i="8"/>
  <c r="H38" i="8"/>
  <c r="G38" i="8"/>
  <c r="F38" i="8"/>
  <c r="E38" i="8"/>
  <c r="D38" i="8"/>
  <c r="C38" i="8"/>
  <c r="A38" i="8"/>
  <c r="J37" i="8"/>
  <c r="K37" i="8" s="1"/>
  <c r="I37" i="8"/>
  <c r="H37" i="8"/>
  <c r="G37" i="8"/>
  <c r="F37" i="8"/>
  <c r="E37" i="8"/>
  <c r="D37" i="8"/>
  <c r="C37" i="8"/>
  <c r="A37" i="8"/>
  <c r="J36" i="8"/>
  <c r="K36" i="8" s="1"/>
  <c r="I36" i="8"/>
  <c r="H36" i="8"/>
  <c r="G36" i="8"/>
  <c r="F36" i="8"/>
  <c r="E36" i="8"/>
  <c r="D36" i="8"/>
  <c r="C36" i="8"/>
  <c r="A36" i="8"/>
  <c r="J35" i="8"/>
  <c r="K35" i="8" s="1"/>
  <c r="I35" i="8"/>
  <c r="H35" i="8"/>
  <c r="G35" i="8"/>
  <c r="F35" i="8"/>
  <c r="E35" i="8"/>
  <c r="D35" i="8"/>
  <c r="C35" i="8"/>
  <c r="A35" i="8"/>
  <c r="J34" i="8"/>
  <c r="K34" i="8" s="1"/>
  <c r="I34" i="8"/>
  <c r="H34" i="8"/>
  <c r="G34" i="8"/>
  <c r="F34" i="8"/>
  <c r="E34" i="8"/>
  <c r="D34" i="8"/>
  <c r="C34" i="8"/>
  <c r="A34" i="8"/>
  <c r="J33" i="8"/>
  <c r="K33" i="8" s="1"/>
  <c r="I33" i="8"/>
  <c r="H33" i="8"/>
  <c r="G33" i="8"/>
  <c r="F33" i="8"/>
  <c r="E33" i="8"/>
  <c r="D33" i="8"/>
  <c r="C33" i="8"/>
  <c r="A33" i="8"/>
  <c r="J32" i="8"/>
  <c r="K32" i="8" s="1"/>
  <c r="I32" i="8"/>
  <c r="H32" i="8"/>
  <c r="G32" i="8"/>
  <c r="F32" i="8"/>
  <c r="E32" i="8"/>
  <c r="D32" i="8"/>
  <c r="C32" i="8"/>
  <c r="A32" i="8"/>
  <c r="J31" i="8"/>
  <c r="K31" i="8" s="1"/>
  <c r="I31" i="8"/>
  <c r="H31" i="8"/>
  <c r="G31" i="8"/>
  <c r="F31" i="8"/>
  <c r="E31" i="8"/>
  <c r="D31" i="8"/>
  <c r="C31" i="8"/>
  <c r="A31" i="8"/>
  <c r="J30" i="8"/>
  <c r="K30" i="8" s="1"/>
  <c r="I30" i="8"/>
  <c r="H30" i="8"/>
  <c r="G30" i="8"/>
  <c r="F30" i="8"/>
  <c r="E30" i="8"/>
  <c r="D30" i="8"/>
  <c r="C30" i="8"/>
  <c r="A30" i="8"/>
  <c r="J29" i="8"/>
  <c r="K29" i="8" s="1"/>
  <c r="I29" i="8"/>
  <c r="H29" i="8"/>
  <c r="G29" i="8"/>
  <c r="F29" i="8"/>
  <c r="E29" i="8"/>
  <c r="D29" i="8"/>
  <c r="C29" i="8"/>
  <c r="A29" i="8"/>
  <c r="J28" i="8"/>
  <c r="K28" i="8" s="1"/>
  <c r="I28" i="8"/>
  <c r="H28" i="8"/>
  <c r="G28" i="8"/>
  <c r="F28" i="8"/>
  <c r="E28" i="8"/>
  <c r="D28" i="8"/>
  <c r="C28" i="8"/>
  <c r="A28" i="8"/>
  <c r="J27" i="8"/>
  <c r="K27" i="8" s="1"/>
  <c r="I27" i="8"/>
  <c r="H27" i="8"/>
  <c r="G27" i="8"/>
  <c r="F27" i="8"/>
  <c r="E27" i="8"/>
  <c r="D27" i="8"/>
  <c r="C27" i="8"/>
  <c r="A27" i="8"/>
  <c r="J26" i="8"/>
  <c r="K26" i="8" s="1"/>
  <c r="I26" i="8"/>
  <c r="H26" i="8"/>
  <c r="G26" i="8"/>
  <c r="F26" i="8"/>
  <c r="E26" i="8"/>
  <c r="D26" i="8"/>
  <c r="C26" i="8"/>
  <c r="A26" i="8"/>
  <c r="J25" i="8"/>
  <c r="K25" i="8" s="1"/>
  <c r="I25" i="8"/>
  <c r="H25" i="8"/>
  <c r="G25" i="8"/>
  <c r="F25" i="8"/>
  <c r="E25" i="8"/>
  <c r="D25" i="8"/>
  <c r="C25" i="8"/>
  <c r="A25" i="8"/>
  <c r="J24" i="8"/>
  <c r="K24" i="8" s="1"/>
  <c r="I24" i="8"/>
  <c r="H24" i="8"/>
  <c r="G24" i="8"/>
  <c r="F24" i="8"/>
  <c r="E24" i="8"/>
  <c r="D24" i="8"/>
  <c r="C24" i="8"/>
  <c r="A24" i="8"/>
  <c r="J23" i="8"/>
  <c r="K23" i="8" s="1"/>
  <c r="I23" i="8"/>
  <c r="H23" i="8"/>
  <c r="G23" i="8"/>
  <c r="F23" i="8"/>
  <c r="E23" i="8"/>
  <c r="D23" i="8"/>
  <c r="C23" i="8"/>
  <c r="A23" i="8"/>
  <c r="J22" i="8"/>
  <c r="K22" i="8" s="1"/>
  <c r="I22" i="8"/>
  <c r="H22" i="8"/>
  <c r="G22" i="8"/>
  <c r="F22" i="8"/>
  <c r="E22" i="8"/>
  <c r="D22" i="8"/>
  <c r="C22" i="8"/>
  <c r="A22" i="8"/>
  <c r="J21" i="8"/>
  <c r="K21" i="8" s="1"/>
  <c r="I21" i="8"/>
  <c r="H21" i="8"/>
  <c r="G21" i="8"/>
  <c r="F21" i="8"/>
  <c r="E21" i="8"/>
  <c r="D21" i="8"/>
  <c r="C21" i="8"/>
  <c r="A21" i="8"/>
  <c r="J20" i="8"/>
  <c r="K20" i="8" s="1"/>
  <c r="I20" i="8"/>
  <c r="H20" i="8"/>
  <c r="G20" i="8"/>
  <c r="F20" i="8"/>
  <c r="E20" i="8"/>
  <c r="D20" i="8"/>
  <c r="C20" i="8"/>
  <c r="A20" i="8"/>
  <c r="J19" i="8"/>
  <c r="I19" i="8"/>
  <c r="H19" i="8"/>
  <c r="G19" i="8"/>
  <c r="F19" i="8"/>
  <c r="E19" i="8"/>
  <c r="D19" i="8"/>
  <c r="C19" i="8"/>
  <c r="A19" i="8"/>
  <c r="J18" i="8"/>
  <c r="K18" i="8" s="1"/>
  <c r="I18" i="8"/>
  <c r="H18" i="8"/>
  <c r="G18" i="8"/>
  <c r="F18" i="8"/>
  <c r="E18" i="8"/>
  <c r="D18" i="8"/>
  <c r="C18" i="8"/>
  <c r="A18" i="8"/>
  <c r="J17" i="8"/>
  <c r="K17" i="8" s="1"/>
  <c r="I17" i="8"/>
  <c r="H17" i="8"/>
  <c r="G17" i="8"/>
  <c r="F17" i="8"/>
  <c r="E17" i="8"/>
  <c r="D17" i="8"/>
  <c r="C17" i="8"/>
  <c r="A17" i="8"/>
  <c r="J16" i="8"/>
  <c r="K16" i="8" s="1"/>
  <c r="I16" i="8"/>
  <c r="H16" i="8"/>
  <c r="G16" i="8"/>
  <c r="F16" i="8"/>
  <c r="E16" i="8"/>
  <c r="D16" i="8"/>
  <c r="C16" i="8"/>
  <c r="A16" i="8"/>
  <c r="J15" i="8"/>
  <c r="K15" i="8" s="1"/>
  <c r="I15" i="8"/>
  <c r="H15" i="8"/>
  <c r="G15" i="8"/>
  <c r="F15" i="8"/>
  <c r="E15" i="8"/>
  <c r="D15" i="8"/>
  <c r="C15" i="8"/>
  <c r="A15" i="8"/>
  <c r="J14" i="8"/>
  <c r="K14" i="8" s="1"/>
  <c r="I14" i="8"/>
  <c r="H14" i="8"/>
  <c r="G14" i="8"/>
  <c r="F14" i="8"/>
  <c r="E14" i="8"/>
  <c r="D14" i="8"/>
  <c r="C14" i="8"/>
  <c r="A14" i="8"/>
  <c r="J13" i="8"/>
  <c r="K13" i="8" s="1"/>
  <c r="I13" i="8"/>
  <c r="H13" i="8"/>
  <c r="G13" i="8"/>
  <c r="F13" i="8"/>
  <c r="E13" i="8"/>
  <c r="D13" i="8"/>
  <c r="C13" i="8"/>
  <c r="A13" i="8"/>
  <c r="J12" i="8"/>
  <c r="K12" i="8" s="1"/>
  <c r="I12" i="8"/>
  <c r="H12" i="8"/>
  <c r="G12" i="8"/>
  <c r="F12" i="8"/>
  <c r="E12" i="8"/>
  <c r="D12" i="8"/>
  <c r="C12" i="8"/>
  <c r="A12" i="8"/>
  <c r="J11" i="8"/>
  <c r="K11" i="8" s="1"/>
  <c r="I11" i="8"/>
  <c r="H11" i="8"/>
  <c r="G11" i="8"/>
  <c r="F11" i="8"/>
  <c r="E11" i="8"/>
  <c r="D11" i="8"/>
  <c r="C11" i="8"/>
  <c r="A11" i="8"/>
  <c r="J10" i="8"/>
  <c r="K10" i="8" s="1"/>
  <c r="I10" i="8"/>
  <c r="H10" i="8"/>
  <c r="G10" i="8"/>
  <c r="F10" i="8"/>
  <c r="E10" i="8"/>
  <c r="D10" i="8"/>
  <c r="C10" i="8"/>
  <c r="A10" i="8"/>
  <c r="J9" i="8"/>
  <c r="K9" i="8" s="1"/>
  <c r="I9" i="8"/>
  <c r="H9" i="8"/>
  <c r="G9" i="8"/>
  <c r="F9" i="8"/>
  <c r="E9" i="8"/>
  <c r="D9" i="8"/>
  <c r="C9" i="8"/>
  <c r="A9" i="8"/>
  <c r="J8" i="8"/>
  <c r="K8" i="8" s="1"/>
  <c r="I8" i="8"/>
  <c r="H8" i="8"/>
  <c r="G8" i="8"/>
  <c r="F8" i="8"/>
  <c r="E8" i="8"/>
  <c r="D8" i="8"/>
  <c r="C8" i="8"/>
  <c r="A8" i="8"/>
  <c r="J7" i="8"/>
  <c r="I7" i="8"/>
  <c r="H7" i="8"/>
  <c r="G7" i="8"/>
  <c r="F7" i="8"/>
  <c r="E7" i="8"/>
  <c r="D7" i="8"/>
  <c r="C7" i="8"/>
  <c r="A7" i="8"/>
  <c r="U6" i="8"/>
  <c r="T6" i="7"/>
  <c r="B4" i="9" s="1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8" i="7"/>
  <c r="J7" i="7"/>
  <c r="I1208" i="7"/>
  <c r="H1208" i="7"/>
  <c r="G1208" i="7"/>
  <c r="F1208" i="7"/>
  <c r="E1208" i="7"/>
  <c r="D1208" i="7"/>
  <c r="C1208" i="7"/>
  <c r="A1208" i="7"/>
  <c r="I1207" i="7"/>
  <c r="H1207" i="7"/>
  <c r="G1207" i="7"/>
  <c r="F1207" i="7"/>
  <c r="E1207" i="7"/>
  <c r="D1207" i="7"/>
  <c r="C1207" i="7"/>
  <c r="A1207" i="7"/>
  <c r="I1206" i="7"/>
  <c r="H1206" i="7"/>
  <c r="G1206" i="7"/>
  <c r="F1206" i="7"/>
  <c r="E1206" i="7"/>
  <c r="D1206" i="7"/>
  <c r="C1206" i="7"/>
  <c r="A1206" i="7"/>
  <c r="I1205" i="7"/>
  <c r="H1205" i="7"/>
  <c r="G1205" i="7"/>
  <c r="F1205" i="7"/>
  <c r="E1205" i="7"/>
  <c r="D1205" i="7"/>
  <c r="C1205" i="7"/>
  <c r="A1205" i="7"/>
  <c r="I1204" i="7"/>
  <c r="H1204" i="7"/>
  <c r="G1204" i="7"/>
  <c r="F1204" i="7"/>
  <c r="E1204" i="7"/>
  <c r="D1204" i="7"/>
  <c r="C1204" i="7"/>
  <c r="A1204" i="7"/>
  <c r="I1203" i="7"/>
  <c r="H1203" i="7"/>
  <c r="G1203" i="7"/>
  <c r="F1203" i="7"/>
  <c r="E1203" i="7"/>
  <c r="D1203" i="7"/>
  <c r="C1203" i="7"/>
  <c r="A1203" i="7"/>
  <c r="I1202" i="7"/>
  <c r="H1202" i="7"/>
  <c r="G1202" i="7"/>
  <c r="F1202" i="7"/>
  <c r="E1202" i="7"/>
  <c r="D1202" i="7"/>
  <c r="C1202" i="7"/>
  <c r="A1202" i="7"/>
  <c r="I1201" i="7"/>
  <c r="H1201" i="7"/>
  <c r="G1201" i="7"/>
  <c r="F1201" i="7"/>
  <c r="E1201" i="7"/>
  <c r="D1201" i="7"/>
  <c r="C1201" i="7"/>
  <c r="A1201" i="7"/>
  <c r="I1200" i="7"/>
  <c r="H1200" i="7"/>
  <c r="G1200" i="7"/>
  <c r="F1200" i="7"/>
  <c r="E1200" i="7"/>
  <c r="D1200" i="7"/>
  <c r="C1200" i="7"/>
  <c r="A1200" i="7"/>
  <c r="I1199" i="7"/>
  <c r="H1199" i="7"/>
  <c r="G1199" i="7"/>
  <c r="F1199" i="7"/>
  <c r="E1199" i="7"/>
  <c r="D1199" i="7"/>
  <c r="C1199" i="7"/>
  <c r="A1199" i="7"/>
  <c r="I1198" i="7"/>
  <c r="H1198" i="7"/>
  <c r="G1198" i="7"/>
  <c r="F1198" i="7"/>
  <c r="E1198" i="7"/>
  <c r="D1198" i="7"/>
  <c r="C1198" i="7"/>
  <c r="A1198" i="7"/>
  <c r="I1197" i="7"/>
  <c r="H1197" i="7"/>
  <c r="G1197" i="7"/>
  <c r="F1197" i="7"/>
  <c r="E1197" i="7"/>
  <c r="D1197" i="7"/>
  <c r="C1197" i="7"/>
  <c r="A1197" i="7"/>
  <c r="I1196" i="7"/>
  <c r="H1196" i="7"/>
  <c r="G1196" i="7"/>
  <c r="F1196" i="7"/>
  <c r="E1196" i="7"/>
  <c r="D1196" i="7"/>
  <c r="C1196" i="7"/>
  <c r="A1196" i="7"/>
  <c r="I1195" i="7"/>
  <c r="H1195" i="7"/>
  <c r="G1195" i="7"/>
  <c r="F1195" i="7"/>
  <c r="E1195" i="7"/>
  <c r="D1195" i="7"/>
  <c r="C1195" i="7"/>
  <c r="A1195" i="7"/>
  <c r="I1194" i="7"/>
  <c r="H1194" i="7"/>
  <c r="G1194" i="7"/>
  <c r="F1194" i="7"/>
  <c r="E1194" i="7"/>
  <c r="D1194" i="7"/>
  <c r="C1194" i="7"/>
  <c r="A1194" i="7"/>
  <c r="I1193" i="7"/>
  <c r="H1193" i="7"/>
  <c r="G1193" i="7"/>
  <c r="F1193" i="7"/>
  <c r="E1193" i="7"/>
  <c r="D1193" i="7"/>
  <c r="C1193" i="7"/>
  <c r="A1193" i="7"/>
  <c r="I1192" i="7"/>
  <c r="H1192" i="7"/>
  <c r="G1192" i="7"/>
  <c r="F1192" i="7"/>
  <c r="E1192" i="7"/>
  <c r="D1192" i="7"/>
  <c r="C1192" i="7"/>
  <c r="A1192" i="7"/>
  <c r="I1191" i="7"/>
  <c r="H1191" i="7"/>
  <c r="G1191" i="7"/>
  <c r="F1191" i="7"/>
  <c r="E1191" i="7"/>
  <c r="D1191" i="7"/>
  <c r="C1191" i="7"/>
  <c r="A1191" i="7"/>
  <c r="I1190" i="7"/>
  <c r="H1190" i="7"/>
  <c r="G1190" i="7"/>
  <c r="F1190" i="7"/>
  <c r="E1190" i="7"/>
  <c r="D1190" i="7"/>
  <c r="C1190" i="7"/>
  <c r="A1190" i="7"/>
  <c r="I1189" i="7"/>
  <c r="H1189" i="7"/>
  <c r="G1189" i="7"/>
  <c r="F1189" i="7"/>
  <c r="E1189" i="7"/>
  <c r="D1189" i="7"/>
  <c r="C1189" i="7"/>
  <c r="A1189" i="7"/>
  <c r="I1188" i="7"/>
  <c r="H1188" i="7"/>
  <c r="G1188" i="7"/>
  <c r="F1188" i="7"/>
  <c r="E1188" i="7"/>
  <c r="D1188" i="7"/>
  <c r="C1188" i="7"/>
  <c r="A1188" i="7"/>
  <c r="I1187" i="7"/>
  <c r="H1187" i="7"/>
  <c r="G1187" i="7"/>
  <c r="F1187" i="7"/>
  <c r="E1187" i="7"/>
  <c r="D1187" i="7"/>
  <c r="C1187" i="7"/>
  <c r="A1187" i="7"/>
  <c r="I1186" i="7"/>
  <c r="H1186" i="7"/>
  <c r="G1186" i="7"/>
  <c r="F1186" i="7"/>
  <c r="E1186" i="7"/>
  <c r="D1186" i="7"/>
  <c r="C1186" i="7"/>
  <c r="A1186" i="7"/>
  <c r="I1185" i="7"/>
  <c r="H1185" i="7"/>
  <c r="G1185" i="7"/>
  <c r="F1185" i="7"/>
  <c r="E1185" i="7"/>
  <c r="D1185" i="7"/>
  <c r="C1185" i="7"/>
  <c r="A1185" i="7"/>
  <c r="I1184" i="7"/>
  <c r="H1184" i="7"/>
  <c r="G1184" i="7"/>
  <c r="F1184" i="7"/>
  <c r="E1184" i="7"/>
  <c r="D1184" i="7"/>
  <c r="C1184" i="7"/>
  <c r="A1184" i="7"/>
  <c r="I1183" i="7"/>
  <c r="H1183" i="7"/>
  <c r="G1183" i="7"/>
  <c r="F1183" i="7"/>
  <c r="E1183" i="7"/>
  <c r="D1183" i="7"/>
  <c r="C1183" i="7"/>
  <c r="A1183" i="7"/>
  <c r="I1182" i="7"/>
  <c r="H1182" i="7"/>
  <c r="G1182" i="7"/>
  <c r="F1182" i="7"/>
  <c r="E1182" i="7"/>
  <c r="D1182" i="7"/>
  <c r="C1182" i="7"/>
  <c r="A1182" i="7"/>
  <c r="I1181" i="7"/>
  <c r="H1181" i="7"/>
  <c r="G1181" i="7"/>
  <c r="F1181" i="7"/>
  <c r="E1181" i="7"/>
  <c r="D1181" i="7"/>
  <c r="C1181" i="7"/>
  <c r="A1181" i="7"/>
  <c r="I1180" i="7"/>
  <c r="H1180" i="7"/>
  <c r="G1180" i="7"/>
  <c r="F1180" i="7"/>
  <c r="E1180" i="7"/>
  <c r="D1180" i="7"/>
  <c r="C1180" i="7"/>
  <c r="A1180" i="7"/>
  <c r="I1179" i="7"/>
  <c r="H1179" i="7"/>
  <c r="G1179" i="7"/>
  <c r="F1179" i="7"/>
  <c r="E1179" i="7"/>
  <c r="D1179" i="7"/>
  <c r="C1179" i="7"/>
  <c r="A1179" i="7"/>
  <c r="I1178" i="7"/>
  <c r="H1178" i="7"/>
  <c r="G1178" i="7"/>
  <c r="F1178" i="7"/>
  <c r="E1178" i="7"/>
  <c r="D1178" i="7"/>
  <c r="C1178" i="7"/>
  <c r="A1178" i="7"/>
  <c r="I1177" i="7"/>
  <c r="H1177" i="7"/>
  <c r="G1177" i="7"/>
  <c r="F1177" i="7"/>
  <c r="E1177" i="7"/>
  <c r="D1177" i="7"/>
  <c r="C1177" i="7"/>
  <c r="A1177" i="7"/>
  <c r="I1176" i="7"/>
  <c r="H1176" i="7"/>
  <c r="G1176" i="7"/>
  <c r="F1176" i="7"/>
  <c r="E1176" i="7"/>
  <c r="D1176" i="7"/>
  <c r="C1176" i="7"/>
  <c r="A1176" i="7"/>
  <c r="I1175" i="7"/>
  <c r="H1175" i="7"/>
  <c r="G1175" i="7"/>
  <c r="F1175" i="7"/>
  <c r="E1175" i="7"/>
  <c r="D1175" i="7"/>
  <c r="C1175" i="7"/>
  <c r="A1175" i="7"/>
  <c r="I1174" i="7"/>
  <c r="H1174" i="7"/>
  <c r="G1174" i="7"/>
  <c r="F1174" i="7"/>
  <c r="E1174" i="7"/>
  <c r="D1174" i="7"/>
  <c r="C1174" i="7"/>
  <c r="A1174" i="7"/>
  <c r="I1173" i="7"/>
  <c r="H1173" i="7"/>
  <c r="G1173" i="7"/>
  <c r="F1173" i="7"/>
  <c r="E1173" i="7"/>
  <c r="D1173" i="7"/>
  <c r="C1173" i="7"/>
  <c r="A1173" i="7"/>
  <c r="I1172" i="7"/>
  <c r="H1172" i="7"/>
  <c r="G1172" i="7"/>
  <c r="F1172" i="7"/>
  <c r="E1172" i="7"/>
  <c r="D1172" i="7"/>
  <c r="C1172" i="7"/>
  <c r="A1172" i="7"/>
  <c r="I1171" i="7"/>
  <c r="H1171" i="7"/>
  <c r="G1171" i="7"/>
  <c r="F1171" i="7"/>
  <c r="E1171" i="7"/>
  <c r="D1171" i="7"/>
  <c r="C1171" i="7"/>
  <c r="A1171" i="7"/>
  <c r="I1170" i="7"/>
  <c r="H1170" i="7"/>
  <c r="G1170" i="7"/>
  <c r="F1170" i="7"/>
  <c r="E1170" i="7"/>
  <c r="D1170" i="7"/>
  <c r="C1170" i="7"/>
  <c r="A1170" i="7"/>
  <c r="I1169" i="7"/>
  <c r="H1169" i="7"/>
  <c r="G1169" i="7"/>
  <c r="F1169" i="7"/>
  <c r="E1169" i="7"/>
  <c r="D1169" i="7"/>
  <c r="C1169" i="7"/>
  <c r="A1169" i="7"/>
  <c r="I1168" i="7"/>
  <c r="H1168" i="7"/>
  <c r="G1168" i="7"/>
  <c r="F1168" i="7"/>
  <c r="E1168" i="7"/>
  <c r="D1168" i="7"/>
  <c r="C1168" i="7"/>
  <c r="A1168" i="7"/>
  <c r="I1167" i="7"/>
  <c r="H1167" i="7"/>
  <c r="G1167" i="7"/>
  <c r="F1167" i="7"/>
  <c r="E1167" i="7"/>
  <c r="D1167" i="7"/>
  <c r="C1167" i="7"/>
  <c r="A1167" i="7"/>
  <c r="I1166" i="7"/>
  <c r="H1166" i="7"/>
  <c r="G1166" i="7"/>
  <c r="F1166" i="7"/>
  <c r="E1166" i="7"/>
  <c r="D1166" i="7"/>
  <c r="C1166" i="7"/>
  <c r="A1166" i="7"/>
  <c r="I1165" i="7"/>
  <c r="H1165" i="7"/>
  <c r="G1165" i="7"/>
  <c r="F1165" i="7"/>
  <c r="E1165" i="7"/>
  <c r="D1165" i="7"/>
  <c r="C1165" i="7"/>
  <c r="A1165" i="7"/>
  <c r="I1164" i="7"/>
  <c r="H1164" i="7"/>
  <c r="G1164" i="7"/>
  <c r="F1164" i="7"/>
  <c r="E1164" i="7"/>
  <c r="D1164" i="7"/>
  <c r="C1164" i="7"/>
  <c r="A1164" i="7"/>
  <c r="I1163" i="7"/>
  <c r="H1163" i="7"/>
  <c r="G1163" i="7"/>
  <c r="F1163" i="7"/>
  <c r="E1163" i="7"/>
  <c r="D1163" i="7"/>
  <c r="C1163" i="7"/>
  <c r="A1163" i="7"/>
  <c r="I1162" i="7"/>
  <c r="H1162" i="7"/>
  <c r="G1162" i="7"/>
  <c r="F1162" i="7"/>
  <c r="E1162" i="7"/>
  <c r="D1162" i="7"/>
  <c r="C1162" i="7"/>
  <c r="A1162" i="7"/>
  <c r="I1161" i="7"/>
  <c r="H1161" i="7"/>
  <c r="G1161" i="7"/>
  <c r="F1161" i="7"/>
  <c r="E1161" i="7"/>
  <c r="D1161" i="7"/>
  <c r="C1161" i="7"/>
  <c r="A1161" i="7"/>
  <c r="I1160" i="7"/>
  <c r="H1160" i="7"/>
  <c r="G1160" i="7"/>
  <c r="F1160" i="7"/>
  <c r="E1160" i="7"/>
  <c r="D1160" i="7"/>
  <c r="C1160" i="7"/>
  <c r="A1160" i="7"/>
  <c r="I1159" i="7"/>
  <c r="H1159" i="7"/>
  <c r="G1159" i="7"/>
  <c r="F1159" i="7"/>
  <c r="E1159" i="7"/>
  <c r="D1159" i="7"/>
  <c r="C1159" i="7"/>
  <c r="A1159" i="7"/>
  <c r="I1158" i="7"/>
  <c r="H1158" i="7"/>
  <c r="G1158" i="7"/>
  <c r="F1158" i="7"/>
  <c r="E1158" i="7"/>
  <c r="D1158" i="7"/>
  <c r="C1158" i="7"/>
  <c r="A1158" i="7"/>
  <c r="I1157" i="7"/>
  <c r="H1157" i="7"/>
  <c r="G1157" i="7"/>
  <c r="F1157" i="7"/>
  <c r="E1157" i="7"/>
  <c r="D1157" i="7"/>
  <c r="C1157" i="7"/>
  <c r="A1157" i="7"/>
  <c r="I1156" i="7"/>
  <c r="H1156" i="7"/>
  <c r="G1156" i="7"/>
  <c r="F1156" i="7"/>
  <c r="E1156" i="7"/>
  <c r="D1156" i="7"/>
  <c r="C1156" i="7"/>
  <c r="A1156" i="7"/>
  <c r="I1155" i="7"/>
  <c r="H1155" i="7"/>
  <c r="G1155" i="7"/>
  <c r="F1155" i="7"/>
  <c r="E1155" i="7"/>
  <c r="D1155" i="7"/>
  <c r="C1155" i="7"/>
  <c r="A1155" i="7"/>
  <c r="I1154" i="7"/>
  <c r="H1154" i="7"/>
  <c r="G1154" i="7"/>
  <c r="F1154" i="7"/>
  <c r="E1154" i="7"/>
  <c r="D1154" i="7"/>
  <c r="C1154" i="7"/>
  <c r="A1154" i="7"/>
  <c r="I1153" i="7"/>
  <c r="H1153" i="7"/>
  <c r="G1153" i="7"/>
  <c r="F1153" i="7"/>
  <c r="E1153" i="7"/>
  <c r="D1153" i="7"/>
  <c r="C1153" i="7"/>
  <c r="A1153" i="7"/>
  <c r="I1152" i="7"/>
  <c r="H1152" i="7"/>
  <c r="G1152" i="7"/>
  <c r="F1152" i="7"/>
  <c r="E1152" i="7"/>
  <c r="D1152" i="7"/>
  <c r="C1152" i="7"/>
  <c r="A1152" i="7"/>
  <c r="I1151" i="7"/>
  <c r="H1151" i="7"/>
  <c r="G1151" i="7"/>
  <c r="F1151" i="7"/>
  <c r="E1151" i="7"/>
  <c r="D1151" i="7"/>
  <c r="C1151" i="7"/>
  <c r="A1151" i="7"/>
  <c r="I1150" i="7"/>
  <c r="H1150" i="7"/>
  <c r="G1150" i="7"/>
  <c r="F1150" i="7"/>
  <c r="E1150" i="7"/>
  <c r="D1150" i="7"/>
  <c r="C1150" i="7"/>
  <c r="A1150" i="7"/>
  <c r="I1149" i="7"/>
  <c r="H1149" i="7"/>
  <c r="G1149" i="7"/>
  <c r="F1149" i="7"/>
  <c r="E1149" i="7"/>
  <c r="D1149" i="7"/>
  <c r="C1149" i="7"/>
  <c r="A1149" i="7"/>
  <c r="I1148" i="7"/>
  <c r="H1148" i="7"/>
  <c r="G1148" i="7"/>
  <c r="F1148" i="7"/>
  <c r="E1148" i="7"/>
  <c r="D1148" i="7"/>
  <c r="C1148" i="7"/>
  <c r="A1148" i="7"/>
  <c r="I1147" i="7"/>
  <c r="H1147" i="7"/>
  <c r="G1147" i="7"/>
  <c r="F1147" i="7"/>
  <c r="E1147" i="7"/>
  <c r="D1147" i="7"/>
  <c r="C1147" i="7"/>
  <c r="A1147" i="7"/>
  <c r="I1146" i="7"/>
  <c r="H1146" i="7"/>
  <c r="G1146" i="7"/>
  <c r="F1146" i="7"/>
  <c r="E1146" i="7"/>
  <c r="D1146" i="7"/>
  <c r="C1146" i="7"/>
  <c r="A1146" i="7"/>
  <c r="I1145" i="7"/>
  <c r="H1145" i="7"/>
  <c r="G1145" i="7"/>
  <c r="F1145" i="7"/>
  <c r="E1145" i="7"/>
  <c r="D1145" i="7"/>
  <c r="C1145" i="7"/>
  <c r="A1145" i="7"/>
  <c r="I1144" i="7"/>
  <c r="H1144" i="7"/>
  <c r="G1144" i="7"/>
  <c r="F1144" i="7"/>
  <c r="E1144" i="7"/>
  <c r="D1144" i="7"/>
  <c r="C1144" i="7"/>
  <c r="A1144" i="7"/>
  <c r="I1143" i="7"/>
  <c r="H1143" i="7"/>
  <c r="G1143" i="7"/>
  <c r="F1143" i="7"/>
  <c r="E1143" i="7"/>
  <c r="D1143" i="7"/>
  <c r="C1143" i="7"/>
  <c r="A1143" i="7"/>
  <c r="I1142" i="7"/>
  <c r="H1142" i="7"/>
  <c r="G1142" i="7"/>
  <c r="F1142" i="7"/>
  <c r="E1142" i="7"/>
  <c r="D1142" i="7"/>
  <c r="C1142" i="7"/>
  <c r="A1142" i="7"/>
  <c r="I1141" i="7"/>
  <c r="H1141" i="7"/>
  <c r="G1141" i="7"/>
  <c r="F1141" i="7"/>
  <c r="E1141" i="7"/>
  <c r="D1141" i="7"/>
  <c r="C1141" i="7"/>
  <c r="A1141" i="7"/>
  <c r="I1140" i="7"/>
  <c r="H1140" i="7"/>
  <c r="G1140" i="7"/>
  <c r="F1140" i="7"/>
  <c r="E1140" i="7"/>
  <c r="D1140" i="7"/>
  <c r="C1140" i="7"/>
  <c r="A1140" i="7"/>
  <c r="I1139" i="7"/>
  <c r="H1139" i="7"/>
  <c r="G1139" i="7"/>
  <c r="F1139" i="7"/>
  <c r="E1139" i="7"/>
  <c r="D1139" i="7"/>
  <c r="C1139" i="7"/>
  <c r="A1139" i="7"/>
  <c r="I1138" i="7"/>
  <c r="H1138" i="7"/>
  <c r="G1138" i="7"/>
  <c r="F1138" i="7"/>
  <c r="E1138" i="7"/>
  <c r="D1138" i="7"/>
  <c r="C1138" i="7"/>
  <c r="A1138" i="7"/>
  <c r="I1137" i="7"/>
  <c r="H1137" i="7"/>
  <c r="G1137" i="7"/>
  <c r="F1137" i="7"/>
  <c r="E1137" i="7"/>
  <c r="D1137" i="7"/>
  <c r="C1137" i="7"/>
  <c r="A1137" i="7"/>
  <c r="I1136" i="7"/>
  <c r="H1136" i="7"/>
  <c r="G1136" i="7"/>
  <c r="F1136" i="7"/>
  <c r="E1136" i="7"/>
  <c r="D1136" i="7"/>
  <c r="C1136" i="7"/>
  <c r="A1136" i="7"/>
  <c r="I1135" i="7"/>
  <c r="H1135" i="7"/>
  <c r="G1135" i="7"/>
  <c r="F1135" i="7"/>
  <c r="E1135" i="7"/>
  <c r="D1135" i="7"/>
  <c r="C1135" i="7"/>
  <c r="A1135" i="7"/>
  <c r="I1134" i="7"/>
  <c r="H1134" i="7"/>
  <c r="G1134" i="7"/>
  <c r="F1134" i="7"/>
  <c r="E1134" i="7"/>
  <c r="D1134" i="7"/>
  <c r="C1134" i="7"/>
  <c r="A1134" i="7"/>
  <c r="I1133" i="7"/>
  <c r="H1133" i="7"/>
  <c r="G1133" i="7"/>
  <c r="F1133" i="7"/>
  <c r="E1133" i="7"/>
  <c r="D1133" i="7"/>
  <c r="C1133" i="7"/>
  <c r="A1133" i="7"/>
  <c r="I1132" i="7"/>
  <c r="H1132" i="7"/>
  <c r="G1132" i="7"/>
  <c r="F1132" i="7"/>
  <c r="E1132" i="7"/>
  <c r="D1132" i="7"/>
  <c r="C1132" i="7"/>
  <c r="A1132" i="7"/>
  <c r="I1131" i="7"/>
  <c r="H1131" i="7"/>
  <c r="G1131" i="7"/>
  <c r="F1131" i="7"/>
  <c r="E1131" i="7"/>
  <c r="D1131" i="7"/>
  <c r="C1131" i="7"/>
  <c r="A1131" i="7"/>
  <c r="I1130" i="7"/>
  <c r="H1130" i="7"/>
  <c r="G1130" i="7"/>
  <c r="F1130" i="7"/>
  <c r="E1130" i="7"/>
  <c r="D1130" i="7"/>
  <c r="C1130" i="7"/>
  <c r="A1130" i="7"/>
  <c r="I1129" i="7"/>
  <c r="H1129" i="7"/>
  <c r="G1129" i="7"/>
  <c r="F1129" i="7"/>
  <c r="E1129" i="7"/>
  <c r="D1129" i="7"/>
  <c r="C1129" i="7"/>
  <c r="A1129" i="7"/>
  <c r="I1128" i="7"/>
  <c r="H1128" i="7"/>
  <c r="G1128" i="7"/>
  <c r="F1128" i="7"/>
  <c r="E1128" i="7"/>
  <c r="D1128" i="7"/>
  <c r="C1128" i="7"/>
  <c r="A1128" i="7"/>
  <c r="I1127" i="7"/>
  <c r="H1127" i="7"/>
  <c r="G1127" i="7"/>
  <c r="F1127" i="7"/>
  <c r="E1127" i="7"/>
  <c r="D1127" i="7"/>
  <c r="C1127" i="7"/>
  <c r="A1127" i="7"/>
  <c r="I1126" i="7"/>
  <c r="H1126" i="7"/>
  <c r="G1126" i="7"/>
  <c r="F1126" i="7"/>
  <c r="E1126" i="7"/>
  <c r="D1126" i="7"/>
  <c r="C1126" i="7"/>
  <c r="A1126" i="7"/>
  <c r="I1125" i="7"/>
  <c r="H1125" i="7"/>
  <c r="G1125" i="7"/>
  <c r="F1125" i="7"/>
  <c r="E1125" i="7"/>
  <c r="D1125" i="7"/>
  <c r="C1125" i="7"/>
  <c r="A1125" i="7"/>
  <c r="I1124" i="7"/>
  <c r="H1124" i="7"/>
  <c r="G1124" i="7"/>
  <c r="F1124" i="7"/>
  <c r="E1124" i="7"/>
  <c r="D1124" i="7"/>
  <c r="C1124" i="7"/>
  <c r="A1124" i="7"/>
  <c r="I1123" i="7"/>
  <c r="H1123" i="7"/>
  <c r="G1123" i="7"/>
  <c r="F1123" i="7"/>
  <c r="E1123" i="7"/>
  <c r="D1123" i="7"/>
  <c r="C1123" i="7"/>
  <c r="A1123" i="7"/>
  <c r="I1122" i="7"/>
  <c r="H1122" i="7"/>
  <c r="G1122" i="7"/>
  <c r="F1122" i="7"/>
  <c r="E1122" i="7"/>
  <c r="D1122" i="7"/>
  <c r="C1122" i="7"/>
  <c r="A1122" i="7"/>
  <c r="I1121" i="7"/>
  <c r="H1121" i="7"/>
  <c r="G1121" i="7"/>
  <c r="F1121" i="7"/>
  <c r="E1121" i="7"/>
  <c r="D1121" i="7"/>
  <c r="C1121" i="7"/>
  <c r="A1121" i="7"/>
  <c r="I1120" i="7"/>
  <c r="H1120" i="7"/>
  <c r="G1120" i="7"/>
  <c r="F1120" i="7"/>
  <c r="E1120" i="7"/>
  <c r="D1120" i="7"/>
  <c r="C1120" i="7"/>
  <c r="A1120" i="7"/>
  <c r="I1119" i="7"/>
  <c r="H1119" i="7"/>
  <c r="G1119" i="7"/>
  <c r="F1119" i="7"/>
  <c r="E1119" i="7"/>
  <c r="D1119" i="7"/>
  <c r="C1119" i="7"/>
  <c r="A1119" i="7"/>
  <c r="I1118" i="7"/>
  <c r="H1118" i="7"/>
  <c r="G1118" i="7"/>
  <c r="F1118" i="7"/>
  <c r="E1118" i="7"/>
  <c r="D1118" i="7"/>
  <c r="C1118" i="7"/>
  <c r="A1118" i="7"/>
  <c r="I1117" i="7"/>
  <c r="H1117" i="7"/>
  <c r="G1117" i="7"/>
  <c r="F1117" i="7"/>
  <c r="E1117" i="7"/>
  <c r="D1117" i="7"/>
  <c r="C1117" i="7"/>
  <c r="A1117" i="7"/>
  <c r="I1116" i="7"/>
  <c r="H1116" i="7"/>
  <c r="G1116" i="7"/>
  <c r="F1116" i="7"/>
  <c r="E1116" i="7"/>
  <c r="D1116" i="7"/>
  <c r="C1116" i="7"/>
  <c r="A1116" i="7"/>
  <c r="I1115" i="7"/>
  <c r="H1115" i="7"/>
  <c r="G1115" i="7"/>
  <c r="F1115" i="7"/>
  <c r="E1115" i="7"/>
  <c r="D1115" i="7"/>
  <c r="C1115" i="7"/>
  <c r="A1115" i="7"/>
  <c r="I1114" i="7"/>
  <c r="H1114" i="7"/>
  <c r="G1114" i="7"/>
  <c r="F1114" i="7"/>
  <c r="E1114" i="7"/>
  <c r="D1114" i="7"/>
  <c r="C1114" i="7"/>
  <c r="A1114" i="7"/>
  <c r="I1113" i="7"/>
  <c r="H1113" i="7"/>
  <c r="G1113" i="7"/>
  <c r="F1113" i="7"/>
  <c r="E1113" i="7"/>
  <c r="D1113" i="7"/>
  <c r="C1113" i="7"/>
  <c r="A1113" i="7"/>
  <c r="I1112" i="7"/>
  <c r="H1112" i="7"/>
  <c r="G1112" i="7"/>
  <c r="F1112" i="7"/>
  <c r="E1112" i="7"/>
  <c r="D1112" i="7"/>
  <c r="C1112" i="7"/>
  <c r="A1112" i="7"/>
  <c r="I1111" i="7"/>
  <c r="H1111" i="7"/>
  <c r="G1111" i="7"/>
  <c r="F1111" i="7"/>
  <c r="E1111" i="7"/>
  <c r="D1111" i="7"/>
  <c r="C1111" i="7"/>
  <c r="A1111" i="7"/>
  <c r="I1110" i="7"/>
  <c r="H1110" i="7"/>
  <c r="G1110" i="7"/>
  <c r="F1110" i="7"/>
  <c r="E1110" i="7"/>
  <c r="D1110" i="7"/>
  <c r="C1110" i="7"/>
  <c r="A1110" i="7"/>
  <c r="I1109" i="7"/>
  <c r="H1109" i="7"/>
  <c r="G1109" i="7"/>
  <c r="F1109" i="7"/>
  <c r="E1109" i="7"/>
  <c r="D1109" i="7"/>
  <c r="C1109" i="7"/>
  <c r="A1109" i="7"/>
  <c r="I1108" i="7"/>
  <c r="H1108" i="7"/>
  <c r="G1108" i="7"/>
  <c r="F1108" i="7"/>
  <c r="E1108" i="7"/>
  <c r="D1108" i="7"/>
  <c r="C1108" i="7"/>
  <c r="A1108" i="7"/>
  <c r="I1107" i="7"/>
  <c r="H1107" i="7"/>
  <c r="G1107" i="7"/>
  <c r="F1107" i="7"/>
  <c r="E1107" i="7"/>
  <c r="D1107" i="7"/>
  <c r="C1107" i="7"/>
  <c r="A1107" i="7"/>
  <c r="I1106" i="7"/>
  <c r="H1106" i="7"/>
  <c r="G1106" i="7"/>
  <c r="F1106" i="7"/>
  <c r="E1106" i="7"/>
  <c r="D1106" i="7"/>
  <c r="C1106" i="7"/>
  <c r="A1106" i="7"/>
  <c r="I1105" i="7"/>
  <c r="H1105" i="7"/>
  <c r="G1105" i="7"/>
  <c r="F1105" i="7"/>
  <c r="E1105" i="7"/>
  <c r="D1105" i="7"/>
  <c r="C1105" i="7"/>
  <c r="A1105" i="7"/>
  <c r="I1104" i="7"/>
  <c r="H1104" i="7"/>
  <c r="G1104" i="7"/>
  <c r="F1104" i="7"/>
  <c r="E1104" i="7"/>
  <c r="D1104" i="7"/>
  <c r="C1104" i="7"/>
  <c r="A1104" i="7"/>
  <c r="I1103" i="7"/>
  <c r="H1103" i="7"/>
  <c r="G1103" i="7"/>
  <c r="F1103" i="7"/>
  <c r="E1103" i="7"/>
  <c r="D1103" i="7"/>
  <c r="C1103" i="7"/>
  <c r="A1103" i="7"/>
  <c r="I1102" i="7"/>
  <c r="H1102" i="7"/>
  <c r="G1102" i="7"/>
  <c r="F1102" i="7"/>
  <c r="E1102" i="7"/>
  <c r="D1102" i="7"/>
  <c r="C1102" i="7"/>
  <c r="A1102" i="7"/>
  <c r="I1101" i="7"/>
  <c r="H1101" i="7"/>
  <c r="G1101" i="7"/>
  <c r="F1101" i="7"/>
  <c r="E1101" i="7"/>
  <c r="D1101" i="7"/>
  <c r="C1101" i="7"/>
  <c r="A1101" i="7"/>
  <c r="I1100" i="7"/>
  <c r="H1100" i="7"/>
  <c r="G1100" i="7"/>
  <c r="F1100" i="7"/>
  <c r="E1100" i="7"/>
  <c r="D1100" i="7"/>
  <c r="C1100" i="7"/>
  <c r="A1100" i="7"/>
  <c r="I1099" i="7"/>
  <c r="H1099" i="7"/>
  <c r="G1099" i="7"/>
  <c r="F1099" i="7"/>
  <c r="E1099" i="7"/>
  <c r="D1099" i="7"/>
  <c r="C1099" i="7"/>
  <c r="A1099" i="7"/>
  <c r="I1098" i="7"/>
  <c r="H1098" i="7"/>
  <c r="G1098" i="7"/>
  <c r="F1098" i="7"/>
  <c r="E1098" i="7"/>
  <c r="D1098" i="7"/>
  <c r="C1098" i="7"/>
  <c r="A1098" i="7"/>
  <c r="I1097" i="7"/>
  <c r="H1097" i="7"/>
  <c r="G1097" i="7"/>
  <c r="F1097" i="7"/>
  <c r="E1097" i="7"/>
  <c r="D1097" i="7"/>
  <c r="C1097" i="7"/>
  <c r="A1097" i="7"/>
  <c r="I1096" i="7"/>
  <c r="H1096" i="7"/>
  <c r="G1096" i="7"/>
  <c r="F1096" i="7"/>
  <c r="E1096" i="7"/>
  <c r="D1096" i="7"/>
  <c r="C1096" i="7"/>
  <c r="A1096" i="7"/>
  <c r="I1095" i="7"/>
  <c r="H1095" i="7"/>
  <c r="G1095" i="7"/>
  <c r="F1095" i="7"/>
  <c r="E1095" i="7"/>
  <c r="D1095" i="7"/>
  <c r="C1095" i="7"/>
  <c r="A1095" i="7"/>
  <c r="I1094" i="7"/>
  <c r="H1094" i="7"/>
  <c r="G1094" i="7"/>
  <c r="F1094" i="7"/>
  <c r="E1094" i="7"/>
  <c r="D1094" i="7"/>
  <c r="C1094" i="7"/>
  <c r="A1094" i="7"/>
  <c r="I1093" i="7"/>
  <c r="H1093" i="7"/>
  <c r="G1093" i="7"/>
  <c r="F1093" i="7"/>
  <c r="E1093" i="7"/>
  <c r="D1093" i="7"/>
  <c r="C1093" i="7"/>
  <c r="A1093" i="7"/>
  <c r="I1092" i="7"/>
  <c r="H1092" i="7"/>
  <c r="G1092" i="7"/>
  <c r="F1092" i="7"/>
  <c r="E1092" i="7"/>
  <c r="D1092" i="7"/>
  <c r="C1092" i="7"/>
  <c r="A1092" i="7"/>
  <c r="I1091" i="7"/>
  <c r="H1091" i="7"/>
  <c r="G1091" i="7"/>
  <c r="F1091" i="7"/>
  <c r="E1091" i="7"/>
  <c r="D1091" i="7"/>
  <c r="C1091" i="7"/>
  <c r="A1091" i="7"/>
  <c r="I1090" i="7"/>
  <c r="H1090" i="7"/>
  <c r="G1090" i="7"/>
  <c r="F1090" i="7"/>
  <c r="E1090" i="7"/>
  <c r="D1090" i="7"/>
  <c r="C1090" i="7"/>
  <c r="A1090" i="7"/>
  <c r="I1089" i="7"/>
  <c r="H1089" i="7"/>
  <c r="G1089" i="7"/>
  <c r="F1089" i="7"/>
  <c r="E1089" i="7"/>
  <c r="D1089" i="7"/>
  <c r="C1089" i="7"/>
  <c r="A1089" i="7"/>
  <c r="I1088" i="7"/>
  <c r="H1088" i="7"/>
  <c r="G1088" i="7"/>
  <c r="F1088" i="7"/>
  <c r="E1088" i="7"/>
  <c r="D1088" i="7"/>
  <c r="C1088" i="7"/>
  <c r="A1088" i="7"/>
  <c r="I1087" i="7"/>
  <c r="H1087" i="7"/>
  <c r="G1087" i="7"/>
  <c r="F1087" i="7"/>
  <c r="E1087" i="7"/>
  <c r="D1087" i="7"/>
  <c r="C1087" i="7"/>
  <c r="A1087" i="7"/>
  <c r="I1086" i="7"/>
  <c r="H1086" i="7"/>
  <c r="G1086" i="7"/>
  <c r="F1086" i="7"/>
  <c r="E1086" i="7"/>
  <c r="D1086" i="7"/>
  <c r="C1086" i="7"/>
  <c r="A1086" i="7"/>
  <c r="I1085" i="7"/>
  <c r="H1085" i="7"/>
  <c r="G1085" i="7"/>
  <c r="F1085" i="7"/>
  <c r="E1085" i="7"/>
  <c r="D1085" i="7"/>
  <c r="C1085" i="7"/>
  <c r="A1085" i="7"/>
  <c r="I1084" i="7"/>
  <c r="H1084" i="7"/>
  <c r="G1084" i="7"/>
  <c r="F1084" i="7"/>
  <c r="E1084" i="7"/>
  <c r="D1084" i="7"/>
  <c r="C1084" i="7"/>
  <c r="A1084" i="7"/>
  <c r="I1083" i="7"/>
  <c r="H1083" i="7"/>
  <c r="G1083" i="7"/>
  <c r="F1083" i="7"/>
  <c r="E1083" i="7"/>
  <c r="D1083" i="7"/>
  <c r="C1083" i="7"/>
  <c r="A1083" i="7"/>
  <c r="I1082" i="7"/>
  <c r="H1082" i="7"/>
  <c r="G1082" i="7"/>
  <c r="F1082" i="7"/>
  <c r="E1082" i="7"/>
  <c r="D1082" i="7"/>
  <c r="C1082" i="7"/>
  <c r="A1082" i="7"/>
  <c r="I1081" i="7"/>
  <c r="H1081" i="7"/>
  <c r="G1081" i="7"/>
  <c r="F1081" i="7"/>
  <c r="E1081" i="7"/>
  <c r="D1081" i="7"/>
  <c r="C1081" i="7"/>
  <c r="A1081" i="7"/>
  <c r="I1080" i="7"/>
  <c r="H1080" i="7"/>
  <c r="G1080" i="7"/>
  <c r="F1080" i="7"/>
  <c r="E1080" i="7"/>
  <c r="D1080" i="7"/>
  <c r="C1080" i="7"/>
  <c r="A1080" i="7"/>
  <c r="I1079" i="7"/>
  <c r="H1079" i="7"/>
  <c r="G1079" i="7"/>
  <c r="F1079" i="7"/>
  <c r="E1079" i="7"/>
  <c r="D1079" i="7"/>
  <c r="C1079" i="7"/>
  <c r="A1079" i="7"/>
  <c r="I1078" i="7"/>
  <c r="H1078" i="7"/>
  <c r="G1078" i="7"/>
  <c r="F1078" i="7"/>
  <c r="E1078" i="7"/>
  <c r="D1078" i="7"/>
  <c r="C1078" i="7"/>
  <c r="A1078" i="7"/>
  <c r="I1077" i="7"/>
  <c r="H1077" i="7"/>
  <c r="G1077" i="7"/>
  <c r="F1077" i="7"/>
  <c r="E1077" i="7"/>
  <c r="D1077" i="7"/>
  <c r="C1077" i="7"/>
  <c r="A1077" i="7"/>
  <c r="I1076" i="7"/>
  <c r="H1076" i="7"/>
  <c r="G1076" i="7"/>
  <c r="F1076" i="7"/>
  <c r="E1076" i="7"/>
  <c r="D1076" i="7"/>
  <c r="C1076" i="7"/>
  <c r="A1076" i="7"/>
  <c r="I1075" i="7"/>
  <c r="H1075" i="7"/>
  <c r="G1075" i="7"/>
  <c r="F1075" i="7"/>
  <c r="E1075" i="7"/>
  <c r="D1075" i="7"/>
  <c r="C1075" i="7"/>
  <c r="A1075" i="7"/>
  <c r="I1074" i="7"/>
  <c r="H1074" i="7"/>
  <c r="G1074" i="7"/>
  <c r="F1074" i="7"/>
  <c r="E1074" i="7"/>
  <c r="D1074" i="7"/>
  <c r="C1074" i="7"/>
  <c r="A1074" i="7"/>
  <c r="I1073" i="7"/>
  <c r="H1073" i="7"/>
  <c r="G1073" i="7"/>
  <c r="F1073" i="7"/>
  <c r="E1073" i="7"/>
  <c r="D1073" i="7"/>
  <c r="C1073" i="7"/>
  <c r="A1073" i="7"/>
  <c r="I1072" i="7"/>
  <c r="H1072" i="7"/>
  <c r="G1072" i="7"/>
  <c r="F1072" i="7"/>
  <c r="E1072" i="7"/>
  <c r="D1072" i="7"/>
  <c r="C1072" i="7"/>
  <c r="A1072" i="7"/>
  <c r="I1071" i="7"/>
  <c r="H1071" i="7"/>
  <c r="G1071" i="7"/>
  <c r="F1071" i="7"/>
  <c r="E1071" i="7"/>
  <c r="D1071" i="7"/>
  <c r="C1071" i="7"/>
  <c r="A1071" i="7"/>
  <c r="I1070" i="7"/>
  <c r="H1070" i="7"/>
  <c r="G1070" i="7"/>
  <c r="F1070" i="7"/>
  <c r="E1070" i="7"/>
  <c r="D1070" i="7"/>
  <c r="C1070" i="7"/>
  <c r="A1070" i="7"/>
  <c r="I1069" i="7"/>
  <c r="H1069" i="7"/>
  <c r="G1069" i="7"/>
  <c r="F1069" i="7"/>
  <c r="E1069" i="7"/>
  <c r="D1069" i="7"/>
  <c r="C1069" i="7"/>
  <c r="A1069" i="7"/>
  <c r="I1068" i="7"/>
  <c r="H1068" i="7"/>
  <c r="G1068" i="7"/>
  <c r="F1068" i="7"/>
  <c r="E1068" i="7"/>
  <c r="D1068" i="7"/>
  <c r="C1068" i="7"/>
  <c r="A1068" i="7"/>
  <c r="I1067" i="7"/>
  <c r="H1067" i="7"/>
  <c r="G1067" i="7"/>
  <c r="F1067" i="7"/>
  <c r="E1067" i="7"/>
  <c r="D1067" i="7"/>
  <c r="C1067" i="7"/>
  <c r="A1067" i="7"/>
  <c r="I1066" i="7"/>
  <c r="H1066" i="7"/>
  <c r="G1066" i="7"/>
  <c r="F1066" i="7"/>
  <c r="E1066" i="7"/>
  <c r="D1066" i="7"/>
  <c r="C1066" i="7"/>
  <c r="A1066" i="7"/>
  <c r="I1065" i="7"/>
  <c r="H1065" i="7"/>
  <c r="G1065" i="7"/>
  <c r="F1065" i="7"/>
  <c r="E1065" i="7"/>
  <c r="D1065" i="7"/>
  <c r="C1065" i="7"/>
  <c r="A1065" i="7"/>
  <c r="I1064" i="7"/>
  <c r="H1064" i="7"/>
  <c r="G1064" i="7"/>
  <c r="F1064" i="7"/>
  <c r="E1064" i="7"/>
  <c r="D1064" i="7"/>
  <c r="C1064" i="7"/>
  <c r="A1064" i="7"/>
  <c r="I1063" i="7"/>
  <c r="H1063" i="7"/>
  <c r="G1063" i="7"/>
  <c r="F1063" i="7"/>
  <c r="E1063" i="7"/>
  <c r="D1063" i="7"/>
  <c r="C1063" i="7"/>
  <c r="A1063" i="7"/>
  <c r="I1062" i="7"/>
  <c r="H1062" i="7"/>
  <c r="G1062" i="7"/>
  <c r="F1062" i="7"/>
  <c r="E1062" i="7"/>
  <c r="D1062" i="7"/>
  <c r="C1062" i="7"/>
  <c r="A1062" i="7"/>
  <c r="I1061" i="7"/>
  <c r="H1061" i="7"/>
  <c r="G1061" i="7"/>
  <c r="F1061" i="7"/>
  <c r="E1061" i="7"/>
  <c r="D1061" i="7"/>
  <c r="C1061" i="7"/>
  <c r="A1061" i="7"/>
  <c r="I1060" i="7"/>
  <c r="H1060" i="7"/>
  <c r="G1060" i="7"/>
  <c r="F1060" i="7"/>
  <c r="E1060" i="7"/>
  <c r="D1060" i="7"/>
  <c r="C1060" i="7"/>
  <c r="A1060" i="7"/>
  <c r="I1059" i="7"/>
  <c r="H1059" i="7"/>
  <c r="G1059" i="7"/>
  <c r="F1059" i="7"/>
  <c r="E1059" i="7"/>
  <c r="D1059" i="7"/>
  <c r="C1059" i="7"/>
  <c r="A1059" i="7"/>
  <c r="I1058" i="7"/>
  <c r="H1058" i="7"/>
  <c r="G1058" i="7"/>
  <c r="F1058" i="7"/>
  <c r="E1058" i="7"/>
  <c r="D1058" i="7"/>
  <c r="C1058" i="7"/>
  <c r="A1058" i="7"/>
  <c r="I1057" i="7"/>
  <c r="H1057" i="7"/>
  <c r="G1057" i="7"/>
  <c r="F1057" i="7"/>
  <c r="E1057" i="7"/>
  <c r="D1057" i="7"/>
  <c r="C1057" i="7"/>
  <c r="A1057" i="7"/>
  <c r="I1056" i="7"/>
  <c r="H1056" i="7"/>
  <c r="G1056" i="7"/>
  <c r="F1056" i="7"/>
  <c r="E1056" i="7"/>
  <c r="D1056" i="7"/>
  <c r="C1056" i="7"/>
  <c r="A1056" i="7"/>
  <c r="I1055" i="7"/>
  <c r="H1055" i="7"/>
  <c r="G1055" i="7"/>
  <c r="F1055" i="7"/>
  <c r="E1055" i="7"/>
  <c r="D1055" i="7"/>
  <c r="C1055" i="7"/>
  <c r="A1055" i="7"/>
  <c r="I1054" i="7"/>
  <c r="H1054" i="7"/>
  <c r="G1054" i="7"/>
  <c r="F1054" i="7"/>
  <c r="E1054" i="7"/>
  <c r="D1054" i="7"/>
  <c r="C1054" i="7"/>
  <c r="A1054" i="7"/>
  <c r="I1053" i="7"/>
  <c r="H1053" i="7"/>
  <c r="G1053" i="7"/>
  <c r="F1053" i="7"/>
  <c r="E1053" i="7"/>
  <c r="D1053" i="7"/>
  <c r="C1053" i="7"/>
  <c r="A1053" i="7"/>
  <c r="I1052" i="7"/>
  <c r="H1052" i="7"/>
  <c r="G1052" i="7"/>
  <c r="F1052" i="7"/>
  <c r="E1052" i="7"/>
  <c r="D1052" i="7"/>
  <c r="C1052" i="7"/>
  <c r="A1052" i="7"/>
  <c r="I1051" i="7"/>
  <c r="H1051" i="7"/>
  <c r="G1051" i="7"/>
  <c r="F1051" i="7"/>
  <c r="E1051" i="7"/>
  <c r="D1051" i="7"/>
  <c r="C1051" i="7"/>
  <c r="A1051" i="7"/>
  <c r="I1050" i="7"/>
  <c r="H1050" i="7"/>
  <c r="G1050" i="7"/>
  <c r="F1050" i="7"/>
  <c r="E1050" i="7"/>
  <c r="D1050" i="7"/>
  <c r="C1050" i="7"/>
  <c r="A1050" i="7"/>
  <c r="I1049" i="7"/>
  <c r="H1049" i="7"/>
  <c r="G1049" i="7"/>
  <c r="F1049" i="7"/>
  <c r="E1049" i="7"/>
  <c r="D1049" i="7"/>
  <c r="C1049" i="7"/>
  <c r="A1049" i="7"/>
  <c r="I1048" i="7"/>
  <c r="H1048" i="7"/>
  <c r="G1048" i="7"/>
  <c r="F1048" i="7"/>
  <c r="E1048" i="7"/>
  <c r="D1048" i="7"/>
  <c r="C1048" i="7"/>
  <c r="A1048" i="7"/>
  <c r="I1047" i="7"/>
  <c r="H1047" i="7"/>
  <c r="G1047" i="7"/>
  <c r="F1047" i="7"/>
  <c r="E1047" i="7"/>
  <c r="D1047" i="7"/>
  <c r="C1047" i="7"/>
  <c r="A1047" i="7"/>
  <c r="I1046" i="7"/>
  <c r="H1046" i="7"/>
  <c r="G1046" i="7"/>
  <c r="F1046" i="7"/>
  <c r="E1046" i="7"/>
  <c r="D1046" i="7"/>
  <c r="C1046" i="7"/>
  <c r="A1046" i="7"/>
  <c r="I1045" i="7"/>
  <c r="H1045" i="7"/>
  <c r="G1045" i="7"/>
  <c r="F1045" i="7"/>
  <c r="E1045" i="7"/>
  <c r="D1045" i="7"/>
  <c r="C1045" i="7"/>
  <c r="A1045" i="7"/>
  <c r="I1044" i="7"/>
  <c r="H1044" i="7"/>
  <c r="G1044" i="7"/>
  <c r="F1044" i="7"/>
  <c r="E1044" i="7"/>
  <c r="D1044" i="7"/>
  <c r="C1044" i="7"/>
  <c r="A1044" i="7"/>
  <c r="I1043" i="7"/>
  <c r="H1043" i="7"/>
  <c r="G1043" i="7"/>
  <c r="F1043" i="7"/>
  <c r="E1043" i="7"/>
  <c r="D1043" i="7"/>
  <c r="C1043" i="7"/>
  <c r="A1043" i="7"/>
  <c r="I1042" i="7"/>
  <c r="H1042" i="7"/>
  <c r="G1042" i="7"/>
  <c r="F1042" i="7"/>
  <c r="E1042" i="7"/>
  <c r="D1042" i="7"/>
  <c r="C1042" i="7"/>
  <c r="A1042" i="7"/>
  <c r="I1041" i="7"/>
  <c r="H1041" i="7"/>
  <c r="G1041" i="7"/>
  <c r="F1041" i="7"/>
  <c r="E1041" i="7"/>
  <c r="D1041" i="7"/>
  <c r="C1041" i="7"/>
  <c r="A1041" i="7"/>
  <c r="I1040" i="7"/>
  <c r="H1040" i="7"/>
  <c r="G1040" i="7"/>
  <c r="F1040" i="7"/>
  <c r="E1040" i="7"/>
  <c r="D1040" i="7"/>
  <c r="C1040" i="7"/>
  <c r="A1040" i="7"/>
  <c r="I1039" i="7"/>
  <c r="H1039" i="7"/>
  <c r="G1039" i="7"/>
  <c r="F1039" i="7"/>
  <c r="E1039" i="7"/>
  <c r="D1039" i="7"/>
  <c r="C1039" i="7"/>
  <c r="A1039" i="7"/>
  <c r="I1038" i="7"/>
  <c r="H1038" i="7"/>
  <c r="G1038" i="7"/>
  <c r="F1038" i="7"/>
  <c r="E1038" i="7"/>
  <c r="D1038" i="7"/>
  <c r="C1038" i="7"/>
  <c r="A1038" i="7"/>
  <c r="I1037" i="7"/>
  <c r="H1037" i="7"/>
  <c r="G1037" i="7"/>
  <c r="F1037" i="7"/>
  <c r="E1037" i="7"/>
  <c r="D1037" i="7"/>
  <c r="C1037" i="7"/>
  <c r="A1037" i="7"/>
  <c r="I1036" i="7"/>
  <c r="H1036" i="7"/>
  <c r="G1036" i="7"/>
  <c r="F1036" i="7"/>
  <c r="E1036" i="7"/>
  <c r="D1036" i="7"/>
  <c r="C1036" i="7"/>
  <c r="A1036" i="7"/>
  <c r="I1035" i="7"/>
  <c r="H1035" i="7"/>
  <c r="G1035" i="7"/>
  <c r="F1035" i="7"/>
  <c r="E1035" i="7"/>
  <c r="D1035" i="7"/>
  <c r="C1035" i="7"/>
  <c r="A1035" i="7"/>
  <c r="I1034" i="7"/>
  <c r="H1034" i="7"/>
  <c r="G1034" i="7"/>
  <c r="F1034" i="7"/>
  <c r="E1034" i="7"/>
  <c r="D1034" i="7"/>
  <c r="C1034" i="7"/>
  <c r="A1034" i="7"/>
  <c r="I1033" i="7"/>
  <c r="H1033" i="7"/>
  <c r="G1033" i="7"/>
  <c r="F1033" i="7"/>
  <c r="E1033" i="7"/>
  <c r="D1033" i="7"/>
  <c r="C1033" i="7"/>
  <c r="A1033" i="7"/>
  <c r="I1032" i="7"/>
  <c r="H1032" i="7"/>
  <c r="G1032" i="7"/>
  <c r="F1032" i="7"/>
  <c r="E1032" i="7"/>
  <c r="D1032" i="7"/>
  <c r="C1032" i="7"/>
  <c r="A1032" i="7"/>
  <c r="I1031" i="7"/>
  <c r="H1031" i="7"/>
  <c r="G1031" i="7"/>
  <c r="F1031" i="7"/>
  <c r="E1031" i="7"/>
  <c r="D1031" i="7"/>
  <c r="C1031" i="7"/>
  <c r="A1031" i="7"/>
  <c r="I1030" i="7"/>
  <c r="H1030" i="7"/>
  <c r="G1030" i="7"/>
  <c r="F1030" i="7"/>
  <c r="E1030" i="7"/>
  <c r="D1030" i="7"/>
  <c r="C1030" i="7"/>
  <c r="A1030" i="7"/>
  <c r="I1029" i="7"/>
  <c r="H1029" i="7"/>
  <c r="G1029" i="7"/>
  <c r="F1029" i="7"/>
  <c r="E1029" i="7"/>
  <c r="D1029" i="7"/>
  <c r="C1029" i="7"/>
  <c r="A1029" i="7"/>
  <c r="I1028" i="7"/>
  <c r="H1028" i="7"/>
  <c r="G1028" i="7"/>
  <c r="F1028" i="7"/>
  <c r="E1028" i="7"/>
  <c r="D1028" i="7"/>
  <c r="C1028" i="7"/>
  <c r="A1028" i="7"/>
  <c r="I1027" i="7"/>
  <c r="H1027" i="7"/>
  <c r="G1027" i="7"/>
  <c r="F1027" i="7"/>
  <c r="E1027" i="7"/>
  <c r="D1027" i="7"/>
  <c r="C1027" i="7"/>
  <c r="A1027" i="7"/>
  <c r="I1026" i="7"/>
  <c r="H1026" i="7"/>
  <c r="G1026" i="7"/>
  <c r="F1026" i="7"/>
  <c r="E1026" i="7"/>
  <c r="D1026" i="7"/>
  <c r="C1026" i="7"/>
  <c r="A1026" i="7"/>
  <c r="I1025" i="7"/>
  <c r="H1025" i="7"/>
  <c r="G1025" i="7"/>
  <c r="F1025" i="7"/>
  <c r="E1025" i="7"/>
  <c r="D1025" i="7"/>
  <c r="C1025" i="7"/>
  <c r="A1025" i="7"/>
  <c r="I1024" i="7"/>
  <c r="H1024" i="7"/>
  <c r="G1024" i="7"/>
  <c r="F1024" i="7"/>
  <c r="E1024" i="7"/>
  <c r="D1024" i="7"/>
  <c r="C1024" i="7"/>
  <c r="A1024" i="7"/>
  <c r="I1023" i="7"/>
  <c r="H1023" i="7"/>
  <c r="G1023" i="7"/>
  <c r="F1023" i="7"/>
  <c r="E1023" i="7"/>
  <c r="D1023" i="7"/>
  <c r="C1023" i="7"/>
  <c r="A1023" i="7"/>
  <c r="I1022" i="7"/>
  <c r="H1022" i="7"/>
  <c r="G1022" i="7"/>
  <c r="F1022" i="7"/>
  <c r="E1022" i="7"/>
  <c r="D1022" i="7"/>
  <c r="C1022" i="7"/>
  <c r="A1022" i="7"/>
  <c r="I1021" i="7"/>
  <c r="H1021" i="7"/>
  <c r="G1021" i="7"/>
  <c r="F1021" i="7"/>
  <c r="E1021" i="7"/>
  <c r="D1021" i="7"/>
  <c r="C1021" i="7"/>
  <c r="A1021" i="7"/>
  <c r="I1020" i="7"/>
  <c r="H1020" i="7"/>
  <c r="G1020" i="7"/>
  <c r="F1020" i="7"/>
  <c r="E1020" i="7"/>
  <c r="D1020" i="7"/>
  <c r="C1020" i="7"/>
  <c r="A1020" i="7"/>
  <c r="I1019" i="7"/>
  <c r="H1019" i="7"/>
  <c r="G1019" i="7"/>
  <c r="F1019" i="7"/>
  <c r="E1019" i="7"/>
  <c r="D1019" i="7"/>
  <c r="C1019" i="7"/>
  <c r="A1019" i="7"/>
  <c r="I1018" i="7"/>
  <c r="H1018" i="7"/>
  <c r="G1018" i="7"/>
  <c r="F1018" i="7"/>
  <c r="E1018" i="7"/>
  <c r="D1018" i="7"/>
  <c r="C1018" i="7"/>
  <c r="A1018" i="7"/>
  <c r="I1017" i="7"/>
  <c r="H1017" i="7"/>
  <c r="G1017" i="7"/>
  <c r="F1017" i="7"/>
  <c r="E1017" i="7"/>
  <c r="D1017" i="7"/>
  <c r="C1017" i="7"/>
  <c r="A1017" i="7"/>
  <c r="I1016" i="7"/>
  <c r="H1016" i="7"/>
  <c r="G1016" i="7"/>
  <c r="F1016" i="7"/>
  <c r="E1016" i="7"/>
  <c r="D1016" i="7"/>
  <c r="C1016" i="7"/>
  <c r="A1016" i="7"/>
  <c r="I1015" i="7"/>
  <c r="H1015" i="7"/>
  <c r="G1015" i="7"/>
  <c r="F1015" i="7"/>
  <c r="E1015" i="7"/>
  <c r="D1015" i="7"/>
  <c r="C1015" i="7"/>
  <c r="A1015" i="7"/>
  <c r="I1014" i="7"/>
  <c r="H1014" i="7"/>
  <c r="G1014" i="7"/>
  <c r="F1014" i="7"/>
  <c r="E1014" i="7"/>
  <c r="D1014" i="7"/>
  <c r="C1014" i="7"/>
  <c r="A1014" i="7"/>
  <c r="I1013" i="7"/>
  <c r="H1013" i="7"/>
  <c r="G1013" i="7"/>
  <c r="F1013" i="7"/>
  <c r="E1013" i="7"/>
  <c r="D1013" i="7"/>
  <c r="C1013" i="7"/>
  <c r="A1013" i="7"/>
  <c r="I1012" i="7"/>
  <c r="H1012" i="7"/>
  <c r="G1012" i="7"/>
  <c r="F1012" i="7"/>
  <c r="E1012" i="7"/>
  <c r="D1012" i="7"/>
  <c r="C1012" i="7"/>
  <c r="A1012" i="7"/>
  <c r="I1011" i="7"/>
  <c r="H1011" i="7"/>
  <c r="G1011" i="7"/>
  <c r="F1011" i="7"/>
  <c r="E1011" i="7"/>
  <c r="D1011" i="7"/>
  <c r="C1011" i="7"/>
  <c r="A1011" i="7"/>
  <c r="I1010" i="7"/>
  <c r="H1010" i="7"/>
  <c r="G1010" i="7"/>
  <c r="F1010" i="7"/>
  <c r="E1010" i="7"/>
  <c r="D1010" i="7"/>
  <c r="C1010" i="7"/>
  <c r="A1010" i="7"/>
  <c r="I1009" i="7"/>
  <c r="H1009" i="7"/>
  <c r="G1009" i="7"/>
  <c r="F1009" i="7"/>
  <c r="E1009" i="7"/>
  <c r="D1009" i="7"/>
  <c r="C1009" i="7"/>
  <c r="A1009" i="7"/>
  <c r="I1008" i="7"/>
  <c r="H1008" i="7"/>
  <c r="G1008" i="7"/>
  <c r="F1008" i="7"/>
  <c r="E1008" i="7"/>
  <c r="D1008" i="7"/>
  <c r="C1008" i="7"/>
  <c r="A1008" i="7"/>
  <c r="I1007" i="7"/>
  <c r="H1007" i="7"/>
  <c r="G1007" i="7"/>
  <c r="F1007" i="7"/>
  <c r="E1007" i="7"/>
  <c r="D1007" i="7"/>
  <c r="C1007" i="7"/>
  <c r="A1007" i="7"/>
  <c r="I1006" i="7"/>
  <c r="H1006" i="7"/>
  <c r="G1006" i="7"/>
  <c r="F1006" i="7"/>
  <c r="E1006" i="7"/>
  <c r="D1006" i="7"/>
  <c r="C1006" i="7"/>
  <c r="A1006" i="7"/>
  <c r="I1005" i="7"/>
  <c r="H1005" i="7"/>
  <c r="G1005" i="7"/>
  <c r="F1005" i="7"/>
  <c r="E1005" i="7"/>
  <c r="D1005" i="7"/>
  <c r="C1005" i="7"/>
  <c r="A1005" i="7"/>
  <c r="I1004" i="7"/>
  <c r="H1004" i="7"/>
  <c r="G1004" i="7"/>
  <c r="F1004" i="7"/>
  <c r="E1004" i="7"/>
  <c r="D1004" i="7"/>
  <c r="C1004" i="7"/>
  <c r="A1004" i="7"/>
  <c r="I1003" i="7"/>
  <c r="H1003" i="7"/>
  <c r="G1003" i="7"/>
  <c r="F1003" i="7"/>
  <c r="E1003" i="7"/>
  <c r="D1003" i="7"/>
  <c r="C1003" i="7"/>
  <c r="A1003" i="7"/>
  <c r="I1002" i="7"/>
  <c r="H1002" i="7"/>
  <c r="G1002" i="7"/>
  <c r="F1002" i="7"/>
  <c r="E1002" i="7"/>
  <c r="D1002" i="7"/>
  <c r="C1002" i="7"/>
  <c r="A1002" i="7"/>
  <c r="I1001" i="7"/>
  <c r="H1001" i="7"/>
  <c r="G1001" i="7"/>
  <c r="F1001" i="7"/>
  <c r="E1001" i="7"/>
  <c r="D1001" i="7"/>
  <c r="C1001" i="7"/>
  <c r="A1001" i="7"/>
  <c r="I1000" i="7"/>
  <c r="H1000" i="7"/>
  <c r="G1000" i="7"/>
  <c r="F1000" i="7"/>
  <c r="E1000" i="7"/>
  <c r="D1000" i="7"/>
  <c r="C1000" i="7"/>
  <c r="A1000" i="7"/>
  <c r="I999" i="7"/>
  <c r="H999" i="7"/>
  <c r="G999" i="7"/>
  <c r="F999" i="7"/>
  <c r="E999" i="7"/>
  <c r="D999" i="7"/>
  <c r="C999" i="7"/>
  <c r="A999" i="7"/>
  <c r="I998" i="7"/>
  <c r="H998" i="7"/>
  <c r="G998" i="7"/>
  <c r="F998" i="7"/>
  <c r="E998" i="7"/>
  <c r="D998" i="7"/>
  <c r="C998" i="7"/>
  <c r="A998" i="7"/>
  <c r="I997" i="7"/>
  <c r="H997" i="7"/>
  <c r="G997" i="7"/>
  <c r="F997" i="7"/>
  <c r="E997" i="7"/>
  <c r="D997" i="7"/>
  <c r="C997" i="7"/>
  <c r="A997" i="7"/>
  <c r="I996" i="7"/>
  <c r="H996" i="7"/>
  <c r="G996" i="7"/>
  <c r="F996" i="7"/>
  <c r="E996" i="7"/>
  <c r="D996" i="7"/>
  <c r="C996" i="7"/>
  <c r="A996" i="7"/>
  <c r="I995" i="7"/>
  <c r="H995" i="7"/>
  <c r="G995" i="7"/>
  <c r="F995" i="7"/>
  <c r="E995" i="7"/>
  <c r="D995" i="7"/>
  <c r="C995" i="7"/>
  <c r="A995" i="7"/>
  <c r="I994" i="7"/>
  <c r="H994" i="7"/>
  <c r="G994" i="7"/>
  <c r="F994" i="7"/>
  <c r="E994" i="7"/>
  <c r="D994" i="7"/>
  <c r="C994" i="7"/>
  <c r="A994" i="7"/>
  <c r="I993" i="7"/>
  <c r="H993" i="7"/>
  <c r="G993" i="7"/>
  <c r="F993" i="7"/>
  <c r="E993" i="7"/>
  <c r="D993" i="7"/>
  <c r="C993" i="7"/>
  <c r="A993" i="7"/>
  <c r="I992" i="7"/>
  <c r="H992" i="7"/>
  <c r="G992" i="7"/>
  <c r="F992" i="7"/>
  <c r="E992" i="7"/>
  <c r="D992" i="7"/>
  <c r="C992" i="7"/>
  <c r="A992" i="7"/>
  <c r="I991" i="7"/>
  <c r="H991" i="7"/>
  <c r="G991" i="7"/>
  <c r="F991" i="7"/>
  <c r="E991" i="7"/>
  <c r="D991" i="7"/>
  <c r="C991" i="7"/>
  <c r="A991" i="7"/>
  <c r="I990" i="7"/>
  <c r="H990" i="7"/>
  <c r="G990" i="7"/>
  <c r="F990" i="7"/>
  <c r="E990" i="7"/>
  <c r="D990" i="7"/>
  <c r="C990" i="7"/>
  <c r="A990" i="7"/>
  <c r="I989" i="7"/>
  <c r="H989" i="7"/>
  <c r="G989" i="7"/>
  <c r="F989" i="7"/>
  <c r="E989" i="7"/>
  <c r="D989" i="7"/>
  <c r="C989" i="7"/>
  <c r="A989" i="7"/>
  <c r="I988" i="7"/>
  <c r="H988" i="7"/>
  <c r="G988" i="7"/>
  <c r="F988" i="7"/>
  <c r="E988" i="7"/>
  <c r="D988" i="7"/>
  <c r="C988" i="7"/>
  <c r="A988" i="7"/>
  <c r="I987" i="7"/>
  <c r="H987" i="7"/>
  <c r="G987" i="7"/>
  <c r="F987" i="7"/>
  <c r="E987" i="7"/>
  <c r="D987" i="7"/>
  <c r="C987" i="7"/>
  <c r="A987" i="7"/>
  <c r="I986" i="7"/>
  <c r="H986" i="7"/>
  <c r="G986" i="7"/>
  <c r="F986" i="7"/>
  <c r="E986" i="7"/>
  <c r="D986" i="7"/>
  <c r="C986" i="7"/>
  <c r="A986" i="7"/>
  <c r="I985" i="7"/>
  <c r="H985" i="7"/>
  <c r="G985" i="7"/>
  <c r="F985" i="7"/>
  <c r="E985" i="7"/>
  <c r="D985" i="7"/>
  <c r="C985" i="7"/>
  <c r="A985" i="7"/>
  <c r="I984" i="7"/>
  <c r="H984" i="7"/>
  <c r="G984" i="7"/>
  <c r="F984" i="7"/>
  <c r="E984" i="7"/>
  <c r="D984" i="7"/>
  <c r="C984" i="7"/>
  <c r="A984" i="7"/>
  <c r="I983" i="7"/>
  <c r="H983" i="7"/>
  <c r="G983" i="7"/>
  <c r="F983" i="7"/>
  <c r="E983" i="7"/>
  <c r="D983" i="7"/>
  <c r="C983" i="7"/>
  <c r="A983" i="7"/>
  <c r="I982" i="7"/>
  <c r="H982" i="7"/>
  <c r="G982" i="7"/>
  <c r="F982" i="7"/>
  <c r="E982" i="7"/>
  <c r="D982" i="7"/>
  <c r="C982" i="7"/>
  <c r="A982" i="7"/>
  <c r="I981" i="7"/>
  <c r="H981" i="7"/>
  <c r="G981" i="7"/>
  <c r="F981" i="7"/>
  <c r="E981" i="7"/>
  <c r="D981" i="7"/>
  <c r="C981" i="7"/>
  <c r="A981" i="7"/>
  <c r="I980" i="7"/>
  <c r="H980" i="7"/>
  <c r="G980" i="7"/>
  <c r="F980" i="7"/>
  <c r="E980" i="7"/>
  <c r="D980" i="7"/>
  <c r="C980" i="7"/>
  <c r="A980" i="7"/>
  <c r="I979" i="7"/>
  <c r="H979" i="7"/>
  <c r="G979" i="7"/>
  <c r="F979" i="7"/>
  <c r="E979" i="7"/>
  <c r="D979" i="7"/>
  <c r="C979" i="7"/>
  <c r="A979" i="7"/>
  <c r="I978" i="7"/>
  <c r="H978" i="7"/>
  <c r="G978" i="7"/>
  <c r="F978" i="7"/>
  <c r="E978" i="7"/>
  <c r="D978" i="7"/>
  <c r="C978" i="7"/>
  <c r="A978" i="7"/>
  <c r="I977" i="7"/>
  <c r="H977" i="7"/>
  <c r="G977" i="7"/>
  <c r="F977" i="7"/>
  <c r="E977" i="7"/>
  <c r="D977" i="7"/>
  <c r="C977" i="7"/>
  <c r="A977" i="7"/>
  <c r="I976" i="7"/>
  <c r="H976" i="7"/>
  <c r="G976" i="7"/>
  <c r="F976" i="7"/>
  <c r="E976" i="7"/>
  <c r="D976" i="7"/>
  <c r="C976" i="7"/>
  <c r="A976" i="7"/>
  <c r="I975" i="7"/>
  <c r="H975" i="7"/>
  <c r="G975" i="7"/>
  <c r="F975" i="7"/>
  <c r="E975" i="7"/>
  <c r="D975" i="7"/>
  <c r="C975" i="7"/>
  <c r="A975" i="7"/>
  <c r="I974" i="7"/>
  <c r="H974" i="7"/>
  <c r="G974" i="7"/>
  <c r="F974" i="7"/>
  <c r="E974" i="7"/>
  <c r="D974" i="7"/>
  <c r="C974" i="7"/>
  <c r="A974" i="7"/>
  <c r="I973" i="7"/>
  <c r="H973" i="7"/>
  <c r="G973" i="7"/>
  <c r="F973" i="7"/>
  <c r="E973" i="7"/>
  <c r="D973" i="7"/>
  <c r="C973" i="7"/>
  <c r="A973" i="7"/>
  <c r="I972" i="7"/>
  <c r="H972" i="7"/>
  <c r="G972" i="7"/>
  <c r="F972" i="7"/>
  <c r="E972" i="7"/>
  <c r="D972" i="7"/>
  <c r="C972" i="7"/>
  <c r="A972" i="7"/>
  <c r="I971" i="7"/>
  <c r="H971" i="7"/>
  <c r="G971" i="7"/>
  <c r="F971" i="7"/>
  <c r="E971" i="7"/>
  <c r="D971" i="7"/>
  <c r="C971" i="7"/>
  <c r="A971" i="7"/>
  <c r="I970" i="7"/>
  <c r="H970" i="7"/>
  <c r="G970" i="7"/>
  <c r="F970" i="7"/>
  <c r="E970" i="7"/>
  <c r="D970" i="7"/>
  <c r="C970" i="7"/>
  <c r="A970" i="7"/>
  <c r="I969" i="7"/>
  <c r="H969" i="7"/>
  <c r="G969" i="7"/>
  <c r="F969" i="7"/>
  <c r="E969" i="7"/>
  <c r="D969" i="7"/>
  <c r="C969" i="7"/>
  <c r="A969" i="7"/>
  <c r="I968" i="7"/>
  <c r="H968" i="7"/>
  <c r="G968" i="7"/>
  <c r="F968" i="7"/>
  <c r="E968" i="7"/>
  <c r="D968" i="7"/>
  <c r="C968" i="7"/>
  <c r="A968" i="7"/>
  <c r="I967" i="7"/>
  <c r="H967" i="7"/>
  <c r="G967" i="7"/>
  <c r="F967" i="7"/>
  <c r="E967" i="7"/>
  <c r="D967" i="7"/>
  <c r="C967" i="7"/>
  <c r="A967" i="7"/>
  <c r="I966" i="7"/>
  <c r="H966" i="7"/>
  <c r="G966" i="7"/>
  <c r="F966" i="7"/>
  <c r="E966" i="7"/>
  <c r="D966" i="7"/>
  <c r="C966" i="7"/>
  <c r="A966" i="7"/>
  <c r="I965" i="7"/>
  <c r="H965" i="7"/>
  <c r="G965" i="7"/>
  <c r="F965" i="7"/>
  <c r="E965" i="7"/>
  <c r="D965" i="7"/>
  <c r="C965" i="7"/>
  <c r="A965" i="7"/>
  <c r="I964" i="7"/>
  <c r="H964" i="7"/>
  <c r="G964" i="7"/>
  <c r="F964" i="7"/>
  <c r="E964" i="7"/>
  <c r="D964" i="7"/>
  <c r="C964" i="7"/>
  <c r="A964" i="7"/>
  <c r="I963" i="7"/>
  <c r="H963" i="7"/>
  <c r="G963" i="7"/>
  <c r="F963" i="7"/>
  <c r="E963" i="7"/>
  <c r="D963" i="7"/>
  <c r="C963" i="7"/>
  <c r="A963" i="7"/>
  <c r="I962" i="7"/>
  <c r="H962" i="7"/>
  <c r="G962" i="7"/>
  <c r="F962" i="7"/>
  <c r="E962" i="7"/>
  <c r="D962" i="7"/>
  <c r="C962" i="7"/>
  <c r="A962" i="7"/>
  <c r="I961" i="7"/>
  <c r="H961" i="7"/>
  <c r="G961" i="7"/>
  <c r="F961" i="7"/>
  <c r="E961" i="7"/>
  <c r="D961" i="7"/>
  <c r="C961" i="7"/>
  <c r="A961" i="7"/>
  <c r="I960" i="7"/>
  <c r="H960" i="7"/>
  <c r="G960" i="7"/>
  <c r="F960" i="7"/>
  <c r="E960" i="7"/>
  <c r="D960" i="7"/>
  <c r="C960" i="7"/>
  <c r="A960" i="7"/>
  <c r="I959" i="7"/>
  <c r="H959" i="7"/>
  <c r="G959" i="7"/>
  <c r="F959" i="7"/>
  <c r="E959" i="7"/>
  <c r="D959" i="7"/>
  <c r="C959" i="7"/>
  <c r="A959" i="7"/>
  <c r="I958" i="7"/>
  <c r="H958" i="7"/>
  <c r="G958" i="7"/>
  <c r="F958" i="7"/>
  <c r="E958" i="7"/>
  <c r="D958" i="7"/>
  <c r="C958" i="7"/>
  <c r="A958" i="7"/>
  <c r="I957" i="7"/>
  <c r="H957" i="7"/>
  <c r="G957" i="7"/>
  <c r="F957" i="7"/>
  <c r="E957" i="7"/>
  <c r="D957" i="7"/>
  <c r="C957" i="7"/>
  <c r="A957" i="7"/>
  <c r="I956" i="7"/>
  <c r="H956" i="7"/>
  <c r="G956" i="7"/>
  <c r="F956" i="7"/>
  <c r="E956" i="7"/>
  <c r="D956" i="7"/>
  <c r="C956" i="7"/>
  <c r="A956" i="7"/>
  <c r="I955" i="7"/>
  <c r="H955" i="7"/>
  <c r="G955" i="7"/>
  <c r="F955" i="7"/>
  <c r="E955" i="7"/>
  <c r="D955" i="7"/>
  <c r="C955" i="7"/>
  <c r="A955" i="7"/>
  <c r="I954" i="7"/>
  <c r="H954" i="7"/>
  <c r="G954" i="7"/>
  <c r="F954" i="7"/>
  <c r="E954" i="7"/>
  <c r="D954" i="7"/>
  <c r="C954" i="7"/>
  <c r="A954" i="7"/>
  <c r="I953" i="7"/>
  <c r="H953" i="7"/>
  <c r="G953" i="7"/>
  <c r="F953" i="7"/>
  <c r="E953" i="7"/>
  <c r="D953" i="7"/>
  <c r="C953" i="7"/>
  <c r="A953" i="7"/>
  <c r="I952" i="7"/>
  <c r="H952" i="7"/>
  <c r="G952" i="7"/>
  <c r="F952" i="7"/>
  <c r="E952" i="7"/>
  <c r="D952" i="7"/>
  <c r="C952" i="7"/>
  <c r="A952" i="7"/>
  <c r="I951" i="7"/>
  <c r="H951" i="7"/>
  <c r="G951" i="7"/>
  <c r="F951" i="7"/>
  <c r="E951" i="7"/>
  <c r="D951" i="7"/>
  <c r="C951" i="7"/>
  <c r="A951" i="7"/>
  <c r="I950" i="7"/>
  <c r="H950" i="7"/>
  <c r="G950" i="7"/>
  <c r="F950" i="7"/>
  <c r="E950" i="7"/>
  <c r="D950" i="7"/>
  <c r="C950" i="7"/>
  <c r="A950" i="7"/>
  <c r="I949" i="7"/>
  <c r="H949" i="7"/>
  <c r="G949" i="7"/>
  <c r="F949" i="7"/>
  <c r="E949" i="7"/>
  <c r="D949" i="7"/>
  <c r="C949" i="7"/>
  <c r="A949" i="7"/>
  <c r="I948" i="7"/>
  <c r="H948" i="7"/>
  <c r="G948" i="7"/>
  <c r="F948" i="7"/>
  <c r="E948" i="7"/>
  <c r="D948" i="7"/>
  <c r="C948" i="7"/>
  <c r="A948" i="7"/>
  <c r="I947" i="7"/>
  <c r="H947" i="7"/>
  <c r="G947" i="7"/>
  <c r="F947" i="7"/>
  <c r="E947" i="7"/>
  <c r="D947" i="7"/>
  <c r="C947" i="7"/>
  <c r="A947" i="7"/>
  <c r="I946" i="7"/>
  <c r="H946" i="7"/>
  <c r="G946" i="7"/>
  <c r="F946" i="7"/>
  <c r="E946" i="7"/>
  <c r="D946" i="7"/>
  <c r="C946" i="7"/>
  <c r="A946" i="7"/>
  <c r="I945" i="7"/>
  <c r="H945" i="7"/>
  <c r="G945" i="7"/>
  <c r="F945" i="7"/>
  <c r="E945" i="7"/>
  <c r="D945" i="7"/>
  <c r="C945" i="7"/>
  <c r="A945" i="7"/>
  <c r="I944" i="7"/>
  <c r="H944" i="7"/>
  <c r="G944" i="7"/>
  <c r="F944" i="7"/>
  <c r="E944" i="7"/>
  <c r="D944" i="7"/>
  <c r="C944" i="7"/>
  <c r="A944" i="7"/>
  <c r="I943" i="7"/>
  <c r="H943" i="7"/>
  <c r="G943" i="7"/>
  <c r="F943" i="7"/>
  <c r="E943" i="7"/>
  <c r="D943" i="7"/>
  <c r="C943" i="7"/>
  <c r="A943" i="7"/>
  <c r="I942" i="7"/>
  <c r="H942" i="7"/>
  <c r="G942" i="7"/>
  <c r="F942" i="7"/>
  <c r="E942" i="7"/>
  <c r="D942" i="7"/>
  <c r="C942" i="7"/>
  <c r="A942" i="7"/>
  <c r="I941" i="7"/>
  <c r="H941" i="7"/>
  <c r="G941" i="7"/>
  <c r="F941" i="7"/>
  <c r="E941" i="7"/>
  <c r="D941" i="7"/>
  <c r="C941" i="7"/>
  <c r="A941" i="7"/>
  <c r="I940" i="7"/>
  <c r="H940" i="7"/>
  <c r="G940" i="7"/>
  <c r="F940" i="7"/>
  <c r="E940" i="7"/>
  <c r="D940" i="7"/>
  <c r="C940" i="7"/>
  <c r="A940" i="7"/>
  <c r="I939" i="7"/>
  <c r="H939" i="7"/>
  <c r="G939" i="7"/>
  <c r="F939" i="7"/>
  <c r="E939" i="7"/>
  <c r="D939" i="7"/>
  <c r="C939" i="7"/>
  <c r="A939" i="7"/>
  <c r="I938" i="7"/>
  <c r="H938" i="7"/>
  <c r="G938" i="7"/>
  <c r="F938" i="7"/>
  <c r="E938" i="7"/>
  <c r="D938" i="7"/>
  <c r="C938" i="7"/>
  <c r="A938" i="7"/>
  <c r="I937" i="7"/>
  <c r="H937" i="7"/>
  <c r="G937" i="7"/>
  <c r="F937" i="7"/>
  <c r="E937" i="7"/>
  <c r="D937" i="7"/>
  <c r="C937" i="7"/>
  <c r="A937" i="7"/>
  <c r="I936" i="7"/>
  <c r="H936" i="7"/>
  <c r="G936" i="7"/>
  <c r="F936" i="7"/>
  <c r="E936" i="7"/>
  <c r="D936" i="7"/>
  <c r="C936" i="7"/>
  <c r="A936" i="7"/>
  <c r="I935" i="7"/>
  <c r="H935" i="7"/>
  <c r="G935" i="7"/>
  <c r="F935" i="7"/>
  <c r="E935" i="7"/>
  <c r="D935" i="7"/>
  <c r="C935" i="7"/>
  <c r="A935" i="7"/>
  <c r="I934" i="7"/>
  <c r="H934" i="7"/>
  <c r="G934" i="7"/>
  <c r="F934" i="7"/>
  <c r="E934" i="7"/>
  <c r="D934" i="7"/>
  <c r="C934" i="7"/>
  <c r="A934" i="7"/>
  <c r="I933" i="7"/>
  <c r="H933" i="7"/>
  <c r="G933" i="7"/>
  <c r="F933" i="7"/>
  <c r="E933" i="7"/>
  <c r="D933" i="7"/>
  <c r="C933" i="7"/>
  <c r="A933" i="7"/>
  <c r="I932" i="7"/>
  <c r="H932" i="7"/>
  <c r="G932" i="7"/>
  <c r="F932" i="7"/>
  <c r="E932" i="7"/>
  <c r="D932" i="7"/>
  <c r="C932" i="7"/>
  <c r="A932" i="7"/>
  <c r="I931" i="7"/>
  <c r="H931" i="7"/>
  <c r="G931" i="7"/>
  <c r="F931" i="7"/>
  <c r="E931" i="7"/>
  <c r="D931" i="7"/>
  <c r="C931" i="7"/>
  <c r="A931" i="7"/>
  <c r="I930" i="7"/>
  <c r="H930" i="7"/>
  <c r="G930" i="7"/>
  <c r="F930" i="7"/>
  <c r="E930" i="7"/>
  <c r="D930" i="7"/>
  <c r="C930" i="7"/>
  <c r="A930" i="7"/>
  <c r="I929" i="7"/>
  <c r="H929" i="7"/>
  <c r="G929" i="7"/>
  <c r="F929" i="7"/>
  <c r="E929" i="7"/>
  <c r="D929" i="7"/>
  <c r="C929" i="7"/>
  <c r="A929" i="7"/>
  <c r="I928" i="7"/>
  <c r="H928" i="7"/>
  <c r="G928" i="7"/>
  <c r="F928" i="7"/>
  <c r="E928" i="7"/>
  <c r="D928" i="7"/>
  <c r="C928" i="7"/>
  <c r="A928" i="7"/>
  <c r="I927" i="7"/>
  <c r="H927" i="7"/>
  <c r="G927" i="7"/>
  <c r="F927" i="7"/>
  <c r="E927" i="7"/>
  <c r="D927" i="7"/>
  <c r="C927" i="7"/>
  <c r="A927" i="7"/>
  <c r="I926" i="7"/>
  <c r="H926" i="7"/>
  <c r="G926" i="7"/>
  <c r="F926" i="7"/>
  <c r="E926" i="7"/>
  <c r="D926" i="7"/>
  <c r="C926" i="7"/>
  <c r="A926" i="7"/>
  <c r="I925" i="7"/>
  <c r="H925" i="7"/>
  <c r="G925" i="7"/>
  <c r="F925" i="7"/>
  <c r="E925" i="7"/>
  <c r="D925" i="7"/>
  <c r="C925" i="7"/>
  <c r="A925" i="7"/>
  <c r="I924" i="7"/>
  <c r="H924" i="7"/>
  <c r="G924" i="7"/>
  <c r="F924" i="7"/>
  <c r="E924" i="7"/>
  <c r="D924" i="7"/>
  <c r="C924" i="7"/>
  <c r="A924" i="7"/>
  <c r="I923" i="7"/>
  <c r="H923" i="7"/>
  <c r="G923" i="7"/>
  <c r="F923" i="7"/>
  <c r="E923" i="7"/>
  <c r="D923" i="7"/>
  <c r="C923" i="7"/>
  <c r="A923" i="7"/>
  <c r="I922" i="7"/>
  <c r="H922" i="7"/>
  <c r="G922" i="7"/>
  <c r="F922" i="7"/>
  <c r="E922" i="7"/>
  <c r="D922" i="7"/>
  <c r="C922" i="7"/>
  <c r="A922" i="7"/>
  <c r="I921" i="7"/>
  <c r="H921" i="7"/>
  <c r="G921" i="7"/>
  <c r="F921" i="7"/>
  <c r="E921" i="7"/>
  <c r="D921" i="7"/>
  <c r="C921" i="7"/>
  <c r="A921" i="7"/>
  <c r="I920" i="7"/>
  <c r="H920" i="7"/>
  <c r="G920" i="7"/>
  <c r="F920" i="7"/>
  <c r="E920" i="7"/>
  <c r="D920" i="7"/>
  <c r="C920" i="7"/>
  <c r="A920" i="7"/>
  <c r="I919" i="7"/>
  <c r="H919" i="7"/>
  <c r="G919" i="7"/>
  <c r="F919" i="7"/>
  <c r="E919" i="7"/>
  <c r="D919" i="7"/>
  <c r="C919" i="7"/>
  <c r="A919" i="7"/>
  <c r="I918" i="7"/>
  <c r="H918" i="7"/>
  <c r="G918" i="7"/>
  <c r="F918" i="7"/>
  <c r="E918" i="7"/>
  <c r="D918" i="7"/>
  <c r="C918" i="7"/>
  <c r="A918" i="7"/>
  <c r="I917" i="7"/>
  <c r="H917" i="7"/>
  <c r="G917" i="7"/>
  <c r="F917" i="7"/>
  <c r="E917" i="7"/>
  <c r="D917" i="7"/>
  <c r="C917" i="7"/>
  <c r="A917" i="7"/>
  <c r="I916" i="7"/>
  <c r="H916" i="7"/>
  <c r="G916" i="7"/>
  <c r="F916" i="7"/>
  <c r="E916" i="7"/>
  <c r="D916" i="7"/>
  <c r="C916" i="7"/>
  <c r="A916" i="7"/>
  <c r="I915" i="7"/>
  <c r="H915" i="7"/>
  <c r="G915" i="7"/>
  <c r="F915" i="7"/>
  <c r="E915" i="7"/>
  <c r="D915" i="7"/>
  <c r="C915" i="7"/>
  <c r="A915" i="7"/>
  <c r="I914" i="7"/>
  <c r="H914" i="7"/>
  <c r="G914" i="7"/>
  <c r="F914" i="7"/>
  <c r="E914" i="7"/>
  <c r="D914" i="7"/>
  <c r="C914" i="7"/>
  <c r="A914" i="7"/>
  <c r="I913" i="7"/>
  <c r="H913" i="7"/>
  <c r="G913" i="7"/>
  <c r="F913" i="7"/>
  <c r="E913" i="7"/>
  <c r="D913" i="7"/>
  <c r="C913" i="7"/>
  <c r="A913" i="7"/>
  <c r="I912" i="7"/>
  <c r="H912" i="7"/>
  <c r="G912" i="7"/>
  <c r="F912" i="7"/>
  <c r="E912" i="7"/>
  <c r="D912" i="7"/>
  <c r="C912" i="7"/>
  <c r="A912" i="7"/>
  <c r="I911" i="7"/>
  <c r="H911" i="7"/>
  <c r="G911" i="7"/>
  <c r="F911" i="7"/>
  <c r="E911" i="7"/>
  <c r="D911" i="7"/>
  <c r="C911" i="7"/>
  <c r="A911" i="7"/>
  <c r="I910" i="7"/>
  <c r="H910" i="7"/>
  <c r="G910" i="7"/>
  <c r="F910" i="7"/>
  <c r="E910" i="7"/>
  <c r="D910" i="7"/>
  <c r="C910" i="7"/>
  <c r="A910" i="7"/>
  <c r="I909" i="7"/>
  <c r="H909" i="7"/>
  <c r="G909" i="7"/>
  <c r="F909" i="7"/>
  <c r="E909" i="7"/>
  <c r="D909" i="7"/>
  <c r="C909" i="7"/>
  <c r="A909" i="7"/>
  <c r="I908" i="7"/>
  <c r="H908" i="7"/>
  <c r="G908" i="7"/>
  <c r="F908" i="7"/>
  <c r="E908" i="7"/>
  <c r="D908" i="7"/>
  <c r="C908" i="7"/>
  <c r="A908" i="7"/>
  <c r="I907" i="7"/>
  <c r="H907" i="7"/>
  <c r="G907" i="7"/>
  <c r="F907" i="7"/>
  <c r="E907" i="7"/>
  <c r="D907" i="7"/>
  <c r="C907" i="7"/>
  <c r="A907" i="7"/>
  <c r="I906" i="7"/>
  <c r="H906" i="7"/>
  <c r="G906" i="7"/>
  <c r="F906" i="7"/>
  <c r="E906" i="7"/>
  <c r="D906" i="7"/>
  <c r="C906" i="7"/>
  <c r="A906" i="7"/>
  <c r="I905" i="7"/>
  <c r="H905" i="7"/>
  <c r="G905" i="7"/>
  <c r="F905" i="7"/>
  <c r="E905" i="7"/>
  <c r="D905" i="7"/>
  <c r="C905" i="7"/>
  <c r="A905" i="7"/>
  <c r="I904" i="7"/>
  <c r="H904" i="7"/>
  <c r="G904" i="7"/>
  <c r="F904" i="7"/>
  <c r="E904" i="7"/>
  <c r="D904" i="7"/>
  <c r="C904" i="7"/>
  <c r="A904" i="7"/>
  <c r="I903" i="7"/>
  <c r="H903" i="7"/>
  <c r="G903" i="7"/>
  <c r="F903" i="7"/>
  <c r="E903" i="7"/>
  <c r="D903" i="7"/>
  <c r="C903" i="7"/>
  <c r="A903" i="7"/>
  <c r="I902" i="7"/>
  <c r="H902" i="7"/>
  <c r="G902" i="7"/>
  <c r="F902" i="7"/>
  <c r="E902" i="7"/>
  <c r="D902" i="7"/>
  <c r="C902" i="7"/>
  <c r="A902" i="7"/>
  <c r="I901" i="7"/>
  <c r="H901" i="7"/>
  <c r="G901" i="7"/>
  <c r="F901" i="7"/>
  <c r="E901" i="7"/>
  <c r="D901" i="7"/>
  <c r="C901" i="7"/>
  <c r="A901" i="7"/>
  <c r="I900" i="7"/>
  <c r="H900" i="7"/>
  <c r="G900" i="7"/>
  <c r="F900" i="7"/>
  <c r="E900" i="7"/>
  <c r="D900" i="7"/>
  <c r="C900" i="7"/>
  <c r="A900" i="7"/>
  <c r="I899" i="7"/>
  <c r="H899" i="7"/>
  <c r="G899" i="7"/>
  <c r="F899" i="7"/>
  <c r="E899" i="7"/>
  <c r="D899" i="7"/>
  <c r="C899" i="7"/>
  <c r="A899" i="7"/>
  <c r="I898" i="7"/>
  <c r="H898" i="7"/>
  <c r="G898" i="7"/>
  <c r="F898" i="7"/>
  <c r="E898" i="7"/>
  <c r="D898" i="7"/>
  <c r="C898" i="7"/>
  <c r="A898" i="7"/>
  <c r="I897" i="7"/>
  <c r="H897" i="7"/>
  <c r="G897" i="7"/>
  <c r="F897" i="7"/>
  <c r="E897" i="7"/>
  <c r="D897" i="7"/>
  <c r="C897" i="7"/>
  <c r="A897" i="7"/>
  <c r="I896" i="7"/>
  <c r="H896" i="7"/>
  <c r="G896" i="7"/>
  <c r="F896" i="7"/>
  <c r="E896" i="7"/>
  <c r="D896" i="7"/>
  <c r="C896" i="7"/>
  <c r="A896" i="7"/>
  <c r="I895" i="7"/>
  <c r="H895" i="7"/>
  <c r="G895" i="7"/>
  <c r="F895" i="7"/>
  <c r="E895" i="7"/>
  <c r="D895" i="7"/>
  <c r="C895" i="7"/>
  <c r="A895" i="7"/>
  <c r="I894" i="7"/>
  <c r="H894" i="7"/>
  <c r="G894" i="7"/>
  <c r="F894" i="7"/>
  <c r="E894" i="7"/>
  <c r="D894" i="7"/>
  <c r="C894" i="7"/>
  <c r="A894" i="7"/>
  <c r="I893" i="7"/>
  <c r="H893" i="7"/>
  <c r="G893" i="7"/>
  <c r="F893" i="7"/>
  <c r="E893" i="7"/>
  <c r="D893" i="7"/>
  <c r="C893" i="7"/>
  <c r="A893" i="7"/>
  <c r="I892" i="7"/>
  <c r="H892" i="7"/>
  <c r="G892" i="7"/>
  <c r="F892" i="7"/>
  <c r="E892" i="7"/>
  <c r="D892" i="7"/>
  <c r="C892" i="7"/>
  <c r="A892" i="7"/>
  <c r="I891" i="7"/>
  <c r="H891" i="7"/>
  <c r="G891" i="7"/>
  <c r="F891" i="7"/>
  <c r="E891" i="7"/>
  <c r="D891" i="7"/>
  <c r="C891" i="7"/>
  <c r="A891" i="7"/>
  <c r="I890" i="7"/>
  <c r="H890" i="7"/>
  <c r="G890" i="7"/>
  <c r="F890" i="7"/>
  <c r="E890" i="7"/>
  <c r="D890" i="7"/>
  <c r="C890" i="7"/>
  <c r="A890" i="7"/>
  <c r="I889" i="7"/>
  <c r="H889" i="7"/>
  <c r="G889" i="7"/>
  <c r="F889" i="7"/>
  <c r="E889" i="7"/>
  <c r="D889" i="7"/>
  <c r="C889" i="7"/>
  <c r="A889" i="7"/>
  <c r="I888" i="7"/>
  <c r="H888" i="7"/>
  <c r="G888" i="7"/>
  <c r="F888" i="7"/>
  <c r="E888" i="7"/>
  <c r="D888" i="7"/>
  <c r="C888" i="7"/>
  <c r="A888" i="7"/>
  <c r="I887" i="7"/>
  <c r="H887" i="7"/>
  <c r="G887" i="7"/>
  <c r="F887" i="7"/>
  <c r="E887" i="7"/>
  <c r="D887" i="7"/>
  <c r="C887" i="7"/>
  <c r="A887" i="7"/>
  <c r="I886" i="7"/>
  <c r="H886" i="7"/>
  <c r="G886" i="7"/>
  <c r="F886" i="7"/>
  <c r="E886" i="7"/>
  <c r="D886" i="7"/>
  <c r="C886" i="7"/>
  <c r="A886" i="7"/>
  <c r="I885" i="7"/>
  <c r="H885" i="7"/>
  <c r="G885" i="7"/>
  <c r="F885" i="7"/>
  <c r="E885" i="7"/>
  <c r="D885" i="7"/>
  <c r="C885" i="7"/>
  <c r="A885" i="7"/>
  <c r="I884" i="7"/>
  <c r="H884" i="7"/>
  <c r="G884" i="7"/>
  <c r="F884" i="7"/>
  <c r="E884" i="7"/>
  <c r="D884" i="7"/>
  <c r="C884" i="7"/>
  <c r="A884" i="7"/>
  <c r="I883" i="7"/>
  <c r="H883" i="7"/>
  <c r="G883" i="7"/>
  <c r="F883" i="7"/>
  <c r="E883" i="7"/>
  <c r="D883" i="7"/>
  <c r="C883" i="7"/>
  <c r="A883" i="7"/>
  <c r="I882" i="7"/>
  <c r="H882" i="7"/>
  <c r="G882" i="7"/>
  <c r="F882" i="7"/>
  <c r="E882" i="7"/>
  <c r="D882" i="7"/>
  <c r="C882" i="7"/>
  <c r="A882" i="7"/>
  <c r="I881" i="7"/>
  <c r="H881" i="7"/>
  <c r="G881" i="7"/>
  <c r="F881" i="7"/>
  <c r="E881" i="7"/>
  <c r="D881" i="7"/>
  <c r="C881" i="7"/>
  <c r="A881" i="7"/>
  <c r="I880" i="7"/>
  <c r="H880" i="7"/>
  <c r="G880" i="7"/>
  <c r="F880" i="7"/>
  <c r="E880" i="7"/>
  <c r="D880" i="7"/>
  <c r="C880" i="7"/>
  <c r="A880" i="7"/>
  <c r="I879" i="7"/>
  <c r="H879" i="7"/>
  <c r="G879" i="7"/>
  <c r="F879" i="7"/>
  <c r="E879" i="7"/>
  <c r="D879" i="7"/>
  <c r="C879" i="7"/>
  <c r="A879" i="7"/>
  <c r="I878" i="7"/>
  <c r="H878" i="7"/>
  <c r="G878" i="7"/>
  <c r="F878" i="7"/>
  <c r="E878" i="7"/>
  <c r="D878" i="7"/>
  <c r="C878" i="7"/>
  <c r="A878" i="7"/>
  <c r="I877" i="7"/>
  <c r="H877" i="7"/>
  <c r="G877" i="7"/>
  <c r="F877" i="7"/>
  <c r="E877" i="7"/>
  <c r="D877" i="7"/>
  <c r="C877" i="7"/>
  <c r="A877" i="7"/>
  <c r="I876" i="7"/>
  <c r="H876" i="7"/>
  <c r="G876" i="7"/>
  <c r="F876" i="7"/>
  <c r="E876" i="7"/>
  <c r="D876" i="7"/>
  <c r="C876" i="7"/>
  <c r="A876" i="7"/>
  <c r="I875" i="7"/>
  <c r="H875" i="7"/>
  <c r="G875" i="7"/>
  <c r="F875" i="7"/>
  <c r="E875" i="7"/>
  <c r="D875" i="7"/>
  <c r="C875" i="7"/>
  <c r="A875" i="7"/>
  <c r="I874" i="7"/>
  <c r="H874" i="7"/>
  <c r="G874" i="7"/>
  <c r="F874" i="7"/>
  <c r="E874" i="7"/>
  <c r="D874" i="7"/>
  <c r="C874" i="7"/>
  <c r="A874" i="7"/>
  <c r="I873" i="7"/>
  <c r="H873" i="7"/>
  <c r="G873" i="7"/>
  <c r="F873" i="7"/>
  <c r="E873" i="7"/>
  <c r="D873" i="7"/>
  <c r="C873" i="7"/>
  <c r="A873" i="7"/>
  <c r="I872" i="7"/>
  <c r="H872" i="7"/>
  <c r="G872" i="7"/>
  <c r="F872" i="7"/>
  <c r="E872" i="7"/>
  <c r="D872" i="7"/>
  <c r="C872" i="7"/>
  <c r="A872" i="7"/>
  <c r="I871" i="7"/>
  <c r="H871" i="7"/>
  <c r="G871" i="7"/>
  <c r="F871" i="7"/>
  <c r="E871" i="7"/>
  <c r="D871" i="7"/>
  <c r="C871" i="7"/>
  <c r="A871" i="7"/>
  <c r="I870" i="7"/>
  <c r="H870" i="7"/>
  <c r="G870" i="7"/>
  <c r="F870" i="7"/>
  <c r="E870" i="7"/>
  <c r="D870" i="7"/>
  <c r="C870" i="7"/>
  <c r="A870" i="7"/>
  <c r="I869" i="7"/>
  <c r="H869" i="7"/>
  <c r="G869" i="7"/>
  <c r="F869" i="7"/>
  <c r="E869" i="7"/>
  <c r="D869" i="7"/>
  <c r="C869" i="7"/>
  <c r="A869" i="7"/>
  <c r="I868" i="7"/>
  <c r="H868" i="7"/>
  <c r="G868" i="7"/>
  <c r="F868" i="7"/>
  <c r="E868" i="7"/>
  <c r="D868" i="7"/>
  <c r="C868" i="7"/>
  <c r="A868" i="7"/>
  <c r="I867" i="7"/>
  <c r="H867" i="7"/>
  <c r="G867" i="7"/>
  <c r="F867" i="7"/>
  <c r="E867" i="7"/>
  <c r="D867" i="7"/>
  <c r="C867" i="7"/>
  <c r="A867" i="7"/>
  <c r="I866" i="7"/>
  <c r="H866" i="7"/>
  <c r="G866" i="7"/>
  <c r="F866" i="7"/>
  <c r="E866" i="7"/>
  <c r="D866" i="7"/>
  <c r="C866" i="7"/>
  <c r="A866" i="7"/>
  <c r="I865" i="7"/>
  <c r="H865" i="7"/>
  <c r="G865" i="7"/>
  <c r="F865" i="7"/>
  <c r="E865" i="7"/>
  <c r="D865" i="7"/>
  <c r="C865" i="7"/>
  <c r="A865" i="7"/>
  <c r="I864" i="7"/>
  <c r="H864" i="7"/>
  <c r="G864" i="7"/>
  <c r="F864" i="7"/>
  <c r="E864" i="7"/>
  <c r="D864" i="7"/>
  <c r="C864" i="7"/>
  <c r="A864" i="7"/>
  <c r="I863" i="7"/>
  <c r="H863" i="7"/>
  <c r="G863" i="7"/>
  <c r="F863" i="7"/>
  <c r="E863" i="7"/>
  <c r="D863" i="7"/>
  <c r="C863" i="7"/>
  <c r="A863" i="7"/>
  <c r="I862" i="7"/>
  <c r="H862" i="7"/>
  <c r="G862" i="7"/>
  <c r="F862" i="7"/>
  <c r="E862" i="7"/>
  <c r="D862" i="7"/>
  <c r="C862" i="7"/>
  <c r="A862" i="7"/>
  <c r="I861" i="7"/>
  <c r="H861" i="7"/>
  <c r="G861" i="7"/>
  <c r="F861" i="7"/>
  <c r="E861" i="7"/>
  <c r="D861" i="7"/>
  <c r="C861" i="7"/>
  <c r="A861" i="7"/>
  <c r="I860" i="7"/>
  <c r="H860" i="7"/>
  <c r="G860" i="7"/>
  <c r="F860" i="7"/>
  <c r="E860" i="7"/>
  <c r="D860" i="7"/>
  <c r="C860" i="7"/>
  <c r="A860" i="7"/>
  <c r="I859" i="7"/>
  <c r="H859" i="7"/>
  <c r="G859" i="7"/>
  <c r="F859" i="7"/>
  <c r="E859" i="7"/>
  <c r="D859" i="7"/>
  <c r="C859" i="7"/>
  <c r="A859" i="7"/>
  <c r="I858" i="7"/>
  <c r="H858" i="7"/>
  <c r="G858" i="7"/>
  <c r="F858" i="7"/>
  <c r="E858" i="7"/>
  <c r="D858" i="7"/>
  <c r="C858" i="7"/>
  <c r="A858" i="7"/>
  <c r="I857" i="7"/>
  <c r="H857" i="7"/>
  <c r="G857" i="7"/>
  <c r="F857" i="7"/>
  <c r="E857" i="7"/>
  <c r="D857" i="7"/>
  <c r="C857" i="7"/>
  <c r="A857" i="7"/>
  <c r="I856" i="7"/>
  <c r="H856" i="7"/>
  <c r="G856" i="7"/>
  <c r="F856" i="7"/>
  <c r="E856" i="7"/>
  <c r="D856" i="7"/>
  <c r="C856" i="7"/>
  <c r="A856" i="7"/>
  <c r="I855" i="7"/>
  <c r="H855" i="7"/>
  <c r="G855" i="7"/>
  <c r="F855" i="7"/>
  <c r="E855" i="7"/>
  <c r="D855" i="7"/>
  <c r="C855" i="7"/>
  <c r="A855" i="7"/>
  <c r="I854" i="7"/>
  <c r="H854" i="7"/>
  <c r="G854" i="7"/>
  <c r="F854" i="7"/>
  <c r="E854" i="7"/>
  <c r="D854" i="7"/>
  <c r="C854" i="7"/>
  <c r="A854" i="7"/>
  <c r="I853" i="7"/>
  <c r="H853" i="7"/>
  <c r="G853" i="7"/>
  <c r="F853" i="7"/>
  <c r="E853" i="7"/>
  <c r="D853" i="7"/>
  <c r="C853" i="7"/>
  <c r="A853" i="7"/>
  <c r="I852" i="7"/>
  <c r="H852" i="7"/>
  <c r="G852" i="7"/>
  <c r="F852" i="7"/>
  <c r="E852" i="7"/>
  <c r="D852" i="7"/>
  <c r="C852" i="7"/>
  <c r="A852" i="7"/>
  <c r="I851" i="7"/>
  <c r="H851" i="7"/>
  <c r="G851" i="7"/>
  <c r="F851" i="7"/>
  <c r="E851" i="7"/>
  <c r="D851" i="7"/>
  <c r="C851" i="7"/>
  <c r="A851" i="7"/>
  <c r="I850" i="7"/>
  <c r="H850" i="7"/>
  <c r="G850" i="7"/>
  <c r="F850" i="7"/>
  <c r="E850" i="7"/>
  <c r="D850" i="7"/>
  <c r="C850" i="7"/>
  <c r="A850" i="7"/>
  <c r="I849" i="7"/>
  <c r="H849" i="7"/>
  <c r="G849" i="7"/>
  <c r="F849" i="7"/>
  <c r="E849" i="7"/>
  <c r="D849" i="7"/>
  <c r="C849" i="7"/>
  <c r="A849" i="7"/>
  <c r="I848" i="7"/>
  <c r="H848" i="7"/>
  <c r="G848" i="7"/>
  <c r="F848" i="7"/>
  <c r="E848" i="7"/>
  <c r="D848" i="7"/>
  <c r="C848" i="7"/>
  <c r="A848" i="7"/>
  <c r="I847" i="7"/>
  <c r="H847" i="7"/>
  <c r="G847" i="7"/>
  <c r="F847" i="7"/>
  <c r="E847" i="7"/>
  <c r="D847" i="7"/>
  <c r="C847" i="7"/>
  <c r="A847" i="7"/>
  <c r="I846" i="7"/>
  <c r="H846" i="7"/>
  <c r="G846" i="7"/>
  <c r="F846" i="7"/>
  <c r="E846" i="7"/>
  <c r="D846" i="7"/>
  <c r="C846" i="7"/>
  <c r="A846" i="7"/>
  <c r="I845" i="7"/>
  <c r="H845" i="7"/>
  <c r="G845" i="7"/>
  <c r="F845" i="7"/>
  <c r="E845" i="7"/>
  <c r="D845" i="7"/>
  <c r="C845" i="7"/>
  <c r="A845" i="7"/>
  <c r="I844" i="7"/>
  <c r="H844" i="7"/>
  <c r="G844" i="7"/>
  <c r="F844" i="7"/>
  <c r="E844" i="7"/>
  <c r="D844" i="7"/>
  <c r="C844" i="7"/>
  <c r="A844" i="7"/>
  <c r="I843" i="7"/>
  <c r="H843" i="7"/>
  <c r="G843" i="7"/>
  <c r="F843" i="7"/>
  <c r="E843" i="7"/>
  <c r="D843" i="7"/>
  <c r="C843" i="7"/>
  <c r="A843" i="7"/>
  <c r="I842" i="7"/>
  <c r="H842" i="7"/>
  <c r="G842" i="7"/>
  <c r="F842" i="7"/>
  <c r="E842" i="7"/>
  <c r="D842" i="7"/>
  <c r="C842" i="7"/>
  <c r="A842" i="7"/>
  <c r="I841" i="7"/>
  <c r="H841" i="7"/>
  <c r="G841" i="7"/>
  <c r="F841" i="7"/>
  <c r="E841" i="7"/>
  <c r="D841" i="7"/>
  <c r="C841" i="7"/>
  <c r="A841" i="7"/>
  <c r="I840" i="7"/>
  <c r="H840" i="7"/>
  <c r="G840" i="7"/>
  <c r="F840" i="7"/>
  <c r="E840" i="7"/>
  <c r="D840" i="7"/>
  <c r="C840" i="7"/>
  <c r="A840" i="7"/>
  <c r="I839" i="7"/>
  <c r="H839" i="7"/>
  <c r="G839" i="7"/>
  <c r="F839" i="7"/>
  <c r="E839" i="7"/>
  <c r="D839" i="7"/>
  <c r="C839" i="7"/>
  <c r="A839" i="7"/>
  <c r="I838" i="7"/>
  <c r="H838" i="7"/>
  <c r="G838" i="7"/>
  <c r="F838" i="7"/>
  <c r="E838" i="7"/>
  <c r="D838" i="7"/>
  <c r="C838" i="7"/>
  <c r="A838" i="7"/>
  <c r="I837" i="7"/>
  <c r="H837" i="7"/>
  <c r="G837" i="7"/>
  <c r="F837" i="7"/>
  <c r="E837" i="7"/>
  <c r="D837" i="7"/>
  <c r="C837" i="7"/>
  <c r="A837" i="7"/>
  <c r="I836" i="7"/>
  <c r="H836" i="7"/>
  <c r="G836" i="7"/>
  <c r="F836" i="7"/>
  <c r="E836" i="7"/>
  <c r="D836" i="7"/>
  <c r="C836" i="7"/>
  <c r="A836" i="7"/>
  <c r="I835" i="7"/>
  <c r="H835" i="7"/>
  <c r="G835" i="7"/>
  <c r="F835" i="7"/>
  <c r="E835" i="7"/>
  <c r="D835" i="7"/>
  <c r="C835" i="7"/>
  <c r="A835" i="7"/>
  <c r="I834" i="7"/>
  <c r="H834" i="7"/>
  <c r="G834" i="7"/>
  <c r="F834" i="7"/>
  <c r="E834" i="7"/>
  <c r="D834" i="7"/>
  <c r="C834" i="7"/>
  <c r="A834" i="7"/>
  <c r="I833" i="7"/>
  <c r="H833" i="7"/>
  <c r="G833" i="7"/>
  <c r="F833" i="7"/>
  <c r="E833" i="7"/>
  <c r="D833" i="7"/>
  <c r="C833" i="7"/>
  <c r="A833" i="7"/>
  <c r="I832" i="7"/>
  <c r="H832" i="7"/>
  <c r="G832" i="7"/>
  <c r="F832" i="7"/>
  <c r="E832" i="7"/>
  <c r="D832" i="7"/>
  <c r="C832" i="7"/>
  <c r="A832" i="7"/>
  <c r="I831" i="7"/>
  <c r="H831" i="7"/>
  <c r="G831" i="7"/>
  <c r="F831" i="7"/>
  <c r="E831" i="7"/>
  <c r="D831" i="7"/>
  <c r="C831" i="7"/>
  <c r="A831" i="7"/>
  <c r="I830" i="7"/>
  <c r="H830" i="7"/>
  <c r="G830" i="7"/>
  <c r="F830" i="7"/>
  <c r="E830" i="7"/>
  <c r="D830" i="7"/>
  <c r="C830" i="7"/>
  <c r="A830" i="7"/>
  <c r="I829" i="7"/>
  <c r="H829" i="7"/>
  <c r="G829" i="7"/>
  <c r="F829" i="7"/>
  <c r="E829" i="7"/>
  <c r="D829" i="7"/>
  <c r="C829" i="7"/>
  <c r="A829" i="7"/>
  <c r="I828" i="7"/>
  <c r="H828" i="7"/>
  <c r="G828" i="7"/>
  <c r="F828" i="7"/>
  <c r="E828" i="7"/>
  <c r="D828" i="7"/>
  <c r="C828" i="7"/>
  <c r="A828" i="7"/>
  <c r="I827" i="7"/>
  <c r="H827" i="7"/>
  <c r="G827" i="7"/>
  <c r="F827" i="7"/>
  <c r="E827" i="7"/>
  <c r="D827" i="7"/>
  <c r="C827" i="7"/>
  <c r="A827" i="7"/>
  <c r="I826" i="7"/>
  <c r="H826" i="7"/>
  <c r="G826" i="7"/>
  <c r="F826" i="7"/>
  <c r="E826" i="7"/>
  <c r="D826" i="7"/>
  <c r="C826" i="7"/>
  <c r="A826" i="7"/>
  <c r="I825" i="7"/>
  <c r="H825" i="7"/>
  <c r="G825" i="7"/>
  <c r="F825" i="7"/>
  <c r="E825" i="7"/>
  <c r="D825" i="7"/>
  <c r="C825" i="7"/>
  <c r="A825" i="7"/>
  <c r="I824" i="7"/>
  <c r="H824" i="7"/>
  <c r="G824" i="7"/>
  <c r="F824" i="7"/>
  <c r="E824" i="7"/>
  <c r="D824" i="7"/>
  <c r="C824" i="7"/>
  <c r="A824" i="7"/>
  <c r="I823" i="7"/>
  <c r="H823" i="7"/>
  <c r="G823" i="7"/>
  <c r="F823" i="7"/>
  <c r="E823" i="7"/>
  <c r="D823" i="7"/>
  <c r="C823" i="7"/>
  <c r="A823" i="7"/>
  <c r="I822" i="7"/>
  <c r="H822" i="7"/>
  <c r="G822" i="7"/>
  <c r="F822" i="7"/>
  <c r="E822" i="7"/>
  <c r="D822" i="7"/>
  <c r="C822" i="7"/>
  <c r="A822" i="7"/>
  <c r="I821" i="7"/>
  <c r="H821" i="7"/>
  <c r="G821" i="7"/>
  <c r="F821" i="7"/>
  <c r="E821" i="7"/>
  <c r="D821" i="7"/>
  <c r="C821" i="7"/>
  <c r="A821" i="7"/>
  <c r="I820" i="7"/>
  <c r="H820" i="7"/>
  <c r="G820" i="7"/>
  <c r="F820" i="7"/>
  <c r="E820" i="7"/>
  <c r="D820" i="7"/>
  <c r="C820" i="7"/>
  <c r="A820" i="7"/>
  <c r="I819" i="7"/>
  <c r="H819" i="7"/>
  <c r="G819" i="7"/>
  <c r="F819" i="7"/>
  <c r="E819" i="7"/>
  <c r="D819" i="7"/>
  <c r="C819" i="7"/>
  <c r="A819" i="7"/>
  <c r="I818" i="7"/>
  <c r="H818" i="7"/>
  <c r="G818" i="7"/>
  <c r="F818" i="7"/>
  <c r="E818" i="7"/>
  <c r="D818" i="7"/>
  <c r="C818" i="7"/>
  <c r="A818" i="7"/>
  <c r="I817" i="7"/>
  <c r="H817" i="7"/>
  <c r="G817" i="7"/>
  <c r="F817" i="7"/>
  <c r="E817" i="7"/>
  <c r="D817" i="7"/>
  <c r="C817" i="7"/>
  <c r="A817" i="7"/>
  <c r="I816" i="7"/>
  <c r="H816" i="7"/>
  <c r="G816" i="7"/>
  <c r="F816" i="7"/>
  <c r="E816" i="7"/>
  <c r="D816" i="7"/>
  <c r="C816" i="7"/>
  <c r="A816" i="7"/>
  <c r="I815" i="7"/>
  <c r="H815" i="7"/>
  <c r="G815" i="7"/>
  <c r="F815" i="7"/>
  <c r="E815" i="7"/>
  <c r="D815" i="7"/>
  <c r="C815" i="7"/>
  <c r="A815" i="7"/>
  <c r="I814" i="7"/>
  <c r="H814" i="7"/>
  <c r="G814" i="7"/>
  <c r="F814" i="7"/>
  <c r="E814" i="7"/>
  <c r="D814" i="7"/>
  <c r="C814" i="7"/>
  <c r="A814" i="7"/>
  <c r="I813" i="7"/>
  <c r="H813" i="7"/>
  <c r="G813" i="7"/>
  <c r="F813" i="7"/>
  <c r="E813" i="7"/>
  <c r="D813" i="7"/>
  <c r="C813" i="7"/>
  <c r="A813" i="7"/>
  <c r="I812" i="7"/>
  <c r="H812" i="7"/>
  <c r="G812" i="7"/>
  <c r="F812" i="7"/>
  <c r="E812" i="7"/>
  <c r="D812" i="7"/>
  <c r="C812" i="7"/>
  <c r="A812" i="7"/>
  <c r="I811" i="7"/>
  <c r="H811" i="7"/>
  <c r="G811" i="7"/>
  <c r="F811" i="7"/>
  <c r="E811" i="7"/>
  <c r="D811" i="7"/>
  <c r="C811" i="7"/>
  <c r="A811" i="7"/>
  <c r="I810" i="7"/>
  <c r="H810" i="7"/>
  <c r="G810" i="7"/>
  <c r="F810" i="7"/>
  <c r="E810" i="7"/>
  <c r="D810" i="7"/>
  <c r="C810" i="7"/>
  <c r="A810" i="7"/>
  <c r="I809" i="7"/>
  <c r="H809" i="7"/>
  <c r="G809" i="7"/>
  <c r="F809" i="7"/>
  <c r="E809" i="7"/>
  <c r="D809" i="7"/>
  <c r="C809" i="7"/>
  <c r="A809" i="7"/>
  <c r="I808" i="7"/>
  <c r="H808" i="7"/>
  <c r="G808" i="7"/>
  <c r="F808" i="7"/>
  <c r="E808" i="7"/>
  <c r="D808" i="7"/>
  <c r="C808" i="7"/>
  <c r="A808" i="7"/>
  <c r="I807" i="7"/>
  <c r="H807" i="7"/>
  <c r="G807" i="7"/>
  <c r="F807" i="7"/>
  <c r="E807" i="7"/>
  <c r="D807" i="7"/>
  <c r="C807" i="7"/>
  <c r="A807" i="7"/>
  <c r="I806" i="7"/>
  <c r="H806" i="7"/>
  <c r="G806" i="7"/>
  <c r="F806" i="7"/>
  <c r="E806" i="7"/>
  <c r="D806" i="7"/>
  <c r="C806" i="7"/>
  <c r="A806" i="7"/>
  <c r="I805" i="7"/>
  <c r="H805" i="7"/>
  <c r="G805" i="7"/>
  <c r="F805" i="7"/>
  <c r="E805" i="7"/>
  <c r="D805" i="7"/>
  <c r="C805" i="7"/>
  <c r="A805" i="7"/>
  <c r="I804" i="7"/>
  <c r="H804" i="7"/>
  <c r="G804" i="7"/>
  <c r="F804" i="7"/>
  <c r="E804" i="7"/>
  <c r="D804" i="7"/>
  <c r="C804" i="7"/>
  <c r="A804" i="7"/>
  <c r="I803" i="7"/>
  <c r="H803" i="7"/>
  <c r="G803" i="7"/>
  <c r="F803" i="7"/>
  <c r="E803" i="7"/>
  <c r="D803" i="7"/>
  <c r="C803" i="7"/>
  <c r="A803" i="7"/>
  <c r="I802" i="7"/>
  <c r="H802" i="7"/>
  <c r="G802" i="7"/>
  <c r="F802" i="7"/>
  <c r="E802" i="7"/>
  <c r="D802" i="7"/>
  <c r="C802" i="7"/>
  <c r="A802" i="7"/>
  <c r="I801" i="7"/>
  <c r="H801" i="7"/>
  <c r="G801" i="7"/>
  <c r="F801" i="7"/>
  <c r="E801" i="7"/>
  <c r="D801" i="7"/>
  <c r="C801" i="7"/>
  <c r="A801" i="7"/>
  <c r="I800" i="7"/>
  <c r="H800" i="7"/>
  <c r="G800" i="7"/>
  <c r="F800" i="7"/>
  <c r="E800" i="7"/>
  <c r="D800" i="7"/>
  <c r="C800" i="7"/>
  <c r="A800" i="7"/>
  <c r="I799" i="7"/>
  <c r="H799" i="7"/>
  <c r="G799" i="7"/>
  <c r="F799" i="7"/>
  <c r="E799" i="7"/>
  <c r="D799" i="7"/>
  <c r="C799" i="7"/>
  <c r="A799" i="7"/>
  <c r="I798" i="7"/>
  <c r="H798" i="7"/>
  <c r="G798" i="7"/>
  <c r="F798" i="7"/>
  <c r="E798" i="7"/>
  <c r="D798" i="7"/>
  <c r="C798" i="7"/>
  <c r="A798" i="7"/>
  <c r="I797" i="7"/>
  <c r="H797" i="7"/>
  <c r="G797" i="7"/>
  <c r="F797" i="7"/>
  <c r="E797" i="7"/>
  <c r="D797" i="7"/>
  <c r="C797" i="7"/>
  <c r="A797" i="7"/>
  <c r="I796" i="7"/>
  <c r="H796" i="7"/>
  <c r="G796" i="7"/>
  <c r="F796" i="7"/>
  <c r="E796" i="7"/>
  <c r="D796" i="7"/>
  <c r="C796" i="7"/>
  <c r="A796" i="7"/>
  <c r="I795" i="7"/>
  <c r="H795" i="7"/>
  <c r="G795" i="7"/>
  <c r="F795" i="7"/>
  <c r="E795" i="7"/>
  <c r="D795" i="7"/>
  <c r="C795" i="7"/>
  <c r="A795" i="7"/>
  <c r="I794" i="7"/>
  <c r="H794" i="7"/>
  <c r="G794" i="7"/>
  <c r="F794" i="7"/>
  <c r="E794" i="7"/>
  <c r="D794" i="7"/>
  <c r="C794" i="7"/>
  <c r="A794" i="7"/>
  <c r="I793" i="7"/>
  <c r="H793" i="7"/>
  <c r="G793" i="7"/>
  <c r="F793" i="7"/>
  <c r="E793" i="7"/>
  <c r="D793" i="7"/>
  <c r="C793" i="7"/>
  <c r="A793" i="7"/>
  <c r="I792" i="7"/>
  <c r="H792" i="7"/>
  <c r="G792" i="7"/>
  <c r="F792" i="7"/>
  <c r="E792" i="7"/>
  <c r="D792" i="7"/>
  <c r="C792" i="7"/>
  <c r="A792" i="7"/>
  <c r="I791" i="7"/>
  <c r="H791" i="7"/>
  <c r="G791" i="7"/>
  <c r="F791" i="7"/>
  <c r="E791" i="7"/>
  <c r="D791" i="7"/>
  <c r="C791" i="7"/>
  <c r="A791" i="7"/>
  <c r="I790" i="7"/>
  <c r="H790" i="7"/>
  <c r="G790" i="7"/>
  <c r="F790" i="7"/>
  <c r="E790" i="7"/>
  <c r="D790" i="7"/>
  <c r="C790" i="7"/>
  <c r="A790" i="7"/>
  <c r="I789" i="7"/>
  <c r="H789" i="7"/>
  <c r="G789" i="7"/>
  <c r="F789" i="7"/>
  <c r="E789" i="7"/>
  <c r="D789" i="7"/>
  <c r="C789" i="7"/>
  <c r="A789" i="7"/>
  <c r="I788" i="7"/>
  <c r="H788" i="7"/>
  <c r="G788" i="7"/>
  <c r="F788" i="7"/>
  <c r="E788" i="7"/>
  <c r="D788" i="7"/>
  <c r="C788" i="7"/>
  <c r="A788" i="7"/>
  <c r="I787" i="7"/>
  <c r="H787" i="7"/>
  <c r="G787" i="7"/>
  <c r="F787" i="7"/>
  <c r="E787" i="7"/>
  <c r="D787" i="7"/>
  <c r="C787" i="7"/>
  <c r="A787" i="7"/>
  <c r="I786" i="7"/>
  <c r="H786" i="7"/>
  <c r="G786" i="7"/>
  <c r="F786" i="7"/>
  <c r="E786" i="7"/>
  <c r="D786" i="7"/>
  <c r="C786" i="7"/>
  <c r="A786" i="7"/>
  <c r="I785" i="7"/>
  <c r="H785" i="7"/>
  <c r="G785" i="7"/>
  <c r="F785" i="7"/>
  <c r="E785" i="7"/>
  <c r="D785" i="7"/>
  <c r="C785" i="7"/>
  <c r="A785" i="7"/>
  <c r="I784" i="7"/>
  <c r="H784" i="7"/>
  <c r="G784" i="7"/>
  <c r="F784" i="7"/>
  <c r="E784" i="7"/>
  <c r="D784" i="7"/>
  <c r="C784" i="7"/>
  <c r="A784" i="7"/>
  <c r="I783" i="7"/>
  <c r="H783" i="7"/>
  <c r="G783" i="7"/>
  <c r="F783" i="7"/>
  <c r="E783" i="7"/>
  <c r="D783" i="7"/>
  <c r="C783" i="7"/>
  <c r="A783" i="7"/>
  <c r="I782" i="7"/>
  <c r="H782" i="7"/>
  <c r="G782" i="7"/>
  <c r="F782" i="7"/>
  <c r="E782" i="7"/>
  <c r="D782" i="7"/>
  <c r="C782" i="7"/>
  <c r="A782" i="7"/>
  <c r="I781" i="7"/>
  <c r="H781" i="7"/>
  <c r="G781" i="7"/>
  <c r="F781" i="7"/>
  <c r="E781" i="7"/>
  <c r="D781" i="7"/>
  <c r="C781" i="7"/>
  <c r="A781" i="7"/>
  <c r="I780" i="7"/>
  <c r="H780" i="7"/>
  <c r="G780" i="7"/>
  <c r="F780" i="7"/>
  <c r="E780" i="7"/>
  <c r="D780" i="7"/>
  <c r="C780" i="7"/>
  <c r="A780" i="7"/>
  <c r="I779" i="7"/>
  <c r="H779" i="7"/>
  <c r="G779" i="7"/>
  <c r="F779" i="7"/>
  <c r="E779" i="7"/>
  <c r="D779" i="7"/>
  <c r="C779" i="7"/>
  <c r="A779" i="7"/>
  <c r="I778" i="7"/>
  <c r="H778" i="7"/>
  <c r="G778" i="7"/>
  <c r="F778" i="7"/>
  <c r="E778" i="7"/>
  <c r="D778" i="7"/>
  <c r="C778" i="7"/>
  <c r="A778" i="7"/>
  <c r="I777" i="7"/>
  <c r="H777" i="7"/>
  <c r="G777" i="7"/>
  <c r="F777" i="7"/>
  <c r="E777" i="7"/>
  <c r="D777" i="7"/>
  <c r="C777" i="7"/>
  <c r="A777" i="7"/>
  <c r="I776" i="7"/>
  <c r="H776" i="7"/>
  <c r="G776" i="7"/>
  <c r="F776" i="7"/>
  <c r="E776" i="7"/>
  <c r="D776" i="7"/>
  <c r="C776" i="7"/>
  <c r="A776" i="7"/>
  <c r="I775" i="7"/>
  <c r="H775" i="7"/>
  <c r="G775" i="7"/>
  <c r="F775" i="7"/>
  <c r="E775" i="7"/>
  <c r="D775" i="7"/>
  <c r="C775" i="7"/>
  <c r="A775" i="7"/>
  <c r="I774" i="7"/>
  <c r="H774" i="7"/>
  <c r="G774" i="7"/>
  <c r="F774" i="7"/>
  <c r="E774" i="7"/>
  <c r="D774" i="7"/>
  <c r="C774" i="7"/>
  <c r="A774" i="7"/>
  <c r="I773" i="7"/>
  <c r="H773" i="7"/>
  <c r="G773" i="7"/>
  <c r="F773" i="7"/>
  <c r="E773" i="7"/>
  <c r="D773" i="7"/>
  <c r="C773" i="7"/>
  <c r="A773" i="7"/>
  <c r="I772" i="7"/>
  <c r="H772" i="7"/>
  <c r="G772" i="7"/>
  <c r="F772" i="7"/>
  <c r="E772" i="7"/>
  <c r="D772" i="7"/>
  <c r="C772" i="7"/>
  <c r="A772" i="7"/>
  <c r="I771" i="7"/>
  <c r="H771" i="7"/>
  <c r="G771" i="7"/>
  <c r="F771" i="7"/>
  <c r="E771" i="7"/>
  <c r="D771" i="7"/>
  <c r="C771" i="7"/>
  <c r="A771" i="7"/>
  <c r="I770" i="7"/>
  <c r="H770" i="7"/>
  <c r="G770" i="7"/>
  <c r="F770" i="7"/>
  <c r="E770" i="7"/>
  <c r="D770" i="7"/>
  <c r="C770" i="7"/>
  <c r="A770" i="7"/>
  <c r="I769" i="7"/>
  <c r="H769" i="7"/>
  <c r="G769" i="7"/>
  <c r="F769" i="7"/>
  <c r="E769" i="7"/>
  <c r="D769" i="7"/>
  <c r="C769" i="7"/>
  <c r="A769" i="7"/>
  <c r="I768" i="7"/>
  <c r="H768" i="7"/>
  <c r="G768" i="7"/>
  <c r="F768" i="7"/>
  <c r="E768" i="7"/>
  <c r="D768" i="7"/>
  <c r="C768" i="7"/>
  <c r="A768" i="7"/>
  <c r="I767" i="7"/>
  <c r="H767" i="7"/>
  <c r="G767" i="7"/>
  <c r="F767" i="7"/>
  <c r="E767" i="7"/>
  <c r="D767" i="7"/>
  <c r="C767" i="7"/>
  <c r="A767" i="7"/>
  <c r="I766" i="7"/>
  <c r="H766" i="7"/>
  <c r="G766" i="7"/>
  <c r="F766" i="7"/>
  <c r="E766" i="7"/>
  <c r="D766" i="7"/>
  <c r="C766" i="7"/>
  <c r="A766" i="7"/>
  <c r="I765" i="7"/>
  <c r="H765" i="7"/>
  <c r="G765" i="7"/>
  <c r="F765" i="7"/>
  <c r="E765" i="7"/>
  <c r="D765" i="7"/>
  <c r="C765" i="7"/>
  <c r="A765" i="7"/>
  <c r="I764" i="7"/>
  <c r="H764" i="7"/>
  <c r="G764" i="7"/>
  <c r="F764" i="7"/>
  <c r="E764" i="7"/>
  <c r="D764" i="7"/>
  <c r="C764" i="7"/>
  <c r="A764" i="7"/>
  <c r="I763" i="7"/>
  <c r="H763" i="7"/>
  <c r="G763" i="7"/>
  <c r="F763" i="7"/>
  <c r="E763" i="7"/>
  <c r="D763" i="7"/>
  <c r="C763" i="7"/>
  <c r="A763" i="7"/>
  <c r="I762" i="7"/>
  <c r="H762" i="7"/>
  <c r="G762" i="7"/>
  <c r="F762" i="7"/>
  <c r="E762" i="7"/>
  <c r="D762" i="7"/>
  <c r="C762" i="7"/>
  <c r="A762" i="7"/>
  <c r="I761" i="7"/>
  <c r="H761" i="7"/>
  <c r="G761" i="7"/>
  <c r="F761" i="7"/>
  <c r="E761" i="7"/>
  <c r="D761" i="7"/>
  <c r="C761" i="7"/>
  <c r="A761" i="7"/>
  <c r="I760" i="7"/>
  <c r="H760" i="7"/>
  <c r="G760" i="7"/>
  <c r="F760" i="7"/>
  <c r="E760" i="7"/>
  <c r="D760" i="7"/>
  <c r="C760" i="7"/>
  <c r="A760" i="7"/>
  <c r="I759" i="7"/>
  <c r="H759" i="7"/>
  <c r="G759" i="7"/>
  <c r="F759" i="7"/>
  <c r="E759" i="7"/>
  <c r="D759" i="7"/>
  <c r="C759" i="7"/>
  <c r="A759" i="7"/>
  <c r="I758" i="7"/>
  <c r="H758" i="7"/>
  <c r="G758" i="7"/>
  <c r="F758" i="7"/>
  <c r="E758" i="7"/>
  <c r="D758" i="7"/>
  <c r="C758" i="7"/>
  <c r="A758" i="7"/>
  <c r="I757" i="7"/>
  <c r="H757" i="7"/>
  <c r="G757" i="7"/>
  <c r="F757" i="7"/>
  <c r="E757" i="7"/>
  <c r="D757" i="7"/>
  <c r="C757" i="7"/>
  <c r="A757" i="7"/>
  <c r="I756" i="7"/>
  <c r="H756" i="7"/>
  <c r="G756" i="7"/>
  <c r="F756" i="7"/>
  <c r="E756" i="7"/>
  <c r="D756" i="7"/>
  <c r="C756" i="7"/>
  <c r="A756" i="7"/>
  <c r="I755" i="7"/>
  <c r="H755" i="7"/>
  <c r="G755" i="7"/>
  <c r="F755" i="7"/>
  <c r="E755" i="7"/>
  <c r="D755" i="7"/>
  <c r="C755" i="7"/>
  <c r="A755" i="7"/>
  <c r="I754" i="7"/>
  <c r="H754" i="7"/>
  <c r="G754" i="7"/>
  <c r="F754" i="7"/>
  <c r="E754" i="7"/>
  <c r="D754" i="7"/>
  <c r="C754" i="7"/>
  <c r="A754" i="7"/>
  <c r="I753" i="7"/>
  <c r="H753" i="7"/>
  <c r="G753" i="7"/>
  <c r="F753" i="7"/>
  <c r="E753" i="7"/>
  <c r="D753" i="7"/>
  <c r="C753" i="7"/>
  <c r="A753" i="7"/>
  <c r="I752" i="7"/>
  <c r="H752" i="7"/>
  <c r="G752" i="7"/>
  <c r="F752" i="7"/>
  <c r="E752" i="7"/>
  <c r="D752" i="7"/>
  <c r="C752" i="7"/>
  <c r="A752" i="7"/>
  <c r="I751" i="7"/>
  <c r="H751" i="7"/>
  <c r="G751" i="7"/>
  <c r="F751" i="7"/>
  <c r="E751" i="7"/>
  <c r="D751" i="7"/>
  <c r="C751" i="7"/>
  <c r="A751" i="7"/>
  <c r="I750" i="7"/>
  <c r="H750" i="7"/>
  <c r="G750" i="7"/>
  <c r="F750" i="7"/>
  <c r="E750" i="7"/>
  <c r="D750" i="7"/>
  <c r="C750" i="7"/>
  <c r="A750" i="7"/>
  <c r="I749" i="7"/>
  <c r="H749" i="7"/>
  <c r="G749" i="7"/>
  <c r="F749" i="7"/>
  <c r="E749" i="7"/>
  <c r="D749" i="7"/>
  <c r="C749" i="7"/>
  <c r="A749" i="7"/>
  <c r="I748" i="7"/>
  <c r="H748" i="7"/>
  <c r="G748" i="7"/>
  <c r="F748" i="7"/>
  <c r="E748" i="7"/>
  <c r="D748" i="7"/>
  <c r="C748" i="7"/>
  <c r="A748" i="7"/>
  <c r="I747" i="7"/>
  <c r="H747" i="7"/>
  <c r="G747" i="7"/>
  <c r="F747" i="7"/>
  <c r="E747" i="7"/>
  <c r="D747" i="7"/>
  <c r="C747" i="7"/>
  <c r="A747" i="7"/>
  <c r="I746" i="7"/>
  <c r="H746" i="7"/>
  <c r="G746" i="7"/>
  <c r="F746" i="7"/>
  <c r="E746" i="7"/>
  <c r="D746" i="7"/>
  <c r="C746" i="7"/>
  <c r="A746" i="7"/>
  <c r="I745" i="7"/>
  <c r="H745" i="7"/>
  <c r="G745" i="7"/>
  <c r="F745" i="7"/>
  <c r="E745" i="7"/>
  <c r="D745" i="7"/>
  <c r="C745" i="7"/>
  <c r="A745" i="7"/>
  <c r="I744" i="7"/>
  <c r="H744" i="7"/>
  <c r="G744" i="7"/>
  <c r="F744" i="7"/>
  <c r="E744" i="7"/>
  <c r="D744" i="7"/>
  <c r="C744" i="7"/>
  <c r="A744" i="7"/>
  <c r="I743" i="7"/>
  <c r="H743" i="7"/>
  <c r="G743" i="7"/>
  <c r="F743" i="7"/>
  <c r="E743" i="7"/>
  <c r="D743" i="7"/>
  <c r="C743" i="7"/>
  <c r="A743" i="7"/>
  <c r="I742" i="7"/>
  <c r="H742" i="7"/>
  <c r="G742" i="7"/>
  <c r="F742" i="7"/>
  <c r="E742" i="7"/>
  <c r="D742" i="7"/>
  <c r="C742" i="7"/>
  <c r="A742" i="7"/>
  <c r="I741" i="7"/>
  <c r="H741" i="7"/>
  <c r="G741" i="7"/>
  <c r="F741" i="7"/>
  <c r="E741" i="7"/>
  <c r="D741" i="7"/>
  <c r="C741" i="7"/>
  <c r="A741" i="7"/>
  <c r="I740" i="7"/>
  <c r="H740" i="7"/>
  <c r="G740" i="7"/>
  <c r="F740" i="7"/>
  <c r="E740" i="7"/>
  <c r="D740" i="7"/>
  <c r="C740" i="7"/>
  <c r="A740" i="7"/>
  <c r="I739" i="7"/>
  <c r="H739" i="7"/>
  <c r="G739" i="7"/>
  <c r="F739" i="7"/>
  <c r="E739" i="7"/>
  <c r="D739" i="7"/>
  <c r="C739" i="7"/>
  <c r="A739" i="7"/>
  <c r="I738" i="7"/>
  <c r="H738" i="7"/>
  <c r="G738" i="7"/>
  <c r="F738" i="7"/>
  <c r="E738" i="7"/>
  <c r="D738" i="7"/>
  <c r="C738" i="7"/>
  <c r="A738" i="7"/>
  <c r="I737" i="7"/>
  <c r="H737" i="7"/>
  <c r="G737" i="7"/>
  <c r="F737" i="7"/>
  <c r="E737" i="7"/>
  <c r="D737" i="7"/>
  <c r="C737" i="7"/>
  <c r="A737" i="7"/>
  <c r="I736" i="7"/>
  <c r="H736" i="7"/>
  <c r="G736" i="7"/>
  <c r="F736" i="7"/>
  <c r="E736" i="7"/>
  <c r="D736" i="7"/>
  <c r="C736" i="7"/>
  <c r="A736" i="7"/>
  <c r="I735" i="7"/>
  <c r="H735" i="7"/>
  <c r="G735" i="7"/>
  <c r="F735" i="7"/>
  <c r="E735" i="7"/>
  <c r="D735" i="7"/>
  <c r="C735" i="7"/>
  <c r="A735" i="7"/>
  <c r="I734" i="7"/>
  <c r="H734" i="7"/>
  <c r="G734" i="7"/>
  <c r="F734" i="7"/>
  <c r="E734" i="7"/>
  <c r="D734" i="7"/>
  <c r="C734" i="7"/>
  <c r="A734" i="7"/>
  <c r="I733" i="7"/>
  <c r="H733" i="7"/>
  <c r="G733" i="7"/>
  <c r="F733" i="7"/>
  <c r="E733" i="7"/>
  <c r="D733" i="7"/>
  <c r="C733" i="7"/>
  <c r="A733" i="7"/>
  <c r="I732" i="7"/>
  <c r="H732" i="7"/>
  <c r="G732" i="7"/>
  <c r="F732" i="7"/>
  <c r="E732" i="7"/>
  <c r="D732" i="7"/>
  <c r="C732" i="7"/>
  <c r="A732" i="7"/>
  <c r="I731" i="7"/>
  <c r="H731" i="7"/>
  <c r="G731" i="7"/>
  <c r="F731" i="7"/>
  <c r="E731" i="7"/>
  <c r="D731" i="7"/>
  <c r="C731" i="7"/>
  <c r="A731" i="7"/>
  <c r="I730" i="7"/>
  <c r="H730" i="7"/>
  <c r="G730" i="7"/>
  <c r="F730" i="7"/>
  <c r="E730" i="7"/>
  <c r="D730" i="7"/>
  <c r="C730" i="7"/>
  <c r="A730" i="7"/>
  <c r="I729" i="7"/>
  <c r="H729" i="7"/>
  <c r="G729" i="7"/>
  <c r="F729" i="7"/>
  <c r="E729" i="7"/>
  <c r="D729" i="7"/>
  <c r="C729" i="7"/>
  <c r="A729" i="7"/>
  <c r="I728" i="7"/>
  <c r="H728" i="7"/>
  <c r="G728" i="7"/>
  <c r="F728" i="7"/>
  <c r="E728" i="7"/>
  <c r="D728" i="7"/>
  <c r="C728" i="7"/>
  <c r="A728" i="7"/>
  <c r="I727" i="7"/>
  <c r="H727" i="7"/>
  <c r="G727" i="7"/>
  <c r="F727" i="7"/>
  <c r="E727" i="7"/>
  <c r="D727" i="7"/>
  <c r="C727" i="7"/>
  <c r="A727" i="7"/>
  <c r="I726" i="7"/>
  <c r="H726" i="7"/>
  <c r="G726" i="7"/>
  <c r="F726" i="7"/>
  <c r="E726" i="7"/>
  <c r="D726" i="7"/>
  <c r="C726" i="7"/>
  <c r="A726" i="7"/>
  <c r="I725" i="7"/>
  <c r="H725" i="7"/>
  <c r="G725" i="7"/>
  <c r="F725" i="7"/>
  <c r="E725" i="7"/>
  <c r="D725" i="7"/>
  <c r="C725" i="7"/>
  <c r="A725" i="7"/>
  <c r="I724" i="7"/>
  <c r="H724" i="7"/>
  <c r="G724" i="7"/>
  <c r="F724" i="7"/>
  <c r="E724" i="7"/>
  <c r="D724" i="7"/>
  <c r="C724" i="7"/>
  <c r="A724" i="7"/>
  <c r="I723" i="7"/>
  <c r="H723" i="7"/>
  <c r="G723" i="7"/>
  <c r="F723" i="7"/>
  <c r="E723" i="7"/>
  <c r="D723" i="7"/>
  <c r="C723" i="7"/>
  <c r="A723" i="7"/>
  <c r="I722" i="7"/>
  <c r="H722" i="7"/>
  <c r="G722" i="7"/>
  <c r="F722" i="7"/>
  <c r="E722" i="7"/>
  <c r="D722" i="7"/>
  <c r="C722" i="7"/>
  <c r="A722" i="7"/>
  <c r="I721" i="7"/>
  <c r="H721" i="7"/>
  <c r="G721" i="7"/>
  <c r="F721" i="7"/>
  <c r="E721" i="7"/>
  <c r="D721" i="7"/>
  <c r="C721" i="7"/>
  <c r="A721" i="7"/>
  <c r="I720" i="7"/>
  <c r="H720" i="7"/>
  <c r="G720" i="7"/>
  <c r="F720" i="7"/>
  <c r="E720" i="7"/>
  <c r="D720" i="7"/>
  <c r="C720" i="7"/>
  <c r="A720" i="7"/>
  <c r="I719" i="7"/>
  <c r="H719" i="7"/>
  <c r="G719" i="7"/>
  <c r="F719" i="7"/>
  <c r="E719" i="7"/>
  <c r="D719" i="7"/>
  <c r="C719" i="7"/>
  <c r="A719" i="7"/>
  <c r="I718" i="7"/>
  <c r="H718" i="7"/>
  <c r="G718" i="7"/>
  <c r="F718" i="7"/>
  <c r="E718" i="7"/>
  <c r="D718" i="7"/>
  <c r="C718" i="7"/>
  <c r="A718" i="7"/>
  <c r="I717" i="7"/>
  <c r="H717" i="7"/>
  <c r="G717" i="7"/>
  <c r="F717" i="7"/>
  <c r="E717" i="7"/>
  <c r="D717" i="7"/>
  <c r="C717" i="7"/>
  <c r="A717" i="7"/>
  <c r="I716" i="7"/>
  <c r="H716" i="7"/>
  <c r="G716" i="7"/>
  <c r="F716" i="7"/>
  <c r="E716" i="7"/>
  <c r="D716" i="7"/>
  <c r="C716" i="7"/>
  <c r="A716" i="7"/>
  <c r="I715" i="7"/>
  <c r="H715" i="7"/>
  <c r="G715" i="7"/>
  <c r="F715" i="7"/>
  <c r="E715" i="7"/>
  <c r="D715" i="7"/>
  <c r="C715" i="7"/>
  <c r="A715" i="7"/>
  <c r="I714" i="7"/>
  <c r="H714" i="7"/>
  <c r="G714" i="7"/>
  <c r="F714" i="7"/>
  <c r="E714" i="7"/>
  <c r="D714" i="7"/>
  <c r="C714" i="7"/>
  <c r="A714" i="7"/>
  <c r="I713" i="7"/>
  <c r="H713" i="7"/>
  <c r="G713" i="7"/>
  <c r="F713" i="7"/>
  <c r="E713" i="7"/>
  <c r="D713" i="7"/>
  <c r="C713" i="7"/>
  <c r="A713" i="7"/>
  <c r="I712" i="7"/>
  <c r="H712" i="7"/>
  <c r="G712" i="7"/>
  <c r="F712" i="7"/>
  <c r="E712" i="7"/>
  <c r="D712" i="7"/>
  <c r="C712" i="7"/>
  <c r="A712" i="7"/>
  <c r="I711" i="7"/>
  <c r="H711" i="7"/>
  <c r="G711" i="7"/>
  <c r="F711" i="7"/>
  <c r="E711" i="7"/>
  <c r="D711" i="7"/>
  <c r="C711" i="7"/>
  <c r="A711" i="7"/>
  <c r="I710" i="7"/>
  <c r="H710" i="7"/>
  <c r="G710" i="7"/>
  <c r="F710" i="7"/>
  <c r="E710" i="7"/>
  <c r="D710" i="7"/>
  <c r="C710" i="7"/>
  <c r="A710" i="7"/>
  <c r="I709" i="7"/>
  <c r="H709" i="7"/>
  <c r="G709" i="7"/>
  <c r="F709" i="7"/>
  <c r="E709" i="7"/>
  <c r="D709" i="7"/>
  <c r="C709" i="7"/>
  <c r="A709" i="7"/>
  <c r="I708" i="7"/>
  <c r="H708" i="7"/>
  <c r="G708" i="7"/>
  <c r="F708" i="7"/>
  <c r="E708" i="7"/>
  <c r="D708" i="7"/>
  <c r="C708" i="7"/>
  <c r="A708" i="7"/>
  <c r="I707" i="7"/>
  <c r="H707" i="7"/>
  <c r="G707" i="7"/>
  <c r="F707" i="7"/>
  <c r="E707" i="7"/>
  <c r="D707" i="7"/>
  <c r="C707" i="7"/>
  <c r="A707" i="7"/>
  <c r="I706" i="7"/>
  <c r="H706" i="7"/>
  <c r="G706" i="7"/>
  <c r="F706" i="7"/>
  <c r="E706" i="7"/>
  <c r="D706" i="7"/>
  <c r="C706" i="7"/>
  <c r="A706" i="7"/>
  <c r="I705" i="7"/>
  <c r="H705" i="7"/>
  <c r="G705" i="7"/>
  <c r="F705" i="7"/>
  <c r="E705" i="7"/>
  <c r="D705" i="7"/>
  <c r="C705" i="7"/>
  <c r="A705" i="7"/>
  <c r="I704" i="7"/>
  <c r="H704" i="7"/>
  <c r="G704" i="7"/>
  <c r="F704" i="7"/>
  <c r="E704" i="7"/>
  <c r="D704" i="7"/>
  <c r="C704" i="7"/>
  <c r="A704" i="7"/>
  <c r="I703" i="7"/>
  <c r="H703" i="7"/>
  <c r="G703" i="7"/>
  <c r="F703" i="7"/>
  <c r="E703" i="7"/>
  <c r="D703" i="7"/>
  <c r="C703" i="7"/>
  <c r="A703" i="7"/>
  <c r="I702" i="7"/>
  <c r="H702" i="7"/>
  <c r="G702" i="7"/>
  <c r="F702" i="7"/>
  <c r="E702" i="7"/>
  <c r="D702" i="7"/>
  <c r="C702" i="7"/>
  <c r="A702" i="7"/>
  <c r="I701" i="7"/>
  <c r="H701" i="7"/>
  <c r="G701" i="7"/>
  <c r="F701" i="7"/>
  <c r="E701" i="7"/>
  <c r="D701" i="7"/>
  <c r="C701" i="7"/>
  <c r="A701" i="7"/>
  <c r="I700" i="7"/>
  <c r="H700" i="7"/>
  <c r="G700" i="7"/>
  <c r="F700" i="7"/>
  <c r="E700" i="7"/>
  <c r="D700" i="7"/>
  <c r="C700" i="7"/>
  <c r="A700" i="7"/>
  <c r="I699" i="7"/>
  <c r="H699" i="7"/>
  <c r="G699" i="7"/>
  <c r="F699" i="7"/>
  <c r="E699" i="7"/>
  <c r="D699" i="7"/>
  <c r="C699" i="7"/>
  <c r="A699" i="7"/>
  <c r="I698" i="7"/>
  <c r="H698" i="7"/>
  <c r="G698" i="7"/>
  <c r="F698" i="7"/>
  <c r="E698" i="7"/>
  <c r="D698" i="7"/>
  <c r="C698" i="7"/>
  <c r="A698" i="7"/>
  <c r="I697" i="7"/>
  <c r="H697" i="7"/>
  <c r="G697" i="7"/>
  <c r="F697" i="7"/>
  <c r="E697" i="7"/>
  <c r="D697" i="7"/>
  <c r="C697" i="7"/>
  <c r="A697" i="7"/>
  <c r="I696" i="7"/>
  <c r="H696" i="7"/>
  <c r="G696" i="7"/>
  <c r="F696" i="7"/>
  <c r="E696" i="7"/>
  <c r="D696" i="7"/>
  <c r="C696" i="7"/>
  <c r="A696" i="7"/>
  <c r="I695" i="7"/>
  <c r="H695" i="7"/>
  <c r="G695" i="7"/>
  <c r="F695" i="7"/>
  <c r="E695" i="7"/>
  <c r="D695" i="7"/>
  <c r="C695" i="7"/>
  <c r="A695" i="7"/>
  <c r="I694" i="7"/>
  <c r="H694" i="7"/>
  <c r="G694" i="7"/>
  <c r="F694" i="7"/>
  <c r="E694" i="7"/>
  <c r="D694" i="7"/>
  <c r="C694" i="7"/>
  <c r="A694" i="7"/>
  <c r="I693" i="7"/>
  <c r="H693" i="7"/>
  <c r="G693" i="7"/>
  <c r="F693" i="7"/>
  <c r="E693" i="7"/>
  <c r="D693" i="7"/>
  <c r="C693" i="7"/>
  <c r="A693" i="7"/>
  <c r="I692" i="7"/>
  <c r="H692" i="7"/>
  <c r="G692" i="7"/>
  <c r="F692" i="7"/>
  <c r="E692" i="7"/>
  <c r="D692" i="7"/>
  <c r="C692" i="7"/>
  <c r="A692" i="7"/>
  <c r="I691" i="7"/>
  <c r="H691" i="7"/>
  <c r="G691" i="7"/>
  <c r="F691" i="7"/>
  <c r="E691" i="7"/>
  <c r="D691" i="7"/>
  <c r="C691" i="7"/>
  <c r="A691" i="7"/>
  <c r="I690" i="7"/>
  <c r="H690" i="7"/>
  <c r="G690" i="7"/>
  <c r="F690" i="7"/>
  <c r="E690" i="7"/>
  <c r="D690" i="7"/>
  <c r="C690" i="7"/>
  <c r="A690" i="7"/>
  <c r="I689" i="7"/>
  <c r="H689" i="7"/>
  <c r="G689" i="7"/>
  <c r="F689" i="7"/>
  <c r="E689" i="7"/>
  <c r="D689" i="7"/>
  <c r="C689" i="7"/>
  <c r="A689" i="7"/>
  <c r="I688" i="7"/>
  <c r="H688" i="7"/>
  <c r="G688" i="7"/>
  <c r="F688" i="7"/>
  <c r="E688" i="7"/>
  <c r="D688" i="7"/>
  <c r="C688" i="7"/>
  <c r="A688" i="7"/>
  <c r="I687" i="7"/>
  <c r="H687" i="7"/>
  <c r="G687" i="7"/>
  <c r="F687" i="7"/>
  <c r="E687" i="7"/>
  <c r="D687" i="7"/>
  <c r="C687" i="7"/>
  <c r="A687" i="7"/>
  <c r="I686" i="7"/>
  <c r="H686" i="7"/>
  <c r="G686" i="7"/>
  <c r="F686" i="7"/>
  <c r="E686" i="7"/>
  <c r="D686" i="7"/>
  <c r="C686" i="7"/>
  <c r="A686" i="7"/>
  <c r="I685" i="7"/>
  <c r="H685" i="7"/>
  <c r="G685" i="7"/>
  <c r="F685" i="7"/>
  <c r="E685" i="7"/>
  <c r="D685" i="7"/>
  <c r="C685" i="7"/>
  <c r="A685" i="7"/>
  <c r="I684" i="7"/>
  <c r="H684" i="7"/>
  <c r="G684" i="7"/>
  <c r="F684" i="7"/>
  <c r="E684" i="7"/>
  <c r="D684" i="7"/>
  <c r="C684" i="7"/>
  <c r="A684" i="7"/>
  <c r="I683" i="7"/>
  <c r="H683" i="7"/>
  <c r="G683" i="7"/>
  <c r="F683" i="7"/>
  <c r="E683" i="7"/>
  <c r="D683" i="7"/>
  <c r="C683" i="7"/>
  <c r="A683" i="7"/>
  <c r="I682" i="7"/>
  <c r="H682" i="7"/>
  <c r="G682" i="7"/>
  <c r="F682" i="7"/>
  <c r="E682" i="7"/>
  <c r="D682" i="7"/>
  <c r="C682" i="7"/>
  <c r="A682" i="7"/>
  <c r="I681" i="7"/>
  <c r="H681" i="7"/>
  <c r="G681" i="7"/>
  <c r="F681" i="7"/>
  <c r="E681" i="7"/>
  <c r="D681" i="7"/>
  <c r="C681" i="7"/>
  <c r="A681" i="7"/>
  <c r="I680" i="7"/>
  <c r="H680" i="7"/>
  <c r="G680" i="7"/>
  <c r="F680" i="7"/>
  <c r="E680" i="7"/>
  <c r="D680" i="7"/>
  <c r="C680" i="7"/>
  <c r="A680" i="7"/>
  <c r="I679" i="7"/>
  <c r="H679" i="7"/>
  <c r="G679" i="7"/>
  <c r="F679" i="7"/>
  <c r="E679" i="7"/>
  <c r="D679" i="7"/>
  <c r="C679" i="7"/>
  <c r="A679" i="7"/>
  <c r="I678" i="7"/>
  <c r="H678" i="7"/>
  <c r="G678" i="7"/>
  <c r="F678" i="7"/>
  <c r="E678" i="7"/>
  <c r="D678" i="7"/>
  <c r="C678" i="7"/>
  <c r="A678" i="7"/>
  <c r="I677" i="7"/>
  <c r="H677" i="7"/>
  <c r="G677" i="7"/>
  <c r="F677" i="7"/>
  <c r="E677" i="7"/>
  <c r="D677" i="7"/>
  <c r="C677" i="7"/>
  <c r="A677" i="7"/>
  <c r="I676" i="7"/>
  <c r="H676" i="7"/>
  <c r="G676" i="7"/>
  <c r="F676" i="7"/>
  <c r="E676" i="7"/>
  <c r="D676" i="7"/>
  <c r="C676" i="7"/>
  <c r="A676" i="7"/>
  <c r="I675" i="7"/>
  <c r="H675" i="7"/>
  <c r="G675" i="7"/>
  <c r="F675" i="7"/>
  <c r="E675" i="7"/>
  <c r="D675" i="7"/>
  <c r="C675" i="7"/>
  <c r="A675" i="7"/>
  <c r="I674" i="7"/>
  <c r="H674" i="7"/>
  <c r="G674" i="7"/>
  <c r="F674" i="7"/>
  <c r="E674" i="7"/>
  <c r="D674" i="7"/>
  <c r="C674" i="7"/>
  <c r="A674" i="7"/>
  <c r="I673" i="7"/>
  <c r="H673" i="7"/>
  <c r="G673" i="7"/>
  <c r="F673" i="7"/>
  <c r="E673" i="7"/>
  <c r="D673" i="7"/>
  <c r="C673" i="7"/>
  <c r="A673" i="7"/>
  <c r="I672" i="7"/>
  <c r="H672" i="7"/>
  <c r="G672" i="7"/>
  <c r="F672" i="7"/>
  <c r="E672" i="7"/>
  <c r="D672" i="7"/>
  <c r="C672" i="7"/>
  <c r="A672" i="7"/>
  <c r="I671" i="7"/>
  <c r="H671" i="7"/>
  <c r="G671" i="7"/>
  <c r="F671" i="7"/>
  <c r="E671" i="7"/>
  <c r="D671" i="7"/>
  <c r="C671" i="7"/>
  <c r="A671" i="7"/>
  <c r="I670" i="7"/>
  <c r="H670" i="7"/>
  <c r="G670" i="7"/>
  <c r="F670" i="7"/>
  <c r="E670" i="7"/>
  <c r="D670" i="7"/>
  <c r="C670" i="7"/>
  <c r="A670" i="7"/>
  <c r="I669" i="7"/>
  <c r="H669" i="7"/>
  <c r="G669" i="7"/>
  <c r="F669" i="7"/>
  <c r="E669" i="7"/>
  <c r="D669" i="7"/>
  <c r="C669" i="7"/>
  <c r="A669" i="7"/>
  <c r="I668" i="7"/>
  <c r="H668" i="7"/>
  <c r="G668" i="7"/>
  <c r="F668" i="7"/>
  <c r="E668" i="7"/>
  <c r="D668" i="7"/>
  <c r="C668" i="7"/>
  <c r="A668" i="7"/>
  <c r="I667" i="7"/>
  <c r="H667" i="7"/>
  <c r="G667" i="7"/>
  <c r="F667" i="7"/>
  <c r="E667" i="7"/>
  <c r="D667" i="7"/>
  <c r="C667" i="7"/>
  <c r="A667" i="7"/>
  <c r="I666" i="7"/>
  <c r="H666" i="7"/>
  <c r="G666" i="7"/>
  <c r="F666" i="7"/>
  <c r="E666" i="7"/>
  <c r="D666" i="7"/>
  <c r="C666" i="7"/>
  <c r="A666" i="7"/>
  <c r="I665" i="7"/>
  <c r="H665" i="7"/>
  <c r="G665" i="7"/>
  <c r="F665" i="7"/>
  <c r="E665" i="7"/>
  <c r="D665" i="7"/>
  <c r="C665" i="7"/>
  <c r="A665" i="7"/>
  <c r="I664" i="7"/>
  <c r="H664" i="7"/>
  <c r="G664" i="7"/>
  <c r="F664" i="7"/>
  <c r="E664" i="7"/>
  <c r="D664" i="7"/>
  <c r="C664" i="7"/>
  <c r="A664" i="7"/>
  <c r="I663" i="7"/>
  <c r="H663" i="7"/>
  <c r="G663" i="7"/>
  <c r="F663" i="7"/>
  <c r="E663" i="7"/>
  <c r="D663" i="7"/>
  <c r="C663" i="7"/>
  <c r="A663" i="7"/>
  <c r="I662" i="7"/>
  <c r="H662" i="7"/>
  <c r="G662" i="7"/>
  <c r="F662" i="7"/>
  <c r="E662" i="7"/>
  <c r="D662" i="7"/>
  <c r="C662" i="7"/>
  <c r="A662" i="7"/>
  <c r="I661" i="7"/>
  <c r="H661" i="7"/>
  <c r="G661" i="7"/>
  <c r="F661" i="7"/>
  <c r="E661" i="7"/>
  <c r="D661" i="7"/>
  <c r="C661" i="7"/>
  <c r="A661" i="7"/>
  <c r="I660" i="7"/>
  <c r="H660" i="7"/>
  <c r="G660" i="7"/>
  <c r="F660" i="7"/>
  <c r="E660" i="7"/>
  <c r="D660" i="7"/>
  <c r="C660" i="7"/>
  <c r="A660" i="7"/>
  <c r="I659" i="7"/>
  <c r="H659" i="7"/>
  <c r="G659" i="7"/>
  <c r="F659" i="7"/>
  <c r="E659" i="7"/>
  <c r="D659" i="7"/>
  <c r="C659" i="7"/>
  <c r="A659" i="7"/>
  <c r="I658" i="7"/>
  <c r="H658" i="7"/>
  <c r="G658" i="7"/>
  <c r="F658" i="7"/>
  <c r="E658" i="7"/>
  <c r="D658" i="7"/>
  <c r="C658" i="7"/>
  <c r="A658" i="7"/>
  <c r="I657" i="7"/>
  <c r="H657" i="7"/>
  <c r="G657" i="7"/>
  <c r="F657" i="7"/>
  <c r="E657" i="7"/>
  <c r="D657" i="7"/>
  <c r="C657" i="7"/>
  <c r="A657" i="7"/>
  <c r="I656" i="7"/>
  <c r="H656" i="7"/>
  <c r="G656" i="7"/>
  <c r="F656" i="7"/>
  <c r="E656" i="7"/>
  <c r="D656" i="7"/>
  <c r="C656" i="7"/>
  <c r="A656" i="7"/>
  <c r="I655" i="7"/>
  <c r="H655" i="7"/>
  <c r="G655" i="7"/>
  <c r="F655" i="7"/>
  <c r="E655" i="7"/>
  <c r="D655" i="7"/>
  <c r="C655" i="7"/>
  <c r="A655" i="7"/>
  <c r="I654" i="7"/>
  <c r="H654" i="7"/>
  <c r="G654" i="7"/>
  <c r="F654" i="7"/>
  <c r="E654" i="7"/>
  <c r="D654" i="7"/>
  <c r="C654" i="7"/>
  <c r="A654" i="7"/>
  <c r="I653" i="7"/>
  <c r="H653" i="7"/>
  <c r="G653" i="7"/>
  <c r="F653" i="7"/>
  <c r="E653" i="7"/>
  <c r="D653" i="7"/>
  <c r="C653" i="7"/>
  <c r="A653" i="7"/>
  <c r="I652" i="7"/>
  <c r="H652" i="7"/>
  <c r="G652" i="7"/>
  <c r="F652" i="7"/>
  <c r="E652" i="7"/>
  <c r="D652" i="7"/>
  <c r="C652" i="7"/>
  <c r="A652" i="7"/>
  <c r="I651" i="7"/>
  <c r="H651" i="7"/>
  <c r="G651" i="7"/>
  <c r="F651" i="7"/>
  <c r="E651" i="7"/>
  <c r="D651" i="7"/>
  <c r="C651" i="7"/>
  <c r="A651" i="7"/>
  <c r="I650" i="7"/>
  <c r="H650" i="7"/>
  <c r="G650" i="7"/>
  <c r="F650" i="7"/>
  <c r="E650" i="7"/>
  <c r="D650" i="7"/>
  <c r="C650" i="7"/>
  <c r="A650" i="7"/>
  <c r="I649" i="7"/>
  <c r="H649" i="7"/>
  <c r="G649" i="7"/>
  <c r="F649" i="7"/>
  <c r="E649" i="7"/>
  <c r="D649" i="7"/>
  <c r="C649" i="7"/>
  <c r="A649" i="7"/>
  <c r="I648" i="7"/>
  <c r="H648" i="7"/>
  <c r="G648" i="7"/>
  <c r="F648" i="7"/>
  <c r="E648" i="7"/>
  <c r="D648" i="7"/>
  <c r="C648" i="7"/>
  <c r="A648" i="7"/>
  <c r="I647" i="7"/>
  <c r="H647" i="7"/>
  <c r="G647" i="7"/>
  <c r="F647" i="7"/>
  <c r="E647" i="7"/>
  <c r="D647" i="7"/>
  <c r="C647" i="7"/>
  <c r="A647" i="7"/>
  <c r="I646" i="7"/>
  <c r="H646" i="7"/>
  <c r="G646" i="7"/>
  <c r="F646" i="7"/>
  <c r="E646" i="7"/>
  <c r="D646" i="7"/>
  <c r="C646" i="7"/>
  <c r="A646" i="7"/>
  <c r="I645" i="7"/>
  <c r="H645" i="7"/>
  <c r="G645" i="7"/>
  <c r="F645" i="7"/>
  <c r="E645" i="7"/>
  <c r="D645" i="7"/>
  <c r="C645" i="7"/>
  <c r="A645" i="7"/>
  <c r="I644" i="7"/>
  <c r="H644" i="7"/>
  <c r="G644" i="7"/>
  <c r="F644" i="7"/>
  <c r="E644" i="7"/>
  <c r="D644" i="7"/>
  <c r="C644" i="7"/>
  <c r="A644" i="7"/>
  <c r="I643" i="7"/>
  <c r="H643" i="7"/>
  <c r="G643" i="7"/>
  <c r="F643" i="7"/>
  <c r="E643" i="7"/>
  <c r="D643" i="7"/>
  <c r="C643" i="7"/>
  <c r="A643" i="7"/>
  <c r="I642" i="7"/>
  <c r="H642" i="7"/>
  <c r="G642" i="7"/>
  <c r="F642" i="7"/>
  <c r="E642" i="7"/>
  <c r="D642" i="7"/>
  <c r="C642" i="7"/>
  <c r="A642" i="7"/>
  <c r="I641" i="7"/>
  <c r="H641" i="7"/>
  <c r="G641" i="7"/>
  <c r="F641" i="7"/>
  <c r="E641" i="7"/>
  <c r="D641" i="7"/>
  <c r="C641" i="7"/>
  <c r="A641" i="7"/>
  <c r="I640" i="7"/>
  <c r="H640" i="7"/>
  <c r="G640" i="7"/>
  <c r="F640" i="7"/>
  <c r="E640" i="7"/>
  <c r="D640" i="7"/>
  <c r="C640" i="7"/>
  <c r="A640" i="7"/>
  <c r="I639" i="7"/>
  <c r="H639" i="7"/>
  <c r="G639" i="7"/>
  <c r="F639" i="7"/>
  <c r="E639" i="7"/>
  <c r="D639" i="7"/>
  <c r="C639" i="7"/>
  <c r="A639" i="7"/>
  <c r="I638" i="7"/>
  <c r="H638" i="7"/>
  <c r="G638" i="7"/>
  <c r="F638" i="7"/>
  <c r="E638" i="7"/>
  <c r="D638" i="7"/>
  <c r="C638" i="7"/>
  <c r="A638" i="7"/>
  <c r="I637" i="7"/>
  <c r="H637" i="7"/>
  <c r="G637" i="7"/>
  <c r="F637" i="7"/>
  <c r="E637" i="7"/>
  <c r="D637" i="7"/>
  <c r="C637" i="7"/>
  <c r="A637" i="7"/>
  <c r="I636" i="7"/>
  <c r="H636" i="7"/>
  <c r="G636" i="7"/>
  <c r="F636" i="7"/>
  <c r="E636" i="7"/>
  <c r="D636" i="7"/>
  <c r="C636" i="7"/>
  <c r="A636" i="7"/>
  <c r="I635" i="7"/>
  <c r="H635" i="7"/>
  <c r="G635" i="7"/>
  <c r="F635" i="7"/>
  <c r="E635" i="7"/>
  <c r="D635" i="7"/>
  <c r="C635" i="7"/>
  <c r="A635" i="7"/>
  <c r="I634" i="7"/>
  <c r="H634" i="7"/>
  <c r="G634" i="7"/>
  <c r="F634" i="7"/>
  <c r="E634" i="7"/>
  <c r="D634" i="7"/>
  <c r="C634" i="7"/>
  <c r="A634" i="7"/>
  <c r="I633" i="7"/>
  <c r="H633" i="7"/>
  <c r="G633" i="7"/>
  <c r="F633" i="7"/>
  <c r="E633" i="7"/>
  <c r="D633" i="7"/>
  <c r="C633" i="7"/>
  <c r="A633" i="7"/>
  <c r="I632" i="7"/>
  <c r="H632" i="7"/>
  <c r="G632" i="7"/>
  <c r="F632" i="7"/>
  <c r="E632" i="7"/>
  <c r="D632" i="7"/>
  <c r="C632" i="7"/>
  <c r="A632" i="7"/>
  <c r="I631" i="7"/>
  <c r="H631" i="7"/>
  <c r="G631" i="7"/>
  <c r="F631" i="7"/>
  <c r="E631" i="7"/>
  <c r="D631" i="7"/>
  <c r="C631" i="7"/>
  <c r="A631" i="7"/>
  <c r="I630" i="7"/>
  <c r="H630" i="7"/>
  <c r="G630" i="7"/>
  <c r="F630" i="7"/>
  <c r="E630" i="7"/>
  <c r="D630" i="7"/>
  <c r="C630" i="7"/>
  <c r="A630" i="7"/>
  <c r="I629" i="7"/>
  <c r="H629" i="7"/>
  <c r="G629" i="7"/>
  <c r="F629" i="7"/>
  <c r="E629" i="7"/>
  <c r="D629" i="7"/>
  <c r="C629" i="7"/>
  <c r="A629" i="7"/>
  <c r="I628" i="7"/>
  <c r="H628" i="7"/>
  <c r="G628" i="7"/>
  <c r="F628" i="7"/>
  <c r="E628" i="7"/>
  <c r="D628" i="7"/>
  <c r="C628" i="7"/>
  <c r="A628" i="7"/>
  <c r="I627" i="7"/>
  <c r="H627" i="7"/>
  <c r="G627" i="7"/>
  <c r="F627" i="7"/>
  <c r="E627" i="7"/>
  <c r="D627" i="7"/>
  <c r="C627" i="7"/>
  <c r="A627" i="7"/>
  <c r="I626" i="7"/>
  <c r="H626" i="7"/>
  <c r="G626" i="7"/>
  <c r="F626" i="7"/>
  <c r="E626" i="7"/>
  <c r="D626" i="7"/>
  <c r="C626" i="7"/>
  <c r="A626" i="7"/>
  <c r="I625" i="7"/>
  <c r="H625" i="7"/>
  <c r="G625" i="7"/>
  <c r="F625" i="7"/>
  <c r="E625" i="7"/>
  <c r="D625" i="7"/>
  <c r="C625" i="7"/>
  <c r="A625" i="7"/>
  <c r="I624" i="7"/>
  <c r="H624" i="7"/>
  <c r="G624" i="7"/>
  <c r="F624" i="7"/>
  <c r="E624" i="7"/>
  <c r="D624" i="7"/>
  <c r="C624" i="7"/>
  <c r="A624" i="7"/>
  <c r="I623" i="7"/>
  <c r="H623" i="7"/>
  <c r="G623" i="7"/>
  <c r="F623" i="7"/>
  <c r="E623" i="7"/>
  <c r="D623" i="7"/>
  <c r="C623" i="7"/>
  <c r="A623" i="7"/>
  <c r="I622" i="7"/>
  <c r="H622" i="7"/>
  <c r="G622" i="7"/>
  <c r="F622" i="7"/>
  <c r="E622" i="7"/>
  <c r="D622" i="7"/>
  <c r="C622" i="7"/>
  <c r="A622" i="7"/>
  <c r="I621" i="7"/>
  <c r="H621" i="7"/>
  <c r="G621" i="7"/>
  <c r="F621" i="7"/>
  <c r="E621" i="7"/>
  <c r="D621" i="7"/>
  <c r="C621" i="7"/>
  <c r="A621" i="7"/>
  <c r="I620" i="7"/>
  <c r="H620" i="7"/>
  <c r="G620" i="7"/>
  <c r="F620" i="7"/>
  <c r="E620" i="7"/>
  <c r="D620" i="7"/>
  <c r="C620" i="7"/>
  <c r="A620" i="7"/>
  <c r="I619" i="7"/>
  <c r="H619" i="7"/>
  <c r="G619" i="7"/>
  <c r="F619" i="7"/>
  <c r="E619" i="7"/>
  <c r="D619" i="7"/>
  <c r="C619" i="7"/>
  <c r="A619" i="7"/>
  <c r="I618" i="7"/>
  <c r="H618" i="7"/>
  <c r="G618" i="7"/>
  <c r="F618" i="7"/>
  <c r="E618" i="7"/>
  <c r="D618" i="7"/>
  <c r="C618" i="7"/>
  <c r="A618" i="7"/>
  <c r="I617" i="7"/>
  <c r="H617" i="7"/>
  <c r="G617" i="7"/>
  <c r="F617" i="7"/>
  <c r="E617" i="7"/>
  <c r="D617" i="7"/>
  <c r="C617" i="7"/>
  <c r="A617" i="7"/>
  <c r="I616" i="7"/>
  <c r="H616" i="7"/>
  <c r="G616" i="7"/>
  <c r="F616" i="7"/>
  <c r="E616" i="7"/>
  <c r="D616" i="7"/>
  <c r="C616" i="7"/>
  <c r="A616" i="7"/>
  <c r="I615" i="7"/>
  <c r="H615" i="7"/>
  <c r="G615" i="7"/>
  <c r="F615" i="7"/>
  <c r="E615" i="7"/>
  <c r="D615" i="7"/>
  <c r="C615" i="7"/>
  <c r="A615" i="7"/>
  <c r="I614" i="7"/>
  <c r="H614" i="7"/>
  <c r="G614" i="7"/>
  <c r="F614" i="7"/>
  <c r="E614" i="7"/>
  <c r="D614" i="7"/>
  <c r="C614" i="7"/>
  <c r="A614" i="7"/>
  <c r="I613" i="7"/>
  <c r="H613" i="7"/>
  <c r="G613" i="7"/>
  <c r="F613" i="7"/>
  <c r="E613" i="7"/>
  <c r="D613" i="7"/>
  <c r="C613" i="7"/>
  <c r="A613" i="7"/>
  <c r="I612" i="7"/>
  <c r="H612" i="7"/>
  <c r="G612" i="7"/>
  <c r="F612" i="7"/>
  <c r="E612" i="7"/>
  <c r="D612" i="7"/>
  <c r="C612" i="7"/>
  <c r="A612" i="7"/>
  <c r="I611" i="7"/>
  <c r="H611" i="7"/>
  <c r="G611" i="7"/>
  <c r="F611" i="7"/>
  <c r="E611" i="7"/>
  <c r="D611" i="7"/>
  <c r="C611" i="7"/>
  <c r="A611" i="7"/>
  <c r="I610" i="7"/>
  <c r="H610" i="7"/>
  <c r="G610" i="7"/>
  <c r="F610" i="7"/>
  <c r="E610" i="7"/>
  <c r="D610" i="7"/>
  <c r="C610" i="7"/>
  <c r="A610" i="7"/>
  <c r="I609" i="7"/>
  <c r="H609" i="7"/>
  <c r="G609" i="7"/>
  <c r="F609" i="7"/>
  <c r="E609" i="7"/>
  <c r="D609" i="7"/>
  <c r="C609" i="7"/>
  <c r="A609" i="7"/>
  <c r="I608" i="7"/>
  <c r="H608" i="7"/>
  <c r="G608" i="7"/>
  <c r="F608" i="7"/>
  <c r="E608" i="7"/>
  <c r="D608" i="7"/>
  <c r="C608" i="7"/>
  <c r="A608" i="7"/>
  <c r="I607" i="7"/>
  <c r="H607" i="7"/>
  <c r="G607" i="7"/>
  <c r="F607" i="7"/>
  <c r="E607" i="7"/>
  <c r="D607" i="7"/>
  <c r="C607" i="7"/>
  <c r="A607" i="7"/>
  <c r="I606" i="7"/>
  <c r="H606" i="7"/>
  <c r="G606" i="7"/>
  <c r="F606" i="7"/>
  <c r="E606" i="7"/>
  <c r="D606" i="7"/>
  <c r="C606" i="7"/>
  <c r="A606" i="7"/>
  <c r="I605" i="7"/>
  <c r="H605" i="7"/>
  <c r="G605" i="7"/>
  <c r="F605" i="7"/>
  <c r="E605" i="7"/>
  <c r="D605" i="7"/>
  <c r="C605" i="7"/>
  <c r="A605" i="7"/>
  <c r="I604" i="7"/>
  <c r="H604" i="7"/>
  <c r="G604" i="7"/>
  <c r="F604" i="7"/>
  <c r="E604" i="7"/>
  <c r="D604" i="7"/>
  <c r="C604" i="7"/>
  <c r="A604" i="7"/>
  <c r="I603" i="7"/>
  <c r="H603" i="7"/>
  <c r="G603" i="7"/>
  <c r="F603" i="7"/>
  <c r="E603" i="7"/>
  <c r="D603" i="7"/>
  <c r="C603" i="7"/>
  <c r="A603" i="7"/>
  <c r="I602" i="7"/>
  <c r="H602" i="7"/>
  <c r="G602" i="7"/>
  <c r="F602" i="7"/>
  <c r="E602" i="7"/>
  <c r="D602" i="7"/>
  <c r="C602" i="7"/>
  <c r="A602" i="7"/>
  <c r="I601" i="7"/>
  <c r="H601" i="7"/>
  <c r="G601" i="7"/>
  <c r="F601" i="7"/>
  <c r="E601" i="7"/>
  <c r="D601" i="7"/>
  <c r="C601" i="7"/>
  <c r="A601" i="7"/>
  <c r="I600" i="7"/>
  <c r="H600" i="7"/>
  <c r="G600" i="7"/>
  <c r="F600" i="7"/>
  <c r="E600" i="7"/>
  <c r="D600" i="7"/>
  <c r="C600" i="7"/>
  <c r="A600" i="7"/>
  <c r="I599" i="7"/>
  <c r="H599" i="7"/>
  <c r="G599" i="7"/>
  <c r="F599" i="7"/>
  <c r="E599" i="7"/>
  <c r="D599" i="7"/>
  <c r="C599" i="7"/>
  <c r="A599" i="7"/>
  <c r="I598" i="7"/>
  <c r="H598" i="7"/>
  <c r="G598" i="7"/>
  <c r="F598" i="7"/>
  <c r="E598" i="7"/>
  <c r="D598" i="7"/>
  <c r="C598" i="7"/>
  <c r="A598" i="7"/>
  <c r="I597" i="7"/>
  <c r="H597" i="7"/>
  <c r="G597" i="7"/>
  <c r="F597" i="7"/>
  <c r="E597" i="7"/>
  <c r="D597" i="7"/>
  <c r="C597" i="7"/>
  <c r="A597" i="7"/>
  <c r="I596" i="7"/>
  <c r="H596" i="7"/>
  <c r="G596" i="7"/>
  <c r="F596" i="7"/>
  <c r="E596" i="7"/>
  <c r="D596" i="7"/>
  <c r="C596" i="7"/>
  <c r="A596" i="7"/>
  <c r="I595" i="7"/>
  <c r="H595" i="7"/>
  <c r="G595" i="7"/>
  <c r="F595" i="7"/>
  <c r="E595" i="7"/>
  <c r="D595" i="7"/>
  <c r="C595" i="7"/>
  <c r="A595" i="7"/>
  <c r="I594" i="7"/>
  <c r="H594" i="7"/>
  <c r="G594" i="7"/>
  <c r="F594" i="7"/>
  <c r="E594" i="7"/>
  <c r="D594" i="7"/>
  <c r="C594" i="7"/>
  <c r="A594" i="7"/>
  <c r="I593" i="7"/>
  <c r="H593" i="7"/>
  <c r="G593" i="7"/>
  <c r="F593" i="7"/>
  <c r="E593" i="7"/>
  <c r="D593" i="7"/>
  <c r="C593" i="7"/>
  <c r="A593" i="7"/>
  <c r="I592" i="7"/>
  <c r="H592" i="7"/>
  <c r="G592" i="7"/>
  <c r="F592" i="7"/>
  <c r="E592" i="7"/>
  <c r="D592" i="7"/>
  <c r="C592" i="7"/>
  <c r="A592" i="7"/>
  <c r="I591" i="7"/>
  <c r="H591" i="7"/>
  <c r="G591" i="7"/>
  <c r="F591" i="7"/>
  <c r="E591" i="7"/>
  <c r="D591" i="7"/>
  <c r="C591" i="7"/>
  <c r="A591" i="7"/>
  <c r="I590" i="7"/>
  <c r="H590" i="7"/>
  <c r="G590" i="7"/>
  <c r="F590" i="7"/>
  <c r="E590" i="7"/>
  <c r="D590" i="7"/>
  <c r="C590" i="7"/>
  <c r="A590" i="7"/>
  <c r="I589" i="7"/>
  <c r="H589" i="7"/>
  <c r="G589" i="7"/>
  <c r="F589" i="7"/>
  <c r="E589" i="7"/>
  <c r="D589" i="7"/>
  <c r="C589" i="7"/>
  <c r="A589" i="7"/>
  <c r="I588" i="7"/>
  <c r="H588" i="7"/>
  <c r="G588" i="7"/>
  <c r="F588" i="7"/>
  <c r="E588" i="7"/>
  <c r="D588" i="7"/>
  <c r="C588" i="7"/>
  <c r="A588" i="7"/>
  <c r="I587" i="7"/>
  <c r="H587" i="7"/>
  <c r="G587" i="7"/>
  <c r="F587" i="7"/>
  <c r="E587" i="7"/>
  <c r="D587" i="7"/>
  <c r="C587" i="7"/>
  <c r="A587" i="7"/>
  <c r="I586" i="7"/>
  <c r="H586" i="7"/>
  <c r="G586" i="7"/>
  <c r="F586" i="7"/>
  <c r="E586" i="7"/>
  <c r="D586" i="7"/>
  <c r="C586" i="7"/>
  <c r="A586" i="7"/>
  <c r="I585" i="7"/>
  <c r="H585" i="7"/>
  <c r="G585" i="7"/>
  <c r="F585" i="7"/>
  <c r="E585" i="7"/>
  <c r="D585" i="7"/>
  <c r="C585" i="7"/>
  <c r="A585" i="7"/>
  <c r="I584" i="7"/>
  <c r="H584" i="7"/>
  <c r="G584" i="7"/>
  <c r="F584" i="7"/>
  <c r="E584" i="7"/>
  <c r="D584" i="7"/>
  <c r="C584" i="7"/>
  <c r="A584" i="7"/>
  <c r="I583" i="7"/>
  <c r="H583" i="7"/>
  <c r="G583" i="7"/>
  <c r="F583" i="7"/>
  <c r="E583" i="7"/>
  <c r="D583" i="7"/>
  <c r="C583" i="7"/>
  <c r="A583" i="7"/>
  <c r="I582" i="7"/>
  <c r="H582" i="7"/>
  <c r="G582" i="7"/>
  <c r="F582" i="7"/>
  <c r="E582" i="7"/>
  <c r="D582" i="7"/>
  <c r="C582" i="7"/>
  <c r="A582" i="7"/>
  <c r="I581" i="7"/>
  <c r="H581" i="7"/>
  <c r="G581" i="7"/>
  <c r="F581" i="7"/>
  <c r="E581" i="7"/>
  <c r="D581" i="7"/>
  <c r="C581" i="7"/>
  <c r="A581" i="7"/>
  <c r="I580" i="7"/>
  <c r="H580" i="7"/>
  <c r="G580" i="7"/>
  <c r="F580" i="7"/>
  <c r="E580" i="7"/>
  <c r="D580" i="7"/>
  <c r="C580" i="7"/>
  <c r="A580" i="7"/>
  <c r="I579" i="7"/>
  <c r="H579" i="7"/>
  <c r="G579" i="7"/>
  <c r="F579" i="7"/>
  <c r="E579" i="7"/>
  <c r="D579" i="7"/>
  <c r="C579" i="7"/>
  <c r="A579" i="7"/>
  <c r="I578" i="7"/>
  <c r="H578" i="7"/>
  <c r="G578" i="7"/>
  <c r="F578" i="7"/>
  <c r="E578" i="7"/>
  <c r="D578" i="7"/>
  <c r="C578" i="7"/>
  <c r="A578" i="7"/>
  <c r="I577" i="7"/>
  <c r="H577" i="7"/>
  <c r="G577" i="7"/>
  <c r="F577" i="7"/>
  <c r="E577" i="7"/>
  <c r="D577" i="7"/>
  <c r="C577" i="7"/>
  <c r="A577" i="7"/>
  <c r="I576" i="7"/>
  <c r="H576" i="7"/>
  <c r="G576" i="7"/>
  <c r="F576" i="7"/>
  <c r="E576" i="7"/>
  <c r="D576" i="7"/>
  <c r="C576" i="7"/>
  <c r="A576" i="7"/>
  <c r="I575" i="7"/>
  <c r="H575" i="7"/>
  <c r="G575" i="7"/>
  <c r="F575" i="7"/>
  <c r="E575" i="7"/>
  <c r="D575" i="7"/>
  <c r="C575" i="7"/>
  <c r="A575" i="7"/>
  <c r="I574" i="7"/>
  <c r="H574" i="7"/>
  <c r="G574" i="7"/>
  <c r="F574" i="7"/>
  <c r="E574" i="7"/>
  <c r="D574" i="7"/>
  <c r="C574" i="7"/>
  <c r="A574" i="7"/>
  <c r="I573" i="7"/>
  <c r="H573" i="7"/>
  <c r="G573" i="7"/>
  <c r="F573" i="7"/>
  <c r="E573" i="7"/>
  <c r="D573" i="7"/>
  <c r="C573" i="7"/>
  <c r="A573" i="7"/>
  <c r="I572" i="7"/>
  <c r="H572" i="7"/>
  <c r="G572" i="7"/>
  <c r="F572" i="7"/>
  <c r="E572" i="7"/>
  <c r="D572" i="7"/>
  <c r="C572" i="7"/>
  <c r="A572" i="7"/>
  <c r="I571" i="7"/>
  <c r="H571" i="7"/>
  <c r="G571" i="7"/>
  <c r="F571" i="7"/>
  <c r="E571" i="7"/>
  <c r="D571" i="7"/>
  <c r="C571" i="7"/>
  <c r="A571" i="7"/>
  <c r="I570" i="7"/>
  <c r="H570" i="7"/>
  <c r="G570" i="7"/>
  <c r="F570" i="7"/>
  <c r="E570" i="7"/>
  <c r="D570" i="7"/>
  <c r="C570" i="7"/>
  <c r="A570" i="7"/>
  <c r="I569" i="7"/>
  <c r="H569" i="7"/>
  <c r="G569" i="7"/>
  <c r="F569" i="7"/>
  <c r="E569" i="7"/>
  <c r="D569" i="7"/>
  <c r="C569" i="7"/>
  <c r="A569" i="7"/>
  <c r="I568" i="7"/>
  <c r="H568" i="7"/>
  <c r="G568" i="7"/>
  <c r="F568" i="7"/>
  <c r="E568" i="7"/>
  <c r="D568" i="7"/>
  <c r="C568" i="7"/>
  <c r="A568" i="7"/>
  <c r="I567" i="7"/>
  <c r="H567" i="7"/>
  <c r="G567" i="7"/>
  <c r="F567" i="7"/>
  <c r="E567" i="7"/>
  <c r="D567" i="7"/>
  <c r="C567" i="7"/>
  <c r="A567" i="7"/>
  <c r="I566" i="7"/>
  <c r="H566" i="7"/>
  <c r="G566" i="7"/>
  <c r="F566" i="7"/>
  <c r="E566" i="7"/>
  <c r="D566" i="7"/>
  <c r="C566" i="7"/>
  <c r="A566" i="7"/>
  <c r="I565" i="7"/>
  <c r="H565" i="7"/>
  <c r="G565" i="7"/>
  <c r="F565" i="7"/>
  <c r="E565" i="7"/>
  <c r="D565" i="7"/>
  <c r="C565" i="7"/>
  <c r="A565" i="7"/>
  <c r="I564" i="7"/>
  <c r="H564" i="7"/>
  <c r="G564" i="7"/>
  <c r="F564" i="7"/>
  <c r="E564" i="7"/>
  <c r="D564" i="7"/>
  <c r="C564" i="7"/>
  <c r="A564" i="7"/>
  <c r="I563" i="7"/>
  <c r="H563" i="7"/>
  <c r="G563" i="7"/>
  <c r="F563" i="7"/>
  <c r="E563" i="7"/>
  <c r="D563" i="7"/>
  <c r="C563" i="7"/>
  <c r="A563" i="7"/>
  <c r="I562" i="7"/>
  <c r="H562" i="7"/>
  <c r="G562" i="7"/>
  <c r="F562" i="7"/>
  <c r="E562" i="7"/>
  <c r="D562" i="7"/>
  <c r="C562" i="7"/>
  <c r="A562" i="7"/>
  <c r="I561" i="7"/>
  <c r="H561" i="7"/>
  <c r="G561" i="7"/>
  <c r="F561" i="7"/>
  <c r="E561" i="7"/>
  <c r="D561" i="7"/>
  <c r="C561" i="7"/>
  <c r="A561" i="7"/>
  <c r="I560" i="7"/>
  <c r="H560" i="7"/>
  <c r="G560" i="7"/>
  <c r="F560" i="7"/>
  <c r="E560" i="7"/>
  <c r="D560" i="7"/>
  <c r="C560" i="7"/>
  <c r="A560" i="7"/>
  <c r="I559" i="7"/>
  <c r="H559" i="7"/>
  <c r="G559" i="7"/>
  <c r="F559" i="7"/>
  <c r="E559" i="7"/>
  <c r="D559" i="7"/>
  <c r="C559" i="7"/>
  <c r="A559" i="7"/>
  <c r="I558" i="7"/>
  <c r="H558" i="7"/>
  <c r="G558" i="7"/>
  <c r="F558" i="7"/>
  <c r="E558" i="7"/>
  <c r="D558" i="7"/>
  <c r="C558" i="7"/>
  <c r="A558" i="7"/>
  <c r="I557" i="7"/>
  <c r="H557" i="7"/>
  <c r="G557" i="7"/>
  <c r="F557" i="7"/>
  <c r="E557" i="7"/>
  <c r="D557" i="7"/>
  <c r="C557" i="7"/>
  <c r="A557" i="7"/>
  <c r="I556" i="7"/>
  <c r="H556" i="7"/>
  <c r="G556" i="7"/>
  <c r="F556" i="7"/>
  <c r="E556" i="7"/>
  <c r="D556" i="7"/>
  <c r="C556" i="7"/>
  <c r="A556" i="7"/>
  <c r="I555" i="7"/>
  <c r="H555" i="7"/>
  <c r="G555" i="7"/>
  <c r="F555" i="7"/>
  <c r="E555" i="7"/>
  <c r="D555" i="7"/>
  <c r="C555" i="7"/>
  <c r="A555" i="7"/>
  <c r="I554" i="7"/>
  <c r="H554" i="7"/>
  <c r="G554" i="7"/>
  <c r="F554" i="7"/>
  <c r="E554" i="7"/>
  <c r="D554" i="7"/>
  <c r="C554" i="7"/>
  <c r="A554" i="7"/>
  <c r="I553" i="7"/>
  <c r="H553" i="7"/>
  <c r="G553" i="7"/>
  <c r="F553" i="7"/>
  <c r="E553" i="7"/>
  <c r="D553" i="7"/>
  <c r="C553" i="7"/>
  <c r="A553" i="7"/>
  <c r="I552" i="7"/>
  <c r="H552" i="7"/>
  <c r="G552" i="7"/>
  <c r="F552" i="7"/>
  <c r="E552" i="7"/>
  <c r="D552" i="7"/>
  <c r="C552" i="7"/>
  <c r="A552" i="7"/>
  <c r="I551" i="7"/>
  <c r="H551" i="7"/>
  <c r="G551" i="7"/>
  <c r="F551" i="7"/>
  <c r="E551" i="7"/>
  <c r="D551" i="7"/>
  <c r="C551" i="7"/>
  <c r="A551" i="7"/>
  <c r="I550" i="7"/>
  <c r="H550" i="7"/>
  <c r="G550" i="7"/>
  <c r="F550" i="7"/>
  <c r="E550" i="7"/>
  <c r="D550" i="7"/>
  <c r="C550" i="7"/>
  <c r="A550" i="7"/>
  <c r="I549" i="7"/>
  <c r="H549" i="7"/>
  <c r="G549" i="7"/>
  <c r="F549" i="7"/>
  <c r="E549" i="7"/>
  <c r="D549" i="7"/>
  <c r="C549" i="7"/>
  <c r="A549" i="7"/>
  <c r="I548" i="7"/>
  <c r="H548" i="7"/>
  <c r="G548" i="7"/>
  <c r="F548" i="7"/>
  <c r="E548" i="7"/>
  <c r="D548" i="7"/>
  <c r="C548" i="7"/>
  <c r="A548" i="7"/>
  <c r="I547" i="7"/>
  <c r="H547" i="7"/>
  <c r="G547" i="7"/>
  <c r="F547" i="7"/>
  <c r="E547" i="7"/>
  <c r="D547" i="7"/>
  <c r="C547" i="7"/>
  <c r="A547" i="7"/>
  <c r="I546" i="7"/>
  <c r="H546" i="7"/>
  <c r="G546" i="7"/>
  <c r="F546" i="7"/>
  <c r="E546" i="7"/>
  <c r="D546" i="7"/>
  <c r="C546" i="7"/>
  <c r="A546" i="7"/>
  <c r="I545" i="7"/>
  <c r="H545" i="7"/>
  <c r="G545" i="7"/>
  <c r="F545" i="7"/>
  <c r="E545" i="7"/>
  <c r="D545" i="7"/>
  <c r="C545" i="7"/>
  <c r="A545" i="7"/>
  <c r="I544" i="7"/>
  <c r="H544" i="7"/>
  <c r="G544" i="7"/>
  <c r="F544" i="7"/>
  <c r="E544" i="7"/>
  <c r="D544" i="7"/>
  <c r="C544" i="7"/>
  <c r="A544" i="7"/>
  <c r="I543" i="7"/>
  <c r="H543" i="7"/>
  <c r="G543" i="7"/>
  <c r="F543" i="7"/>
  <c r="E543" i="7"/>
  <c r="D543" i="7"/>
  <c r="C543" i="7"/>
  <c r="A543" i="7"/>
  <c r="I542" i="7"/>
  <c r="H542" i="7"/>
  <c r="G542" i="7"/>
  <c r="F542" i="7"/>
  <c r="E542" i="7"/>
  <c r="D542" i="7"/>
  <c r="C542" i="7"/>
  <c r="A542" i="7"/>
  <c r="I541" i="7"/>
  <c r="H541" i="7"/>
  <c r="G541" i="7"/>
  <c r="F541" i="7"/>
  <c r="E541" i="7"/>
  <c r="D541" i="7"/>
  <c r="C541" i="7"/>
  <c r="A541" i="7"/>
  <c r="I540" i="7"/>
  <c r="H540" i="7"/>
  <c r="G540" i="7"/>
  <c r="F540" i="7"/>
  <c r="E540" i="7"/>
  <c r="D540" i="7"/>
  <c r="C540" i="7"/>
  <c r="A540" i="7"/>
  <c r="I539" i="7"/>
  <c r="H539" i="7"/>
  <c r="G539" i="7"/>
  <c r="F539" i="7"/>
  <c r="E539" i="7"/>
  <c r="D539" i="7"/>
  <c r="C539" i="7"/>
  <c r="A539" i="7"/>
  <c r="I538" i="7"/>
  <c r="H538" i="7"/>
  <c r="G538" i="7"/>
  <c r="F538" i="7"/>
  <c r="E538" i="7"/>
  <c r="D538" i="7"/>
  <c r="C538" i="7"/>
  <c r="A538" i="7"/>
  <c r="I537" i="7"/>
  <c r="H537" i="7"/>
  <c r="G537" i="7"/>
  <c r="F537" i="7"/>
  <c r="E537" i="7"/>
  <c r="D537" i="7"/>
  <c r="C537" i="7"/>
  <c r="A537" i="7"/>
  <c r="I536" i="7"/>
  <c r="H536" i="7"/>
  <c r="G536" i="7"/>
  <c r="F536" i="7"/>
  <c r="E536" i="7"/>
  <c r="D536" i="7"/>
  <c r="C536" i="7"/>
  <c r="A536" i="7"/>
  <c r="I535" i="7"/>
  <c r="H535" i="7"/>
  <c r="G535" i="7"/>
  <c r="F535" i="7"/>
  <c r="E535" i="7"/>
  <c r="D535" i="7"/>
  <c r="C535" i="7"/>
  <c r="A535" i="7"/>
  <c r="I534" i="7"/>
  <c r="H534" i="7"/>
  <c r="G534" i="7"/>
  <c r="F534" i="7"/>
  <c r="E534" i="7"/>
  <c r="D534" i="7"/>
  <c r="C534" i="7"/>
  <c r="A534" i="7"/>
  <c r="I533" i="7"/>
  <c r="H533" i="7"/>
  <c r="G533" i="7"/>
  <c r="F533" i="7"/>
  <c r="E533" i="7"/>
  <c r="D533" i="7"/>
  <c r="C533" i="7"/>
  <c r="A533" i="7"/>
  <c r="I532" i="7"/>
  <c r="H532" i="7"/>
  <c r="G532" i="7"/>
  <c r="F532" i="7"/>
  <c r="E532" i="7"/>
  <c r="D532" i="7"/>
  <c r="C532" i="7"/>
  <c r="A532" i="7"/>
  <c r="I531" i="7"/>
  <c r="H531" i="7"/>
  <c r="G531" i="7"/>
  <c r="F531" i="7"/>
  <c r="E531" i="7"/>
  <c r="D531" i="7"/>
  <c r="C531" i="7"/>
  <c r="A531" i="7"/>
  <c r="I530" i="7"/>
  <c r="H530" i="7"/>
  <c r="G530" i="7"/>
  <c r="F530" i="7"/>
  <c r="E530" i="7"/>
  <c r="D530" i="7"/>
  <c r="C530" i="7"/>
  <c r="A530" i="7"/>
  <c r="I529" i="7"/>
  <c r="H529" i="7"/>
  <c r="G529" i="7"/>
  <c r="F529" i="7"/>
  <c r="E529" i="7"/>
  <c r="D529" i="7"/>
  <c r="C529" i="7"/>
  <c r="A529" i="7"/>
  <c r="I528" i="7"/>
  <c r="H528" i="7"/>
  <c r="G528" i="7"/>
  <c r="F528" i="7"/>
  <c r="E528" i="7"/>
  <c r="D528" i="7"/>
  <c r="C528" i="7"/>
  <c r="A528" i="7"/>
  <c r="I527" i="7"/>
  <c r="H527" i="7"/>
  <c r="G527" i="7"/>
  <c r="F527" i="7"/>
  <c r="E527" i="7"/>
  <c r="D527" i="7"/>
  <c r="C527" i="7"/>
  <c r="A527" i="7"/>
  <c r="I526" i="7"/>
  <c r="H526" i="7"/>
  <c r="G526" i="7"/>
  <c r="F526" i="7"/>
  <c r="E526" i="7"/>
  <c r="D526" i="7"/>
  <c r="C526" i="7"/>
  <c r="A526" i="7"/>
  <c r="I525" i="7"/>
  <c r="H525" i="7"/>
  <c r="G525" i="7"/>
  <c r="F525" i="7"/>
  <c r="E525" i="7"/>
  <c r="D525" i="7"/>
  <c r="C525" i="7"/>
  <c r="A525" i="7"/>
  <c r="I524" i="7"/>
  <c r="H524" i="7"/>
  <c r="G524" i="7"/>
  <c r="F524" i="7"/>
  <c r="E524" i="7"/>
  <c r="D524" i="7"/>
  <c r="C524" i="7"/>
  <c r="A524" i="7"/>
  <c r="I523" i="7"/>
  <c r="H523" i="7"/>
  <c r="G523" i="7"/>
  <c r="F523" i="7"/>
  <c r="E523" i="7"/>
  <c r="D523" i="7"/>
  <c r="C523" i="7"/>
  <c r="A523" i="7"/>
  <c r="I522" i="7"/>
  <c r="H522" i="7"/>
  <c r="G522" i="7"/>
  <c r="F522" i="7"/>
  <c r="E522" i="7"/>
  <c r="D522" i="7"/>
  <c r="C522" i="7"/>
  <c r="A522" i="7"/>
  <c r="I521" i="7"/>
  <c r="H521" i="7"/>
  <c r="G521" i="7"/>
  <c r="F521" i="7"/>
  <c r="E521" i="7"/>
  <c r="D521" i="7"/>
  <c r="C521" i="7"/>
  <c r="A521" i="7"/>
  <c r="I520" i="7"/>
  <c r="H520" i="7"/>
  <c r="G520" i="7"/>
  <c r="F520" i="7"/>
  <c r="E520" i="7"/>
  <c r="D520" i="7"/>
  <c r="C520" i="7"/>
  <c r="A520" i="7"/>
  <c r="I519" i="7"/>
  <c r="H519" i="7"/>
  <c r="G519" i="7"/>
  <c r="F519" i="7"/>
  <c r="E519" i="7"/>
  <c r="D519" i="7"/>
  <c r="C519" i="7"/>
  <c r="A519" i="7"/>
  <c r="I518" i="7"/>
  <c r="H518" i="7"/>
  <c r="G518" i="7"/>
  <c r="F518" i="7"/>
  <c r="E518" i="7"/>
  <c r="D518" i="7"/>
  <c r="C518" i="7"/>
  <c r="A518" i="7"/>
  <c r="I517" i="7"/>
  <c r="H517" i="7"/>
  <c r="G517" i="7"/>
  <c r="F517" i="7"/>
  <c r="E517" i="7"/>
  <c r="D517" i="7"/>
  <c r="C517" i="7"/>
  <c r="A517" i="7"/>
  <c r="I516" i="7"/>
  <c r="H516" i="7"/>
  <c r="G516" i="7"/>
  <c r="F516" i="7"/>
  <c r="E516" i="7"/>
  <c r="D516" i="7"/>
  <c r="C516" i="7"/>
  <c r="A516" i="7"/>
  <c r="I515" i="7"/>
  <c r="H515" i="7"/>
  <c r="G515" i="7"/>
  <c r="F515" i="7"/>
  <c r="E515" i="7"/>
  <c r="D515" i="7"/>
  <c r="C515" i="7"/>
  <c r="A515" i="7"/>
  <c r="I514" i="7"/>
  <c r="H514" i="7"/>
  <c r="G514" i="7"/>
  <c r="F514" i="7"/>
  <c r="E514" i="7"/>
  <c r="D514" i="7"/>
  <c r="C514" i="7"/>
  <c r="A514" i="7"/>
  <c r="I513" i="7"/>
  <c r="H513" i="7"/>
  <c r="G513" i="7"/>
  <c r="F513" i="7"/>
  <c r="E513" i="7"/>
  <c r="D513" i="7"/>
  <c r="C513" i="7"/>
  <c r="A513" i="7"/>
  <c r="I512" i="7"/>
  <c r="H512" i="7"/>
  <c r="G512" i="7"/>
  <c r="F512" i="7"/>
  <c r="E512" i="7"/>
  <c r="D512" i="7"/>
  <c r="C512" i="7"/>
  <c r="A512" i="7"/>
  <c r="I511" i="7"/>
  <c r="H511" i="7"/>
  <c r="G511" i="7"/>
  <c r="F511" i="7"/>
  <c r="E511" i="7"/>
  <c r="D511" i="7"/>
  <c r="C511" i="7"/>
  <c r="A511" i="7"/>
  <c r="I510" i="7"/>
  <c r="H510" i="7"/>
  <c r="G510" i="7"/>
  <c r="F510" i="7"/>
  <c r="E510" i="7"/>
  <c r="D510" i="7"/>
  <c r="C510" i="7"/>
  <c r="A510" i="7"/>
  <c r="I509" i="7"/>
  <c r="H509" i="7"/>
  <c r="G509" i="7"/>
  <c r="F509" i="7"/>
  <c r="E509" i="7"/>
  <c r="D509" i="7"/>
  <c r="C509" i="7"/>
  <c r="A509" i="7"/>
  <c r="I508" i="7"/>
  <c r="H508" i="7"/>
  <c r="G508" i="7"/>
  <c r="F508" i="7"/>
  <c r="E508" i="7"/>
  <c r="D508" i="7"/>
  <c r="C508" i="7"/>
  <c r="A508" i="7"/>
  <c r="I507" i="7"/>
  <c r="H507" i="7"/>
  <c r="G507" i="7"/>
  <c r="F507" i="7"/>
  <c r="E507" i="7"/>
  <c r="D507" i="7"/>
  <c r="C507" i="7"/>
  <c r="A507" i="7"/>
  <c r="I506" i="7"/>
  <c r="H506" i="7"/>
  <c r="G506" i="7"/>
  <c r="F506" i="7"/>
  <c r="E506" i="7"/>
  <c r="D506" i="7"/>
  <c r="C506" i="7"/>
  <c r="A506" i="7"/>
  <c r="I505" i="7"/>
  <c r="H505" i="7"/>
  <c r="G505" i="7"/>
  <c r="F505" i="7"/>
  <c r="E505" i="7"/>
  <c r="D505" i="7"/>
  <c r="C505" i="7"/>
  <c r="A505" i="7"/>
  <c r="I504" i="7"/>
  <c r="H504" i="7"/>
  <c r="G504" i="7"/>
  <c r="F504" i="7"/>
  <c r="E504" i="7"/>
  <c r="D504" i="7"/>
  <c r="C504" i="7"/>
  <c r="A504" i="7"/>
  <c r="I503" i="7"/>
  <c r="H503" i="7"/>
  <c r="G503" i="7"/>
  <c r="F503" i="7"/>
  <c r="E503" i="7"/>
  <c r="D503" i="7"/>
  <c r="C503" i="7"/>
  <c r="A503" i="7"/>
  <c r="I502" i="7"/>
  <c r="H502" i="7"/>
  <c r="G502" i="7"/>
  <c r="F502" i="7"/>
  <c r="E502" i="7"/>
  <c r="D502" i="7"/>
  <c r="C502" i="7"/>
  <c r="A502" i="7"/>
  <c r="I501" i="7"/>
  <c r="H501" i="7"/>
  <c r="G501" i="7"/>
  <c r="F501" i="7"/>
  <c r="E501" i="7"/>
  <c r="D501" i="7"/>
  <c r="C501" i="7"/>
  <c r="A501" i="7"/>
  <c r="I500" i="7"/>
  <c r="H500" i="7"/>
  <c r="G500" i="7"/>
  <c r="F500" i="7"/>
  <c r="E500" i="7"/>
  <c r="D500" i="7"/>
  <c r="C500" i="7"/>
  <c r="A500" i="7"/>
  <c r="I499" i="7"/>
  <c r="H499" i="7"/>
  <c r="G499" i="7"/>
  <c r="F499" i="7"/>
  <c r="E499" i="7"/>
  <c r="D499" i="7"/>
  <c r="C499" i="7"/>
  <c r="A499" i="7"/>
  <c r="I498" i="7"/>
  <c r="H498" i="7"/>
  <c r="G498" i="7"/>
  <c r="F498" i="7"/>
  <c r="E498" i="7"/>
  <c r="D498" i="7"/>
  <c r="C498" i="7"/>
  <c r="A498" i="7"/>
  <c r="I497" i="7"/>
  <c r="H497" i="7"/>
  <c r="G497" i="7"/>
  <c r="F497" i="7"/>
  <c r="E497" i="7"/>
  <c r="D497" i="7"/>
  <c r="C497" i="7"/>
  <c r="A497" i="7"/>
  <c r="I496" i="7"/>
  <c r="H496" i="7"/>
  <c r="G496" i="7"/>
  <c r="F496" i="7"/>
  <c r="E496" i="7"/>
  <c r="D496" i="7"/>
  <c r="C496" i="7"/>
  <c r="A496" i="7"/>
  <c r="I495" i="7"/>
  <c r="H495" i="7"/>
  <c r="G495" i="7"/>
  <c r="F495" i="7"/>
  <c r="E495" i="7"/>
  <c r="D495" i="7"/>
  <c r="C495" i="7"/>
  <c r="A495" i="7"/>
  <c r="I494" i="7"/>
  <c r="H494" i="7"/>
  <c r="G494" i="7"/>
  <c r="F494" i="7"/>
  <c r="E494" i="7"/>
  <c r="D494" i="7"/>
  <c r="C494" i="7"/>
  <c r="A494" i="7"/>
  <c r="I493" i="7"/>
  <c r="H493" i="7"/>
  <c r="G493" i="7"/>
  <c r="F493" i="7"/>
  <c r="E493" i="7"/>
  <c r="D493" i="7"/>
  <c r="C493" i="7"/>
  <c r="A493" i="7"/>
  <c r="I492" i="7"/>
  <c r="H492" i="7"/>
  <c r="G492" i="7"/>
  <c r="F492" i="7"/>
  <c r="E492" i="7"/>
  <c r="D492" i="7"/>
  <c r="C492" i="7"/>
  <c r="A492" i="7"/>
  <c r="I491" i="7"/>
  <c r="H491" i="7"/>
  <c r="G491" i="7"/>
  <c r="F491" i="7"/>
  <c r="E491" i="7"/>
  <c r="D491" i="7"/>
  <c r="C491" i="7"/>
  <c r="A491" i="7"/>
  <c r="I490" i="7"/>
  <c r="H490" i="7"/>
  <c r="G490" i="7"/>
  <c r="F490" i="7"/>
  <c r="E490" i="7"/>
  <c r="D490" i="7"/>
  <c r="C490" i="7"/>
  <c r="A490" i="7"/>
  <c r="I489" i="7"/>
  <c r="H489" i="7"/>
  <c r="G489" i="7"/>
  <c r="F489" i="7"/>
  <c r="E489" i="7"/>
  <c r="D489" i="7"/>
  <c r="C489" i="7"/>
  <c r="A489" i="7"/>
  <c r="I488" i="7"/>
  <c r="H488" i="7"/>
  <c r="G488" i="7"/>
  <c r="F488" i="7"/>
  <c r="E488" i="7"/>
  <c r="D488" i="7"/>
  <c r="C488" i="7"/>
  <c r="A488" i="7"/>
  <c r="I487" i="7"/>
  <c r="H487" i="7"/>
  <c r="G487" i="7"/>
  <c r="F487" i="7"/>
  <c r="E487" i="7"/>
  <c r="D487" i="7"/>
  <c r="C487" i="7"/>
  <c r="A487" i="7"/>
  <c r="I486" i="7"/>
  <c r="H486" i="7"/>
  <c r="G486" i="7"/>
  <c r="F486" i="7"/>
  <c r="E486" i="7"/>
  <c r="D486" i="7"/>
  <c r="C486" i="7"/>
  <c r="A486" i="7"/>
  <c r="I485" i="7"/>
  <c r="H485" i="7"/>
  <c r="G485" i="7"/>
  <c r="F485" i="7"/>
  <c r="E485" i="7"/>
  <c r="D485" i="7"/>
  <c r="C485" i="7"/>
  <c r="A485" i="7"/>
  <c r="I484" i="7"/>
  <c r="H484" i="7"/>
  <c r="G484" i="7"/>
  <c r="F484" i="7"/>
  <c r="E484" i="7"/>
  <c r="D484" i="7"/>
  <c r="C484" i="7"/>
  <c r="A484" i="7"/>
  <c r="I483" i="7"/>
  <c r="H483" i="7"/>
  <c r="G483" i="7"/>
  <c r="F483" i="7"/>
  <c r="E483" i="7"/>
  <c r="D483" i="7"/>
  <c r="C483" i="7"/>
  <c r="A483" i="7"/>
  <c r="I482" i="7"/>
  <c r="H482" i="7"/>
  <c r="G482" i="7"/>
  <c r="F482" i="7"/>
  <c r="E482" i="7"/>
  <c r="D482" i="7"/>
  <c r="C482" i="7"/>
  <c r="A482" i="7"/>
  <c r="I481" i="7"/>
  <c r="H481" i="7"/>
  <c r="G481" i="7"/>
  <c r="F481" i="7"/>
  <c r="E481" i="7"/>
  <c r="D481" i="7"/>
  <c r="C481" i="7"/>
  <c r="A481" i="7"/>
  <c r="I480" i="7"/>
  <c r="H480" i="7"/>
  <c r="G480" i="7"/>
  <c r="F480" i="7"/>
  <c r="E480" i="7"/>
  <c r="D480" i="7"/>
  <c r="C480" i="7"/>
  <c r="A480" i="7"/>
  <c r="I479" i="7"/>
  <c r="H479" i="7"/>
  <c r="G479" i="7"/>
  <c r="F479" i="7"/>
  <c r="E479" i="7"/>
  <c r="D479" i="7"/>
  <c r="C479" i="7"/>
  <c r="A479" i="7"/>
  <c r="I478" i="7"/>
  <c r="H478" i="7"/>
  <c r="G478" i="7"/>
  <c r="F478" i="7"/>
  <c r="E478" i="7"/>
  <c r="D478" i="7"/>
  <c r="C478" i="7"/>
  <c r="A478" i="7"/>
  <c r="I477" i="7"/>
  <c r="H477" i="7"/>
  <c r="G477" i="7"/>
  <c r="F477" i="7"/>
  <c r="E477" i="7"/>
  <c r="D477" i="7"/>
  <c r="C477" i="7"/>
  <c r="A477" i="7"/>
  <c r="I476" i="7"/>
  <c r="H476" i="7"/>
  <c r="G476" i="7"/>
  <c r="F476" i="7"/>
  <c r="E476" i="7"/>
  <c r="D476" i="7"/>
  <c r="C476" i="7"/>
  <c r="A476" i="7"/>
  <c r="I475" i="7"/>
  <c r="H475" i="7"/>
  <c r="G475" i="7"/>
  <c r="F475" i="7"/>
  <c r="E475" i="7"/>
  <c r="D475" i="7"/>
  <c r="C475" i="7"/>
  <c r="A475" i="7"/>
  <c r="I474" i="7"/>
  <c r="H474" i="7"/>
  <c r="G474" i="7"/>
  <c r="F474" i="7"/>
  <c r="E474" i="7"/>
  <c r="D474" i="7"/>
  <c r="C474" i="7"/>
  <c r="A474" i="7"/>
  <c r="I473" i="7"/>
  <c r="H473" i="7"/>
  <c r="G473" i="7"/>
  <c r="F473" i="7"/>
  <c r="E473" i="7"/>
  <c r="D473" i="7"/>
  <c r="C473" i="7"/>
  <c r="A473" i="7"/>
  <c r="I472" i="7"/>
  <c r="H472" i="7"/>
  <c r="G472" i="7"/>
  <c r="F472" i="7"/>
  <c r="E472" i="7"/>
  <c r="D472" i="7"/>
  <c r="C472" i="7"/>
  <c r="A472" i="7"/>
  <c r="I471" i="7"/>
  <c r="H471" i="7"/>
  <c r="G471" i="7"/>
  <c r="F471" i="7"/>
  <c r="E471" i="7"/>
  <c r="D471" i="7"/>
  <c r="C471" i="7"/>
  <c r="A471" i="7"/>
  <c r="I470" i="7"/>
  <c r="H470" i="7"/>
  <c r="G470" i="7"/>
  <c r="F470" i="7"/>
  <c r="E470" i="7"/>
  <c r="D470" i="7"/>
  <c r="C470" i="7"/>
  <c r="A470" i="7"/>
  <c r="I469" i="7"/>
  <c r="H469" i="7"/>
  <c r="G469" i="7"/>
  <c r="F469" i="7"/>
  <c r="E469" i="7"/>
  <c r="D469" i="7"/>
  <c r="C469" i="7"/>
  <c r="A469" i="7"/>
  <c r="I468" i="7"/>
  <c r="H468" i="7"/>
  <c r="G468" i="7"/>
  <c r="F468" i="7"/>
  <c r="E468" i="7"/>
  <c r="D468" i="7"/>
  <c r="C468" i="7"/>
  <c r="A468" i="7"/>
  <c r="I467" i="7"/>
  <c r="H467" i="7"/>
  <c r="G467" i="7"/>
  <c r="F467" i="7"/>
  <c r="E467" i="7"/>
  <c r="D467" i="7"/>
  <c r="C467" i="7"/>
  <c r="A467" i="7"/>
  <c r="I466" i="7"/>
  <c r="H466" i="7"/>
  <c r="G466" i="7"/>
  <c r="F466" i="7"/>
  <c r="E466" i="7"/>
  <c r="D466" i="7"/>
  <c r="C466" i="7"/>
  <c r="A466" i="7"/>
  <c r="I465" i="7"/>
  <c r="H465" i="7"/>
  <c r="G465" i="7"/>
  <c r="F465" i="7"/>
  <c r="E465" i="7"/>
  <c r="D465" i="7"/>
  <c r="C465" i="7"/>
  <c r="A465" i="7"/>
  <c r="I464" i="7"/>
  <c r="H464" i="7"/>
  <c r="G464" i="7"/>
  <c r="F464" i="7"/>
  <c r="E464" i="7"/>
  <c r="D464" i="7"/>
  <c r="C464" i="7"/>
  <c r="A464" i="7"/>
  <c r="I463" i="7"/>
  <c r="H463" i="7"/>
  <c r="G463" i="7"/>
  <c r="F463" i="7"/>
  <c r="E463" i="7"/>
  <c r="D463" i="7"/>
  <c r="C463" i="7"/>
  <c r="A463" i="7"/>
  <c r="I462" i="7"/>
  <c r="H462" i="7"/>
  <c r="G462" i="7"/>
  <c r="F462" i="7"/>
  <c r="E462" i="7"/>
  <c r="D462" i="7"/>
  <c r="C462" i="7"/>
  <c r="A462" i="7"/>
  <c r="I461" i="7"/>
  <c r="H461" i="7"/>
  <c r="G461" i="7"/>
  <c r="F461" i="7"/>
  <c r="E461" i="7"/>
  <c r="D461" i="7"/>
  <c r="C461" i="7"/>
  <c r="A461" i="7"/>
  <c r="I460" i="7"/>
  <c r="H460" i="7"/>
  <c r="G460" i="7"/>
  <c r="F460" i="7"/>
  <c r="E460" i="7"/>
  <c r="D460" i="7"/>
  <c r="C460" i="7"/>
  <c r="A460" i="7"/>
  <c r="I459" i="7"/>
  <c r="H459" i="7"/>
  <c r="G459" i="7"/>
  <c r="F459" i="7"/>
  <c r="E459" i="7"/>
  <c r="D459" i="7"/>
  <c r="C459" i="7"/>
  <c r="A459" i="7"/>
  <c r="I458" i="7"/>
  <c r="H458" i="7"/>
  <c r="G458" i="7"/>
  <c r="F458" i="7"/>
  <c r="E458" i="7"/>
  <c r="D458" i="7"/>
  <c r="C458" i="7"/>
  <c r="A458" i="7"/>
  <c r="I457" i="7"/>
  <c r="H457" i="7"/>
  <c r="G457" i="7"/>
  <c r="F457" i="7"/>
  <c r="E457" i="7"/>
  <c r="D457" i="7"/>
  <c r="C457" i="7"/>
  <c r="A457" i="7"/>
  <c r="I456" i="7"/>
  <c r="H456" i="7"/>
  <c r="G456" i="7"/>
  <c r="F456" i="7"/>
  <c r="E456" i="7"/>
  <c r="D456" i="7"/>
  <c r="C456" i="7"/>
  <c r="A456" i="7"/>
  <c r="I455" i="7"/>
  <c r="H455" i="7"/>
  <c r="G455" i="7"/>
  <c r="F455" i="7"/>
  <c r="E455" i="7"/>
  <c r="D455" i="7"/>
  <c r="C455" i="7"/>
  <c r="A455" i="7"/>
  <c r="I454" i="7"/>
  <c r="H454" i="7"/>
  <c r="G454" i="7"/>
  <c r="F454" i="7"/>
  <c r="E454" i="7"/>
  <c r="D454" i="7"/>
  <c r="C454" i="7"/>
  <c r="A454" i="7"/>
  <c r="I453" i="7"/>
  <c r="H453" i="7"/>
  <c r="G453" i="7"/>
  <c r="F453" i="7"/>
  <c r="E453" i="7"/>
  <c r="D453" i="7"/>
  <c r="C453" i="7"/>
  <c r="A453" i="7"/>
  <c r="I452" i="7"/>
  <c r="H452" i="7"/>
  <c r="G452" i="7"/>
  <c r="F452" i="7"/>
  <c r="E452" i="7"/>
  <c r="D452" i="7"/>
  <c r="C452" i="7"/>
  <c r="A452" i="7"/>
  <c r="I451" i="7"/>
  <c r="H451" i="7"/>
  <c r="G451" i="7"/>
  <c r="F451" i="7"/>
  <c r="E451" i="7"/>
  <c r="D451" i="7"/>
  <c r="C451" i="7"/>
  <c r="A451" i="7"/>
  <c r="I450" i="7"/>
  <c r="H450" i="7"/>
  <c r="G450" i="7"/>
  <c r="F450" i="7"/>
  <c r="E450" i="7"/>
  <c r="D450" i="7"/>
  <c r="C450" i="7"/>
  <c r="A450" i="7"/>
  <c r="I449" i="7"/>
  <c r="H449" i="7"/>
  <c r="G449" i="7"/>
  <c r="F449" i="7"/>
  <c r="E449" i="7"/>
  <c r="D449" i="7"/>
  <c r="C449" i="7"/>
  <c r="A449" i="7"/>
  <c r="I448" i="7"/>
  <c r="H448" i="7"/>
  <c r="G448" i="7"/>
  <c r="F448" i="7"/>
  <c r="E448" i="7"/>
  <c r="D448" i="7"/>
  <c r="C448" i="7"/>
  <c r="A448" i="7"/>
  <c r="I447" i="7"/>
  <c r="H447" i="7"/>
  <c r="G447" i="7"/>
  <c r="F447" i="7"/>
  <c r="E447" i="7"/>
  <c r="D447" i="7"/>
  <c r="C447" i="7"/>
  <c r="A447" i="7"/>
  <c r="I446" i="7"/>
  <c r="H446" i="7"/>
  <c r="G446" i="7"/>
  <c r="F446" i="7"/>
  <c r="E446" i="7"/>
  <c r="D446" i="7"/>
  <c r="C446" i="7"/>
  <c r="A446" i="7"/>
  <c r="I445" i="7"/>
  <c r="H445" i="7"/>
  <c r="G445" i="7"/>
  <c r="F445" i="7"/>
  <c r="E445" i="7"/>
  <c r="D445" i="7"/>
  <c r="C445" i="7"/>
  <c r="A445" i="7"/>
  <c r="I444" i="7"/>
  <c r="H444" i="7"/>
  <c r="G444" i="7"/>
  <c r="F444" i="7"/>
  <c r="E444" i="7"/>
  <c r="D444" i="7"/>
  <c r="C444" i="7"/>
  <c r="A444" i="7"/>
  <c r="I443" i="7"/>
  <c r="H443" i="7"/>
  <c r="G443" i="7"/>
  <c r="F443" i="7"/>
  <c r="E443" i="7"/>
  <c r="D443" i="7"/>
  <c r="C443" i="7"/>
  <c r="A443" i="7"/>
  <c r="I442" i="7"/>
  <c r="H442" i="7"/>
  <c r="G442" i="7"/>
  <c r="F442" i="7"/>
  <c r="E442" i="7"/>
  <c r="D442" i="7"/>
  <c r="C442" i="7"/>
  <c r="A442" i="7"/>
  <c r="I441" i="7"/>
  <c r="H441" i="7"/>
  <c r="G441" i="7"/>
  <c r="F441" i="7"/>
  <c r="E441" i="7"/>
  <c r="D441" i="7"/>
  <c r="C441" i="7"/>
  <c r="A441" i="7"/>
  <c r="I440" i="7"/>
  <c r="H440" i="7"/>
  <c r="G440" i="7"/>
  <c r="F440" i="7"/>
  <c r="E440" i="7"/>
  <c r="D440" i="7"/>
  <c r="C440" i="7"/>
  <c r="A440" i="7"/>
  <c r="I439" i="7"/>
  <c r="H439" i="7"/>
  <c r="G439" i="7"/>
  <c r="F439" i="7"/>
  <c r="E439" i="7"/>
  <c r="D439" i="7"/>
  <c r="C439" i="7"/>
  <c r="A439" i="7"/>
  <c r="I438" i="7"/>
  <c r="H438" i="7"/>
  <c r="G438" i="7"/>
  <c r="F438" i="7"/>
  <c r="E438" i="7"/>
  <c r="D438" i="7"/>
  <c r="C438" i="7"/>
  <c r="A438" i="7"/>
  <c r="I437" i="7"/>
  <c r="H437" i="7"/>
  <c r="G437" i="7"/>
  <c r="F437" i="7"/>
  <c r="E437" i="7"/>
  <c r="D437" i="7"/>
  <c r="C437" i="7"/>
  <c r="A437" i="7"/>
  <c r="I436" i="7"/>
  <c r="H436" i="7"/>
  <c r="G436" i="7"/>
  <c r="F436" i="7"/>
  <c r="E436" i="7"/>
  <c r="D436" i="7"/>
  <c r="C436" i="7"/>
  <c r="A436" i="7"/>
  <c r="I435" i="7"/>
  <c r="H435" i="7"/>
  <c r="G435" i="7"/>
  <c r="F435" i="7"/>
  <c r="E435" i="7"/>
  <c r="D435" i="7"/>
  <c r="C435" i="7"/>
  <c r="A435" i="7"/>
  <c r="I434" i="7"/>
  <c r="H434" i="7"/>
  <c r="G434" i="7"/>
  <c r="F434" i="7"/>
  <c r="E434" i="7"/>
  <c r="D434" i="7"/>
  <c r="C434" i="7"/>
  <c r="A434" i="7"/>
  <c r="I433" i="7"/>
  <c r="H433" i="7"/>
  <c r="G433" i="7"/>
  <c r="F433" i="7"/>
  <c r="E433" i="7"/>
  <c r="D433" i="7"/>
  <c r="C433" i="7"/>
  <c r="A433" i="7"/>
  <c r="I432" i="7"/>
  <c r="H432" i="7"/>
  <c r="G432" i="7"/>
  <c r="F432" i="7"/>
  <c r="E432" i="7"/>
  <c r="D432" i="7"/>
  <c r="C432" i="7"/>
  <c r="A432" i="7"/>
  <c r="I431" i="7"/>
  <c r="H431" i="7"/>
  <c r="G431" i="7"/>
  <c r="F431" i="7"/>
  <c r="E431" i="7"/>
  <c r="D431" i="7"/>
  <c r="C431" i="7"/>
  <c r="A431" i="7"/>
  <c r="I430" i="7"/>
  <c r="H430" i="7"/>
  <c r="G430" i="7"/>
  <c r="F430" i="7"/>
  <c r="E430" i="7"/>
  <c r="D430" i="7"/>
  <c r="C430" i="7"/>
  <c r="A430" i="7"/>
  <c r="I429" i="7"/>
  <c r="H429" i="7"/>
  <c r="G429" i="7"/>
  <c r="F429" i="7"/>
  <c r="E429" i="7"/>
  <c r="D429" i="7"/>
  <c r="C429" i="7"/>
  <c r="A429" i="7"/>
  <c r="I428" i="7"/>
  <c r="H428" i="7"/>
  <c r="G428" i="7"/>
  <c r="F428" i="7"/>
  <c r="E428" i="7"/>
  <c r="D428" i="7"/>
  <c r="C428" i="7"/>
  <c r="A428" i="7"/>
  <c r="I427" i="7"/>
  <c r="H427" i="7"/>
  <c r="G427" i="7"/>
  <c r="F427" i="7"/>
  <c r="E427" i="7"/>
  <c r="D427" i="7"/>
  <c r="C427" i="7"/>
  <c r="A427" i="7"/>
  <c r="I426" i="7"/>
  <c r="H426" i="7"/>
  <c r="G426" i="7"/>
  <c r="F426" i="7"/>
  <c r="E426" i="7"/>
  <c r="D426" i="7"/>
  <c r="C426" i="7"/>
  <c r="A426" i="7"/>
  <c r="I425" i="7"/>
  <c r="H425" i="7"/>
  <c r="G425" i="7"/>
  <c r="F425" i="7"/>
  <c r="E425" i="7"/>
  <c r="D425" i="7"/>
  <c r="C425" i="7"/>
  <c r="A425" i="7"/>
  <c r="I424" i="7"/>
  <c r="H424" i="7"/>
  <c r="G424" i="7"/>
  <c r="F424" i="7"/>
  <c r="E424" i="7"/>
  <c r="D424" i="7"/>
  <c r="C424" i="7"/>
  <c r="A424" i="7"/>
  <c r="I423" i="7"/>
  <c r="H423" i="7"/>
  <c r="G423" i="7"/>
  <c r="F423" i="7"/>
  <c r="E423" i="7"/>
  <c r="D423" i="7"/>
  <c r="C423" i="7"/>
  <c r="A423" i="7"/>
  <c r="I422" i="7"/>
  <c r="H422" i="7"/>
  <c r="G422" i="7"/>
  <c r="F422" i="7"/>
  <c r="E422" i="7"/>
  <c r="D422" i="7"/>
  <c r="C422" i="7"/>
  <c r="A422" i="7"/>
  <c r="I421" i="7"/>
  <c r="H421" i="7"/>
  <c r="G421" i="7"/>
  <c r="F421" i="7"/>
  <c r="E421" i="7"/>
  <c r="D421" i="7"/>
  <c r="C421" i="7"/>
  <c r="A421" i="7"/>
  <c r="I420" i="7"/>
  <c r="H420" i="7"/>
  <c r="G420" i="7"/>
  <c r="F420" i="7"/>
  <c r="E420" i="7"/>
  <c r="D420" i="7"/>
  <c r="C420" i="7"/>
  <c r="A420" i="7"/>
  <c r="I419" i="7"/>
  <c r="H419" i="7"/>
  <c r="G419" i="7"/>
  <c r="F419" i="7"/>
  <c r="E419" i="7"/>
  <c r="D419" i="7"/>
  <c r="C419" i="7"/>
  <c r="A419" i="7"/>
  <c r="I418" i="7"/>
  <c r="H418" i="7"/>
  <c r="G418" i="7"/>
  <c r="F418" i="7"/>
  <c r="E418" i="7"/>
  <c r="D418" i="7"/>
  <c r="C418" i="7"/>
  <c r="A418" i="7"/>
  <c r="I417" i="7"/>
  <c r="H417" i="7"/>
  <c r="G417" i="7"/>
  <c r="F417" i="7"/>
  <c r="E417" i="7"/>
  <c r="D417" i="7"/>
  <c r="C417" i="7"/>
  <c r="A417" i="7"/>
  <c r="I416" i="7"/>
  <c r="H416" i="7"/>
  <c r="G416" i="7"/>
  <c r="F416" i="7"/>
  <c r="E416" i="7"/>
  <c r="D416" i="7"/>
  <c r="C416" i="7"/>
  <c r="A416" i="7"/>
  <c r="I415" i="7"/>
  <c r="H415" i="7"/>
  <c r="G415" i="7"/>
  <c r="F415" i="7"/>
  <c r="E415" i="7"/>
  <c r="D415" i="7"/>
  <c r="C415" i="7"/>
  <c r="A415" i="7"/>
  <c r="I414" i="7"/>
  <c r="H414" i="7"/>
  <c r="G414" i="7"/>
  <c r="F414" i="7"/>
  <c r="E414" i="7"/>
  <c r="D414" i="7"/>
  <c r="C414" i="7"/>
  <c r="A414" i="7"/>
  <c r="I413" i="7"/>
  <c r="H413" i="7"/>
  <c r="G413" i="7"/>
  <c r="F413" i="7"/>
  <c r="E413" i="7"/>
  <c r="D413" i="7"/>
  <c r="C413" i="7"/>
  <c r="A413" i="7"/>
  <c r="I412" i="7"/>
  <c r="H412" i="7"/>
  <c r="G412" i="7"/>
  <c r="F412" i="7"/>
  <c r="E412" i="7"/>
  <c r="D412" i="7"/>
  <c r="C412" i="7"/>
  <c r="A412" i="7"/>
  <c r="I411" i="7"/>
  <c r="H411" i="7"/>
  <c r="G411" i="7"/>
  <c r="F411" i="7"/>
  <c r="E411" i="7"/>
  <c r="D411" i="7"/>
  <c r="C411" i="7"/>
  <c r="A411" i="7"/>
  <c r="I410" i="7"/>
  <c r="H410" i="7"/>
  <c r="G410" i="7"/>
  <c r="F410" i="7"/>
  <c r="E410" i="7"/>
  <c r="D410" i="7"/>
  <c r="C410" i="7"/>
  <c r="A410" i="7"/>
  <c r="I409" i="7"/>
  <c r="H409" i="7"/>
  <c r="G409" i="7"/>
  <c r="F409" i="7"/>
  <c r="E409" i="7"/>
  <c r="D409" i="7"/>
  <c r="C409" i="7"/>
  <c r="A409" i="7"/>
  <c r="I408" i="7"/>
  <c r="H408" i="7"/>
  <c r="G408" i="7"/>
  <c r="F408" i="7"/>
  <c r="E408" i="7"/>
  <c r="D408" i="7"/>
  <c r="C408" i="7"/>
  <c r="A408" i="7"/>
  <c r="I407" i="7"/>
  <c r="H407" i="7"/>
  <c r="G407" i="7"/>
  <c r="F407" i="7"/>
  <c r="E407" i="7"/>
  <c r="D407" i="7"/>
  <c r="C407" i="7"/>
  <c r="A407" i="7"/>
  <c r="I406" i="7"/>
  <c r="H406" i="7"/>
  <c r="G406" i="7"/>
  <c r="F406" i="7"/>
  <c r="E406" i="7"/>
  <c r="D406" i="7"/>
  <c r="C406" i="7"/>
  <c r="A406" i="7"/>
  <c r="I405" i="7"/>
  <c r="H405" i="7"/>
  <c r="G405" i="7"/>
  <c r="F405" i="7"/>
  <c r="E405" i="7"/>
  <c r="D405" i="7"/>
  <c r="C405" i="7"/>
  <c r="A405" i="7"/>
  <c r="I404" i="7"/>
  <c r="H404" i="7"/>
  <c r="G404" i="7"/>
  <c r="F404" i="7"/>
  <c r="E404" i="7"/>
  <c r="D404" i="7"/>
  <c r="C404" i="7"/>
  <c r="A404" i="7"/>
  <c r="I403" i="7"/>
  <c r="H403" i="7"/>
  <c r="G403" i="7"/>
  <c r="F403" i="7"/>
  <c r="E403" i="7"/>
  <c r="D403" i="7"/>
  <c r="C403" i="7"/>
  <c r="A403" i="7"/>
  <c r="I402" i="7"/>
  <c r="H402" i="7"/>
  <c r="G402" i="7"/>
  <c r="F402" i="7"/>
  <c r="E402" i="7"/>
  <c r="D402" i="7"/>
  <c r="C402" i="7"/>
  <c r="A402" i="7"/>
  <c r="I401" i="7"/>
  <c r="H401" i="7"/>
  <c r="G401" i="7"/>
  <c r="F401" i="7"/>
  <c r="E401" i="7"/>
  <c r="D401" i="7"/>
  <c r="C401" i="7"/>
  <c r="A401" i="7"/>
  <c r="I400" i="7"/>
  <c r="H400" i="7"/>
  <c r="G400" i="7"/>
  <c r="F400" i="7"/>
  <c r="E400" i="7"/>
  <c r="D400" i="7"/>
  <c r="C400" i="7"/>
  <c r="A400" i="7"/>
  <c r="I399" i="7"/>
  <c r="H399" i="7"/>
  <c r="G399" i="7"/>
  <c r="F399" i="7"/>
  <c r="E399" i="7"/>
  <c r="D399" i="7"/>
  <c r="C399" i="7"/>
  <c r="A399" i="7"/>
  <c r="I398" i="7"/>
  <c r="H398" i="7"/>
  <c r="G398" i="7"/>
  <c r="F398" i="7"/>
  <c r="E398" i="7"/>
  <c r="D398" i="7"/>
  <c r="C398" i="7"/>
  <c r="A398" i="7"/>
  <c r="I397" i="7"/>
  <c r="H397" i="7"/>
  <c r="G397" i="7"/>
  <c r="F397" i="7"/>
  <c r="E397" i="7"/>
  <c r="D397" i="7"/>
  <c r="C397" i="7"/>
  <c r="A397" i="7"/>
  <c r="I396" i="7"/>
  <c r="H396" i="7"/>
  <c r="G396" i="7"/>
  <c r="F396" i="7"/>
  <c r="E396" i="7"/>
  <c r="D396" i="7"/>
  <c r="C396" i="7"/>
  <c r="A396" i="7"/>
  <c r="I395" i="7"/>
  <c r="H395" i="7"/>
  <c r="G395" i="7"/>
  <c r="F395" i="7"/>
  <c r="E395" i="7"/>
  <c r="D395" i="7"/>
  <c r="C395" i="7"/>
  <c r="A395" i="7"/>
  <c r="I394" i="7"/>
  <c r="H394" i="7"/>
  <c r="G394" i="7"/>
  <c r="F394" i="7"/>
  <c r="E394" i="7"/>
  <c r="D394" i="7"/>
  <c r="C394" i="7"/>
  <c r="A394" i="7"/>
  <c r="I393" i="7"/>
  <c r="H393" i="7"/>
  <c r="G393" i="7"/>
  <c r="F393" i="7"/>
  <c r="E393" i="7"/>
  <c r="D393" i="7"/>
  <c r="C393" i="7"/>
  <c r="A393" i="7"/>
  <c r="I392" i="7"/>
  <c r="H392" i="7"/>
  <c r="G392" i="7"/>
  <c r="F392" i="7"/>
  <c r="E392" i="7"/>
  <c r="D392" i="7"/>
  <c r="C392" i="7"/>
  <c r="A392" i="7"/>
  <c r="I391" i="7"/>
  <c r="H391" i="7"/>
  <c r="G391" i="7"/>
  <c r="F391" i="7"/>
  <c r="E391" i="7"/>
  <c r="D391" i="7"/>
  <c r="C391" i="7"/>
  <c r="A391" i="7"/>
  <c r="I390" i="7"/>
  <c r="H390" i="7"/>
  <c r="G390" i="7"/>
  <c r="F390" i="7"/>
  <c r="E390" i="7"/>
  <c r="D390" i="7"/>
  <c r="C390" i="7"/>
  <c r="A390" i="7"/>
  <c r="I389" i="7"/>
  <c r="H389" i="7"/>
  <c r="G389" i="7"/>
  <c r="F389" i="7"/>
  <c r="E389" i="7"/>
  <c r="D389" i="7"/>
  <c r="C389" i="7"/>
  <c r="A389" i="7"/>
  <c r="I388" i="7"/>
  <c r="H388" i="7"/>
  <c r="G388" i="7"/>
  <c r="F388" i="7"/>
  <c r="E388" i="7"/>
  <c r="D388" i="7"/>
  <c r="C388" i="7"/>
  <c r="A388" i="7"/>
  <c r="I387" i="7"/>
  <c r="H387" i="7"/>
  <c r="G387" i="7"/>
  <c r="F387" i="7"/>
  <c r="E387" i="7"/>
  <c r="D387" i="7"/>
  <c r="C387" i="7"/>
  <c r="A387" i="7"/>
  <c r="I386" i="7"/>
  <c r="H386" i="7"/>
  <c r="G386" i="7"/>
  <c r="F386" i="7"/>
  <c r="E386" i="7"/>
  <c r="D386" i="7"/>
  <c r="C386" i="7"/>
  <c r="A386" i="7"/>
  <c r="I385" i="7"/>
  <c r="H385" i="7"/>
  <c r="G385" i="7"/>
  <c r="F385" i="7"/>
  <c r="E385" i="7"/>
  <c r="D385" i="7"/>
  <c r="C385" i="7"/>
  <c r="A385" i="7"/>
  <c r="I384" i="7"/>
  <c r="H384" i="7"/>
  <c r="G384" i="7"/>
  <c r="F384" i="7"/>
  <c r="E384" i="7"/>
  <c r="D384" i="7"/>
  <c r="C384" i="7"/>
  <c r="A384" i="7"/>
  <c r="I383" i="7"/>
  <c r="H383" i="7"/>
  <c r="G383" i="7"/>
  <c r="F383" i="7"/>
  <c r="E383" i="7"/>
  <c r="D383" i="7"/>
  <c r="C383" i="7"/>
  <c r="A383" i="7"/>
  <c r="I382" i="7"/>
  <c r="H382" i="7"/>
  <c r="G382" i="7"/>
  <c r="F382" i="7"/>
  <c r="E382" i="7"/>
  <c r="D382" i="7"/>
  <c r="C382" i="7"/>
  <c r="A382" i="7"/>
  <c r="I381" i="7"/>
  <c r="H381" i="7"/>
  <c r="G381" i="7"/>
  <c r="F381" i="7"/>
  <c r="E381" i="7"/>
  <c r="D381" i="7"/>
  <c r="C381" i="7"/>
  <c r="A381" i="7"/>
  <c r="I380" i="7"/>
  <c r="H380" i="7"/>
  <c r="G380" i="7"/>
  <c r="F380" i="7"/>
  <c r="E380" i="7"/>
  <c r="D380" i="7"/>
  <c r="C380" i="7"/>
  <c r="A380" i="7"/>
  <c r="I379" i="7"/>
  <c r="H379" i="7"/>
  <c r="G379" i="7"/>
  <c r="F379" i="7"/>
  <c r="E379" i="7"/>
  <c r="D379" i="7"/>
  <c r="C379" i="7"/>
  <c r="A379" i="7"/>
  <c r="I378" i="7"/>
  <c r="H378" i="7"/>
  <c r="G378" i="7"/>
  <c r="F378" i="7"/>
  <c r="E378" i="7"/>
  <c r="D378" i="7"/>
  <c r="C378" i="7"/>
  <c r="A378" i="7"/>
  <c r="I377" i="7"/>
  <c r="H377" i="7"/>
  <c r="G377" i="7"/>
  <c r="F377" i="7"/>
  <c r="E377" i="7"/>
  <c r="D377" i="7"/>
  <c r="C377" i="7"/>
  <c r="A377" i="7"/>
  <c r="I376" i="7"/>
  <c r="H376" i="7"/>
  <c r="G376" i="7"/>
  <c r="F376" i="7"/>
  <c r="E376" i="7"/>
  <c r="D376" i="7"/>
  <c r="C376" i="7"/>
  <c r="A376" i="7"/>
  <c r="I375" i="7"/>
  <c r="H375" i="7"/>
  <c r="G375" i="7"/>
  <c r="F375" i="7"/>
  <c r="E375" i="7"/>
  <c r="D375" i="7"/>
  <c r="C375" i="7"/>
  <c r="A375" i="7"/>
  <c r="I374" i="7"/>
  <c r="H374" i="7"/>
  <c r="G374" i="7"/>
  <c r="F374" i="7"/>
  <c r="E374" i="7"/>
  <c r="D374" i="7"/>
  <c r="C374" i="7"/>
  <c r="A374" i="7"/>
  <c r="I373" i="7"/>
  <c r="H373" i="7"/>
  <c r="G373" i="7"/>
  <c r="F373" i="7"/>
  <c r="E373" i="7"/>
  <c r="D373" i="7"/>
  <c r="C373" i="7"/>
  <c r="A373" i="7"/>
  <c r="I372" i="7"/>
  <c r="H372" i="7"/>
  <c r="G372" i="7"/>
  <c r="F372" i="7"/>
  <c r="E372" i="7"/>
  <c r="D372" i="7"/>
  <c r="C372" i="7"/>
  <c r="A372" i="7"/>
  <c r="I371" i="7"/>
  <c r="H371" i="7"/>
  <c r="G371" i="7"/>
  <c r="F371" i="7"/>
  <c r="E371" i="7"/>
  <c r="D371" i="7"/>
  <c r="C371" i="7"/>
  <c r="A371" i="7"/>
  <c r="I370" i="7"/>
  <c r="H370" i="7"/>
  <c r="G370" i="7"/>
  <c r="F370" i="7"/>
  <c r="E370" i="7"/>
  <c r="D370" i="7"/>
  <c r="C370" i="7"/>
  <c r="A370" i="7"/>
  <c r="I369" i="7"/>
  <c r="H369" i="7"/>
  <c r="G369" i="7"/>
  <c r="F369" i="7"/>
  <c r="E369" i="7"/>
  <c r="D369" i="7"/>
  <c r="C369" i="7"/>
  <c r="A369" i="7"/>
  <c r="I368" i="7"/>
  <c r="H368" i="7"/>
  <c r="G368" i="7"/>
  <c r="F368" i="7"/>
  <c r="E368" i="7"/>
  <c r="D368" i="7"/>
  <c r="C368" i="7"/>
  <c r="A368" i="7"/>
  <c r="I367" i="7"/>
  <c r="H367" i="7"/>
  <c r="G367" i="7"/>
  <c r="F367" i="7"/>
  <c r="E367" i="7"/>
  <c r="D367" i="7"/>
  <c r="C367" i="7"/>
  <c r="A367" i="7"/>
  <c r="I366" i="7"/>
  <c r="H366" i="7"/>
  <c r="G366" i="7"/>
  <c r="F366" i="7"/>
  <c r="E366" i="7"/>
  <c r="D366" i="7"/>
  <c r="C366" i="7"/>
  <c r="A366" i="7"/>
  <c r="I365" i="7"/>
  <c r="H365" i="7"/>
  <c r="G365" i="7"/>
  <c r="F365" i="7"/>
  <c r="E365" i="7"/>
  <c r="D365" i="7"/>
  <c r="C365" i="7"/>
  <c r="A365" i="7"/>
  <c r="I364" i="7"/>
  <c r="H364" i="7"/>
  <c r="G364" i="7"/>
  <c r="F364" i="7"/>
  <c r="E364" i="7"/>
  <c r="D364" i="7"/>
  <c r="C364" i="7"/>
  <c r="A364" i="7"/>
  <c r="I363" i="7"/>
  <c r="H363" i="7"/>
  <c r="G363" i="7"/>
  <c r="F363" i="7"/>
  <c r="E363" i="7"/>
  <c r="D363" i="7"/>
  <c r="C363" i="7"/>
  <c r="A363" i="7"/>
  <c r="I362" i="7"/>
  <c r="H362" i="7"/>
  <c r="G362" i="7"/>
  <c r="F362" i="7"/>
  <c r="E362" i="7"/>
  <c r="D362" i="7"/>
  <c r="C362" i="7"/>
  <c r="A362" i="7"/>
  <c r="I361" i="7"/>
  <c r="H361" i="7"/>
  <c r="G361" i="7"/>
  <c r="F361" i="7"/>
  <c r="E361" i="7"/>
  <c r="D361" i="7"/>
  <c r="C361" i="7"/>
  <c r="A361" i="7"/>
  <c r="I360" i="7"/>
  <c r="H360" i="7"/>
  <c r="G360" i="7"/>
  <c r="F360" i="7"/>
  <c r="E360" i="7"/>
  <c r="D360" i="7"/>
  <c r="C360" i="7"/>
  <c r="A360" i="7"/>
  <c r="I359" i="7"/>
  <c r="H359" i="7"/>
  <c r="G359" i="7"/>
  <c r="F359" i="7"/>
  <c r="E359" i="7"/>
  <c r="D359" i="7"/>
  <c r="C359" i="7"/>
  <c r="A359" i="7"/>
  <c r="I358" i="7"/>
  <c r="H358" i="7"/>
  <c r="G358" i="7"/>
  <c r="F358" i="7"/>
  <c r="E358" i="7"/>
  <c r="D358" i="7"/>
  <c r="C358" i="7"/>
  <c r="A358" i="7"/>
  <c r="I357" i="7"/>
  <c r="H357" i="7"/>
  <c r="G357" i="7"/>
  <c r="F357" i="7"/>
  <c r="E357" i="7"/>
  <c r="D357" i="7"/>
  <c r="C357" i="7"/>
  <c r="A357" i="7"/>
  <c r="I356" i="7"/>
  <c r="H356" i="7"/>
  <c r="G356" i="7"/>
  <c r="F356" i="7"/>
  <c r="E356" i="7"/>
  <c r="D356" i="7"/>
  <c r="C356" i="7"/>
  <c r="A356" i="7"/>
  <c r="I355" i="7"/>
  <c r="H355" i="7"/>
  <c r="G355" i="7"/>
  <c r="F355" i="7"/>
  <c r="E355" i="7"/>
  <c r="D355" i="7"/>
  <c r="C355" i="7"/>
  <c r="A355" i="7"/>
  <c r="I354" i="7"/>
  <c r="H354" i="7"/>
  <c r="G354" i="7"/>
  <c r="F354" i="7"/>
  <c r="E354" i="7"/>
  <c r="D354" i="7"/>
  <c r="C354" i="7"/>
  <c r="A354" i="7"/>
  <c r="I353" i="7"/>
  <c r="H353" i="7"/>
  <c r="G353" i="7"/>
  <c r="F353" i="7"/>
  <c r="E353" i="7"/>
  <c r="D353" i="7"/>
  <c r="C353" i="7"/>
  <c r="A353" i="7"/>
  <c r="I352" i="7"/>
  <c r="H352" i="7"/>
  <c r="G352" i="7"/>
  <c r="F352" i="7"/>
  <c r="E352" i="7"/>
  <c r="D352" i="7"/>
  <c r="C352" i="7"/>
  <c r="A352" i="7"/>
  <c r="I351" i="7"/>
  <c r="H351" i="7"/>
  <c r="G351" i="7"/>
  <c r="F351" i="7"/>
  <c r="E351" i="7"/>
  <c r="D351" i="7"/>
  <c r="C351" i="7"/>
  <c r="A351" i="7"/>
  <c r="I350" i="7"/>
  <c r="H350" i="7"/>
  <c r="G350" i="7"/>
  <c r="F350" i="7"/>
  <c r="E350" i="7"/>
  <c r="D350" i="7"/>
  <c r="C350" i="7"/>
  <c r="A350" i="7"/>
  <c r="I349" i="7"/>
  <c r="H349" i="7"/>
  <c r="G349" i="7"/>
  <c r="F349" i="7"/>
  <c r="E349" i="7"/>
  <c r="D349" i="7"/>
  <c r="C349" i="7"/>
  <c r="A349" i="7"/>
  <c r="I348" i="7"/>
  <c r="H348" i="7"/>
  <c r="G348" i="7"/>
  <c r="F348" i="7"/>
  <c r="E348" i="7"/>
  <c r="D348" i="7"/>
  <c r="C348" i="7"/>
  <c r="A348" i="7"/>
  <c r="I347" i="7"/>
  <c r="H347" i="7"/>
  <c r="G347" i="7"/>
  <c r="F347" i="7"/>
  <c r="E347" i="7"/>
  <c r="D347" i="7"/>
  <c r="C347" i="7"/>
  <c r="A347" i="7"/>
  <c r="I346" i="7"/>
  <c r="H346" i="7"/>
  <c r="G346" i="7"/>
  <c r="F346" i="7"/>
  <c r="E346" i="7"/>
  <c r="D346" i="7"/>
  <c r="C346" i="7"/>
  <c r="A346" i="7"/>
  <c r="I345" i="7"/>
  <c r="H345" i="7"/>
  <c r="G345" i="7"/>
  <c r="F345" i="7"/>
  <c r="E345" i="7"/>
  <c r="D345" i="7"/>
  <c r="C345" i="7"/>
  <c r="A345" i="7"/>
  <c r="I344" i="7"/>
  <c r="H344" i="7"/>
  <c r="G344" i="7"/>
  <c r="F344" i="7"/>
  <c r="E344" i="7"/>
  <c r="D344" i="7"/>
  <c r="C344" i="7"/>
  <c r="A344" i="7"/>
  <c r="I343" i="7"/>
  <c r="H343" i="7"/>
  <c r="G343" i="7"/>
  <c r="F343" i="7"/>
  <c r="E343" i="7"/>
  <c r="D343" i="7"/>
  <c r="C343" i="7"/>
  <c r="A343" i="7"/>
  <c r="I342" i="7"/>
  <c r="H342" i="7"/>
  <c r="G342" i="7"/>
  <c r="F342" i="7"/>
  <c r="E342" i="7"/>
  <c r="D342" i="7"/>
  <c r="C342" i="7"/>
  <c r="A342" i="7"/>
  <c r="I341" i="7"/>
  <c r="H341" i="7"/>
  <c r="G341" i="7"/>
  <c r="F341" i="7"/>
  <c r="E341" i="7"/>
  <c r="D341" i="7"/>
  <c r="C341" i="7"/>
  <c r="A341" i="7"/>
  <c r="I340" i="7"/>
  <c r="H340" i="7"/>
  <c r="G340" i="7"/>
  <c r="F340" i="7"/>
  <c r="E340" i="7"/>
  <c r="D340" i="7"/>
  <c r="C340" i="7"/>
  <c r="A340" i="7"/>
  <c r="I339" i="7"/>
  <c r="H339" i="7"/>
  <c r="G339" i="7"/>
  <c r="F339" i="7"/>
  <c r="E339" i="7"/>
  <c r="D339" i="7"/>
  <c r="C339" i="7"/>
  <c r="A339" i="7"/>
  <c r="I338" i="7"/>
  <c r="H338" i="7"/>
  <c r="G338" i="7"/>
  <c r="F338" i="7"/>
  <c r="E338" i="7"/>
  <c r="D338" i="7"/>
  <c r="C338" i="7"/>
  <c r="A338" i="7"/>
  <c r="I337" i="7"/>
  <c r="H337" i="7"/>
  <c r="G337" i="7"/>
  <c r="F337" i="7"/>
  <c r="E337" i="7"/>
  <c r="D337" i="7"/>
  <c r="C337" i="7"/>
  <c r="A337" i="7"/>
  <c r="I336" i="7"/>
  <c r="H336" i="7"/>
  <c r="G336" i="7"/>
  <c r="F336" i="7"/>
  <c r="E336" i="7"/>
  <c r="D336" i="7"/>
  <c r="C336" i="7"/>
  <c r="A336" i="7"/>
  <c r="I335" i="7"/>
  <c r="H335" i="7"/>
  <c r="G335" i="7"/>
  <c r="F335" i="7"/>
  <c r="E335" i="7"/>
  <c r="D335" i="7"/>
  <c r="C335" i="7"/>
  <c r="A335" i="7"/>
  <c r="I334" i="7"/>
  <c r="H334" i="7"/>
  <c r="G334" i="7"/>
  <c r="F334" i="7"/>
  <c r="E334" i="7"/>
  <c r="D334" i="7"/>
  <c r="C334" i="7"/>
  <c r="A334" i="7"/>
  <c r="I333" i="7"/>
  <c r="H333" i="7"/>
  <c r="G333" i="7"/>
  <c r="F333" i="7"/>
  <c r="E333" i="7"/>
  <c r="D333" i="7"/>
  <c r="C333" i="7"/>
  <c r="A333" i="7"/>
  <c r="I332" i="7"/>
  <c r="H332" i="7"/>
  <c r="G332" i="7"/>
  <c r="F332" i="7"/>
  <c r="E332" i="7"/>
  <c r="D332" i="7"/>
  <c r="C332" i="7"/>
  <c r="A332" i="7"/>
  <c r="I331" i="7"/>
  <c r="H331" i="7"/>
  <c r="G331" i="7"/>
  <c r="F331" i="7"/>
  <c r="E331" i="7"/>
  <c r="D331" i="7"/>
  <c r="C331" i="7"/>
  <c r="A331" i="7"/>
  <c r="I330" i="7"/>
  <c r="H330" i="7"/>
  <c r="G330" i="7"/>
  <c r="F330" i="7"/>
  <c r="E330" i="7"/>
  <c r="D330" i="7"/>
  <c r="C330" i="7"/>
  <c r="A330" i="7"/>
  <c r="I329" i="7"/>
  <c r="H329" i="7"/>
  <c r="G329" i="7"/>
  <c r="F329" i="7"/>
  <c r="E329" i="7"/>
  <c r="D329" i="7"/>
  <c r="C329" i="7"/>
  <c r="A329" i="7"/>
  <c r="I328" i="7"/>
  <c r="H328" i="7"/>
  <c r="G328" i="7"/>
  <c r="F328" i="7"/>
  <c r="E328" i="7"/>
  <c r="D328" i="7"/>
  <c r="C328" i="7"/>
  <c r="A328" i="7"/>
  <c r="I327" i="7"/>
  <c r="H327" i="7"/>
  <c r="G327" i="7"/>
  <c r="F327" i="7"/>
  <c r="E327" i="7"/>
  <c r="D327" i="7"/>
  <c r="C327" i="7"/>
  <c r="A327" i="7"/>
  <c r="I326" i="7"/>
  <c r="H326" i="7"/>
  <c r="G326" i="7"/>
  <c r="F326" i="7"/>
  <c r="E326" i="7"/>
  <c r="D326" i="7"/>
  <c r="C326" i="7"/>
  <c r="A326" i="7"/>
  <c r="I325" i="7"/>
  <c r="H325" i="7"/>
  <c r="G325" i="7"/>
  <c r="F325" i="7"/>
  <c r="E325" i="7"/>
  <c r="D325" i="7"/>
  <c r="C325" i="7"/>
  <c r="A325" i="7"/>
  <c r="I324" i="7"/>
  <c r="H324" i="7"/>
  <c r="G324" i="7"/>
  <c r="F324" i="7"/>
  <c r="E324" i="7"/>
  <c r="D324" i="7"/>
  <c r="C324" i="7"/>
  <c r="A324" i="7"/>
  <c r="I323" i="7"/>
  <c r="H323" i="7"/>
  <c r="G323" i="7"/>
  <c r="F323" i="7"/>
  <c r="E323" i="7"/>
  <c r="D323" i="7"/>
  <c r="C323" i="7"/>
  <c r="A323" i="7"/>
  <c r="I322" i="7"/>
  <c r="H322" i="7"/>
  <c r="G322" i="7"/>
  <c r="F322" i="7"/>
  <c r="E322" i="7"/>
  <c r="D322" i="7"/>
  <c r="C322" i="7"/>
  <c r="A322" i="7"/>
  <c r="I321" i="7"/>
  <c r="H321" i="7"/>
  <c r="G321" i="7"/>
  <c r="F321" i="7"/>
  <c r="E321" i="7"/>
  <c r="D321" i="7"/>
  <c r="C321" i="7"/>
  <c r="A321" i="7"/>
  <c r="I320" i="7"/>
  <c r="H320" i="7"/>
  <c r="G320" i="7"/>
  <c r="F320" i="7"/>
  <c r="E320" i="7"/>
  <c r="D320" i="7"/>
  <c r="C320" i="7"/>
  <c r="A320" i="7"/>
  <c r="I319" i="7"/>
  <c r="H319" i="7"/>
  <c r="G319" i="7"/>
  <c r="F319" i="7"/>
  <c r="E319" i="7"/>
  <c r="D319" i="7"/>
  <c r="C319" i="7"/>
  <c r="A319" i="7"/>
  <c r="I318" i="7"/>
  <c r="H318" i="7"/>
  <c r="G318" i="7"/>
  <c r="F318" i="7"/>
  <c r="E318" i="7"/>
  <c r="D318" i="7"/>
  <c r="C318" i="7"/>
  <c r="A318" i="7"/>
  <c r="I317" i="7"/>
  <c r="H317" i="7"/>
  <c r="G317" i="7"/>
  <c r="F317" i="7"/>
  <c r="E317" i="7"/>
  <c r="D317" i="7"/>
  <c r="C317" i="7"/>
  <c r="A317" i="7"/>
  <c r="I316" i="7"/>
  <c r="H316" i="7"/>
  <c r="G316" i="7"/>
  <c r="F316" i="7"/>
  <c r="E316" i="7"/>
  <c r="D316" i="7"/>
  <c r="C316" i="7"/>
  <c r="A316" i="7"/>
  <c r="I315" i="7"/>
  <c r="H315" i="7"/>
  <c r="G315" i="7"/>
  <c r="F315" i="7"/>
  <c r="E315" i="7"/>
  <c r="D315" i="7"/>
  <c r="C315" i="7"/>
  <c r="A315" i="7"/>
  <c r="I314" i="7"/>
  <c r="H314" i="7"/>
  <c r="G314" i="7"/>
  <c r="F314" i="7"/>
  <c r="E314" i="7"/>
  <c r="D314" i="7"/>
  <c r="C314" i="7"/>
  <c r="A314" i="7"/>
  <c r="I313" i="7"/>
  <c r="H313" i="7"/>
  <c r="G313" i="7"/>
  <c r="F313" i="7"/>
  <c r="E313" i="7"/>
  <c r="D313" i="7"/>
  <c r="C313" i="7"/>
  <c r="A313" i="7"/>
  <c r="I312" i="7"/>
  <c r="H312" i="7"/>
  <c r="G312" i="7"/>
  <c r="F312" i="7"/>
  <c r="E312" i="7"/>
  <c r="D312" i="7"/>
  <c r="C312" i="7"/>
  <c r="A312" i="7"/>
  <c r="I311" i="7"/>
  <c r="H311" i="7"/>
  <c r="G311" i="7"/>
  <c r="F311" i="7"/>
  <c r="E311" i="7"/>
  <c r="D311" i="7"/>
  <c r="C311" i="7"/>
  <c r="A311" i="7"/>
  <c r="I310" i="7"/>
  <c r="H310" i="7"/>
  <c r="G310" i="7"/>
  <c r="F310" i="7"/>
  <c r="E310" i="7"/>
  <c r="D310" i="7"/>
  <c r="C310" i="7"/>
  <c r="A310" i="7"/>
  <c r="I309" i="7"/>
  <c r="H309" i="7"/>
  <c r="G309" i="7"/>
  <c r="F309" i="7"/>
  <c r="E309" i="7"/>
  <c r="D309" i="7"/>
  <c r="C309" i="7"/>
  <c r="A309" i="7"/>
  <c r="I308" i="7"/>
  <c r="H308" i="7"/>
  <c r="G308" i="7"/>
  <c r="F308" i="7"/>
  <c r="E308" i="7"/>
  <c r="D308" i="7"/>
  <c r="C308" i="7"/>
  <c r="A308" i="7"/>
  <c r="I307" i="7"/>
  <c r="H307" i="7"/>
  <c r="G307" i="7"/>
  <c r="F307" i="7"/>
  <c r="E307" i="7"/>
  <c r="D307" i="7"/>
  <c r="C307" i="7"/>
  <c r="A307" i="7"/>
  <c r="I306" i="7"/>
  <c r="H306" i="7"/>
  <c r="G306" i="7"/>
  <c r="F306" i="7"/>
  <c r="E306" i="7"/>
  <c r="D306" i="7"/>
  <c r="C306" i="7"/>
  <c r="A306" i="7"/>
  <c r="I305" i="7"/>
  <c r="H305" i="7"/>
  <c r="G305" i="7"/>
  <c r="F305" i="7"/>
  <c r="E305" i="7"/>
  <c r="D305" i="7"/>
  <c r="C305" i="7"/>
  <c r="A305" i="7"/>
  <c r="I304" i="7"/>
  <c r="H304" i="7"/>
  <c r="G304" i="7"/>
  <c r="F304" i="7"/>
  <c r="E304" i="7"/>
  <c r="D304" i="7"/>
  <c r="C304" i="7"/>
  <c r="A304" i="7"/>
  <c r="I303" i="7"/>
  <c r="H303" i="7"/>
  <c r="G303" i="7"/>
  <c r="F303" i="7"/>
  <c r="E303" i="7"/>
  <c r="D303" i="7"/>
  <c r="C303" i="7"/>
  <c r="A303" i="7"/>
  <c r="I302" i="7"/>
  <c r="H302" i="7"/>
  <c r="G302" i="7"/>
  <c r="F302" i="7"/>
  <c r="E302" i="7"/>
  <c r="D302" i="7"/>
  <c r="C302" i="7"/>
  <c r="A302" i="7"/>
  <c r="I301" i="7"/>
  <c r="H301" i="7"/>
  <c r="G301" i="7"/>
  <c r="F301" i="7"/>
  <c r="E301" i="7"/>
  <c r="D301" i="7"/>
  <c r="C301" i="7"/>
  <c r="A301" i="7"/>
  <c r="I300" i="7"/>
  <c r="H300" i="7"/>
  <c r="G300" i="7"/>
  <c r="F300" i="7"/>
  <c r="E300" i="7"/>
  <c r="D300" i="7"/>
  <c r="C300" i="7"/>
  <c r="A300" i="7"/>
  <c r="I299" i="7"/>
  <c r="H299" i="7"/>
  <c r="G299" i="7"/>
  <c r="F299" i="7"/>
  <c r="E299" i="7"/>
  <c r="D299" i="7"/>
  <c r="C299" i="7"/>
  <c r="A299" i="7"/>
  <c r="I298" i="7"/>
  <c r="H298" i="7"/>
  <c r="G298" i="7"/>
  <c r="F298" i="7"/>
  <c r="E298" i="7"/>
  <c r="D298" i="7"/>
  <c r="C298" i="7"/>
  <c r="A298" i="7"/>
  <c r="I297" i="7"/>
  <c r="H297" i="7"/>
  <c r="G297" i="7"/>
  <c r="F297" i="7"/>
  <c r="E297" i="7"/>
  <c r="D297" i="7"/>
  <c r="C297" i="7"/>
  <c r="A297" i="7"/>
  <c r="I296" i="7"/>
  <c r="H296" i="7"/>
  <c r="G296" i="7"/>
  <c r="F296" i="7"/>
  <c r="E296" i="7"/>
  <c r="D296" i="7"/>
  <c r="C296" i="7"/>
  <c r="A296" i="7"/>
  <c r="I295" i="7"/>
  <c r="H295" i="7"/>
  <c r="G295" i="7"/>
  <c r="F295" i="7"/>
  <c r="E295" i="7"/>
  <c r="D295" i="7"/>
  <c r="C295" i="7"/>
  <c r="A295" i="7"/>
  <c r="I294" i="7"/>
  <c r="H294" i="7"/>
  <c r="G294" i="7"/>
  <c r="F294" i="7"/>
  <c r="E294" i="7"/>
  <c r="D294" i="7"/>
  <c r="C294" i="7"/>
  <c r="A294" i="7"/>
  <c r="I293" i="7"/>
  <c r="H293" i="7"/>
  <c r="G293" i="7"/>
  <c r="F293" i="7"/>
  <c r="E293" i="7"/>
  <c r="D293" i="7"/>
  <c r="C293" i="7"/>
  <c r="A293" i="7"/>
  <c r="I292" i="7"/>
  <c r="H292" i="7"/>
  <c r="G292" i="7"/>
  <c r="F292" i="7"/>
  <c r="E292" i="7"/>
  <c r="D292" i="7"/>
  <c r="C292" i="7"/>
  <c r="A292" i="7"/>
  <c r="I291" i="7"/>
  <c r="H291" i="7"/>
  <c r="G291" i="7"/>
  <c r="F291" i="7"/>
  <c r="E291" i="7"/>
  <c r="D291" i="7"/>
  <c r="C291" i="7"/>
  <c r="A291" i="7"/>
  <c r="I290" i="7"/>
  <c r="H290" i="7"/>
  <c r="G290" i="7"/>
  <c r="F290" i="7"/>
  <c r="E290" i="7"/>
  <c r="D290" i="7"/>
  <c r="C290" i="7"/>
  <c r="A290" i="7"/>
  <c r="I289" i="7"/>
  <c r="H289" i="7"/>
  <c r="G289" i="7"/>
  <c r="F289" i="7"/>
  <c r="E289" i="7"/>
  <c r="D289" i="7"/>
  <c r="C289" i="7"/>
  <c r="A289" i="7"/>
  <c r="I288" i="7"/>
  <c r="H288" i="7"/>
  <c r="G288" i="7"/>
  <c r="F288" i="7"/>
  <c r="E288" i="7"/>
  <c r="D288" i="7"/>
  <c r="C288" i="7"/>
  <c r="A288" i="7"/>
  <c r="I287" i="7"/>
  <c r="H287" i="7"/>
  <c r="G287" i="7"/>
  <c r="F287" i="7"/>
  <c r="E287" i="7"/>
  <c r="D287" i="7"/>
  <c r="C287" i="7"/>
  <c r="A287" i="7"/>
  <c r="I286" i="7"/>
  <c r="H286" i="7"/>
  <c r="G286" i="7"/>
  <c r="F286" i="7"/>
  <c r="E286" i="7"/>
  <c r="D286" i="7"/>
  <c r="C286" i="7"/>
  <c r="A286" i="7"/>
  <c r="I285" i="7"/>
  <c r="H285" i="7"/>
  <c r="G285" i="7"/>
  <c r="F285" i="7"/>
  <c r="E285" i="7"/>
  <c r="D285" i="7"/>
  <c r="C285" i="7"/>
  <c r="A285" i="7"/>
  <c r="I284" i="7"/>
  <c r="H284" i="7"/>
  <c r="G284" i="7"/>
  <c r="F284" i="7"/>
  <c r="E284" i="7"/>
  <c r="D284" i="7"/>
  <c r="C284" i="7"/>
  <c r="A284" i="7"/>
  <c r="I283" i="7"/>
  <c r="H283" i="7"/>
  <c r="G283" i="7"/>
  <c r="F283" i="7"/>
  <c r="E283" i="7"/>
  <c r="D283" i="7"/>
  <c r="C283" i="7"/>
  <c r="A283" i="7"/>
  <c r="I282" i="7"/>
  <c r="H282" i="7"/>
  <c r="G282" i="7"/>
  <c r="F282" i="7"/>
  <c r="E282" i="7"/>
  <c r="D282" i="7"/>
  <c r="C282" i="7"/>
  <c r="A282" i="7"/>
  <c r="I281" i="7"/>
  <c r="H281" i="7"/>
  <c r="G281" i="7"/>
  <c r="F281" i="7"/>
  <c r="E281" i="7"/>
  <c r="D281" i="7"/>
  <c r="C281" i="7"/>
  <c r="A281" i="7"/>
  <c r="I280" i="7"/>
  <c r="H280" i="7"/>
  <c r="G280" i="7"/>
  <c r="F280" i="7"/>
  <c r="E280" i="7"/>
  <c r="D280" i="7"/>
  <c r="C280" i="7"/>
  <c r="A280" i="7"/>
  <c r="I279" i="7"/>
  <c r="H279" i="7"/>
  <c r="G279" i="7"/>
  <c r="F279" i="7"/>
  <c r="E279" i="7"/>
  <c r="D279" i="7"/>
  <c r="C279" i="7"/>
  <c r="A279" i="7"/>
  <c r="I278" i="7"/>
  <c r="H278" i="7"/>
  <c r="G278" i="7"/>
  <c r="F278" i="7"/>
  <c r="E278" i="7"/>
  <c r="D278" i="7"/>
  <c r="C278" i="7"/>
  <c r="A278" i="7"/>
  <c r="I277" i="7"/>
  <c r="H277" i="7"/>
  <c r="G277" i="7"/>
  <c r="F277" i="7"/>
  <c r="E277" i="7"/>
  <c r="D277" i="7"/>
  <c r="C277" i="7"/>
  <c r="A277" i="7"/>
  <c r="I276" i="7"/>
  <c r="H276" i="7"/>
  <c r="G276" i="7"/>
  <c r="F276" i="7"/>
  <c r="E276" i="7"/>
  <c r="D276" i="7"/>
  <c r="C276" i="7"/>
  <c r="A276" i="7"/>
  <c r="I275" i="7"/>
  <c r="H275" i="7"/>
  <c r="G275" i="7"/>
  <c r="F275" i="7"/>
  <c r="E275" i="7"/>
  <c r="D275" i="7"/>
  <c r="C275" i="7"/>
  <c r="A275" i="7"/>
  <c r="I274" i="7"/>
  <c r="H274" i="7"/>
  <c r="G274" i="7"/>
  <c r="F274" i="7"/>
  <c r="E274" i="7"/>
  <c r="D274" i="7"/>
  <c r="C274" i="7"/>
  <c r="A274" i="7"/>
  <c r="I273" i="7"/>
  <c r="H273" i="7"/>
  <c r="G273" i="7"/>
  <c r="F273" i="7"/>
  <c r="E273" i="7"/>
  <c r="D273" i="7"/>
  <c r="C273" i="7"/>
  <c r="A273" i="7"/>
  <c r="I272" i="7"/>
  <c r="H272" i="7"/>
  <c r="G272" i="7"/>
  <c r="F272" i="7"/>
  <c r="E272" i="7"/>
  <c r="D272" i="7"/>
  <c r="C272" i="7"/>
  <c r="A272" i="7"/>
  <c r="I271" i="7"/>
  <c r="H271" i="7"/>
  <c r="G271" i="7"/>
  <c r="F271" i="7"/>
  <c r="E271" i="7"/>
  <c r="D271" i="7"/>
  <c r="C271" i="7"/>
  <c r="A271" i="7"/>
  <c r="I270" i="7"/>
  <c r="H270" i="7"/>
  <c r="G270" i="7"/>
  <c r="F270" i="7"/>
  <c r="E270" i="7"/>
  <c r="D270" i="7"/>
  <c r="C270" i="7"/>
  <c r="A270" i="7"/>
  <c r="I269" i="7"/>
  <c r="H269" i="7"/>
  <c r="G269" i="7"/>
  <c r="F269" i="7"/>
  <c r="E269" i="7"/>
  <c r="D269" i="7"/>
  <c r="C269" i="7"/>
  <c r="A269" i="7"/>
  <c r="I268" i="7"/>
  <c r="H268" i="7"/>
  <c r="G268" i="7"/>
  <c r="F268" i="7"/>
  <c r="E268" i="7"/>
  <c r="D268" i="7"/>
  <c r="C268" i="7"/>
  <c r="A268" i="7"/>
  <c r="I267" i="7"/>
  <c r="H267" i="7"/>
  <c r="G267" i="7"/>
  <c r="F267" i="7"/>
  <c r="E267" i="7"/>
  <c r="D267" i="7"/>
  <c r="C267" i="7"/>
  <c r="A267" i="7"/>
  <c r="I266" i="7"/>
  <c r="H266" i="7"/>
  <c r="G266" i="7"/>
  <c r="F266" i="7"/>
  <c r="E266" i="7"/>
  <c r="D266" i="7"/>
  <c r="C266" i="7"/>
  <c r="A266" i="7"/>
  <c r="I265" i="7"/>
  <c r="H265" i="7"/>
  <c r="G265" i="7"/>
  <c r="F265" i="7"/>
  <c r="E265" i="7"/>
  <c r="D265" i="7"/>
  <c r="C265" i="7"/>
  <c r="A265" i="7"/>
  <c r="I264" i="7"/>
  <c r="H264" i="7"/>
  <c r="G264" i="7"/>
  <c r="F264" i="7"/>
  <c r="E264" i="7"/>
  <c r="D264" i="7"/>
  <c r="C264" i="7"/>
  <c r="A264" i="7"/>
  <c r="I263" i="7"/>
  <c r="H263" i="7"/>
  <c r="G263" i="7"/>
  <c r="F263" i="7"/>
  <c r="E263" i="7"/>
  <c r="D263" i="7"/>
  <c r="C263" i="7"/>
  <c r="A263" i="7"/>
  <c r="I262" i="7"/>
  <c r="H262" i="7"/>
  <c r="G262" i="7"/>
  <c r="F262" i="7"/>
  <c r="E262" i="7"/>
  <c r="D262" i="7"/>
  <c r="C262" i="7"/>
  <c r="A262" i="7"/>
  <c r="I261" i="7"/>
  <c r="H261" i="7"/>
  <c r="G261" i="7"/>
  <c r="F261" i="7"/>
  <c r="E261" i="7"/>
  <c r="D261" i="7"/>
  <c r="C261" i="7"/>
  <c r="A261" i="7"/>
  <c r="I260" i="7"/>
  <c r="H260" i="7"/>
  <c r="G260" i="7"/>
  <c r="F260" i="7"/>
  <c r="E260" i="7"/>
  <c r="D260" i="7"/>
  <c r="C260" i="7"/>
  <c r="A260" i="7"/>
  <c r="I259" i="7"/>
  <c r="H259" i="7"/>
  <c r="G259" i="7"/>
  <c r="F259" i="7"/>
  <c r="E259" i="7"/>
  <c r="D259" i="7"/>
  <c r="C259" i="7"/>
  <c r="A259" i="7"/>
  <c r="I258" i="7"/>
  <c r="H258" i="7"/>
  <c r="G258" i="7"/>
  <c r="F258" i="7"/>
  <c r="E258" i="7"/>
  <c r="D258" i="7"/>
  <c r="C258" i="7"/>
  <c r="A258" i="7"/>
  <c r="I257" i="7"/>
  <c r="H257" i="7"/>
  <c r="G257" i="7"/>
  <c r="F257" i="7"/>
  <c r="E257" i="7"/>
  <c r="D257" i="7"/>
  <c r="C257" i="7"/>
  <c r="A257" i="7"/>
  <c r="I256" i="7"/>
  <c r="H256" i="7"/>
  <c r="G256" i="7"/>
  <c r="F256" i="7"/>
  <c r="E256" i="7"/>
  <c r="D256" i="7"/>
  <c r="C256" i="7"/>
  <c r="A256" i="7"/>
  <c r="I255" i="7"/>
  <c r="H255" i="7"/>
  <c r="G255" i="7"/>
  <c r="F255" i="7"/>
  <c r="E255" i="7"/>
  <c r="D255" i="7"/>
  <c r="C255" i="7"/>
  <c r="A255" i="7"/>
  <c r="I254" i="7"/>
  <c r="H254" i="7"/>
  <c r="G254" i="7"/>
  <c r="F254" i="7"/>
  <c r="E254" i="7"/>
  <c r="D254" i="7"/>
  <c r="C254" i="7"/>
  <c r="A254" i="7"/>
  <c r="I253" i="7"/>
  <c r="H253" i="7"/>
  <c r="G253" i="7"/>
  <c r="F253" i="7"/>
  <c r="E253" i="7"/>
  <c r="D253" i="7"/>
  <c r="C253" i="7"/>
  <c r="A253" i="7"/>
  <c r="I252" i="7"/>
  <c r="H252" i="7"/>
  <c r="G252" i="7"/>
  <c r="F252" i="7"/>
  <c r="E252" i="7"/>
  <c r="D252" i="7"/>
  <c r="C252" i="7"/>
  <c r="A252" i="7"/>
  <c r="I251" i="7"/>
  <c r="H251" i="7"/>
  <c r="G251" i="7"/>
  <c r="F251" i="7"/>
  <c r="E251" i="7"/>
  <c r="D251" i="7"/>
  <c r="C251" i="7"/>
  <c r="A251" i="7"/>
  <c r="I250" i="7"/>
  <c r="H250" i="7"/>
  <c r="G250" i="7"/>
  <c r="F250" i="7"/>
  <c r="E250" i="7"/>
  <c r="D250" i="7"/>
  <c r="C250" i="7"/>
  <c r="A250" i="7"/>
  <c r="I249" i="7"/>
  <c r="H249" i="7"/>
  <c r="G249" i="7"/>
  <c r="F249" i="7"/>
  <c r="E249" i="7"/>
  <c r="D249" i="7"/>
  <c r="C249" i="7"/>
  <c r="A249" i="7"/>
  <c r="I248" i="7"/>
  <c r="H248" i="7"/>
  <c r="G248" i="7"/>
  <c r="F248" i="7"/>
  <c r="E248" i="7"/>
  <c r="D248" i="7"/>
  <c r="C248" i="7"/>
  <c r="A248" i="7"/>
  <c r="I247" i="7"/>
  <c r="H247" i="7"/>
  <c r="G247" i="7"/>
  <c r="F247" i="7"/>
  <c r="E247" i="7"/>
  <c r="D247" i="7"/>
  <c r="C247" i="7"/>
  <c r="A247" i="7"/>
  <c r="I246" i="7"/>
  <c r="H246" i="7"/>
  <c r="G246" i="7"/>
  <c r="F246" i="7"/>
  <c r="E246" i="7"/>
  <c r="D246" i="7"/>
  <c r="C246" i="7"/>
  <c r="A246" i="7"/>
  <c r="I245" i="7"/>
  <c r="H245" i="7"/>
  <c r="G245" i="7"/>
  <c r="F245" i="7"/>
  <c r="E245" i="7"/>
  <c r="D245" i="7"/>
  <c r="C245" i="7"/>
  <c r="A245" i="7"/>
  <c r="I244" i="7"/>
  <c r="H244" i="7"/>
  <c r="G244" i="7"/>
  <c r="F244" i="7"/>
  <c r="E244" i="7"/>
  <c r="D244" i="7"/>
  <c r="C244" i="7"/>
  <c r="A244" i="7"/>
  <c r="I243" i="7"/>
  <c r="H243" i="7"/>
  <c r="G243" i="7"/>
  <c r="F243" i="7"/>
  <c r="E243" i="7"/>
  <c r="D243" i="7"/>
  <c r="C243" i="7"/>
  <c r="A243" i="7"/>
  <c r="I242" i="7"/>
  <c r="H242" i="7"/>
  <c r="G242" i="7"/>
  <c r="F242" i="7"/>
  <c r="E242" i="7"/>
  <c r="D242" i="7"/>
  <c r="C242" i="7"/>
  <c r="A242" i="7"/>
  <c r="I241" i="7"/>
  <c r="H241" i="7"/>
  <c r="G241" i="7"/>
  <c r="F241" i="7"/>
  <c r="E241" i="7"/>
  <c r="D241" i="7"/>
  <c r="C241" i="7"/>
  <c r="A241" i="7"/>
  <c r="I240" i="7"/>
  <c r="H240" i="7"/>
  <c r="G240" i="7"/>
  <c r="F240" i="7"/>
  <c r="E240" i="7"/>
  <c r="D240" i="7"/>
  <c r="C240" i="7"/>
  <c r="A240" i="7"/>
  <c r="I239" i="7"/>
  <c r="H239" i="7"/>
  <c r="G239" i="7"/>
  <c r="F239" i="7"/>
  <c r="E239" i="7"/>
  <c r="D239" i="7"/>
  <c r="C239" i="7"/>
  <c r="A239" i="7"/>
  <c r="I238" i="7"/>
  <c r="H238" i="7"/>
  <c r="G238" i="7"/>
  <c r="F238" i="7"/>
  <c r="E238" i="7"/>
  <c r="D238" i="7"/>
  <c r="C238" i="7"/>
  <c r="A238" i="7"/>
  <c r="I237" i="7"/>
  <c r="H237" i="7"/>
  <c r="G237" i="7"/>
  <c r="F237" i="7"/>
  <c r="E237" i="7"/>
  <c r="D237" i="7"/>
  <c r="C237" i="7"/>
  <c r="A237" i="7"/>
  <c r="I236" i="7"/>
  <c r="H236" i="7"/>
  <c r="G236" i="7"/>
  <c r="F236" i="7"/>
  <c r="E236" i="7"/>
  <c r="D236" i="7"/>
  <c r="C236" i="7"/>
  <c r="A236" i="7"/>
  <c r="I235" i="7"/>
  <c r="H235" i="7"/>
  <c r="G235" i="7"/>
  <c r="F235" i="7"/>
  <c r="E235" i="7"/>
  <c r="D235" i="7"/>
  <c r="C235" i="7"/>
  <c r="A235" i="7"/>
  <c r="I234" i="7"/>
  <c r="H234" i="7"/>
  <c r="G234" i="7"/>
  <c r="F234" i="7"/>
  <c r="E234" i="7"/>
  <c r="D234" i="7"/>
  <c r="C234" i="7"/>
  <c r="A234" i="7"/>
  <c r="I233" i="7"/>
  <c r="H233" i="7"/>
  <c r="G233" i="7"/>
  <c r="F233" i="7"/>
  <c r="E233" i="7"/>
  <c r="D233" i="7"/>
  <c r="C233" i="7"/>
  <c r="A233" i="7"/>
  <c r="I232" i="7"/>
  <c r="H232" i="7"/>
  <c r="G232" i="7"/>
  <c r="F232" i="7"/>
  <c r="E232" i="7"/>
  <c r="D232" i="7"/>
  <c r="C232" i="7"/>
  <c r="A232" i="7"/>
  <c r="I231" i="7"/>
  <c r="H231" i="7"/>
  <c r="G231" i="7"/>
  <c r="F231" i="7"/>
  <c r="E231" i="7"/>
  <c r="D231" i="7"/>
  <c r="C231" i="7"/>
  <c r="A231" i="7"/>
  <c r="I230" i="7"/>
  <c r="H230" i="7"/>
  <c r="G230" i="7"/>
  <c r="F230" i="7"/>
  <c r="E230" i="7"/>
  <c r="D230" i="7"/>
  <c r="C230" i="7"/>
  <c r="A230" i="7"/>
  <c r="I229" i="7"/>
  <c r="H229" i="7"/>
  <c r="G229" i="7"/>
  <c r="F229" i="7"/>
  <c r="E229" i="7"/>
  <c r="D229" i="7"/>
  <c r="C229" i="7"/>
  <c r="A229" i="7"/>
  <c r="I228" i="7"/>
  <c r="H228" i="7"/>
  <c r="G228" i="7"/>
  <c r="F228" i="7"/>
  <c r="E228" i="7"/>
  <c r="D228" i="7"/>
  <c r="C228" i="7"/>
  <c r="A228" i="7"/>
  <c r="I227" i="7"/>
  <c r="H227" i="7"/>
  <c r="G227" i="7"/>
  <c r="F227" i="7"/>
  <c r="E227" i="7"/>
  <c r="D227" i="7"/>
  <c r="C227" i="7"/>
  <c r="A227" i="7"/>
  <c r="I226" i="7"/>
  <c r="H226" i="7"/>
  <c r="G226" i="7"/>
  <c r="F226" i="7"/>
  <c r="E226" i="7"/>
  <c r="D226" i="7"/>
  <c r="C226" i="7"/>
  <c r="A226" i="7"/>
  <c r="I225" i="7"/>
  <c r="H225" i="7"/>
  <c r="G225" i="7"/>
  <c r="F225" i="7"/>
  <c r="E225" i="7"/>
  <c r="D225" i="7"/>
  <c r="C225" i="7"/>
  <c r="A225" i="7"/>
  <c r="I224" i="7"/>
  <c r="H224" i="7"/>
  <c r="G224" i="7"/>
  <c r="F224" i="7"/>
  <c r="E224" i="7"/>
  <c r="D224" i="7"/>
  <c r="C224" i="7"/>
  <c r="A224" i="7"/>
  <c r="I223" i="7"/>
  <c r="H223" i="7"/>
  <c r="G223" i="7"/>
  <c r="F223" i="7"/>
  <c r="E223" i="7"/>
  <c r="D223" i="7"/>
  <c r="C223" i="7"/>
  <c r="A223" i="7"/>
  <c r="I222" i="7"/>
  <c r="H222" i="7"/>
  <c r="G222" i="7"/>
  <c r="F222" i="7"/>
  <c r="E222" i="7"/>
  <c r="D222" i="7"/>
  <c r="C222" i="7"/>
  <c r="A222" i="7"/>
  <c r="I221" i="7"/>
  <c r="H221" i="7"/>
  <c r="G221" i="7"/>
  <c r="F221" i="7"/>
  <c r="E221" i="7"/>
  <c r="D221" i="7"/>
  <c r="C221" i="7"/>
  <c r="A221" i="7"/>
  <c r="I220" i="7"/>
  <c r="H220" i="7"/>
  <c r="G220" i="7"/>
  <c r="F220" i="7"/>
  <c r="E220" i="7"/>
  <c r="D220" i="7"/>
  <c r="C220" i="7"/>
  <c r="A220" i="7"/>
  <c r="I219" i="7"/>
  <c r="H219" i="7"/>
  <c r="G219" i="7"/>
  <c r="F219" i="7"/>
  <c r="E219" i="7"/>
  <c r="D219" i="7"/>
  <c r="C219" i="7"/>
  <c r="A219" i="7"/>
  <c r="I218" i="7"/>
  <c r="H218" i="7"/>
  <c r="G218" i="7"/>
  <c r="F218" i="7"/>
  <c r="E218" i="7"/>
  <c r="D218" i="7"/>
  <c r="C218" i="7"/>
  <c r="A218" i="7"/>
  <c r="I217" i="7"/>
  <c r="H217" i="7"/>
  <c r="G217" i="7"/>
  <c r="F217" i="7"/>
  <c r="E217" i="7"/>
  <c r="D217" i="7"/>
  <c r="C217" i="7"/>
  <c r="A217" i="7"/>
  <c r="I216" i="7"/>
  <c r="H216" i="7"/>
  <c r="G216" i="7"/>
  <c r="F216" i="7"/>
  <c r="E216" i="7"/>
  <c r="D216" i="7"/>
  <c r="C216" i="7"/>
  <c r="A216" i="7"/>
  <c r="I215" i="7"/>
  <c r="H215" i="7"/>
  <c r="G215" i="7"/>
  <c r="F215" i="7"/>
  <c r="E215" i="7"/>
  <c r="D215" i="7"/>
  <c r="C215" i="7"/>
  <c r="A215" i="7"/>
  <c r="I214" i="7"/>
  <c r="H214" i="7"/>
  <c r="G214" i="7"/>
  <c r="F214" i="7"/>
  <c r="E214" i="7"/>
  <c r="D214" i="7"/>
  <c r="C214" i="7"/>
  <c r="A214" i="7"/>
  <c r="I213" i="7"/>
  <c r="H213" i="7"/>
  <c r="G213" i="7"/>
  <c r="F213" i="7"/>
  <c r="E213" i="7"/>
  <c r="D213" i="7"/>
  <c r="C213" i="7"/>
  <c r="A213" i="7"/>
  <c r="I212" i="7"/>
  <c r="H212" i="7"/>
  <c r="G212" i="7"/>
  <c r="F212" i="7"/>
  <c r="E212" i="7"/>
  <c r="D212" i="7"/>
  <c r="C212" i="7"/>
  <c r="A212" i="7"/>
  <c r="I211" i="7"/>
  <c r="H211" i="7"/>
  <c r="G211" i="7"/>
  <c r="F211" i="7"/>
  <c r="E211" i="7"/>
  <c r="D211" i="7"/>
  <c r="C211" i="7"/>
  <c r="A211" i="7"/>
  <c r="I210" i="7"/>
  <c r="H210" i="7"/>
  <c r="G210" i="7"/>
  <c r="F210" i="7"/>
  <c r="E210" i="7"/>
  <c r="D210" i="7"/>
  <c r="C210" i="7"/>
  <c r="A210" i="7"/>
  <c r="I209" i="7"/>
  <c r="H209" i="7"/>
  <c r="G209" i="7"/>
  <c r="F209" i="7"/>
  <c r="E209" i="7"/>
  <c r="D209" i="7"/>
  <c r="C209" i="7"/>
  <c r="A209" i="7"/>
  <c r="I208" i="7"/>
  <c r="H208" i="7"/>
  <c r="G208" i="7"/>
  <c r="F208" i="7"/>
  <c r="E208" i="7"/>
  <c r="D208" i="7"/>
  <c r="C208" i="7"/>
  <c r="A208" i="7"/>
  <c r="I207" i="7"/>
  <c r="H207" i="7"/>
  <c r="G207" i="7"/>
  <c r="F207" i="7"/>
  <c r="E207" i="7"/>
  <c r="D207" i="7"/>
  <c r="C207" i="7"/>
  <c r="A207" i="7"/>
  <c r="I206" i="7"/>
  <c r="H206" i="7"/>
  <c r="G206" i="7"/>
  <c r="F206" i="7"/>
  <c r="E206" i="7"/>
  <c r="D206" i="7"/>
  <c r="C206" i="7"/>
  <c r="A206" i="7"/>
  <c r="I205" i="7"/>
  <c r="H205" i="7"/>
  <c r="G205" i="7"/>
  <c r="F205" i="7"/>
  <c r="E205" i="7"/>
  <c r="D205" i="7"/>
  <c r="C205" i="7"/>
  <c r="A205" i="7"/>
  <c r="I204" i="7"/>
  <c r="H204" i="7"/>
  <c r="G204" i="7"/>
  <c r="F204" i="7"/>
  <c r="E204" i="7"/>
  <c r="D204" i="7"/>
  <c r="C204" i="7"/>
  <c r="A204" i="7"/>
  <c r="I203" i="7"/>
  <c r="H203" i="7"/>
  <c r="G203" i="7"/>
  <c r="F203" i="7"/>
  <c r="E203" i="7"/>
  <c r="D203" i="7"/>
  <c r="C203" i="7"/>
  <c r="A203" i="7"/>
  <c r="I202" i="7"/>
  <c r="H202" i="7"/>
  <c r="G202" i="7"/>
  <c r="F202" i="7"/>
  <c r="E202" i="7"/>
  <c r="D202" i="7"/>
  <c r="C202" i="7"/>
  <c r="A202" i="7"/>
  <c r="I201" i="7"/>
  <c r="H201" i="7"/>
  <c r="G201" i="7"/>
  <c r="F201" i="7"/>
  <c r="E201" i="7"/>
  <c r="D201" i="7"/>
  <c r="C201" i="7"/>
  <c r="A201" i="7"/>
  <c r="I200" i="7"/>
  <c r="H200" i="7"/>
  <c r="G200" i="7"/>
  <c r="F200" i="7"/>
  <c r="E200" i="7"/>
  <c r="D200" i="7"/>
  <c r="C200" i="7"/>
  <c r="A200" i="7"/>
  <c r="I199" i="7"/>
  <c r="H199" i="7"/>
  <c r="G199" i="7"/>
  <c r="F199" i="7"/>
  <c r="E199" i="7"/>
  <c r="D199" i="7"/>
  <c r="C199" i="7"/>
  <c r="A199" i="7"/>
  <c r="I198" i="7"/>
  <c r="H198" i="7"/>
  <c r="G198" i="7"/>
  <c r="F198" i="7"/>
  <c r="E198" i="7"/>
  <c r="D198" i="7"/>
  <c r="C198" i="7"/>
  <c r="A198" i="7"/>
  <c r="I197" i="7"/>
  <c r="H197" i="7"/>
  <c r="G197" i="7"/>
  <c r="F197" i="7"/>
  <c r="E197" i="7"/>
  <c r="D197" i="7"/>
  <c r="C197" i="7"/>
  <c r="A197" i="7"/>
  <c r="I196" i="7"/>
  <c r="H196" i="7"/>
  <c r="G196" i="7"/>
  <c r="F196" i="7"/>
  <c r="E196" i="7"/>
  <c r="D196" i="7"/>
  <c r="C196" i="7"/>
  <c r="A196" i="7"/>
  <c r="I195" i="7"/>
  <c r="H195" i="7"/>
  <c r="G195" i="7"/>
  <c r="F195" i="7"/>
  <c r="E195" i="7"/>
  <c r="D195" i="7"/>
  <c r="C195" i="7"/>
  <c r="A195" i="7"/>
  <c r="I194" i="7"/>
  <c r="H194" i="7"/>
  <c r="G194" i="7"/>
  <c r="F194" i="7"/>
  <c r="E194" i="7"/>
  <c r="D194" i="7"/>
  <c r="C194" i="7"/>
  <c r="A194" i="7"/>
  <c r="I193" i="7"/>
  <c r="H193" i="7"/>
  <c r="G193" i="7"/>
  <c r="F193" i="7"/>
  <c r="E193" i="7"/>
  <c r="D193" i="7"/>
  <c r="C193" i="7"/>
  <c r="A193" i="7"/>
  <c r="I192" i="7"/>
  <c r="H192" i="7"/>
  <c r="G192" i="7"/>
  <c r="F192" i="7"/>
  <c r="E192" i="7"/>
  <c r="D192" i="7"/>
  <c r="C192" i="7"/>
  <c r="A192" i="7"/>
  <c r="I191" i="7"/>
  <c r="H191" i="7"/>
  <c r="G191" i="7"/>
  <c r="F191" i="7"/>
  <c r="E191" i="7"/>
  <c r="D191" i="7"/>
  <c r="C191" i="7"/>
  <c r="A191" i="7"/>
  <c r="I190" i="7"/>
  <c r="H190" i="7"/>
  <c r="G190" i="7"/>
  <c r="F190" i="7"/>
  <c r="E190" i="7"/>
  <c r="D190" i="7"/>
  <c r="C190" i="7"/>
  <c r="A190" i="7"/>
  <c r="I189" i="7"/>
  <c r="H189" i="7"/>
  <c r="G189" i="7"/>
  <c r="F189" i="7"/>
  <c r="E189" i="7"/>
  <c r="D189" i="7"/>
  <c r="C189" i="7"/>
  <c r="A189" i="7"/>
  <c r="I188" i="7"/>
  <c r="H188" i="7"/>
  <c r="G188" i="7"/>
  <c r="F188" i="7"/>
  <c r="E188" i="7"/>
  <c r="D188" i="7"/>
  <c r="C188" i="7"/>
  <c r="A188" i="7"/>
  <c r="I187" i="7"/>
  <c r="H187" i="7"/>
  <c r="G187" i="7"/>
  <c r="F187" i="7"/>
  <c r="E187" i="7"/>
  <c r="D187" i="7"/>
  <c r="C187" i="7"/>
  <c r="A187" i="7"/>
  <c r="I186" i="7"/>
  <c r="H186" i="7"/>
  <c r="G186" i="7"/>
  <c r="F186" i="7"/>
  <c r="E186" i="7"/>
  <c r="D186" i="7"/>
  <c r="C186" i="7"/>
  <c r="A186" i="7"/>
  <c r="I185" i="7"/>
  <c r="H185" i="7"/>
  <c r="G185" i="7"/>
  <c r="F185" i="7"/>
  <c r="E185" i="7"/>
  <c r="D185" i="7"/>
  <c r="C185" i="7"/>
  <c r="A185" i="7"/>
  <c r="I184" i="7"/>
  <c r="H184" i="7"/>
  <c r="G184" i="7"/>
  <c r="F184" i="7"/>
  <c r="E184" i="7"/>
  <c r="D184" i="7"/>
  <c r="C184" i="7"/>
  <c r="A184" i="7"/>
  <c r="I183" i="7"/>
  <c r="H183" i="7"/>
  <c r="G183" i="7"/>
  <c r="F183" i="7"/>
  <c r="E183" i="7"/>
  <c r="D183" i="7"/>
  <c r="C183" i="7"/>
  <c r="A183" i="7"/>
  <c r="I182" i="7"/>
  <c r="H182" i="7"/>
  <c r="G182" i="7"/>
  <c r="F182" i="7"/>
  <c r="E182" i="7"/>
  <c r="D182" i="7"/>
  <c r="C182" i="7"/>
  <c r="A182" i="7"/>
  <c r="I181" i="7"/>
  <c r="H181" i="7"/>
  <c r="G181" i="7"/>
  <c r="F181" i="7"/>
  <c r="E181" i="7"/>
  <c r="D181" i="7"/>
  <c r="C181" i="7"/>
  <c r="A181" i="7"/>
  <c r="I180" i="7"/>
  <c r="H180" i="7"/>
  <c r="G180" i="7"/>
  <c r="F180" i="7"/>
  <c r="E180" i="7"/>
  <c r="D180" i="7"/>
  <c r="C180" i="7"/>
  <c r="A180" i="7"/>
  <c r="I179" i="7"/>
  <c r="H179" i="7"/>
  <c r="G179" i="7"/>
  <c r="F179" i="7"/>
  <c r="E179" i="7"/>
  <c r="D179" i="7"/>
  <c r="C179" i="7"/>
  <c r="A179" i="7"/>
  <c r="I178" i="7"/>
  <c r="H178" i="7"/>
  <c r="G178" i="7"/>
  <c r="F178" i="7"/>
  <c r="E178" i="7"/>
  <c r="D178" i="7"/>
  <c r="C178" i="7"/>
  <c r="A178" i="7"/>
  <c r="I177" i="7"/>
  <c r="H177" i="7"/>
  <c r="G177" i="7"/>
  <c r="F177" i="7"/>
  <c r="E177" i="7"/>
  <c r="D177" i="7"/>
  <c r="C177" i="7"/>
  <c r="A177" i="7"/>
  <c r="I176" i="7"/>
  <c r="H176" i="7"/>
  <c r="G176" i="7"/>
  <c r="F176" i="7"/>
  <c r="E176" i="7"/>
  <c r="D176" i="7"/>
  <c r="C176" i="7"/>
  <c r="A176" i="7"/>
  <c r="I175" i="7"/>
  <c r="H175" i="7"/>
  <c r="G175" i="7"/>
  <c r="F175" i="7"/>
  <c r="E175" i="7"/>
  <c r="D175" i="7"/>
  <c r="C175" i="7"/>
  <c r="A175" i="7"/>
  <c r="I174" i="7"/>
  <c r="H174" i="7"/>
  <c r="G174" i="7"/>
  <c r="F174" i="7"/>
  <c r="E174" i="7"/>
  <c r="D174" i="7"/>
  <c r="C174" i="7"/>
  <c r="A174" i="7"/>
  <c r="I173" i="7"/>
  <c r="H173" i="7"/>
  <c r="G173" i="7"/>
  <c r="F173" i="7"/>
  <c r="E173" i="7"/>
  <c r="D173" i="7"/>
  <c r="C173" i="7"/>
  <c r="A173" i="7"/>
  <c r="I172" i="7"/>
  <c r="H172" i="7"/>
  <c r="G172" i="7"/>
  <c r="F172" i="7"/>
  <c r="E172" i="7"/>
  <c r="D172" i="7"/>
  <c r="C172" i="7"/>
  <c r="A172" i="7"/>
  <c r="I171" i="7"/>
  <c r="H171" i="7"/>
  <c r="G171" i="7"/>
  <c r="F171" i="7"/>
  <c r="E171" i="7"/>
  <c r="D171" i="7"/>
  <c r="C171" i="7"/>
  <c r="A171" i="7"/>
  <c r="I170" i="7"/>
  <c r="H170" i="7"/>
  <c r="G170" i="7"/>
  <c r="F170" i="7"/>
  <c r="E170" i="7"/>
  <c r="D170" i="7"/>
  <c r="C170" i="7"/>
  <c r="A170" i="7"/>
  <c r="I169" i="7"/>
  <c r="H169" i="7"/>
  <c r="G169" i="7"/>
  <c r="F169" i="7"/>
  <c r="E169" i="7"/>
  <c r="D169" i="7"/>
  <c r="C169" i="7"/>
  <c r="A169" i="7"/>
  <c r="I168" i="7"/>
  <c r="H168" i="7"/>
  <c r="G168" i="7"/>
  <c r="F168" i="7"/>
  <c r="E168" i="7"/>
  <c r="D168" i="7"/>
  <c r="C168" i="7"/>
  <c r="A168" i="7"/>
  <c r="I167" i="7"/>
  <c r="H167" i="7"/>
  <c r="G167" i="7"/>
  <c r="F167" i="7"/>
  <c r="E167" i="7"/>
  <c r="D167" i="7"/>
  <c r="C167" i="7"/>
  <c r="A167" i="7"/>
  <c r="I166" i="7"/>
  <c r="H166" i="7"/>
  <c r="G166" i="7"/>
  <c r="F166" i="7"/>
  <c r="E166" i="7"/>
  <c r="D166" i="7"/>
  <c r="C166" i="7"/>
  <c r="A166" i="7"/>
  <c r="I165" i="7"/>
  <c r="H165" i="7"/>
  <c r="G165" i="7"/>
  <c r="F165" i="7"/>
  <c r="E165" i="7"/>
  <c r="D165" i="7"/>
  <c r="C165" i="7"/>
  <c r="A165" i="7"/>
  <c r="I164" i="7"/>
  <c r="H164" i="7"/>
  <c r="G164" i="7"/>
  <c r="F164" i="7"/>
  <c r="E164" i="7"/>
  <c r="D164" i="7"/>
  <c r="C164" i="7"/>
  <c r="A164" i="7"/>
  <c r="I163" i="7"/>
  <c r="H163" i="7"/>
  <c r="G163" i="7"/>
  <c r="F163" i="7"/>
  <c r="E163" i="7"/>
  <c r="D163" i="7"/>
  <c r="C163" i="7"/>
  <c r="A163" i="7"/>
  <c r="I162" i="7"/>
  <c r="H162" i="7"/>
  <c r="G162" i="7"/>
  <c r="F162" i="7"/>
  <c r="E162" i="7"/>
  <c r="D162" i="7"/>
  <c r="C162" i="7"/>
  <c r="A162" i="7"/>
  <c r="I161" i="7"/>
  <c r="H161" i="7"/>
  <c r="G161" i="7"/>
  <c r="F161" i="7"/>
  <c r="E161" i="7"/>
  <c r="D161" i="7"/>
  <c r="C161" i="7"/>
  <c r="A161" i="7"/>
  <c r="I160" i="7"/>
  <c r="H160" i="7"/>
  <c r="G160" i="7"/>
  <c r="F160" i="7"/>
  <c r="E160" i="7"/>
  <c r="D160" i="7"/>
  <c r="C160" i="7"/>
  <c r="A160" i="7"/>
  <c r="I159" i="7"/>
  <c r="H159" i="7"/>
  <c r="G159" i="7"/>
  <c r="F159" i="7"/>
  <c r="E159" i="7"/>
  <c r="D159" i="7"/>
  <c r="C159" i="7"/>
  <c r="A159" i="7"/>
  <c r="I158" i="7"/>
  <c r="H158" i="7"/>
  <c r="G158" i="7"/>
  <c r="F158" i="7"/>
  <c r="E158" i="7"/>
  <c r="D158" i="7"/>
  <c r="C158" i="7"/>
  <c r="A158" i="7"/>
  <c r="I157" i="7"/>
  <c r="H157" i="7"/>
  <c r="G157" i="7"/>
  <c r="F157" i="7"/>
  <c r="E157" i="7"/>
  <c r="D157" i="7"/>
  <c r="C157" i="7"/>
  <c r="A157" i="7"/>
  <c r="I156" i="7"/>
  <c r="H156" i="7"/>
  <c r="G156" i="7"/>
  <c r="F156" i="7"/>
  <c r="E156" i="7"/>
  <c r="D156" i="7"/>
  <c r="C156" i="7"/>
  <c r="A156" i="7"/>
  <c r="I155" i="7"/>
  <c r="H155" i="7"/>
  <c r="G155" i="7"/>
  <c r="F155" i="7"/>
  <c r="E155" i="7"/>
  <c r="D155" i="7"/>
  <c r="C155" i="7"/>
  <c r="A155" i="7"/>
  <c r="I154" i="7"/>
  <c r="H154" i="7"/>
  <c r="G154" i="7"/>
  <c r="F154" i="7"/>
  <c r="E154" i="7"/>
  <c r="D154" i="7"/>
  <c r="C154" i="7"/>
  <c r="A154" i="7"/>
  <c r="I153" i="7"/>
  <c r="H153" i="7"/>
  <c r="G153" i="7"/>
  <c r="F153" i="7"/>
  <c r="E153" i="7"/>
  <c r="D153" i="7"/>
  <c r="C153" i="7"/>
  <c r="A153" i="7"/>
  <c r="I152" i="7"/>
  <c r="H152" i="7"/>
  <c r="G152" i="7"/>
  <c r="F152" i="7"/>
  <c r="E152" i="7"/>
  <c r="D152" i="7"/>
  <c r="C152" i="7"/>
  <c r="A152" i="7"/>
  <c r="I151" i="7"/>
  <c r="H151" i="7"/>
  <c r="G151" i="7"/>
  <c r="F151" i="7"/>
  <c r="E151" i="7"/>
  <c r="D151" i="7"/>
  <c r="C151" i="7"/>
  <c r="A151" i="7"/>
  <c r="I150" i="7"/>
  <c r="H150" i="7"/>
  <c r="G150" i="7"/>
  <c r="F150" i="7"/>
  <c r="E150" i="7"/>
  <c r="D150" i="7"/>
  <c r="C150" i="7"/>
  <c r="A150" i="7"/>
  <c r="I149" i="7"/>
  <c r="H149" i="7"/>
  <c r="G149" i="7"/>
  <c r="F149" i="7"/>
  <c r="E149" i="7"/>
  <c r="D149" i="7"/>
  <c r="C149" i="7"/>
  <c r="A149" i="7"/>
  <c r="I148" i="7"/>
  <c r="H148" i="7"/>
  <c r="G148" i="7"/>
  <c r="F148" i="7"/>
  <c r="E148" i="7"/>
  <c r="D148" i="7"/>
  <c r="C148" i="7"/>
  <c r="A148" i="7"/>
  <c r="I147" i="7"/>
  <c r="H147" i="7"/>
  <c r="G147" i="7"/>
  <c r="F147" i="7"/>
  <c r="E147" i="7"/>
  <c r="D147" i="7"/>
  <c r="C147" i="7"/>
  <c r="A147" i="7"/>
  <c r="I146" i="7"/>
  <c r="H146" i="7"/>
  <c r="G146" i="7"/>
  <c r="F146" i="7"/>
  <c r="E146" i="7"/>
  <c r="D146" i="7"/>
  <c r="C146" i="7"/>
  <c r="A146" i="7"/>
  <c r="I145" i="7"/>
  <c r="H145" i="7"/>
  <c r="G145" i="7"/>
  <c r="F145" i="7"/>
  <c r="E145" i="7"/>
  <c r="D145" i="7"/>
  <c r="C145" i="7"/>
  <c r="A145" i="7"/>
  <c r="I144" i="7"/>
  <c r="H144" i="7"/>
  <c r="G144" i="7"/>
  <c r="F144" i="7"/>
  <c r="E144" i="7"/>
  <c r="D144" i="7"/>
  <c r="C144" i="7"/>
  <c r="A144" i="7"/>
  <c r="I143" i="7"/>
  <c r="H143" i="7"/>
  <c r="G143" i="7"/>
  <c r="F143" i="7"/>
  <c r="E143" i="7"/>
  <c r="D143" i="7"/>
  <c r="C143" i="7"/>
  <c r="A143" i="7"/>
  <c r="I142" i="7"/>
  <c r="H142" i="7"/>
  <c r="G142" i="7"/>
  <c r="F142" i="7"/>
  <c r="E142" i="7"/>
  <c r="D142" i="7"/>
  <c r="C142" i="7"/>
  <c r="A142" i="7"/>
  <c r="I141" i="7"/>
  <c r="H141" i="7"/>
  <c r="G141" i="7"/>
  <c r="F141" i="7"/>
  <c r="E141" i="7"/>
  <c r="D141" i="7"/>
  <c r="C141" i="7"/>
  <c r="A141" i="7"/>
  <c r="I140" i="7"/>
  <c r="H140" i="7"/>
  <c r="G140" i="7"/>
  <c r="F140" i="7"/>
  <c r="E140" i="7"/>
  <c r="D140" i="7"/>
  <c r="C140" i="7"/>
  <c r="A140" i="7"/>
  <c r="I139" i="7"/>
  <c r="H139" i="7"/>
  <c r="G139" i="7"/>
  <c r="F139" i="7"/>
  <c r="E139" i="7"/>
  <c r="D139" i="7"/>
  <c r="C139" i="7"/>
  <c r="A139" i="7"/>
  <c r="I138" i="7"/>
  <c r="H138" i="7"/>
  <c r="G138" i="7"/>
  <c r="F138" i="7"/>
  <c r="E138" i="7"/>
  <c r="D138" i="7"/>
  <c r="C138" i="7"/>
  <c r="A138" i="7"/>
  <c r="I137" i="7"/>
  <c r="H137" i="7"/>
  <c r="G137" i="7"/>
  <c r="F137" i="7"/>
  <c r="E137" i="7"/>
  <c r="D137" i="7"/>
  <c r="C137" i="7"/>
  <c r="A137" i="7"/>
  <c r="I136" i="7"/>
  <c r="H136" i="7"/>
  <c r="G136" i="7"/>
  <c r="F136" i="7"/>
  <c r="E136" i="7"/>
  <c r="D136" i="7"/>
  <c r="C136" i="7"/>
  <c r="A136" i="7"/>
  <c r="I135" i="7"/>
  <c r="H135" i="7"/>
  <c r="G135" i="7"/>
  <c r="F135" i="7"/>
  <c r="E135" i="7"/>
  <c r="D135" i="7"/>
  <c r="C135" i="7"/>
  <c r="A135" i="7"/>
  <c r="I134" i="7"/>
  <c r="H134" i="7"/>
  <c r="G134" i="7"/>
  <c r="F134" i="7"/>
  <c r="E134" i="7"/>
  <c r="D134" i="7"/>
  <c r="C134" i="7"/>
  <c r="A134" i="7"/>
  <c r="I133" i="7"/>
  <c r="H133" i="7"/>
  <c r="G133" i="7"/>
  <c r="F133" i="7"/>
  <c r="E133" i="7"/>
  <c r="D133" i="7"/>
  <c r="C133" i="7"/>
  <c r="A133" i="7"/>
  <c r="I132" i="7"/>
  <c r="H132" i="7"/>
  <c r="G132" i="7"/>
  <c r="F132" i="7"/>
  <c r="E132" i="7"/>
  <c r="D132" i="7"/>
  <c r="C132" i="7"/>
  <c r="A132" i="7"/>
  <c r="I131" i="7"/>
  <c r="H131" i="7"/>
  <c r="G131" i="7"/>
  <c r="F131" i="7"/>
  <c r="E131" i="7"/>
  <c r="D131" i="7"/>
  <c r="C131" i="7"/>
  <c r="A131" i="7"/>
  <c r="I130" i="7"/>
  <c r="H130" i="7"/>
  <c r="G130" i="7"/>
  <c r="F130" i="7"/>
  <c r="E130" i="7"/>
  <c r="D130" i="7"/>
  <c r="C130" i="7"/>
  <c r="A130" i="7"/>
  <c r="I129" i="7"/>
  <c r="H129" i="7"/>
  <c r="G129" i="7"/>
  <c r="F129" i="7"/>
  <c r="E129" i="7"/>
  <c r="D129" i="7"/>
  <c r="C129" i="7"/>
  <c r="A129" i="7"/>
  <c r="I128" i="7"/>
  <c r="H128" i="7"/>
  <c r="G128" i="7"/>
  <c r="F128" i="7"/>
  <c r="E128" i="7"/>
  <c r="D128" i="7"/>
  <c r="C128" i="7"/>
  <c r="A128" i="7"/>
  <c r="I127" i="7"/>
  <c r="H127" i="7"/>
  <c r="G127" i="7"/>
  <c r="F127" i="7"/>
  <c r="E127" i="7"/>
  <c r="D127" i="7"/>
  <c r="C127" i="7"/>
  <c r="A127" i="7"/>
  <c r="I126" i="7"/>
  <c r="H126" i="7"/>
  <c r="G126" i="7"/>
  <c r="F126" i="7"/>
  <c r="E126" i="7"/>
  <c r="D126" i="7"/>
  <c r="C126" i="7"/>
  <c r="A126" i="7"/>
  <c r="I125" i="7"/>
  <c r="H125" i="7"/>
  <c r="G125" i="7"/>
  <c r="F125" i="7"/>
  <c r="E125" i="7"/>
  <c r="D125" i="7"/>
  <c r="C125" i="7"/>
  <c r="A125" i="7"/>
  <c r="I124" i="7"/>
  <c r="H124" i="7"/>
  <c r="G124" i="7"/>
  <c r="F124" i="7"/>
  <c r="E124" i="7"/>
  <c r="D124" i="7"/>
  <c r="C124" i="7"/>
  <c r="A124" i="7"/>
  <c r="I123" i="7"/>
  <c r="H123" i="7"/>
  <c r="G123" i="7"/>
  <c r="F123" i="7"/>
  <c r="E123" i="7"/>
  <c r="D123" i="7"/>
  <c r="C123" i="7"/>
  <c r="A123" i="7"/>
  <c r="I122" i="7"/>
  <c r="H122" i="7"/>
  <c r="G122" i="7"/>
  <c r="F122" i="7"/>
  <c r="E122" i="7"/>
  <c r="D122" i="7"/>
  <c r="C122" i="7"/>
  <c r="A122" i="7"/>
  <c r="I121" i="7"/>
  <c r="H121" i="7"/>
  <c r="G121" i="7"/>
  <c r="F121" i="7"/>
  <c r="E121" i="7"/>
  <c r="D121" i="7"/>
  <c r="C121" i="7"/>
  <c r="A121" i="7"/>
  <c r="I120" i="7"/>
  <c r="H120" i="7"/>
  <c r="G120" i="7"/>
  <c r="F120" i="7"/>
  <c r="E120" i="7"/>
  <c r="D120" i="7"/>
  <c r="C120" i="7"/>
  <c r="A120" i="7"/>
  <c r="I119" i="7"/>
  <c r="H119" i="7"/>
  <c r="G119" i="7"/>
  <c r="F119" i="7"/>
  <c r="E119" i="7"/>
  <c r="D119" i="7"/>
  <c r="C119" i="7"/>
  <c r="A119" i="7"/>
  <c r="I118" i="7"/>
  <c r="H118" i="7"/>
  <c r="G118" i="7"/>
  <c r="F118" i="7"/>
  <c r="E118" i="7"/>
  <c r="D118" i="7"/>
  <c r="C118" i="7"/>
  <c r="A118" i="7"/>
  <c r="I117" i="7"/>
  <c r="H117" i="7"/>
  <c r="G117" i="7"/>
  <c r="F117" i="7"/>
  <c r="E117" i="7"/>
  <c r="D117" i="7"/>
  <c r="C117" i="7"/>
  <c r="A117" i="7"/>
  <c r="I116" i="7"/>
  <c r="H116" i="7"/>
  <c r="G116" i="7"/>
  <c r="F116" i="7"/>
  <c r="E116" i="7"/>
  <c r="D116" i="7"/>
  <c r="C116" i="7"/>
  <c r="A116" i="7"/>
  <c r="I115" i="7"/>
  <c r="H115" i="7"/>
  <c r="G115" i="7"/>
  <c r="F115" i="7"/>
  <c r="E115" i="7"/>
  <c r="D115" i="7"/>
  <c r="C115" i="7"/>
  <c r="A115" i="7"/>
  <c r="I114" i="7"/>
  <c r="H114" i="7"/>
  <c r="G114" i="7"/>
  <c r="F114" i="7"/>
  <c r="E114" i="7"/>
  <c r="D114" i="7"/>
  <c r="C114" i="7"/>
  <c r="A114" i="7"/>
  <c r="I113" i="7"/>
  <c r="H113" i="7"/>
  <c r="G113" i="7"/>
  <c r="F113" i="7"/>
  <c r="E113" i="7"/>
  <c r="D113" i="7"/>
  <c r="C113" i="7"/>
  <c r="A113" i="7"/>
  <c r="I112" i="7"/>
  <c r="H112" i="7"/>
  <c r="G112" i="7"/>
  <c r="F112" i="7"/>
  <c r="E112" i="7"/>
  <c r="D112" i="7"/>
  <c r="C112" i="7"/>
  <c r="A112" i="7"/>
  <c r="I111" i="7"/>
  <c r="H111" i="7"/>
  <c r="G111" i="7"/>
  <c r="F111" i="7"/>
  <c r="E111" i="7"/>
  <c r="D111" i="7"/>
  <c r="C111" i="7"/>
  <c r="A111" i="7"/>
  <c r="I110" i="7"/>
  <c r="H110" i="7"/>
  <c r="G110" i="7"/>
  <c r="F110" i="7"/>
  <c r="E110" i="7"/>
  <c r="D110" i="7"/>
  <c r="C110" i="7"/>
  <c r="A110" i="7"/>
  <c r="I109" i="7"/>
  <c r="H109" i="7"/>
  <c r="G109" i="7"/>
  <c r="F109" i="7"/>
  <c r="E109" i="7"/>
  <c r="D109" i="7"/>
  <c r="C109" i="7"/>
  <c r="A109" i="7"/>
  <c r="I108" i="7"/>
  <c r="H108" i="7"/>
  <c r="G108" i="7"/>
  <c r="F108" i="7"/>
  <c r="E108" i="7"/>
  <c r="D108" i="7"/>
  <c r="C108" i="7"/>
  <c r="A108" i="7"/>
  <c r="I107" i="7"/>
  <c r="H107" i="7"/>
  <c r="G107" i="7"/>
  <c r="F107" i="7"/>
  <c r="E107" i="7"/>
  <c r="D107" i="7"/>
  <c r="C107" i="7"/>
  <c r="A107" i="7"/>
  <c r="I106" i="7"/>
  <c r="H106" i="7"/>
  <c r="G106" i="7"/>
  <c r="F106" i="7"/>
  <c r="E106" i="7"/>
  <c r="D106" i="7"/>
  <c r="C106" i="7"/>
  <c r="A106" i="7"/>
  <c r="I105" i="7"/>
  <c r="H105" i="7"/>
  <c r="G105" i="7"/>
  <c r="F105" i="7"/>
  <c r="E105" i="7"/>
  <c r="D105" i="7"/>
  <c r="C105" i="7"/>
  <c r="A105" i="7"/>
  <c r="I104" i="7"/>
  <c r="H104" i="7"/>
  <c r="G104" i="7"/>
  <c r="F104" i="7"/>
  <c r="E104" i="7"/>
  <c r="D104" i="7"/>
  <c r="C104" i="7"/>
  <c r="A104" i="7"/>
  <c r="I103" i="7"/>
  <c r="H103" i="7"/>
  <c r="G103" i="7"/>
  <c r="F103" i="7"/>
  <c r="E103" i="7"/>
  <c r="D103" i="7"/>
  <c r="C103" i="7"/>
  <c r="A103" i="7"/>
  <c r="I102" i="7"/>
  <c r="H102" i="7"/>
  <c r="G102" i="7"/>
  <c r="F102" i="7"/>
  <c r="E102" i="7"/>
  <c r="D102" i="7"/>
  <c r="C102" i="7"/>
  <c r="A102" i="7"/>
  <c r="I101" i="7"/>
  <c r="H101" i="7"/>
  <c r="G101" i="7"/>
  <c r="F101" i="7"/>
  <c r="E101" i="7"/>
  <c r="D101" i="7"/>
  <c r="C101" i="7"/>
  <c r="A101" i="7"/>
  <c r="I100" i="7"/>
  <c r="H100" i="7"/>
  <c r="G100" i="7"/>
  <c r="F100" i="7"/>
  <c r="E100" i="7"/>
  <c r="D100" i="7"/>
  <c r="C100" i="7"/>
  <c r="A100" i="7"/>
  <c r="I99" i="7"/>
  <c r="H99" i="7"/>
  <c r="G99" i="7"/>
  <c r="F99" i="7"/>
  <c r="E99" i="7"/>
  <c r="D99" i="7"/>
  <c r="C99" i="7"/>
  <c r="A99" i="7"/>
  <c r="I98" i="7"/>
  <c r="H98" i="7"/>
  <c r="G98" i="7"/>
  <c r="F98" i="7"/>
  <c r="E98" i="7"/>
  <c r="D98" i="7"/>
  <c r="C98" i="7"/>
  <c r="A98" i="7"/>
  <c r="I97" i="7"/>
  <c r="H97" i="7"/>
  <c r="G97" i="7"/>
  <c r="F97" i="7"/>
  <c r="E97" i="7"/>
  <c r="D97" i="7"/>
  <c r="C97" i="7"/>
  <c r="A97" i="7"/>
  <c r="I96" i="7"/>
  <c r="H96" i="7"/>
  <c r="G96" i="7"/>
  <c r="F96" i="7"/>
  <c r="E96" i="7"/>
  <c r="D96" i="7"/>
  <c r="C96" i="7"/>
  <c r="A96" i="7"/>
  <c r="I95" i="7"/>
  <c r="H95" i="7"/>
  <c r="G95" i="7"/>
  <c r="F95" i="7"/>
  <c r="E95" i="7"/>
  <c r="D95" i="7"/>
  <c r="C95" i="7"/>
  <c r="A95" i="7"/>
  <c r="I94" i="7"/>
  <c r="H94" i="7"/>
  <c r="G94" i="7"/>
  <c r="F94" i="7"/>
  <c r="E94" i="7"/>
  <c r="D94" i="7"/>
  <c r="C94" i="7"/>
  <c r="A94" i="7"/>
  <c r="I93" i="7"/>
  <c r="H93" i="7"/>
  <c r="G93" i="7"/>
  <c r="F93" i="7"/>
  <c r="E93" i="7"/>
  <c r="D93" i="7"/>
  <c r="C93" i="7"/>
  <c r="A93" i="7"/>
  <c r="I92" i="7"/>
  <c r="H92" i="7"/>
  <c r="G92" i="7"/>
  <c r="F92" i="7"/>
  <c r="E92" i="7"/>
  <c r="D92" i="7"/>
  <c r="C92" i="7"/>
  <c r="A92" i="7"/>
  <c r="I91" i="7"/>
  <c r="H91" i="7"/>
  <c r="G91" i="7"/>
  <c r="F91" i="7"/>
  <c r="E91" i="7"/>
  <c r="D91" i="7"/>
  <c r="C91" i="7"/>
  <c r="A91" i="7"/>
  <c r="I90" i="7"/>
  <c r="H90" i="7"/>
  <c r="G90" i="7"/>
  <c r="F90" i="7"/>
  <c r="E90" i="7"/>
  <c r="D90" i="7"/>
  <c r="C90" i="7"/>
  <c r="A90" i="7"/>
  <c r="I89" i="7"/>
  <c r="H89" i="7"/>
  <c r="G89" i="7"/>
  <c r="F89" i="7"/>
  <c r="E89" i="7"/>
  <c r="D89" i="7"/>
  <c r="C89" i="7"/>
  <c r="A89" i="7"/>
  <c r="I88" i="7"/>
  <c r="H88" i="7"/>
  <c r="G88" i="7"/>
  <c r="F88" i="7"/>
  <c r="E88" i="7"/>
  <c r="D88" i="7"/>
  <c r="C88" i="7"/>
  <c r="A88" i="7"/>
  <c r="I87" i="7"/>
  <c r="H87" i="7"/>
  <c r="G87" i="7"/>
  <c r="F87" i="7"/>
  <c r="E87" i="7"/>
  <c r="D87" i="7"/>
  <c r="C87" i="7"/>
  <c r="A87" i="7"/>
  <c r="I86" i="7"/>
  <c r="H86" i="7"/>
  <c r="G86" i="7"/>
  <c r="F86" i="7"/>
  <c r="E86" i="7"/>
  <c r="D86" i="7"/>
  <c r="C86" i="7"/>
  <c r="A86" i="7"/>
  <c r="I85" i="7"/>
  <c r="H85" i="7"/>
  <c r="G85" i="7"/>
  <c r="F85" i="7"/>
  <c r="E85" i="7"/>
  <c r="D85" i="7"/>
  <c r="C85" i="7"/>
  <c r="A85" i="7"/>
  <c r="I84" i="7"/>
  <c r="H84" i="7"/>
  <c r="G84" i="7"/>
  <c r="F84" i="7"/>
  <c r="E84" i="7"/>
  <c r="D84" i="7"/>
  <c r="C84" i="7"/>
  <c r="A84" i="7"/>
  <c r="I83" i="7"/>
  <c r="H83" i="7"/>
  <c r="G83" i="7"/>
  <c r="F83" i="7"/>
  <c r="E83" i="7"/>
  <c r="D83" i="7"/>
  <c r="C83" i="7"/>
  <c r="A83" i="7"/>
  <c r="I82" i="7"/>
  <c r="H82" i="7"/>
  <c r="G82" i="7"/>
  <c r="F82" i="7"/>
  <c r="E82" i="7"/>
  <c r="D82" i="7"/>
  <c r="C82" i="7"/>
  <c r="A82" i="7"/>
  <c r="I81" i="7"/>
  <c r="H81" i="7"/>
  <c r="G81" i="7"/>
  <c r="F81" i="7"/>
  <c r="E81" i="7"/>
  <c r="D81" i="7"/>
  <c r="C81" i="7"/>
  <c r="A81" i="7"/>
  <c r="I80" i="7"/>
  <c r="H80" i="7"/>
  <c r="G80" i="7"/>
  <c r="F80" i="7"/>
  <c r="E80" i="7"/>
  <c r="D80" i="7"/>
  <c r="C80" i="7"/>
  <c r="A80" i="7"/>
  <c r="I79" i="7"/>
  <c r="H79" i="7"/>
  <c r="G79" i="7"/>
  <c r="F79" i="7"/>
  <c r="E79" i="7"/>
  <c r="D79" i="7"/>
  <c r="C79" i="7"/>
  <c r="A79" i="7"/>
  <c r="I78" i="7"/>
  <c r="H78" i="7"/>
  <c r="G78" i="7"/>
  <c r="F78" i="7"/>
  <c r="E78" i="7"/>
  <c r="D78" i="7"/>
  <c r="C78" i="7"/>
  <c r="A78" i="7"/>
  <c r="I77" i="7"/>
  <c r="H77" i="7"/>
  <c r="G77" i="7"/>
  <c r="F77" i="7"/>
  <c r="E77" i="7"/>
  <c r="D77" i="7"/>
  <c r="C77" i="7"/>
  <c r="A77" i="7"/>
  <c r="I76" i="7"/>
  <c r="H76" i="7"/>
  <c r="G76" i="7"/>
  <c r="F76" i="7"/>
  <c r="E76" i="7"/>
  <c r="D76" i="7"/>
  <c r="C76" i="7"/>
  <c r="A76" i="7"/>
  <c r="I75" i="7"/>
  <c r="H75" i="7"/>
  <c r="G75" i="7"/>
  <c r="F75" i="7"/>
  <c r="E75" i="7"/>
  <c r="D75" i="7"/>
  <c r="C75" i="7"/>
  <c r="A75" i="7"/>
  <c r="I74" i="7"/>
  <c r="H74" i="7"/>
  <c r="G74" i="7"/>
  <c r="F74" i="7"/>
  <c r="E74" i="7"/>
  <c r="D74" i="7"/>
  <c r="C74" i="7"/>
  <c r="A74" i="7"/>
  <c r="I73" i="7"/>
  <c r="H73" i="7"/>
  <c r="G73" i="7"/>
  <c r="F73" i="7"/>
  <c r="E73" i="7"/>
  <c r="D73" i="7"/>
  <c r="C73" i="7"/>
  <c r="A73" i="7"/>
  <c r="I72" i="7"/>
  <c r="H72" i="7"/>
  <c r="G72" i="7"/>
  <c r="F72" i="7"/>
  <c r="E72" i="7"/>
  <c r="D72" i="7"/>
  <c r="C72" i="7"/>
  <c r="A72" i="7"/>
  <c r="I71" i="7"/>
  <c r="H71" i="7"/>
  <c r="G71" i="7"/>
  <c r="F71" i="7"/>
  <c r="E71" i="7"/>
  <c r="D71" i="7"/>
  <c r="C71" i="7"/>
  <c r="A71" i="7"/>
  <c r="I70" i="7"/>
  <c r="H70" i="7"/>
  <c r="G70" i="7"/>
  <c r="F70" i="7"/>
  <c r="E70" i="7"/>
  <c r="D70" i="7"/>
  <c r="C70" i="7"/>
  <c r="A70" i="7"/>
  <c r="I69" i="7"/>
  <c r="H69" i="7"/>
  <c r="G69" i="7"/>
  <c r="F69" i="7"/>
  <c r="E69" i="7"/>
  <c r="D69" i="7"/>
  <c r="C69" i="7"/>
  <c r="A69" i="7"/>
  <c r="I68" i="7"/>
  <c r="H68" i="7"/>
  <c r="G68" i="7"/>
  <c r="F68" i="7"/>
  <c r="E68" i="7"/>
  <c r="D68" i="7"/>
  <c r="C68" i="7"/>
  <c r="A68" i="7"/>
  <c r="I67" i="7"/>
  <c r="H67" i="7"/>
  <c r="G67" i="7"/>
  <c r="F67" i="7"/>
  <c r="E67" i="7"/>
  <c r="D67" i="7"/>
  <c r="C67" i="7"/>
  <c r="A67" i="7"/>
  <c r="I66" i="7"/>
  <c r="H66" i="7"/>
  <c r="G66" i="7"/>
  <c r="F66" i="7"/>
  <c r="E66" i="7"/>
  <c r="D66" i="7"/>
  <c r="C66" i="7"/>
  <c r="A66" i="7"/>
  <c r="I65" i="7"/>
  <c r="H65" i="7"/>
  <c r="G65" i="7"/>
  <c r="F65" i="7"/>
  <c r="E65" i="7"/>
  <c r="D65" i="7"/>
  <c r="C65" i="7"/>
  <c r="A65" i="7"/>
  <c r="I64" i="7"/>
  <c r="H64" i="7"/>
  <c r="G64" i="7"/>
  <c r="F64" i="7"/>
  <c r="E64" i="7"/>
  <c r="D64" i="7"/>
  <c r="C64" i="7"/>
  <c r="A64" i="7"/>
  <c r="I63" i="7"/>
  <c r="H63" i="7"/>
  <c r="G63" i="7"/>
  <c r="F63" i="7"/>
  <c r="E63" i="7"/>
  <c r="D63" i="7"/>
  <c r="C63" i="7"/>
  <c r="A63" i="7"/>
  <c r="I62" i="7"/>
  <c r="H62" i="7"/>
  <c r="G62" i="7"/>
  <c r="F62" i="7"/>
  <c r="E62" i="7"/>
  <c r="D62" i="7"/>
  <c r="C62" i="7"/>
  <c r="A62" i="7"/>
  <c r="I61" i="7"/>
  <c r="H61" i="7"/>
  <c r="G61" i="7"/>
  <c r="F61" i="7"/>
  <c r="E61" i="7"/>
  <c r="D61" i="7"/>
  <c r="C61" i="7"/>
  <c r="A61" i="7"/>
  <c r="I60" i="7"/>
  <c r="H60" i="7"/>
  <c r="G60" i="7"/>
  <c r="F60" i="7"/>
  <c r="E60" i="7"/>
  <c r="D60" i="7"/>
  <c r="C60" i="7"/>
  <c r="A60" i="7"/>
  <c r="I59" i="7"/>
  <c r="H59" i="7"/>
  <c r="G59" i="7"/>
  <c r="F59" i="7"/>
  <c r="E59" i="7"/>
  <c r="D59" i="7"/>
  <c r="C59" i="7"/>
  <c r="A59" i="7"/>
  <c r="I58" i="7"/>
  <c r="H58" i="7"/>
  <c r="G58" i="7"/>
  <c r="F58" i="7"/>
  <c r="E58" i="7"/>
  <c r="D58" i="7"/>
  <c r="C58" i="7"/>
  <c r="A58" i="7"/>
  <c r="I57" i="7"/>
  <c r="H57" i="7"/>
  <c r="G57" i="7"/>
  <c r="F57" i="7"/>
  <c r="E57" i="7"/>
  <c r="D57" i="7"/>
  <c r="C57" i="7"/>
  <c r="A57" i="7"/>
  <c r="I56" i="7"/>
  <c r="H56" i="7"/>
  <c r="G56" i="7"/>
  <c r="F56" i="7"/>
  <c r="E56" i="7"/>
  <c r="D56" i="7"/>
  <c r="C56" i="7"/>
  <c r="A56" i="7"/>
  <c r="I55" i="7"/>
  <c r="H55" i="7"/>
  <c r="G55" i="7"/>
  <c r="F55" i="7"/>
  <c r="E55" i="7"/>
  <c r="D55" i="7"/>
  <c r="C55" i="7"/>
  <c r="A55" i="7"/>
  <c r="I54" i="7"/>
  <c r="H54" i="7"/>
  <c r="G54" i="7"/>
  <c r="F54" i="7"/>
  <c r="E54" i="7"/>
  <c r="D54" i="7"/>
  <c r="C54" i="7"/>
  <c r="A54" i="7"/>
  <c r="I53" i="7"/>
  <c r="H53" i="7"/>
  <c r="G53" i="7"/>
  <c r="F53" i="7"/>
  <c r="E53" i="7"/>
  <c r="D53" i="7"/>
  <c r="C53" i="7"/>
  <c r="A53" i="7"/>
  <c r="I52" i="7"/>
  <c r="H52" i="7"/>
  <c r="G52" i="7"/>
  <c r="F52" i="7"/>
  <c r="E52" i="7"/>
  <c r="D52" i="7"/>
  <c r="C52" i="7"/>
  <c r="A52" i="7"/>
  <c r="I51" i="7"/>
  <c r="H51" i="7"/>
  <c r="G51" i="7"/>
  <c r="F51" i="7"/>
  <c r="E51" i="7"/>
  <c r="D51" i="7"/>
  <c r="C51" i="7"/>
  <c r="A51" i="7"/>
  <c r="I50" i="7"/>
  <c r="H50" i="7"/>
  <c r="G50" i="7"/>
  <c r="F50" i="7"/>
  <c r="E50" i="7"/>
  <c r="D50" i="7"/>
  <c r="C50" i="7"/>
  <c r="A50" i="7"/>
  <c r="I49" i="7"/>
  <c r="H49" i="7"/>
  <c r="G49" i="7"/>
  <c r="F49" i="7"/>
  <c r="E49" i="7"/>
  <c r="D49" i="7"/>
  <c r="C49" i="7"/>
  <c r="A49" i="7"/>
  <c r="I48" i="7"/>
  <c r="H48" i="7"/>
  <c r="G48" i="7"/>
  <c r="F48" i="7"/>
  <c r="E48" i="7"/>
  <c r="D48" i="7"/>
  <c r="C48" i="7"/>
  <c r="A48" i="7"/>
  <c r="I47" i="7"/>
  <c r="H47" i="7"/>
  <c r="G47" i="7"/>
  <c r="F47" i="7"/>
  <c r="E47" i="7"/>
  <c r="D47" i="7"/>
  <c r="C47" i="7"/>
  <c r="A47" i="7"/>
  <c r="I46" i="7"/>
  <c r="H46" i="7"/>
  <c r="G46" i="7"/>
  <c r="F46" i="7"/>
  <c r="E46" i="7"/>
  <c r="D46" i="7"/>
  <c r="C46" i="7"/>
  <c r="A46" i="7"/>
  <c r="I45" i="7"/>
  <c r="H45" i="7"/>
  <c r="G45" i="7"/>
  <c r="F45" i="7"/>
  <c r="E45" i="7"/>
  <c r="D45" i="7"/>
  <c r="C45" i="7"/>
  <c r="A45" i="7"/>
  <c r="I44" i="7"/>
  <c r="H44" i="7"/>
  <c r="G44" i="7"/>
  <c r="F44" i="7"/>
  <c r="E44" i="7"/>
  <c r="D44" i="7"/>
  <c r="C44" i="7"/>
  <c r="A44" i="7"/>
  <c r="I43" i="7"/>
  <c r="H43" i="7"/>
  <c r="G43" i="7"/>
  <c r="F43" i="7"/>
  <c r="E43" i="7"/>
  <c r="D43" i="7"/>
  <c r="C43" i="7"/>
  <c r="A43" i="7"/>
  <c r="I42" i="7"/>
  <c r="H42" i="7"/>
  <c r="G42" i="7"/>
  <c r="F42" i="7"/>
  <c r="E42" i="7"/>
  <c r="D42" i="7"/>
  <c r="C42" i="7"/>
  <c r="A42" i="7"/>
  <c r="I41" i="7"/>
  <c r="H41" i="7"/>
  <c r="G41" i="7"/>
  <c r="F41" i="7"/>
  <c r="E41" i="7"/>
  <c r="D41" i="7"/>
  <c r="C41" i="7"/>
  <c r="A41" i="7"/>
  <c r="I40" i="7"/>
  <c r="H40" i="7"/>
  <c r="G40" i="7"/>
  <c r="F40" i="7"/>
  <c r="E40" i="7"/>
  <c r="D40" i="7"/>
  <c r="C40" i="7"/>
  <c r="A40" i="7"/>
  <c r="I39" i="7"/>
  <c r="H39" i="7"/>
  <c r="G39" i="7"/>
  <c r="F39" i="7"/>
  <c r="E39" i="7"/>
  <c r="D39" i="7"/>
  <c r="C39" i="7"/>
  <c r="A39" i="7"/>
  <c r="I38" i="7"/>
  <c r="H38" i="7"/>
  <c r="G38" i="7"/>
  <c r="F38" i="7"/>
  <c r="E38" i="7"/>
  <c r="D38" i="7"/>
  <c r="C38" i="7"/>
  <c r="A38" i="7"/>
  <c r="I37" i="7"/>
  <c r="H37" i="7"/>
  <c r="G37" i="7"/>
  <c r="F37" i="7"/>
  <c r="E37" i="7"/>
  <c r="D37" i="7"/>
  <c r="C37" i="7"/>
  <c r="A37" i="7"/>
  <c r="I36" i="7"/>
  <c r="H36" i="7"/>
  <c r="G36" i="7"/>
  <c r="F36" i="7"/>
  <c r="E36" i="7"/>
  <c r="D36" i="7"/>
  <c r="C36" i="7"/>
  <c r="A36" i="7"/>
  <c r="I35" i="7"/>
  <c r="H35" i="7"/>
  <c r="G35" i="7"/>
  <c r="F35" i="7"/>
  <c r="E35" i="7"/>
  <c r="D35" i="7"/>
  <c r="C35" i="7"/>
  <c r="A35" i="7"/>
  <c r="I34" i="7"/>
  <c r="H34" i="7"/>
  <c r="G34" i="7"/>
  <c r="F34" i="7"/>
  <c r="E34" i="7"/>
  <c r="D34" i="7"/>
  <c r="C34" i="7"/>
  <c r="A34" i="7"/>
  <c r="I33" i="7"/>
  <c r="H33" i="7"/>
  <c r="G33" i="7"/>
  <c r="F33" i="7"/>
  <c r="E33" i="7"/>
  <c r="D33" i="7"/>
  <c r="C33" i="7"/>
  <c r="A33" i="7"/>
  <c r="I32" i="7"/>
  <c r="H32" i="7"/>
  <c r="G32" i="7"/>
  <c r="F32" i="7"/>
  <c r="E32" i="7"/>
  <c r="D32" i="7"/>
  <c r="C32" i="7"/>
  <c r="A32" i="7"/>
  <c r="I31" i="7"/>
  <c r="H31" i="7"/>
  <c r="G31" i="7"/>
  <c r="F31" i="7"/>
  <c r="E31" i="7"/>
  <c r="D31" i="7"/>
  <c r="C31" i="7"/>
  <c r="A31" i="7"/>
  <c r="I30" i="7"/>
  <c r="H30" i="7"/>
  <c r="G30" i="7"/>
  <c r="F30" i="7"/>
  <c r="E30" i="7"/>
  <c r="D30" i="7"/>
  <c r="C30" i="7"/>
  <c r="A30" i="7"/>
  <c r="I29" i="7"/>
  <c r="H29" i="7"/>
  <c r="G29" i="7"/>
  <c r="F29" i="7"/>
  <c r="E29" i="7"/>
  <c r="D29" i="7"/>
  <c r="C29" i="7"/>
  <c r="A29" i="7"/>
  <c r="I28" i="7"/>
  <c r="H28" i="7"/>
  <c r="G28" i="7"/>
  <c r="F28" i="7"/>
  <c r="E28" i="7"/>
  <c r="D28" i="7"/>
  <c r="C28" i="7"/>
  <c r="A28" i="7"/>
  <c r="I27" i="7"/>
  <c r="H27" i="7"/>
  <c r="G27" i="7"/>
  <c r="F27" i="7"/>
  <c r="E27" i="7"/>
  <c r="D27" i="7"/>
  <c r="C27" i="7"/>
  <c r="A27" i="7"/>
  <c r="I26" i="7"/>
  <c r="H26" i="7"/>
  <c r="G26" i="7"/>
  <c r="F26" i="7"/>
  <c r="E26" i="7"/>
  <c r="D26" i="7"/>
  <c r="C26" i="7"/>
  <c r="A26" i="7"/>
  <c r="I25" i="7"/>
  <c r="H25" i="7"/>
  <c r="G25" i="7"/>
  <c r="F25" i="7"/>
  <c r="E25" i="7"/>
  <c r="D25" i="7"/>
  <c r="C25" i="7"/>
  <c r="A25" i="7"/>
  <c r="I24" i="7"/>
  <c r="H24" i="7"/>
  <c r="G24" i="7"/>
  <c r="F24" i="7"/>
  <c r="E24" i="7"/>
  <c r="D24" i="7"/>
  <c r="C24" i="7"/>
  <c r="A24" i="7"/>
  <c r="I23" i="7"/>
  <c r="H23" i="7"/>
  <c r="G23" i="7"/>
  <c r="F23" i="7"/>
  <c r="E23" i="7"/>
  <c r="D23" i="7"/>
  <c r="C23" i="7"/>
  <c r="A23" i="7"/>
  <c r="I22" i="7"/>
  <c r="H22" i="7"/>
  <c r="G22" i="7"/>
  <c r="F22" i="7"/>
  <c r="E22" i="7"/>
  <c r="D22" i="7"/>
  <c r="C22" i="7"/>
  <c r="A22" i="7"/>
  <c r="I21" i="7"/>
  <c r="H21" i="7"/>
  <c r="G21" i="7"/>
  <c r="F21" i="7"/>
  <c r="E21" i="7"/>
  <c r="D21" i="7"/>
  <c r="C21" i="7"/>
  <c r="A21" i="7"/>
  <c r="I20" i="7"/>
  <c r="H20" i="7"/>
  <c r="G20" i="7"/>
  <c r="F20" i="7"/>
  <c r="E20" i="7"/>
  <c r="D20" i="7"/>
  <c r="C20" i="7"/>
  <c r="A20" i="7"/>
  <c r="I19" i="7"/>
  <c r="H19" i="7"/>
  <c r="G19" i="7"/>
  <c r="F19" i="7"/>
  <c r="E19" i="7"/>
  <c r="D19" i="7"/>
  <c r="C19" i="7"/>
  <c r="A19" i="7"/>
  <c r="I18" i="7"/>
  <c r="H18" i="7"/>
  <c r="G18" i="7"/>
  <c r="F18" i="7"/>
  <c r="E18" i="7"/>
  <c r="D18" i="7"/>
  <c r="C18" i="7"/>
  <c r="A18" i="7"/>
  <c r="I17" i="7"/>
  <c r="H17" i="7"/>
  <c r="G17" i="7"/>
  <c r="F17" i="7"/>
  <c r="E17" i="7"/>
  <c r="D17" i="7"/>
  <c r="C17" i="7"/>
  <c r="A17" i="7"/>
  <c r="I16" i="7"/>
  <c r="H16" i="7"/>
  <c r="G16" i="7"/>
  <c r="F16" i="7"/>
  <c r="E16" i="7"/>
  <c r="D16" i="7"/>
  <c r="C16" i="7"/>
  <c r="A16" i="7"/>
  <c r="I15" i="7"/>
  <c r="H15" i="7"/>
  <c r="G15" i="7"/>
  <c r="F15" i="7"/>
  <c r="E15" i="7"/>
  <c r="D15" i="7"/>
  <c r="C15" i="7"/>
  <c r="A15" i="7"/>
  <c r="I14" i="7"/>
  <c r="H14" i="7"/>
  <c r="G14" i="7"/>
  <c r="F14" i="7"/>
  <c r="E14" i="7"/>
  <c r="D14" i="7"/>
  <c r="C14" i="7"/>
  <c r="A14" i="7"/>
  <c r="I13" i="7"/>
  <c r="H13" i="7"/>
  <c r="G13" i="7"/>
  <c r="F13" i="7"/>
  <c r="E13" i="7"/>
  <c r="D13" i="7"/>
  <c r="C13" i="7"/>
  <c r="A13" i="7"/>
  <c r="I12" i="7"/>
  <c r="H12" i="7"/>
  <c r="G12" i="7"/>
  <c r="F12" i="7"/>
  <c r="E12" i="7"/>
  <c r="D12" i="7"/>
  <c r="C12" i="7"/>
  <c r="A12" i="7"/>
  <c r="I11" i="7"/>
  <c r="H11" i="7"/>
  <c r="G11" i="7"/>
  <c r="F11" i="7"/>
  <c r="E11" i="7"/>
  <c r="D11" i="7"/>
  <c r="C11" i="7"/>
  <c r="A11" i="7"/>
  <c r="I10" i="7"/>
  <c r="H10" i="7"/>
  <c r="G10" i="7"/>
  <c r="F10" i="7"/>
  <c r="E10" i="7"/>
  <c r="D10" i="7"/>
  <c r="C10" i="7"/>
  <c r="A10" i="7"/>
  <c r="I9" i="7"/>
  <c r="H9" i="7"/>
  <c r="G9" i="7"/>
  <c r="F9" i="7"/>
  <c r="E9" i="7"/>
  <c r="D9" i="7"/>
  <c r="C9" i="7"/>
  <c r="A9" i="7"/>
  <c r="I8" i="7"/>
  <c r="I7" i="7"/>
  <c r="H8" i="7"/>
  <c r="G8" i="7"/>
  <c r="H7" i="7"/>
  <c r="G7" i="7"/>
  <c r="F8" i="7"/>
  <c r="E8" i="7"/>
  <c r="D8" i="7"/>
  <c r="C8" i="7"/>
  <c r="A8" i="7"/>
  <c r="F7" i="7"/>
  <c r="E7" i="7"/>
  <c r="D7" i="7"/>
  <c r="C7" i="7"/>
  <c r="A7" i="7"/>
  <c r="K57" i="9" l="1"/>
  <c r="K56" i="9"/>
  <c r="W48" i="12"/>
  <c r="X48" i="12" s="1"/>
  <c r="W56" i="12"/>
  <c r="X56" i="12" s="1"/>
  <c r="W64" i="12"/>
  <c r="X64" i="12" s="1"/>
  <c r="W71" i="12"/>
  <c r="X71" i="12" s="1"/>
  <c r="W67" i="12"/>
  <c r="X67" i="12" s="1"/>
  <c r="W63" i="12"/>
  <c r="X63" i="12" s="1"/>
  <c r="W59" i="12"/>
  <c r="X59" i="12" s="1"/>
  <c r="W55" i="12"/>
  <c r="X55" i="12" s="1"/>
  <c r="W51" i="12"/>
  <c r="X51" i="12" s="1"/>
  <c r="W47" i="12"/>
  <c r="X47" i="12" s="1"/>
  <c r="W50" i="12"/>
  <c r="X50" i="12" s="1"/>
  <c r="W58" i="12"/>
  <c r="X58" i="12" s="1"/>
  <c r="W66" i="12"/>
  <c r="X66" i="12" s="1"/>
  <c r="W52" i="12"/>
  <c r="X52" i="12" s="1"/>
  <c r="W60" i="12"/>
  <c r="X60" i="12" s="1"/>
  <c r="W68" i="12"/>
  <c r="X68" i="12" s="1"/>
  <c r="W69" i="12"/>
  <c r="X69" i="12" s="1"/>
  <c r="W65" i="12"/>
  <c r="X65" i="12" s="1"/>
  <c r="W61" i="12"/>
  <c r="X61" i="12" s="1"/>
  <c r="W57" i="12"/>
  <c r="X57" i="12" s="1"/>
  <c r="W53" i="12"/>
  <c r="X53" i="12" s="1"/>
  <c r="W49" i="12"/>
  <c r="X49" i="12" s="1"/>
  <c r="W46" i="12"/>
  <c r="X46" i="12" s="1"/>
  <c r="W54" i="12"/>
  <c r="X54" i="12" s="1"/>
  <c r="W62" i="12"/>
  <c r="X62" i="12" s="1"/>
  <c r="M316" i="12"/>
  <c r="N316" i="12" s="1"/>
  <c r="O316" i="12" s="1"/>
  <c r="M320" i="12"/>
  <c r="N320" i="12" s="1"/>
  <c r="O320" i="12" s="1"/>
  <c r="M324" i="12"/>
  <c r="N324" i="12" s="1"/>
  <c r="O324" i="12" s="1"/>
  <c r="M328" i="12"/>
  <c r="N328" i="12" s="1"/>
  <c r="O328" i="12" s="1"/>
  <c r="M332" i="12"/>
  <c r="N332" i="12" s="1"/>
  <c r="O332" i="12" s="1"/>
  <c r="M336" i="12"/>
  <c r="N336" i="12" s="1"/>
  <c r="O336" i="12" s="1"/>
  <c r="M340" i="12"/>
  <c r="N340" i="12" s="1"/>
  <c r="O340" i="12" s="1"/>
  <c r="M344" i="12"/>
  <c r="N344" i="12" s="1"/>
  <c r="O344" i="12" s="1"/>
  <c r="M348" i="12"/>
  <c r="N348" i="12" s="1"/>
  <c r="O348" i="12" s="1"/>
  <c r="M352" i="12"/>
  <c r="N352" i="12" s="1"/>
  <c r="O352" i="12" s="1"/>
  <c r="M356" i="12"/>
  <c r="N356" i="12" s="1"/>
  <c r="O356" i="12" s="1"/>
  <c r="M360" i="12"/>
  <c r="N360" i="12" s="1"/>
  <c r="O360" i="12" s="1"/>
  <c r="M364" i="12"/>
  <c r="N364" i="12" s="1"/>
  <c r="O364" i="12" s="1"/>
  <c r="M368" i="12"/>
  <c r="N368" i="12" s="1"/>
  <c r="O368" i="12" s="1"/>
  <c r="M372" i="12"/>
  <c r="N372" i="12" s="1"/>
  <c r="O372" i="12" s="1"/>
  <c r="M376" i="12"/>
  <c r="N376" i="12" s="1"/>
  <c r="O376" i="12" s="1"/>
  <c r="M380" i="12"/>
  <c r="N380" i="12" s="1"/>
  <c r="O380" i="12" s="1"/>
  <c r="M384" i="12"/>
  <c r="N384" i="12" s="1"/>
  <c r="O384" i="12" s="1"/>
  <c r="M388" i="12"/>
  <c r="N388" i="12" s="1"/>
  <c r="O388" i="12" s="1"/>
  <c r="M392" i="12"/>
  <c r="N392" i="12" s="1"/>
  <c r="O392" i="12" s="1"/>
  <c r="M396" i="12"/>
  <c r="N396" i="12" s="1"/>
  <c r="O396" i="12" s="1"/>
  <c r="M400" i="12"/>
  <c r="N400" i="12" s="1"/>
  <c r="O400" i="12" s="1"/>
  <c r="M404" i="12"/>
  <c r="N404" i="12" s="1"/>
  <c r="O404" i="12" s="1"/>
  <c r="M408" i="12"/>
  <c r="N408" i="12" s="1"/>
  <c r="O408" i="12" s="1"/>
  <c r="M314" i="12"/>
  <c r="N314" i="12" s="1"/>
  <c r="O314" i="12" s="1"/>
  <c r="M318" i="12"/>
  <c r="N318" i="12" s="1"/>
  <c r="O318" i="12" s="1"/>
  <c r="M322" i="12"/>
  <c r="N322" i="12" s="1"/>
  <c r="O322" i="12" s="1"/>
  <c r="M326" i="12"/>
  <c r="N326" i="12" s="1"/>
  <c r="O326" i="12" s="1"/>
  <c r="M330" i="12"/>
  <c r="N330" i="12" s="1"/>
  <c r="O330" i="12" s="1"/>
  <c r="M334" i="12"/>
  <c r="N334" i="12" s="1"/>
  <c r="O334" i="12" s="1"/>
  <c r="M338" i="12"/>
  <c r="N338" i="12" s="1"/>
  <c r="O338" i="12" s="1"/>
  <c r="M342" i="12"/>
  <c r="N342" i="12" s="1"/>
  <c r="O342" i="12" s="1"/>
  <c r="M346" i="12"/>
  <c r="N346" i="12" s="1"/>
  <c r="O346" i="12" s="1"/>
  <c r="M350" i="12"/>
  <c r="N350" i="12" s="1"/>
  <c r="O350" i="12" s="1"/>
  <c r="M354" i="12"/>
  <c r="N354" i="12" s="1"/>
  <c r="O354" i="12" s="1"/>
  <c r="M358" i="12"/>
  <c r="N358" i="12" s="1"/>
  <c r="O358" i="12" s="1"/>
  <c r="M362" i="12"/>
  <c r="N362" i="12" s="1"/>
  <c r="O362" i="12" s="1"/>
  <c r="M366" i="12"/>
  <c r="N366" i="12" s="1"/>
  <c r="O366" i="12" s="1"/>
  <c r="M370" i="12"/>
  <c r="N370" i="12" s="1"/>
  <c r="O370" i="12" s="1"/>
  <c r="M374" i="12"/>
  <c r="N374" i="12" s="1"/>
  <c r="O374" i="12" s="1"/>
  <c r="M378" i="12"/>
  <c r="N378" i="12" s="1"/>
  <c r="O378" i="12" s="1"/>
  <c r="M382" i="12"/>
  <c r="N382" i="12" s="1"/>
  <c r="O382" i="12" s="1"/>
  <c r="M386" i="12"/>
  <c r="N386" i="12" s="1"/>
  <c r="O386" i="12" s="1"/>
  <c r="M390" i="12"/>
  <c r="N390" i="12" s="1"/>
  <c r="O390" i="12" s="1"/>
  <c r="M394" i="12"/>
  <c r="N394" i="12" s="1"/>
  <c r="O394" i="12" s="1"/>
  <c r="M398" i="12"/>
  <c r="N398" i="12" s="1"/>
  <c r="O398" i="12" s="1"/>
  <c r="M402" i="12"/>
  <c r="N402" i="12" s="1"/>
  <c r="O402" i="12" s="1"/>
  <c r="M406" i="12"/>
  <c r="N406" i="12" s="1"/>
  <c r="O406" i="12" s="1"/>
  <c r="M410" i="12"/>
  <c r="N410" i="12" s="1"/>
  <c r="O410" i="12" s="1"/>
  <c r="M317" i="12"/>
  <c r="N317" i="12" s="1"/>
  <c r="O317" i="12" s="1"/>
  <c r="M325" i="12"/>
  <c r="N325" i="12" s="1"/>
  <c r="O325" i="12" s="1"/>
  <c r="M333" i="12"/>
  <c r="N333" i="12" s="1"/>
  <c r="O333" i="12" s="1"/>
  <c r="M341" i="12"/>
  <c r="N341" i="12" s="1"/>
  <c r="O341" i="12" s="1"/>
  <c r="M349" i="12"/>
  <c r="N349" i="12" s="1"/>
  <c r="O349" i="12" s="1"/>
  <c r="M357" i="12"/>
  <c r="N357" i="12" s="1"/>
  <c r="O357" i="12" s="1"/>
  <c r="M365" i="12"/>
  <c r="N365" i="12" s="1"/>
  <c r="O365" i="12" s="1"/>
  <c r="M373" i="12"/>
  <c r="N373" i="12" s="1"/>
  <c r="O373" i="12" s="1"/>
  <c r="M381" i="12"/>
  <c r="N381" i="12" s="1"/>
  <c r="O381" i="12" s="1"/>
  <c r="M389" i="12"/>
  <c r="N389" i="12" s="1"/>
  <c r="O389" i="12" s="1"/>
  <c r="M397" i="12"/>
  <c r="N397" i="12" s="1"/>
  <c r="O397" i="12" s="1"/>
  <c r="M405" i="12"/>
  <c r="N405" i="12" s="1"/>
  <c r="O405" i="12" s="1"/>
  <c r="M321" i="12"/>
  <c r="N321" i="12" s="1"/>
  <c r="O321" i="12" s="1"/>
  <c r="M329" i="12"/>
  <c r="N329" i="12" s="1"/>
  <c r="O329" i="12" s="1"/>
  <c r="M337" i="12"/>
  <c r="N337" i="12" s="1"/>
  <c r="O337" i="12" s="1"/>
  <c r="M345" i="12"/>
  <c r="N345" i="12" s="1"/>
  <c r="O345" i="12" s="1"/>
  <c r="M353" i="12"/>
  <c r="N353" i="12" s="1"/>
  <c r="O353" i="12" s="1"/>
  <c r="M361" i="12"/>
  <c r="N361" i="12" s="1"/>
  <c r="O361" i="12" s="1"/>
  <c r="M369" i="12"/>
  <c r="N369" i="12" s="1"/>
  <c r="O369" i="12" s="1"/>
  <c r="M377" i="12"/>
  <c r="N377" i="12" s="1"/>
  <c r="O377" i="12" s="1"/>
  <c r="M385" i="12"/>
  <c r="N385" i="12" s="1"/>
  <c r="O385" i="12" s="1"/>
  <c r="M393" i="12"/>
  <c r="N393" i="12" s="1"/>
  <c r="O393" i="12" s="1"/>
  <c r="M401" i="12"/>
  <c r="N401" i="12" s="1"/>
  <c r="O401" i="12" s="1"/>
  <c r="M409" i="12"/>
  <c r="N409" i="12" s="1"/>
  <c r="O409" i="12" s="1"/>
  <c r="M319" i="12"/>
  <c r="N319" i="12" s="1"/>
  <c r="O319" i="12" s="1"/>
  <c r="M335" i="12"/>
  <c r="N335" i="12" s="1"/>
  <c r="O335" i="12" s="1"/>
  <c r="M351" i="12"/>
  <c r="N351" i="12" s="1"/>
  <c r="O351" i="12" s="1"/>
  <c r="M367" i="12"/>
  <c r="N367" i="12" s="1"/>
  <c r="O367" i="12" s="1"/>
  <c r="M383" i="12"/>
  <c r="N383" i="12" s="1"/>
  <c r="O383" i="12" s="1"/>
  <c r="M399" i="12"/>
  <c r="N399" i="12" s="1"/>
  <c r="O399" i="12" s="1"/>
  <c r="M327" i="12"/>
  <c r="N327" i="12" s="1"/>
  <c r="O327" i="12" s="1"/>
  <c r="M343" i="12"/>
  <c r="N343" i="12" s="1"/>
  <c r="O343" i="12" s="1"/>
  <c r="M359" i="12"/>
  <c r="N359" i="12" s="1"/>
  <c r="O359" i="12" s="1"/>
  <c r="M375" i="12"/>
  <c r="N375" i="12" s="1"/>
  <c r="O375" i="12" s="1"/>
  <c r="M391" i="12"/>
  <c r="N391" i="12" s="1"/>
  <c r="O391" i="12" s="1"/>
  <c r="M407" i="12"/>
  <c r="N407" i="12" s="1"/>
  <c r="O407" i="12" s="1"/>
  <c r="M323" i="12"/>
  <c r="N323" i="12" s="1"/>
  <c r="O323" i="12" s="1"/>
  <c r="M355" i="12"/>
  <c r="N355" i="12" s="1"/>
  <c r="O355" i="12" s="1"/>
  <c r="M387" i="12"/>
  <c r="N387" i="12" s="1"/>
  <c r="O387" i="12" s="1"/>
  <c r="M331" i="12"/>
  <c r="N331" i="12" s="1"/>
  <c r="O331" i="12" s="1"/>
  <c r="M363" i="12"/>
  <c r="N363" i="12" s="1"/>
  <c r="O363" i="12" s="1"/>
  <c r="M395" i="12"/>
  <c r="N395" i="12" s="1"/>
  <c r="O395" i="12" s="1"/>
  <c r="M339" i="12"/>
  <c r="N339" i="12" s="1"/>
  <c r="O339" i="12" s="1"/>
  <c r="M371" i="12"/>
  <c r="N371" i="12" s="1"/>
  <c r="O371" i="12" s="1"/>
  <c r="M403" i="12"/>
  <c r="N403" i="12" s="1"/>
  <c r="O403" i="12" s="1"/>
  <c r="M315" i="12"/>
  <c r="N315" i="12" s="1"/>
  <c r="O315" i="12" s="1"/>
  <c r="M347" i="12"/>
  <c r="N347" i="12" s="1"/>
  <c r="O347" i="12" s="1"/>
  <c r="M379" i="12"/>
  <c r="N379" i="12" s="1"/>
  <c r="O379" i="12" s="1"/>
  <c r="M534" i="12"/>
  <c r="N534" i="12" s="1"/>
  <c r="O534" i="12" s="1"/>
  <c r="M550" i="12"/>
  <c r="N550" i="12" s="1"/>
  <c r="O550" i="12" s="1"/>
  <c r="M566" i="12"/>
  <c r="N566" i="12" s="1"/>
  <c r="O566" i="12" s="1"/>
  <c r="M574" i="12"/>
  <c r="N574" i="12" s="1"/>
  <c r="O574" i="12" s="1"/>
  <c r="M582" i="12"/>
  <c r="N582" i="12" s="1"/>
  <c r="O582" i="12" s="1"/>
  <c r="M590" i="12"/>
  <c r="N590" i="12" s="1"/>
  <c r="O590" i="12" s="1"/>
  <c r="M598" i="12"/>
  <c r="N598" i="12" s="1"/>
  <c r="O598" i="12" s="1"/>
  <c r="M614" i="12"/>
  <c r="N614" i="12" s="1"/>
  <c r="O614" i="12" s="1"/>
  <c r="M622" i="12"/>
  <c r="N622" i="12" s="1"/>
  <c r="O622" i="12" s="1"/>
  <c r="M630" i="12"/>
  <c r="N630" i="12" s="1"/>
  <c r="O630" i="12" s="1"/>
  <c r="M638" i="12"/>
  <c r="N638" i="12" s="1"/>
  <c r="O638" i="12" s="1"/>
  <c r="M646" i="12"/>
  <c r="N646" i="12" s="1"/>
  <c r="O646" i="12" s="1"/>
  <c r="M536" i="12"/>
  <c r="N536" i="12" s="1"/>
  <c r="O536" i="12" s="1"/>
  <c r="M544" i="12"/>
  <c r="N544" i="12" s="1"/>
  <c r="O544" i="12" s="1"/>
  <c r="M552" i="12"/>
  <c r="N552" i="12" s="1"/>
  <c r="O552" i="12" s="1"/>
  <c r="M560" i="12"/>
  <c r="N560" i="12" s="1"/>
  <c r="O560" i="12" s="1"/>
  <c r="M568" i="12"/>
  <c r="N568" i="12" s="1"/>
  <c r="O568" i="12" s="1"/>
  <c r="M576" i="12"/>
  <c r="N576" i="12" s="1"/>
  <c r="O576" i="12" s="1"/>
  <c r="M584" i="12"/>
  <c r="N584" i="12" s="1"/>
  <c r="O584" i="12" s="1"/>
  <c r="M592" i="12"/>
  <c r="N592" i="12" s="1"/>
  <c r="O592" i="12" s="1"/>
  <c r="M600" i="12"/>
  <c r="N600" i="12" s="1"/>
  <c r="O600" i="12" s="1"/>
  <c r="M608" i="12"/>
  <c r="N608" i="12" s="1"/>
  <c r="O608" i="12" s="1"/>
  <c r="M616" i="12"/>
  <c r="N616" i="12" s="1"/>
  <c r="O616" i="12" s="1"/>
  <c r="M624" i="12"/>
  <c r="N624" i="12" s="1"/>
  <c r="O624" i="12" s="1"/>
  <c r="M632" i="12"/>
  <c r="N632" i="12" s="1"/>
  <c r="O632" i="12" s="1"/>
  <c r="M640" i="12"/>
  <c r="N640" i="12" s="1"/>
  <c r="O640" i="12" s="1"/>
  <c r="M648" i="12"/>
  <c r="N648" i="12" s="1"/>
  <c r="O648" i="12" s="1"/>
  <c r="M543" i="12"/>
  <c r="N543" i="12" s="1"/>
  <c r="O543" i="12" s="1"/>
  <c r="M559" i="12"/>
  <c r="N559" i="12" s="1"/>
  <c r="O559" i="12" s="1"/>
  <c r="M575" i="12"/>
  <c r="N575" i="12" s="1"/>
  <c r="O575" i="12" s="1"/>
  <c r="M591" i="12"/>
  <c r="N591" i="12" s="1"/>
  <c r="O591" i="12" s="1"/>
  <c r="M607" i="12"/>
  <c r="N607" i="12" s="1"/>
  <c r="O607" i="12" s="1"/>
  <c r="M623" i="12"/>
  <c r="N623" i="12" s="1"/>
  <c r="O623" i="12" s="1"/>
  <c r="M639" i="12"/>
  <c r="N639" i="12" s="1"/>
  <c r="O639" i="12" s="1"/>
  <c r="M539" i="12"/>
  <c r="N539" i="12" s="1"/>
  <c r="O539" i="12" s="1"/>
  <c r="M555" i="12"/>
  <c r="N555" i="12" s="1"/>
  <c r="O555" i="12" s="1"/>
  <c r="M571" i="12"/>
  <c r="N571" i="12" s="1"/>
  <c r="O571" i="12" s="1"/>
  <c r="M587" i="12"/>
  <c r="N587" i="12" s="1"/>
  <c r="O587" i="12" s="1"/>
  <c r="M603" i="12"/>
  <c r="N603" i="12" s="1"/>
  <c r="O603" i="12" s="1"/>
  <c r="M619" i="12"/>
  <c r="N619" i="12" s="1"/>
  <c r="O619" i="12" s="1"/>
  <c r="M651" i="12"/>
  <c r="N651" i="12" s="1"/>
  <c r="O651" i="12" s="1"/>
  <c r="M553" i="12"/>
  <c r="N553" i="12" s="1"/>
  <c r="O553" i="12" s="1"/>
  <c r="M585" i="12"/>
  <c r="N585" i="12" s="1"/>
  <c r="O585" i="12" s="1"/>
  <c r="M617" i="12"/>
  <c r="N617" i="12" s="1"/>
  <c r="O617" i="12" s="1"/>
  <c r="M649" i="12"/>
  <c r="N649" i="12" s="1"/>
  <c r="O649" i="12" s="1"/>
  <c r="M557" i="12"/>
  <c r="N557" i="12" s="1"/>
  <c r="O557" i="12" s="1"/>
  <c r="M589" i="12"/>
  <c r="N589" i="12" s="1"/>
  <c r="O589" i="12" s="1"/>
  <c r="M621" i="12"/>
  <c r="N621" i="12" s="1"/>
  <c r="O621" i="12" s="1"/>
  <c r="M545" i="12"/>
  <c r="N545" i="12" s="1"/>
  <c r="O545" i="12" s="1"/>
  <c r="M577" i="12"/>
  <c r="N577" i="12" s="1"/>
  <c r="O577" i="12" s="1"/>
  <c r="M609" i="12"/>
  <c r="N609" i="12" s="1"/>
  <c r="O609" i="12" s="1"/>
  <c r="M641" i="12"/>
  <c r="N641" i="12" s="1"/>
  <c r="O641" i="12" s="1"/>
  <c r="M549" i="12"/>
  <c r="N549" i="12" s="1"/>
  <c r="O549" i="12" s="1"/>
  <c r="M581" i="12"/>
  <c r="N581" i="12" s="1"/>
  <c r="O581" i="12" s="1"/>
  <c r="M613" i="12"/>
  <c r="N613" i="12" s="1"/>
  <c r="O613" i="12" s="1"/>
  <c r="M645" i="12"/>
  <c r="N645" i="12" s="1"/>
  <c r="O645" i="12" s="1"/>
  <c r="M606" i="12"/>
  <c r="N606" i="12" s="1"/>
  <c r="O606" i="12" s="1"/>
  <c r="M558" i="12"/>
  <c r="N558" i="12" s="1"/>
  <c r="O558" i="12" s="1"/>
  <c r="M542" i="12"/>
  <c r="N542" i="12" s="1"/>
  <c r="O542" i="12" s="1"/>
  <c r="W45" i="12"/>
  <c r="X45" i="12" s="1"/>
  <c r="M635" i="12"/>
  <c r="N635" i="12" s="1"/>
  <c r="O635" i="12" s="1"/>
  <c r="T8" i="7"/>
  <c r="B6" i="9" s="1"/>
  <c r="T7" i="7"/>
  <c r="B5" i="9" s="1"/>
  <c r="T18" i="7"/>
  <c r="T23" i="7"/>
  <c r="T9" i="7"/>
  <c r="T11" i="7"/>
  <c r="T26" i="7"/>
  <c r="T22" i="7"/>
  <c r="T16" i="7"/>
  <c r="T13" i="7"/>
  <c r="T21" i="7"/>
  <c r="T25" i="7"/>
  <c r="T10" i="7"/>
  <c r="T19" i="7"/>
  <c r="T14" i="7"/>
  <c r="T20" i="7"/>
  <c r="T24" i="7"/>
  <c r="T12" i="7"/>
  <c r="T17" i="7"/>
  <c r="T15" i="7"/>
  <c r="U22" i="8"/>
  <c r="K19" i="8"/>
  <c r="U14" i="8"/>
  <c r="U18" i="8"/>
  <c r="U10" i="8"/>
  <c r="U26" i="8"/>
  <c r="U9" i="8"/>
  <c r="U25" i="8"/>
  <c r="U13" i="8"/>
  <c r="U7" i="8"/>
  <c r="U15" i="8"/>
  <c r="U11" i="8"/>
  <c r="U17" i="8"/>
  <c r="U21" i="8"/>
  <c r="U19" i="8"/>
  <c r="U23" i="8"/>
  <c r="U8" i="8"/>
  <c r="U12" i="8"/>
  <c r="U16" i="8"/>
  <c r="U20" i="8"/>
  <c r="U24" i="8"/>
  <c r="Z55" i="12" l="1"/>
  <c r="Z70" i="12"/>
  <c r="Z49" i="12"/>
  <c r="Z65" i="12"/>
  <c r="Z66" i="12"/>
  <c r="Z67" i="12"/>
  <c r="Z60" i="12"/>
  <c r="Z63" i="12"/>
  <c r="Z62" i="12"/>
  <c r="Z53" i="12"/>
  <c r="Z69" i="12"/>
  <c r="Z50" i="12"/>
  <c r="Z64" i="12"/>
  <c r="Z58" i="12"/>
  <c r="Z71" i="12"/>
  <c r="Z54" i="12"/>
  <c r="Z57" i="12"/>
  <c r="Z68" i="12"/>
  <c r="Z51" i="12"/>
  <c r="Z56" i="12"/>
  <c r="Z47" i="12"/>
  <c r="Z46" i="12"/>
  <c r="Z61" i="12"/>
  <c r="Z52" i="12"/>
  <c r="Z59" i="12"/>
  <c r="Z48" i="12"/>
  <c r="Z45" i="12"/>
  <c r="M538" i="12"/>
  <c r="N538" i="12" s="1"/>
  <c r="O538" i="12" s="1"/>
  <c r="M597" i="12"/>
  <c r="N597" i="12" s="1"/>
  <c r="O597" i="12" s="1"/>
  <c r="M533" i="12"/>
  <c r="N533" i="12" s="1"/>
  <c r="O533" i="12" s="1"/>
  <c r="M593" i="12"/>
  <c r="N593" i="12" s="1"/>
  <c r="O593" i="12" s="1"/>
  <c r="M637" i="12"/>
  <c r="N637" i="12" s="1"/>
  <c r="O637" i="12" s="1"/>
  <c r="M573" i="12"/>
  <c r="N573" i="12" s="1"/>
  <c r="O573" i="12" s="1"/>
  <c r="M633" i="12"/>
  <c r="N633" i="12" s="1"/>
  <c r="O633" i="12" s="1"/>
  <c r="M569" i="12"/>
  <c r="N569" i="12" s="1"/>
  <c r="O569" i="12" s="1"/>
  <c r="M643" i="12"/>
  <c r="N643" i="12" s="1"/>
  <c r="O643" i="12" s="1"/>
  <c r="M611" i="12"/>
  <c r="N611" i="12" s="1"/>
  <c r="O611" i="12" s="1"/>
  <c r="M579" i="12"/>
  <c r="N579" i="12" s="1"/>
  <c r="O579" i="12" s="1"/>
  <c r="M547" i="12"/>
  <c r="N547" i="12" s="1"/>
  <c r="O547" i="12" s="1"/>
  <c r="M631" i="12"/>
  <c r="N631" i="12" s="1"/>
  <c r="O631" i="12" s="1"/>
  <c r="M599" i="12"/>
  <c r="N599" i="12" s="1"/>
  <c r="O599" i="12" s="1"/>
  <c r="M567" i="12"/>
  <c r="N567" i="12" s="1"/>
  <c r="O567" i="12" s="1"/>
  <c r="M535" i="12"/>
  <c r="N535" i="12" s="1"/>
  <c r="O535" i="12" s="1"/>
  <c r="M636" i="12"/>
  <c r="N636" i="12" s="1"/>
  <c r="O636" i="12" s="1"/>
  <c r="M620" i="12"/>
  <c r="N620" i="12" s="1"/>
  <c r="O620" i="12" s="1"/>
  <c r="M604" i="12"/>
  <c r="N604" i="12" s="1"/>
  <c r="O604" i="12" s="1"/>
  <c r="M588" i="12"/>
  <c r="N588" i="12" s="1"/>
  <c r="O588" i="12" s="1"/>
  <c r="M572" i="12"/>
  <c r="N572" i="12" s="1"/>
  <c r="O572" i="12" s="1"/>
  <c r="M556" i="12"/>
  <c r="N556" i="12" s="1"/>
  <c r="O556" i="12" s="1"/>
  <c r="M540" i="12"/>
  <c r="N540" i="12" s="1"/>
  <c r="O540" i="12" s="1"/>
  <c r="M642" i="12"/>
  <c r="N642" i="12" s="1"/>
  <c r="O642" i="12" s="1"/>
  <c r="M626" i="12"/>
  <c r="N626" i="12" s="1"/>
  <c r="O626" i="12" s="1"/>
  <c r="M610" i="12"/>
  <c r="N610" i="12" s="1"/>
  <c r="O610" i="12" s="1"/>
  <c r="M594" i="12"/>
  <c r="N594" i="12" s="1"/>
  <c r="O594" i="12" s="1"/>
  <c r="M578" i="12"/>
  <c r="N578" i="12" s="1"/>
  <c r="O578" i="12" s="1"/>
  <c r="M562" i="12"/>
  <c r="N562" i="12" s="1"/>
  <c r="O562" i="12" s="1"/>
  <c r="M546" i="12"/>
  <c r="N546" i="12" s="1"/>
  <c r="O546" i="12" s="1"/>
  <c r="W16" i="12"/>
  <c r="M629" i="12"/>
  <c r="N629" i="12" s="1"/>
  <c r="O629" i="12" s="1"/>
  <c r="M565" i="12"/>
  <c r="N565" i="12" s="1"/>
  <c r="O565" i="12" s="1"/>
  <c r="M625" i="12"/>
  <c r="N625" i="12" s="1"/>
  <c r="O625" i="12" s="1"/>
  <c r="M561" i="12"/>
  <c r="N561" i="12" s="1"/>
  <c r="O561" i="12" s="1"/>
  <c r="M605" i="12"/>
  <c r="N605" i="12" s="1"/>
  <c r="O605" i="12" s="1"/>
  <c r="M541" i="12"/>
  <c r="N541" i="12" s="1"/>
  <c r="O541" i="12" s="1"/>
  <c r="M601" i="12"/>
  <c r="N601" i="12" s="1"/>
  <c r="O601" i="12" s="1"/>
  <c r="M537" i="12"/>
  <c r="N537" i="12" s="1"/>
  <c r="O537" i="12" s="1"/>
  <c r="M627" i="12"/>
  <c r="N627" i="12" s="1"/>
  <c r="O627" i="12" s="1"/>
  <c r="M595" i="12"/>
  <c r="N595" i="12" s="1"/>
  <c r="O595" i="12" s="1"/>
  <c r="M563" i="12"/>
  <c r="N563" i="12" s="1"/>
  <c r="O563" i="12" s="1"/>
  <c r="M647" i="12"/>
  <c r="N647" i="12" s="1"/>
  <c r="O647" i="12" s="1"/>
  <c r="M615" i="12"/>
  <c r="N615" i="12" s="1"/>
  <c r="O615" i="12" s="1"/>
  <c r="M583" i="12"/>
  <c r="N583" i="12" s="1"/>
  <c r="O583" i="12" s="1"/>
  <c r="M551" i="12"/>
  <c r="N551" i="12" s="1"/>
  <c r="O551" i="12" s="1"/>
  <c r="M644" i="12"/>
  <c r="N644" i="12" s="1"/>
  <c r="O644" i="12" s="1"/>
  <c r="M628" i="12"/>
  <c r="N628" i="12" s="1"/>
  <c r="O628" i="12" s="1"/>
  <c r="M612" i="12"/>
  <c r="N612" i="12" s="1"/>
  <c r="O612" i="12" s="1"/>
  <c r="M596" i="12"/>
  <c r="N596" i="12" s="1"/>
  <c r="O596" i="12" s="1"/>
  <c r="M580" i="12"/>
  <c r="N580" i="12" s="1"/>
  <c r="O580" i="12" s="1"/>
  <c r="M564" i="12"/>
  <c r="N564" i="12" s="1"/>
  <c r="O564" i="12" s="1"/>
  <c r="M548" i="12"/>
  <c r="N548" i="12" s="1"/>
  <c r="O548" i="12" s="1"/>
  <c r="M650" i="12"/>
  <c r="N650" i="12" s="1"/>
  <c r="O650" i="12" s="1"/>
  <c r="M634" i="12"/>
  <c r="N634" i="12" s="1"/>
  <c r="O634" i="12" s="1"/>
  <c r="M618" i="12"/>
  <c r="N618" i="12" s="1"/>
  <c r="O618" i="12" s="1"/>
  <c r="M602" i="12"/>
  <c r="N602" i="12" s="1"/>
  <c r="O602" i="12" s="1"/>
  <c r="M586" i="12"/>
  <c r="N586" i="12" s="1"/>
  <c r="O586" i="12" s="1"/>
  <c r="M570" i="12"/>
  <c r="N570" i="12" s="1"/>
  <c r="O570" i="12" s="1"/>
  <c r="M554" i="12"/>
  <c r="N554" i="12" s="1"/>
  <c r="O554" i="12" s="1"/>
  <c r="M910" i="12"/>
  <c r="N910" i="12" s="1"/>
  <c r="O910" i="12" s="1"/>
  <c r="M914" i="12"/>
  <c r="N914" i="12" s="1"/>
  <c r="O914" i="12" s="1"/>
  <c r="M918" i="12"/>
  <c r="N918" i="12" s="1"/>
  <c r="O918" i="12" s="1"/>
  <c r="M922" i="12"/>
  <c r="N922" i="12" s="1"/>
  <c r="O922" i="12" s="1"/>
  <c r="M926" i="12"/>
  <c r="N926" i="12" s="1"/>
  <c r="O926" i="12" s="1"/>
  <c r="M930" i="12"/>
  <c r="N930" i="12" s="1"/>
  <c r="O930" i="12" s="1"/>
  <c r="M934" i="12"/>
  <c r="N934" i="12" s="1"/>
  <c r="O934" i="12" s="1"/>
  <c r="M938" i="12"/>
  <c r="N938" i="12" s="1"/>
  <c r="O938" i="12" s="1"/>
  <c r="M908" i="12"/>
  <c r="N908" i="12" s="1"/>
  <c r="M912" i="12"/>
  <c r="N912" i="12" s="1"/>
  <c r="O912" i="12" s="1"/>
  <c r="M916" i="12"/>
  <c r="N916" i="12" s="1"/>
  <c r="O916" i="12" s="1"/>
  <c r="M920" i="12"/>
  <c r="N920" i="12" s="1"/>
  <c r="O920" i="12" s="1"/>
  <c r="M924" i="12"/>
  <c r="N924" i="12" s="1"/>
  <c r="O924" i="12" s="1"/>
  <c r="M928" i="12"/>
  <c r="N928" i="12" s="1"/>
  <c r="O928" i="12" s="1"/>
  <c r="M932" i="12"/>
  <c r="N932" i="12" s="1"/>
  <c r="O932" i="12" s="1"/>
  <c r="M936" i="12"/>
  <c r="N936" i="12" s="1"/>
  <c r="O936" i="12" s="1"/>
  <c r="M911" i="12"/>
  <c r="N911" i="12" s="1"/>
  <c r="O911" i="12" s="1"/>
  <c r="M919" i="12"/>
  <c r="N919" i="12" s="1"/>
  <c r="O919" i="12" s="1"/>
  <c r="M927" i="12"/>
  <c r="N927" i="12" s="1"/>
  <c r="O927" i="12" s="1"/>
  <c r="M935" i="12"/>
  <c r="N935" i="12" s="1"/>
  <c r="O935" i="12" s="1"/>
  <c r="M941" i="12"/>
  <c r="N941" i="12" s="1"/>
  <c r="O941" i="12" s="1"/>
  <c r="M945" i="12"/>
  <c r="N945" i="12" s="1"/>
  <c r="O945" i="12" s="1"/>
  <c r="M949" i="12"/>
  <c r="N949" i="12" s="1"/>
  <c r="O949" i="12" s="1"/>
  <c r="M953" i="12"/>
  <c r="N953" i="12" s="1"/>
  <c r="O953" i="12" s="1"/>
  <c r="M957" i="12"/>
  <c r="N957" i="12" s="1"/>
  <c r="O957" i="12" s="1"/>
  <c r="M961" i="12"/>
  <c r="N961" i="12" s="1"/>
  <c r="O961" i="12" s="1"/>
  <c r="M965" i="12"/>
  <c r="N965" i="12" s="1"/>
  <c r="O965" i="12" s="1"/>
  <c r="M969" i="12"/>
  <c r="N969" i="12" s="1"/>
  <c r="O969" i="12" s="1"/>
  <c r="M973" i="12"/>
  <c r="N973" i="12" s="1"/>
  <c r="O973" i="12" s="1"/>
  <c r="M977" i="12"/>
  <c r="N977" i="12" s="1"/>
  <c r="O977" i="12" s="1"/>
  <c r="M981" i="12"/>
  <c r="N981" i="12" s="1"/>
  <c r="O981" i="12" s="1"/>
  <c r="M985" i="12"/>
  <c r="N985" i="12" s="1"/>
  <c r="O985" i="12" s="1"/>
  <c r="M989" i="12"/>
  <c r="N989" i="12" s="1"/>
  <c r="O989" i="12" s="1"/>
  <c r="M993" i="12"/>
  <c r="N993" i="12" s="1"/>
  <c r="O993" i="12" s="1"/>
  <c r="M997" i="12"/>
  <c r="N997" i="12" s="1"/>
  <c r="O997" i="12" s="1"/>
  <c r="M1001" i="12"/>
  <c r="N1001" i="12" s="1"/>
  <c r="O1001" i="12" s="1"/>
  <c r="M1005" i="12"/>
  <c r="N1005" i="12" s="1"/>
  <c r="O1005" i="12" s="1"/>
  <c r="M1009" i="12"/>
  <c r="N1009" i="12" s="1"/>
  <c r="O1009" i="12" s="1"/>
  <c r="M915" i="12"/>
  <c r="N915" i="12" s="1"/>
  <c r="O915" i="12" s="1"/>
  <c r="M923" i="12"/>
  <c r="N923" i="12" s="1"/>
  <c r="O923" i="12" s="1"/>
  <c r="M931" i="12"/>
  <c r="N931" i="12" s="1"/>
  <c r="O931" i="12" s="1"/>
  <c r="M939" i="12"/>
  <c r="N939" i="12" s="1"/>
  <c r="O939" i="12" s="1"/>
  <c r="M943" i="12"/>
  <c r="N943" i="12" s="1"/>
  <c r="O943" i="12" s="1"/>
  <c r="M947" i="12"/>
  <c r="N947" i="12" s="1"/>
  <c r="O947" i="12" s="1"/>
  <c r="M951" i="12"/>
  <c r="N951" i="12" s="1"/>
  <c r="O951" i="12" s="1"/>
  <c r="M955" i="12"/>
  <c r="N955" i="12" s="1"/>
  <c r="O955" i="12" s="1"/>
  <c r="M959" i="12"/>
  <c r="N959" i="12" s="1"/>
  <c r="O959" i="12" s="1"/>
  <c r="M963" i="12"/>
  <c r="N963" i="12" s="1"/>
  <c r="O963" i="12" s="1"/>
  <c r="M967" i="12"/>
  <c r="N967" i="12" s="1"/>
  <c r="O967" i="12" s="1"/>
  <c r="M971" i="12"/>
  <c r="N971" i="12" s="1"/>
  <c r="O971" i="12" s="1"/>
  <c r="M975" i="12"/>
  <c r="N975" i="12" s="1"/>
  <c r="O975" i="12" s="1"/>
  <c r="M979" i="12"/>
  <c r="N979" i="12" s="1"/>
  <c r="O979" i="12" s="1"/>
  <c r="M983" i="12"/>
  <c r="N983" i="12" s="1"/>
  <c r="O983" i="12" s="1"/>
  <c r="M987" i="12"/>
  <c r="N987" i="12" s="1"/>
  <c r="O987" i="12" s="1"/>
  <c r="M991" i="12"/>
  <c r="N991" i="12" s="1"/>
  <c r="O991" i="12" s="1"/>
  <c r="M995" i="12"/>
  <c r="N995" i="12" s="1"/>
  <c r="O995" i="12" s="1"/>
  <c r="M999" i="12"/>
  <c r="N999" i="12" s="1"/>
  <c r="O999" i="12" s="1"/>
  <c r="M1003" i="12"/>
  <c r="N1003" i="12" s="1"/>
  <c r="O1003" i="12" s="1"/>
  <c r="M1007" i="12"/>
  <c r="N1007" i="12" s="1"/>
  <c r="O1007" i="12" s="1"/>
  <c r="M921" i="12"/>
  <c r="N921" i="12" s="1"/>
  <c r="O921" i="12" s="1"/>
  <c r="M937" i="12"/>
  <c r="N937" i="12" s="1"/>
  <c r="O937" i="12" s="1"/>
  <c r="M946" i="12"/>
  <c r="N946" i="12" s="1"/>
  <c r="O946" i="12" s="1"/>
  <c r="M954" i="12"/>
  <c r="N954" i="12" s="1"/>
  <c r="O954" i="12" s="1"/>
  <c r="M962" i="12"/>
  <c r="N962" i="12" s="1"/>
  <c r="O962" i="12" s="1"/>
  <c r="M970" i="12"/>
  <c r="N970" i="12" s="1"/>
  <c r="O970" i="12" s="1"/>
  <c r="M978" i="12"/>
  <c r="N978" i="12" s="1"/>
  <c r="O978" i="12" s="1"/>
  <c r="M986" i="12"/>
  <c r="N986" i="12" s="1"/>
  <c r="O986" i="12" s="1"/>
  <c r="M994" i="12"/>
  <c r="N994" i="12" s="1"/>
  <c r="O994" i="12" s="1"/>
  <c r="M1002" i="12"/>
  <c r="N1002" i="12" s="1"/>
  <c r="O1002" i="12" s="1"/>
  <c r="M1010" i="12"/>
  <c r="N1010" i="12" s="1"/>
  <c r="O1010" i="12" s="1"/>
  <c r="M909" i="12"/>
  <c r="N909" i="12" s="1"/>
  <c r="O909" i="12" s="1"/>
  <c r="M925" i="12"/>
  <c r="N925" i="12" s="1"/>
  <c r="O925" i="12" s="1"/>
  <c r="M940" i="12"/>
  <c r="N940" i="12" s="1"/>
  <c r="O940" i="12" s="1"/>
  <c r="M948" i="12"/>
  <c r="N948" i="12" s="1"/>
  <c r="O948" i="12" s="1"/>
  <c r="M956" i="12"/>
  <c r="N956" i="12" s="1"/>
  <c r="O956" i="12" s="1"/>
  <c r="M964" i="12"/>
  <c r="N964" i="12" s="1"/>
  <c r="O964" i="12" s="1"/>
  <c r="M972" i="12"/>
  <c r="N972" i="12" s="1"/>
  <c r="O972" i="12" s="1"/>
  <c r="M980" i="12"/>
  <c r="N980" i="12" s="1"/>
  <c r="O980" i="12" s="1"/>
  <c r="M988" i="12"/>
  <c r="N988" i="12" s="1"/>
  <c r="O988" i="12" s="1"/>
  <c r="M996" i="12"/>
  <c r="N996" i="12" s="1"/>
  <c r="O996" i="12" s="1"/>
  <c r="M1004" i="12"/>
  <c r="N1004" i="12" s="1"/>
  <c r="O1004" i="12" s="1"/>
  <c r="M913" i="12"/>
  <c r="N913" i="12" s="1"/>
  <c r="O913" i="12" s="1"/>
  <c r="M929" i="12"/>
  <c r="N929" i="12" s="1"/>
  <c r="O929" i="12" s="1"/>
  <c r="M942" i="12"/>
  <c r="N942" i="12" s="1"/>
  <c r="O942" i="12" s="1"/>
  <c r="M950" i="12"/>
  <c r="N950" i="12" s="1"/>
  <c r="O950" i="12" s="1"/>
  <c r="M958" i="12"/>
  <c r="N958" i="12" s="1"/>
  <c r="O958" i="12" s="1"/>
  <c r="M966" i="12"/>
  <c r="N966" i="12" s="1"/>
  <c r="O966" i="12" s="1"/>
  <c r="M974" i="12"/>
  <c r="N974" i="12" s="1"/>
  <c r="O974" i="12" s="1"/>
  <c r="M982" i="12"/>
  <c r="N982" i="12" s="1"/>
  <c r="O982" i="12" s="1"/>
  <c r="M990" i="12"/>
  <c r="N990" i="12" s="1"/>
  <c r="O990" i="12" s="1"/>
  <c r="M998" i="12"/>
  <c r="N998" i="12" s="1"/>
  <c r="O998" i="12" s="1"/>
  <c r="M1006" i="12"/>
  <c r="N1006" i="12" s="1"/>
  <c r="O1006" i="12" s="1"/>
  <c r="M917" i="12"/>
  <c r="N917" i="12" s="1"/>
  <c r="O917" i="12" s="1"/>
  <c r="M933" i="12"/>
  <c r="N933" i="12" s="1"/>
  <c r="O933" i="12" s="1"/>
  <c r="M944" i="12"/>
  <c r="N944" i="12" s="1"/>
  <c r="O944" i="12" s="1"/>
  <c r="M952" i="12"/>
  <c r="N952" i="12" s="1"/>
  <c r="O952" i="12" s="1"/>
  <c r="M960" i="12"/>
  <c r="N960" i="12" s="1"/>
  <c r="O960" i="12" s="1"/>
  <c r="M968" i="12"/>
  <c r="N968" i="12" s="1"/>
  <c r="O968" i="12" s="1"/>
  <c r="M976" i="12"/>
  <c r="N976" i="12" s="1"/>
  <c r="O976" i="12" s="1"/>
  <c r="M984" i="12"/>
  <c r="N984" i="12" s="1"/>
  <c r="O984" i="12" s="1"/>
  <c r="M992" i="12"/>
  <c r="N992" i="12" s="1"/>
  <c r="O992" i="12" s="1"/>
  <c r="M1000" i="12"/>
  <c r="N1000" i="12" s="1"/>
  <c r="O1000" i="12" s="1"/>
  <c r="M1008" i="12"/>
  <c r="N1008" i="12" s="1"/>
  <c r="O1008" i="12" s="1"/>
  <c r="M662" i="12"/>
  <c r="N662" i="12" s="1"/>
  <c r="M666" i="12"/>
  <c r="N666" i="12" s="1"/>
  <c r="O666" i="12" s="1"/>
  <c r="M664" i="12"/>
  <c r="N664" i="12" s="1"/>
  <c r="O664" i="12" s="1"/>
  <c r="M668" i="12"/>
  <c r="N668" i="12" s="1"/>
  <c r="O668" i="12" s="1"/>
  <c r="M663" i="12"/>
  <c r="N663" i="12" s="1"/>
  <c r="O663" i="12" s="1"/>
  <c r="M667" i="12"/>
  <c r="N667" i="12" s="1"/>
  <c r="O667" i="12" s="1"/>
  <c r="M665" i="12"/>
  <c r="N665" i="12" s="1"/>
  <c r="O665" i="12" s="1"/>
  <c r="M669" i="12"/>
  <c r="N669" i="12" s="1"/>
  <c r="O669" i="12" s="1"/>
  <c r="M253" i="12"/>
  <c r="N253" i="12" s="1"/>
  <c r="O253" i="12" s="1"/>
  <c r="M257" i="12"/>
  <c r="N257" i="12" s="1"/>
  <c r="O257" i="12" s="1"/>
  <c r="M255" i="12"/>
  <c r="N255" i="12" s="1"/>
  <c r="O255" i="12" s="1"/>
  <c r="M259" i="12"/>
  <c r="N259" i="12" s="1"/>
  <c r="O259" i="12" s="1"/>
  <c r="M252" i="12"/>
  <c r="N252" i="12" s="1"/>
  <c r="M260" i="12"/>
  <c r="N260" i="12" s="1"/>
  <c r="O260" i="12" s="1"/>
  <c r="M264" i="12"/>
  <c r="N264" i="12" s="1"/>
  <c r="O264" i="12" s="1"/>
  <c r="M268" i="12"/>
  <c r="N268" i="12" s="1"/>
  <c r="O268" i="12" s="1"/>
  <c r="M272" i="12"/>
  <c r="N272" i="12" s="1"/>
  <c r="O272" i="12" s="1"/>
  <c r="M276" i="12"/>
  <c r="N276" i="12" s="1"/>
  <c r="O276" i="12" s="1"/>
  <c r="M280" i="12"/>
  <c r="N280" i="12" s="1"/>
  <c r="O280" i="12" s="1"/>
  <c r="M284" i="12"/>
  <c r="N284" i="12" s="1"/>
  <c r="O284" i="12" s="1"/>
  <c r="M288" i="12"/>
  <c r="N288" i="12" s="1"/>
  <c r="O288" i="12" s="1"/>
  <c r="M292" i="12"/>
  <c r="N292" i="12" s="1"/>
  <c r="O292" i="12" s="1"/>
  <c r="M296" i="12"/>
  <c r="N296" i="12" s="1"/>
  <c r="O296" i="12" s="1"/>
  <c r="M300" i="12"/>
  <c r="N300" i="12" s="1"/>
  <c r="O300" i="12" s="1"/>
  <c r="M304" i="12"/>
  <c r="N304" i="12" s="1"/>
  <c r="O304" i="12" s="1"/>
  <c r="M308" i="12"/>
  <c r="N308" i="12" s="1"/>
  <c r="O308" i="12" s="1"/>
  <c r="M312" i="12"/>
  <c r="N312" i="12" s="1"/>
  <c r="O312" i="12" s="1"/>
  <c r="M256" i="12"/>
  <c r="N256" i="12" s="1"/>
  <c r="O256" i="12" s="1"/>
  <c r="M262" i="12"/>
  <c r="N262" i="12" s="1"/>
  <c r="O262" i="12" s="1"/>
  <c r="M266" i="12"/>
  <c r="N266" i="12" s="1"/>
  <c r="O266" i="12" s="1"/>
  <c r="M270" i="12"/>
  <c r="N270" i="12" s="1"/>
  <c r="O270" i="12" s="1"/>
  <c r="M274" i="12"/>
  <c r="N274" i="12" s="1"/>
  <c r="O274" i="12" s="1"/>
  <c r="M278" i="12"/>
  <c r="N278" i="12" s="1"/>
  <c r="O278" i="12" s="1"/>
  <c r="M282" i="12"/>
  <c r="N282" i="12" s="1"/>
  <c r="O282" i="12" s="1"/>
  <c r="M286" i="12"/>
  <c r="N286" i="12" s="1"/>
  <c r="O286" i="12" s="1"/>
  <c r="M290" i="12"/>
  <c r="N290" i="12" s="1"/>
  <c r="O290" i="12" s="1"/>
  <c r="M294" i="12"/>
  <c r="N294" i="12" s="1"/>
  <c r="O294" i="12" s="1"/>
  <c r="M298" i="12"/>
  <c r="N298" i="12" s="1"/>
  <c r="O298" i="12" s="1"/>
  <c r="M302" i="12"/>
  <c r="N302" i="12" s="1"/>
  <c r="O302" i="12" s="1"/>
  <c r="M306" i="12"/>
  <c r="N306" i="12" s="1"/>
  <c r="O306" i="12" s="1"/>
  <c r="M310" i="12"/>
  <c r="N310" i="12" s="1"/>
  <c r="O310" i="12" s="1"/>
  <c r="M261" i="12"/>
  <c r="N261" i="12" s="1"/>
  <c r="O261" i="12" s="1"/>
  <c r="M269" i="12"/>
  <c r="N269" i="12" s="1"/>
  <c r="O269" i="12" s="1"/>
  <c r="M277" i="12"/>
  <c r="N277" i="12" s="1"/>
  <c r="O277" i="12" s="1"/>
  <c r="M285" i="12"/>
  <c r="N285" i="12" s="1"/>
  <c r="O285" i="12" s="1"/>
  <c r="M293" i="12"/>
  <c r="N293" i="12" s="1"/>
  <c r="O293" i="12" s="1"/>
  <c r="M301" i="12"/>
  <c r="N301" i="12" s="1"/>
  <c r="O301" i="12" s="1"/>
  <c r="M309" i="12"/>
  <c r="N309" i="12" s="1"/>
  <c r="O309" i="12" s="1"/>
  <c r="M254" i="12"/>
  <c r="N254" i="12" s="1"/>
  <c r="O254" i="12" s="1"/>
  <c r="M265" i="12"/>
  <c r="N265" i="12" s="1"/>
  <c r="O265" i="12" s="1"/>
  <c r="M273" i="12"/>
  <c r="N273" i="12" s="1"/>
  <c r="O273" i="12" s="1"/>
  <c r="M281" i="12"/>
  <c r="N281" i="12" s="1"/>
  <c r="O281" i="12" s="1"/>
  <c r="M289" i="12"/>
  <c r="N289" i="12" s="1"/>
  <c r="O289" i="12" s="1"/>
  <c r="M297" i="12"/>
  <c r="N297" i="12" s="1"/>
  <c r="O297" i="12" s="1"/>
  <c r="M305" i="12"/>
  <c r="N305" i="12" s="1"/>
  <c r="O305" i="12" s="1"/>
  <c r="M313" i="12"/>
  <c r="N313" i="12" s="1"/>
  <c r="O313" i="12" s="1"/>
  <c r="M271" i="12"/>
  <c r="N271" i="12" s="1"/>
  <c r="O271" i="12" s="1"/>
  <c r="M287" i="12"/>
  <c r="N287" i="12" s="1"/>
  <c r="O287" i="12" s="1"/>
  <c r="M303" i="12"/>
  <c r="N303" i="12" s="1"/>
  <c r="O303" i="12" s="1"/>
  <c r="M263" i="12"/>
  <c r="N263" i="12" s="1"/>
  <c r="O263" i="12" s="1"/>
  <c r="M279" i="12"/>
  <c r="N279" i="12" s="1"/>
  <c r="O279" i="12" s="1"/>
  <c r="M295" i="12"/>
  <c r="N295" i="12" s="1"/>
  <c r="O295" i="12" s="1"/>
  <c r="M311" i="12"/>
  <c r="N311" i="12" s="1"/>
  <c r="O311" i="12" s="1"/>
  <c r="M258" i="12"/>
  <c r="N258" i="12" s="1"/>
  <c r="O258" i="12" s="1"/>
  <c r="M291" i="12"/>
  <c r="N291" i="12" s="1"/>
  <c r="O291" i="12" s="1"/>
  <c r="M267" i="12"/>
  <c r="N267" i="12" s="1"/>
  <c r="O267" i="12" s="1"/>
  <c r="M299" i="12"/>
  <c r="N299" i="12" s="1"/>
  <c r="O299" i="12" s="1"/>
  <c r="M275" i="12"/>
  <c r="N275" i="12" s="1"/>
  <c r="O275" i="12" s="1"/>
  <c r="M307" i="12"/>
  <c r="N307" i="12" s="1"/>
  <c r="O307" i="12" s="1"/>
  <c r="M283" i="12"/>
  <c r="N283" i="12" s="1"/>
  <c r="O283" i="12" s="1"/>
  <c r="V16" i="12"/>
  <c r="M9" i="12"/>
  <c r="N9" i="12" s="1"/>
  <c r="O9" i="12" s="1"/>
  <c r="M13" i="12"/>
  <c r="N13" i="12" s="1"/>
  <c r="O13" i="12" s="1"/>
  <c r="M17" i="12"/>
  <c r="N17" i="12" s="1"/>
  <c r="O17" i="12" s="1"/>
  <c r="M21" i="12"/>
  <c r="N21" i="12" s="1"/>
  <c r="O21" i="12" s="1"/>
  <c r="M25" i="12"/>
  <c r="N25" i="12" s="1"/>
  <c r="O25" i="12" s="1"/>
  <c r="M29" i="12"/>
  <c r="N29" i="12" s="1"/>
  <c r="O29" i="12" s="1"/>
  <c r="M33" i="12"/>
  <c r="N33" i="12" s="1"/>
  <c r="O33" i="12" s="1"/>
  <c r="M37" i="12"/>
  <c r="N37" i="12" s="1"/>
  <c r="O37" i="12" s="1"/>
  <c r="M41" i="12"/>
  <c r="N41" i="12" s="1"/>
  <c r="O41" i="12" s="1"/>
  <c r="M45" i="12"/>
  <c r="N45" i="12" s="1"/>
  <c r="O45" i="12" s="1"/>
  <c r="M49" i="12"/>
  <c r="N49" i="12" s="1"/>
  <c r="O49" i="12" s="1"/>
  <c r="M53" i="12"/>
  <c r="N53" i="12" s="1"/>
  <c r="O53" i="12" s="1"/>
  <c r="M57" i="12"/>
  <c r="N57" i="12" s="1"/>
  <c r="O57" i="12" s="1"/>
  <c r="M61" i="12"/>
  <c r="N61" i="12" s="1"/>
  <c r="O61" i="12" s="1"/>
  <c r="M65" i="12"/>
  <c r="N65" i="12" s="1"/>
  <c r="O65" i="12" s="1"/>
  <c r="M69" i="12"/>
  <c r="N69" i="12" s="1"/>
  <c r="O69" i="12" s="1"/>
  <c r="M73" i="12"/>
  <c r="N73" i="12" s="1"/>
  <c r="O73" i="12" s="1"/>
  <c r="M77" i="12"/>
  <c r="N77" i="12" s="1"/>
  <c r="O77" i="12" s="1"/>
  <c r="M81" i="12"/>
  <c r="N81" i="12" s="1"/>
  <c r="O81" i="12" s="1"/>
  <c r="M85" i="12"/>
  <c r="N85" i="12" s="1"/>
  <c r="O85" i="12" s="1"/>
  <c r="M89" i="12"/>
  <c r="N89" i="12" s="1"/>
  <c r="O89" i="12" s="1"/>
  <c r="M93" i="12"/>
  <c r="N93" i="12" s="1"/>
  <c r="O93" i="12" s="1"/>
  <c r="M97" i="12"/>
  <c r="N97" i="12" s="1"/>
  <c r="O97" i="12" s="1"/>
  <c r="M101" i="12"/>
  <c r="N101" i="12" s="1"/>
  <c r="O101" i="12" s="1"/>
  <c r="M105" i="12"/>
  <c r="N105" i="12" s="1"/>
  <c r="O105" i="12" s="1"/>
  <c r="M109" i="12"/>
  <c r="N109" i="12" s="1"/>
  <c r="O109" i="12" s="1"/>
  <c r="M113" i="12"/>
  <c r="N113" i="12" s="1"/>
  <c r="O113" i="12" s="1"/>
  <c r="M117" i="12"/>
  <c r="N117" i="12" s="1"/>
  <c r="O117" i="12" s="1"/>
  <c r="M121" i="12"/>
  <c r="N121" i="12" s="1"/>
  <c r="O121" i="12" s="1"/>
  <c r="M125" i="12"/>
  <c r="N125" i="12" s="1"/>
  <c r="O125" i="12" s="1"/>
  <c r="M129" i="12"/>
  <c r="N129" i="12" s="1"/>
  <c r="O129" i="12" s="1"/>
  <c r="M133" i="12"/>
  <c r="N133" i="12" s="1"/>
  <c r="O133" i="12" s="1"/>
  <c r="M137" i="12"/>
  <c r="N137" i="12" s="1"/>
  <c r="O137" i="12" s="1"/>
  <c r="M141" i="12"/>
  <c r="N141" i="12" s="1"/>
  <c r="O141" i="12" s="1"/>
  <c r="M11" i="12"/>
  <c r="N11" i="12" s="1"/>
  <c r="O11" i="12" s="1"/>
  <c r="M15" i="12"/>
  <c r="N15" i="12" s="1"/>
  <c r="O15" i="12" s="1"/>
  <c r="M19" i="12"/>
  <c r="N19" i="12" s="1"/>
  <c r="O19" i="12" s="1"/>
  <c r="M23" i="12"/>
  <c r="N23" i="12" s="1"/>
  <c r="O23" i="12" s="1"/>
  <c r="M27" i="12"/>
  <c r="N27" i="12" s="1"/>
  <c r="O27" i="12" s="1"/>
  <c r="M31" i="12"/>
  <c r="N31" i="12" s="1"/>
  <c r="O31" i="12" s="1"/>
  <c r="M35" i="12"/>
  <c r="N35" i="12" s="1"/>
  <c r="O35" i="12" s="1"/>
  <c r="M39" i="12"/>
  <c r="N39" i="12" s="1"/>
  <c r="O39" i="12" s="1"/>
  <c r="M43" i="12"/>
  <c r="N43" i="12" s="1"/>
  <c r="O43" i="12" s="1"/>
  <c r="M47" i="12"/>
  <c r="N47" i="12" s="1"/>
  <c r="O47" i="12" s="1"/>
  <c r="M51" i="12"/>
  <c r="N51" i="12" s="1"/>
  <c r="O51" i="12" s="1"/>
  <c r="M55" i="12"/>
  <c r="N55" i="12" s="1"/>
  <c r="O55" i="12" s="1"/>
  <c r="M59" i="12"/>
  <c r="N59" i="12" s="1"/>
  <c r="O59" i="12" s="1"/>
  <c r="M63" i="12"/>
  <c r="N63" i="12" s="1"/>
  <c r="O63" i="12" s="1"/>
  <c r="M67" i="12"/>
  <c r="N67" i="12" s="1"/>
  <c r="O67" i="12" s="1"/>
  <c r="M71" i="12"/>
  <c r="N71" i="12" s="1"/>
  <c r="O71" i="12" s="1"/>
  <c r="M75" i="12"/>
  <c r="N75" i="12" s="1"/>
  <c r="O75" i="12" s="1"/>
  <c r="M79" i="12"/>
  <c r="N79" i="12" s="1"/>
  <c r="O79" i="12" s="1"/>
  <c r="M83" i="12"/>
  <c r="N83" i="12" s="1"/>
  <c r="O83" i="12" s="1"/>
  <c r="M87" i="12"/>
  <c r="N87" i="12" s="1"/>
  <c r="O87" i="12" s="1"/>
  <c r="M91" i="12"/>
  <c r="N91" i="12" s="1"/>
  <c r="O91" i="12" s="1"/>
  <c r="M95" i="12"/>
  <c r="N95" i="12" s="1"/>
  <c r="O95" i="12" s="1"/>
  <c r="M99" i="12"/>
  <c r="N99" i="12" s="1"/>
  <c r="O99" i="12" s="1"/>
  <c r="M103" i="12"/>
  <c r="N103" i="12" s="1"/>
  <c r="O103" i="12" s="1"/>
  <c r="M107" i="12"/>
  <c r="N107" i="12" s="1"/>
  <c r="O107" i="12" s="1"/>
  <c r="M111" i="12"/>
  <c r="N111" i="12" s="1"/>
  <c r="O111" i="12" s="1"/>
  <c r="M115" i="12"/>
  <c r="N115" i="12" s="1"/>
  <c r="O115" i="12" s="1"/>
  <c r="M119" i="12"/>
  <c r="N119" i="12" s="1"/>
  <c r="O119" i="12" s="1"/>
  <c r="M123" i="12"/>
  <c r="N123" i="12" s="1"/>
  <c r="O123" i="12" s="1"/>
  <c r="M127" i="12"/>
  <c r="N127" i="12" s="1"/>
  <c r="O127" i="12" s="1"/>
  <c r="M131" i="12"/>
  <c r="N131" i="12" s="1"/>
  <c r="O131" i="12" s="1"/>
  <c r="M135" i="12"/>
  <c r="N135" i="12" s="1"/>
  <c r="O135" i="12" s="1"/>
  <c r="M139" i="12"/>
  <c r="N139" i="12" s="1"/>
  <c r="O139" i="12" s="1"/>
  <c r="M143" i="12"/>
  <c r="N143" i="12" s="1"/>
  <c r="O143" i="12" s="1"/>
  <c r="M12" i="12"/>
  <c r="N12" i="12" s="1"/>
  <c r="O12" i="12" s="1"/>
  <c r="M20" i="12"/>
  <c r="N20" i="12" s="1"/>
  <c r="O20" i="12" s="1"/>
  <c r="M28" i="12"/>
  <c r="N28" i="12" s="1"/>
  <c r="O28" i="12" s="1"/>
  <c r="M36" i="12"/>
  <c r="N36" i="12" s="1"/>
  <c r="O36" i="12" s="1"/>
  <c r="M44" i="12"/>
  <c r="N44" i="12" s="1"/>
  <c r="O44" i="12" s="1"/>
  <c r="M52" i="12"/>
  <c r="N52" i="12" s="1"/>
  <c r="O52" i="12" s="1"/>
  <c r="M60" i="12"/>
  <c r="N60" i="12" s="1"/>
  <c r="O60" i="12" s="1"/>
  <c r="M68" i="12"/>
  <c r="N68" i="12" s="1"/>
  <c r="O68" i="12" s="1"/>
  <c r="M76" i="12"/>
  <c r="N76" i="12" s="1"/>
  <c r="O76" i="12" s="1"/>
  <c r="M84" i="12"/>
  <c r="N84" i="12" s="1"/>
  <c r="O84" i="12" s="1"/>
  <c r="M92" i="12"/>
  <c r="N92" i="12" s="1"/>
  <c r="O92" i="12" s="1"/>
  <c r="M100" i="12"/>
  <c r="N100" i="12" s="1"/>
  <c r="O100" i="12" s="1"/>
  <c r="M108" i="12"/>
  <c r="N108" i="12" s="1"/>
  <c r="O108" i="12" s="1"/>
  <c r="M116" i="12"/>
  <c r="N116" i="12" s="1"/>
  <c r="O116" i="12" s="1"/>
  <c r="M124" i="12"/>
  <c r="N124" i="12" s="1"/>
  <c r="O124" i="12" s="1"/>
  <c r="M132" i="12"/>
  <c r="N132" i="12" s="1"/>
  <c r="O132" i="12" s="1"/>
  <c r="M140" i="12"/>
  <c r="N140" i="12" s="1"/>
  <c r="O140" i="12" s="1"/>
  <c r="M16" i="12"/>
  <c r="N16" i="12" s="1"/>
  <c r="O16" i="12" s="1"/>
  <c r="M24" i="12"/>
  <c r="N24" i="12" s="1"/>
  <c r="O24" i="12" s="1"/>
  <c r="M32" i="12"/>
  <c r="N32" i="12" s="1"/>
  <c r="O32" i="12" s="1"/>
  <c r="M40" i="12"/>
  <c r="N40" i="12" s="1"/>
  <c r="M48" i="12"/>
  <c r="N48" i="12" s="1"/>
  <c r="O48" i="12" s="1"/>
  <c r="M56" i="12"/>
  <c r="N56" i="12" s="1"/>
  <c r="O56" i="12" s="1"/>
  <c r="M64" i="12"/>
  <c r="N64" i="12" s="1"/>
  <c r="O64" i="12" s="1"/>
  <c r="M72" i="12"/>
  <c r="N72" i="12" s="1"/>
  <c r="O72" i="12" s="1"/>
  <c r="M80" i="12"/>
  <c r="N80" i="12" s="1"/>
  <c r="O80" i="12" s="1"/>
  <c r="M88" i="12"/>
  <c r="N88" i="12" s="1"/>
  <c r="O88" i="12" s="1"/>
  <c r="M96" i="12"/>
  <c r="N96" i="12" s="1"/>
  <c r="O96" i="12" s="1"/>
  <c r="M104" i="12"/>
  <c r="N104" i="12" s="1"/>
  <c r="O104" i="12" s="1"/>
  <c r="M112" i="12"/>
  <c r="N112" i="12" s="1"/>
  <c r="O112" i="12" s="1"/>
  <c r="M120" i="12"/>
  <c r="N120" i="12" s="1"/>
  <c r="O120" i="12" s="1"/>
  <c r="M128" i="12"/>
  <c r="N128" i="12" s="1"/>
  <c r="O128" i="12" s="1"/>
  <c r="M136" i="12"/>
  <c r="N136" i="12" s="1"/>
  <c r="O136" i="12" s="1"/>
  <c r="M144" i="12"/>
  <c r="N144" i="12" s="1"/>
  <c r="O144" i="12" s="1"/>
  <c r="M22" i="12"/>
  <c r="N22" i="12" s="1"/>
  <c r="M38" i="12"/>
  <c r="N38" i="12" s="1"/>
  <c r="O38" i="12" s="1"/>
  <c r="M54" i="12"/>
  <c r="N54" i="12" s="1"/>
  <c r="M70" i="12"/>
  <c r="N70" i="12" s="1"/>
  <c r="O70" i="12" s="1"/>
  <c r="M86" i="12"/>
  <c r="N86" i="12" s="1"/>
  <c r="O86" i="12" s="1"/>
  <c r="M102" i="12"/>
  <c r="N102" i="12" s="1"/>
  <c r="O102" i="12" s="1"/>
  <c r="M118" i="12"/>
  <c r="N118" i="12" s="1"/>
  <c r="O118" i="12" s="1"/>
  <c r="M134" i="12"/>
  <c r="N134" i="12" s="1"/>
  <c r="O134" i="12" s="1"/>
  <c r="M14" i="12"/>
  <c r="N14" i="12" s="1"/>
  <c r="O14" i="12" s="1"/>
  <c r="M30" i="12"/>
  <c r="N30" i="12" s="1"/>
  <c r="O30" i="12" s="1"/>
  <c r="M46" i="12"/>
  <c r="N46" i="12" s="1"/>
  <c r="O46" i="12" s="1"/>
  <c r="M62" i="12"/>
  <c r="N62" i="12" s="1"/>
  <c r="O62" i="12" s="1"/>
  <c r="M78" i="12"/>
  <c r="N78" i="12" s="1"/>
  <c r="O78" i="12" s="1"/>
  <c r="M94" i="12"/>
  <c r="N94" i="12" s="1"/>
  <c r="O94" i="12" s="1"/>
  <c r="M110" i="12"/>
  <c r="N110" i="12" s="1"/>
  <c r="O110" i="12" s="1"/>
  <c r="M126" i="12"/>
  <c r="N126" i="12" s="1"/>
  <c r="O126" i="12" s="1"/>
  <c r="M142" i="12"/>
  <c r="N142" i="12" s="1"/>
  <c r="O142" i="12" s="1"/>
  <c r="M26" i="12"/>
  <c r="N26" i="12" s="1"/>
  <c r="O26" i="12" s="1"/>
  <c r="M58" i="12"/>
  <c r="N58" i="12" s="1"/>
  <c r="O58" i="12" s="1"/>
  <c r="M90" i="12"/>
  <c r="N90" i="12" s="1"/>
  <c r="O90" i="12" s="1"/>
  <c r="M122" i="12"/>
  <c r="N122" i="12" s="1"/>
  <c r="O122" i="12" s="1"/>
  <c r="M8" i="12"/>
  <c r="N8" i="12" s="1"/>
  <c r="M10" i="12"/>
  <c r="N10" i="12" s="1"/>
  <c r="O10" i="12" s="1"/>
  <c r="M42" i="12"/>
  <c r="N42" i="12" s="1"/>
  <c r="O42" i="12" s="1"/>
  <c r="M74" i="12"/>
  <c r="N74" i="12" s="1"/>
  <c r="O74" i="12" s="1"/>
  <c r="M106" i="12"/>
  <c r="N106" i="12" s="1"/>
  <c r="O106" i="12" s="1"/>
  <c r="M138" i="12"/>
  <c r="N138" i="12" s="1"/>
  <c r="O138" i="12" s="1"/>
  <c r="M66" i="12"/>
  <c r="N66" i="12" s="1"/>
  <c r="O66" i="12" s="1"/>
  <c r="M130" i="12"/>
  <c r="N130" i="12" s="1"/>
  <c r="O130" i="12" s="1"/>
  <c r="M18" i="12"/>
  <c r="N18" i="12" s="1"/>
  <c r="O18" i="12" s="1"/>
  <c r="M82" i="12"/>
  <c r="N82" i="12" s="1"/>
  <c r="O82" i="12" s="1"/>
  <c r="M34" i="12"/>
  <c r="N34" i="12" s="1"/>
  <c r="O34" i="12" s="1"/>
  <c r="M98" i="12"/>
  <c r="N98" i="12" s="1"/>
  <c r="O98" i="12" s="1"/>
  <c r="M50" i="12"/>
  <c r="N50" i="12" s="1"/>
  <c r="O50" i="12" s="1"/>
  <c r="M114" i="12"/>
  <c r="N114" i="12" s="1"/>
  <c r="O114" i="12" s="1"/>
  <c r="M850" i="12"/>
  <c r="N850" i="12" s="1"/>
  <c r="M854" i="12"/>
  <c r="N854" i="12" s="1"/>
  <c r="O854" i="12" s="1"/>
  <c r="M858" i="12"/>
  <c r="N858" i="12" s="1"/>
  <c r="O858" i="12" s="1"/>
  <c r="M862" i="12"/>
  <c r="N862" i="12" s="1"/>
  <c r="O862" i="12" s="1"/>
  <c r="M866" i="12"/>
  <c r="N866" i="12" s="1"/>
  <c r="O866" i="12" s="1"/>
  <c r="M870" i="12"/>
  <c r="N870" i="12" s="1"/>
  <c r="O870" i="12" s="1"/>
  <c r="M874" i="12"/>
  <c r="N874" i="12" s="1"/>
  <c r="O874" i="12" s="1"/>
  <c r="M878" i="12"/>
  <c r="N878" i="12" s="1"/>
  <c r="O878" i="12" s="1"/>
  <c r="M882" i="12"/>
  <c r="N882" i="12" s="1"/>
  <c r="O882" i="12" s="1"/>
  <c r="M886" i="12"/>
  <c r="N886" i="12" s="1"/>
  <c r="O886" i="12" s="1"/>
  <c r="M890" i="12"/>
  <c r="N890" i="12" s="1"/>
  <c r="O890" i="12" s="1"/>
  <c r="M894" i="12"/>
  <c r="N894" i="12" s="1"/>
  <c r="O894" i="12" s="1"/>
  <c r="M898" i="12"/>
  <c r="N898" i="12" s="1"/>
  <c r="O898" i="12" s="1"/>
  <c r="M902" i="12"/>
  <c r="N902" i="12" s="1"/>
  <c r="O902" i="12" s="1"/>
  <c r="M906" i="12"/>
  <c r="N906" i="12" s="1"/>
  <c r="O906" i="12" s="1"/>
  <c r="M852" i="12"/>
  <c r="N852" i="12" s="1"/>
  <c r="O852" i="12" s="1"/>
  <c r="M856" i="12"/>
  <c r="N856" i="12" s="1"/>
  <c r="O856" i="12" s="1"/>
  <c r="M860" i="12"/>
  <c r="N860" i="12" s="1"/>
  <c r="O860" i="12" s="1"/>
  <c r="M864" i="12"/>
  <c r="N864" i="12" s="1"/>
  <c r="O864" i="12" s="1"/>
  <c r="M868" i="12"/>
  <c r="N868" i="12" s="1"/>
  <c r="O868" i="12" s="1"/>
  <c r="M872" i="12"/>
  <c r="N872" i="12" s="1"/>
  <c r="O872" i="12" s="1"/>
  <c r="M876" i="12"/>
  <c r="N876" i="12" s="1"/>
  <c r="O876" i="12" s="1"/>
  <c r="M880" i="12"/>
  <c r="N880" i="12" s="1"/>
  <c r="O880" i="12" s="1"/>
  <c r="M884" i="12"/>
  <c r="N884" i="12" s="1"/>
  <c r="O884" i="12" s="1"/>
  <c r="M888" i="12"/>
  <c r="N888" i="12" s="1"/>
  <c r="O888" i="12" s="1"/>
  <c r="M892" i="12"/>
  <c r="N892" i="12" s="1"/>
  <c r="O892" i="12" s="1"/>
  <c r="M896" i="12"/>
  <c r="N896" i="12" s="1"/>
  <c r="O896" i="12" s="1"/>
  <c r="M900" i="12"/>
  <c r="N900" i="12" s="1"/>
  <c r="O900" i="12" s="1"/>
  <c r="M904" i="12"/>
  <c r="N904" i="12" s="1"/>
  <c r="O904" i="12" s="1"/>
  <c r="M855" i="12"/>
  <c r="N855" i="12" s="1"/>
  <c r="O855" i="12" s="1"/>
  <c r="M863" i="12"/>
  <c r="N863" i="12" s="1"/>
  <c r="O863" i="12" s="1"/>
  <c r="M871" i="12"/>
  <c r="N871" i="12" s="1"/>
  <c r="O871" i="12" s="1"/>
  <c r="M879" i="12"/>
  <c r="N879" i="12" s="1"/>
  <c r="O879" i="12" s="1"/>
  <c r="M887" i="12"/>
  <c r="N887" i="12" s="1"/>
  <c r="O887" i="12" s="1"/>
  <c r="M895" i="12"/>
  <c r="N895" i="12" s="1"/>
  <c r="O895" i="12" s="1"/>
  <c r="M903" i="12"/>
  <c r="N903" i="12" s="1"/>
  <c r="O903" i="12" s="1"/>
  <c r="M851" i="12"/>
  <c r="N851" i="12" s="1"/>
  <c r="O851" i="12" s="1"/>
  <c r="M859" i="12"/>
  <c r="N859" i="12" s="1"/>
  <c r="O859" i="12" s="1"/>
  <c r="M867" i="12"/>
  <c r="N867" i="12" s="1"/>
  <c r="O867" i="12" s="1"/>
  <c r="M875" i="12"/>
  <c r="N875" i="12" s="1"/>
  <c r="O875" i="12" s="1"/>
  <c r="M883" i="12"/>
  <c r="N883" i="12" s="1"/>
  <c r="O883" i="12" s="1"/>
  <c r="M891" i="12"/>
  <c r="N891" i="12" s="1"/>
  <c r="O891" i="12" s="1"/>
  <c r="M899" i="12"/>
  <c r="N899" i="12" s="1"/>
  <c r="O899" i="12" s="1"/>
  <c r="M907" i="12"/>
  <c r="N907" i="12" s="1"/>
  <c r="O907" i="12" s="1"/>
  <c r="M857" i="12"/>
  <c r="N857" i="12" s="1"/>
  <c r="O857" i="12" s="1"/>
  <c r="M873" i="12"/>
  <c r="N873" i="12" s="1"/>
  <c r="O873" i="12" s="1"/>
  <c r="M889" i="12"/>
  <c r="N889" i="12" s="1"/>
  <c r="O889" i="12" s="1"/>
  <c r="M905" i="12"/>
  <c r="N905" i="12" s="1"/>
  <c r="O905" i="12" s="1"/>
  <c r="M861" i="12"/>
  <c r="N861" i="12" s="1"/>
  <c r="O861" i="12" s="1"/>
  <c r="M877" i="12"/>
  <c r="N877" i="12" s="1"/>
  <c r="O877" i="12" s="1"/>
  <c r="M893" i="12"/>
  <c r="N893" i="12" s="1"/>
  <c r="O893" i="12" s="1"/>
  <c r="M865" i="12"/>
  <c r="N865" i="12" s="1"/>
  <c r="O865" i="12" s="1"/>
  <c r="M881" i="12"/>
  <c r="N881" i="12" s="1"/>
  <c r="O881" i="12" s="1"/>
  <c r="M897" i="12"/>
  <c r="N897" i="12" s="1"/>
  <c r="O897" i="12" s="1"/>
  <c r="M853" i="12"/>
  <c r="N853" i="12" s="1"/>
  <c r="O853" i="12" s="1"/>
  <c r="M869" i="12"/>
  <c r="N869" i="12" s="1"/>
  <c r="O869" i="12" s="1"/>
  <c r="M885" i="12"/>
  <c r="N885" i="12" s="1"/>
  <c r="O885" i="12" s="1"/>
  <c r="M901" i="12"/>
  <c r="N901" i="12" s="1"/>
  <c r="O901" i="12" s="1"/>
  <c r="M1013" i="12"/>
  <c r="N1013" i="12" s="1"/>
  <c r="O1013" i="12" s="1"/>
  <c r="M1017" i="12"/>
  <c r="N1017" i="12" s="1"/>
  <c r="O1017" i="12" s="1"/>
  <c r="M1021" i="12"/>
  <c r="N1021" i="12" s="1"/>
  <c r="O1021" i="12" s="1"/>
  <c r="M1025" i="12"/>
  <c r="N1025" i="12" s="1"/>
  <c r="O1025" i="12" s="1"/>
  <c r="M1029" i="12"/>
  <c r="N1029" i="12" s="1"/>
  <c r="O1029" i="12" s="1"/>
  <c r="M1033" i="12"/>
  <c r="N1033" i="12" s="1"/>
  <c r="O1033" i="12" s="1"/>
  <c r="M1037" i="12"/>
  <c r="N1037" i="12" s="1"/>
  <c r="O1037" i="12" s="1"/>
  <c r="M1041" i="12"/>
  <c r="N1041" i="12" s="1"/>
  <c r="O1041" i="12" s="1"/>
  <c r="M1045" i="12"/>
  <c r="N1045" i="12" s="1"/>
  <c r="O1045" i="12" s="1"/>
  <c r="M1049" i="12"/>
  <c r="N1049" i="12" s="1"/>
  <c r="O1049" i="12" s="1"/>
  <c r="M1053" i="12"/>
  <c r="N1053" i="12" s="1"/>
  <c r="O1053" i="12" s="1"/>
  <c r="M1057" i="12"/>
  <c r="N1057" i="12" s="1"/>
  <c r="O1057" i="12" s="1"/>
  <c r="M1061" i="12"/>
  <c r="N1061" i="12" s="1"/>
  <c r="O1061" i="12" s="1"/>
  <c r="M1065" i="12"/>
  <c r="N1065" i="12" s="1"/>
  <c r="O1065" i="12" s="1"/>
  <c r="M1069" i="12"/>
  <c r="N1069" i="12" s="1"/>
  <c r="O1069" i="12" s="1"/>
  <c r="M1073" i="12"/>
  <c r="N1073" i="12" s="1"/>
  <c r="O1073" i="12" s="1"/>
  <c r="M1077" i="12"/>
  <c r="N1077" i="12" s="1"/>
  <c r="O1077" i="12" s="1"/>
  <c r="M1081" i="12"/>
  <c r="N1081" i="12" s="1"/>
  <c r="O1081" i="12" s="1"/>
  <c r="M1085" i="12"/>
  <c r="N1085" i="12" s="1"/>
  <c r="O1085" i="12" s="1"/>
  <c r="M1089" i="12"/>
  <c r="N1089" i="12" s="1"/>
  <c r="O1089" i="12" s="1"/>
  <c r="M1093" i="12"/>
  <c r="N1093" i="12" s="1"/>
  <c r="O1093" i="12" s="1"/>
  <c r="M1097" i="12"/>
  <c r="N1097" i="12" s="1"/>
  <c r="O1097" i="12" s="1"/>
  <c r="M1101" i="12"/>
  <c r="N1101" i="12" s="1"/>
  <c r="O1101" i="12" s="1"/>
  <c r="M1105" i="12"/>
  <c r="N1105" i="12" s="1"/>
  <c r="O1105" i="12" s="1"/>
  <c r="M1109" i="12"/>
  <c r="N1109" i="12" s="1"/>
  <c r="O1109" i="12" s="1"/>
  <c r="M1113" i="12"/>
  <c r="N1113" i="12" s="1"/>
  <c r="O1113" i="12" s="1"/>
  <c r="M1117" i="12"/>
  <c r="N1117" i="12" s="1"/>
  <c r="O1117" i="12" s="1"/>
  <c r="M1121" i="12"/>
  <c r="N1121" i="12" s="1"/>
  <c r="O1121" i="12" s="1"/>
  <c r="M1011" i="12"/>
  <c r="N1011" i="12" s="1"/>
  <c r="M1015" i="12"/>
  <c r="N1015" i="12" s="1"/>
  <c r="O1015" i="12" s="1"/>
  <c r="M1019" i="12"/>
  <c r="N1019" i="12" s="1"/>
  <c r="O1019" i="12" s="1"/>
  <c r="M1023" i="12"/>
  <c r="N1023" i="12" s="1"/>
  <c r="O1023" i="12" s="1"/>
  <c r="M1027" i="12"/>
  <c r="N1027" i="12" s="1"/>
  <c r="O1027" i="12" s="1"/>
  <c r="M1031" i="12"/>
  <c r="N1031" i="12" s="1"/>
  <c r="O1031" i="12" s="1"/>
  <c r="M1035" i="12"/>
  <c r="N1035" i="12" s="1"/>
  <c r="O1035" i="12" s="1"/>
  <c r="M1039" i="12"/>
  <c r="N1039" i="12" s="1"/>
  <c r="O1039" i="12" s="1"/>
  <c r="M1043" i="12"/>
  <c r="N1043" i="12" s="1"/>
  <c r="O1043" i="12" s="1"/>
  <c r="M1047" i="12"/>
  <c r="N1047" i="12" s="1"/>
  <c r="O1047" i="12" s="1"/>
  <c r="M1051" i="12"/>
  <c r="N1051" i="12" s="1"/>
  <c r="O1051" i="12" s="1"/>
  <c r="M1055" i="12"/>
  <c r="N1055" i="12" s="1"/>
  <c r="O1055" i="12" s="1"/>
  <c r="M1059" i="12"/>
  <c r="N1059" i="12" s="1"/>
  <c r="O1059" i="12" s="1"/>
  <c r="M1063" i="12"/>
  <c r="N1063" i="12" s="1"/>
  <c r="O1063" i="12" s="1"/>
  <c r="M1067" i="12"/>
  <c r="N1067" i="12" s="1"/>
  <c r="O1067" i="12" s="1"/>
  <c r="M1071" i="12"/>
  <c r="N1071" i="12" s="1"/>
  <c r="O1071" i="12" s="1"/>
  <c r="M1075" i="12"/>
  <c r="N1075" i="12" s="1"/>
  <c r="O1075" i="12" s="1"/>
  <c r="M1079" i="12"/>
  <c r="N1079" i="12" s="1"/>
  <c r="O1079" i="12" s="1"/>
  <c r="M1083" i="12"/>
  <c r="N1083" i="12" s="1"/>
  <c r="O1083" i="12" s="1"/>
  <c r="M1087" i="12"/>
  <c r="N1087" i="12" s="1"/>
  <c r="O1087" i="12" s="1"/>
  <c r="M1091" i="12"/>
  <c r="N1091" i="12" s="1"/>
  <c r="O1091" i="12" s="1"/>
  <c r="M1095" i="12"/>
  <c r="N1095" i="12" s="1"/>
  <c r="O1095" i="12" s="1"/>
  <c r="M1099" i="12"/>
  <c r="N1099" i="12" s="1"/>
  <c r="O1099" i="12" s="1"/>
  <c r="M1103" i="12"/>
  <c r="N1103" i="12" s="1"/>
  <c r="O1103" i="12" s="1"/>
  <c r="M1107" i="12"/>
  <c r="N1107" i="12" s="1"/>
  <c r="O1107" i="12" s="1"/>
  <c r="M1111" i="12"/>
  <c r="N1111" i="12" s="1"/>
  <c r="O1111" i="12" s="1"/>
  <c r="M1115" i="12"/>
  <c r="N1115" i="12" s="1"/>
  <c r="O1115" i="12" s="1"/>
  <c r="M1119" i="12"/>
  <c r="N1119" i="12" s="1"/>
  <c r="O1119" i="12" s="1"/>
  <c r="M1018" i="12"/>
  <c r="N1018" i="12" s="1"/>
  <c r="O1018" i="12" s="1"/>
  <c r="M1026" i="12"/>
  <c r="N1026" i="12" s="1"/>
  <c r="O1026" i="12" s="1"/>
  <c r="M1034" i="12"/>
  <c r="N1034" i="12" s="1"/>
  <c r="O1034" i="12" s="1"/>
  <c r="M1042" i="12"/>
  <c r="N1042" i="12" s="1"/>
  <c r="O1042" i="12" s="1"/>
  <c r="M1050" i="12"/>
  <c r="N1050" i="12" s="1"/>
  <c r="O1050" i="12" s="1"/>
  <c r="M1058" i="12"/>
  <c r="N1058" i="12" s="1"/>
  <c r="O1058" i="12" s="1"/>
  <c r="M1066" i="12"/>
  <c r="N1066" i="12" s="1"/>
  <c r="O1066" i="12" s="1"/>
  <c r="M1074" i="12"/>
  <c r="N1074" i="12" s="1"/>
  <c r="O1074" i="12" s="1"/>
  <c r="M1082" i="12"/>
  <c r="N1082" i="12" s="1"/>
  <c r="O1082" i="12" s="1"/>
  <c r="M1090" i="12"/>
  <c r="N1090" i="12" s="1"/>
  <c r="O1090" i="12" s="1"/>
  <c r="M1098" i="12"/>
  <c r="N1098" i="12" s="1"/>
  <c r="O1098" i="12" s="1"/>
  <c r="M1106" i="12"/>
  <c r="N1106" i="12" s="1"/>
  <c r="O1106" i="12" s="1"/>
  <c r="M1114" i="12"/>
  <c r="N1114" i="12" s="1"/>
  <c r="O1114" i="12" s="1"/>
  <c r="M1012" i="12"/>
  <c r="N1012" i="12" s="1"/>
  <c r="O1012" i="12" s="1"/>
  <c r="M1020" i="12"/>
  <c r="N1020" i="12" s="1"/>
  <c r="O1020" i="12" s="1"/>
  <c r="M1028" i="12"/>
  <c r="N1028" i="12" s="1"/>
  <c r="O1028" i="12" s="1"/>
  <c r="M1036" i="12"/>
  <c r="N1036" i="12" s="1"/>
  <c r="O1036" i="12" s="1"/>
  <c r="M1044" i="12"/>
  <c r="N1044" i="12" s="1"/>
  <c r="O1044" i="12" s="1"/>
  <c r="M1052" i="12"/>
  <c r="N1052" i="12" s="1"/>
  <c r="O1052" i="12" s="1"/>
  <c r="M1060" i="12"/>
  <c r="N1060" i="12" s="1"/>
  <c r="O1060" i="12" s="1"/>
  <c r="M1068" i="12"/>
  <c r="N1068" i="12" s="1"/>
  <c r="O1068" i="12" s="1"/>
  <c r="M1076" i="12"/>
  <c r="N1076" i="12" s="1"/>
  <c r="O1076" i="12" s="1"/>
  <c r="M1084" i="12"/>
  <c r="N1084" i="12" s="1"/>
  <c r="O1084" i="12" s="1"/>
  <c r="M1092" i="12"/>
  <c r="N1092" i="12" s="1"/>
  <c r="O1092" i="12" s="1"/>
  <c r="M1100" i="12"/>
  <c r="N1100" i="12" s="1"/>
  <c r="O1100" i="12" s="1"/>
  <c r="M1108" i="12"/>
  <c r="N1108" i="12" s="1"/>
  <c r="O1108" i="12" s="1"/>
  <c r="M1116" i="12"/>
  <c r="N1116" i="12" s="1"/>
  <c r="O1116" i="12" s="1"/>
  <c r="M1014" i="12"/>
  <c r="N1014" i="12" s="1"/>
  <c r="O1014" i="12" s="1"/>
  <c r="M1022" i="12"/>
  <c r="N1022" i="12" s="1"/>
  <c r="O1022" i="12" s="1"/>
  <c r="M1030" i="12"/>
  <c r="N1030" i="12" s="1"/>
  <c r="O1030" i="12" s="1"/>
  <c r="M1038" i="12"/>
  <c r="N1038" i="12" s="1"/>
  <c r="O1038" i="12" s="1"/>
  <c r="M1046" i="12"/>
  <c r="N1046" i="12" s="1"/>
  <c r="O1046" i="12" s="1"/>
  <c r="M1054" i="12"/>
  <c r="N1054" i="12" s="1"/>
  <c r="O1054" i="12" s="1"/>
  <c r="M1062" i="12"/>
  <c r="N1062" i="12" s="1"/>
  <c r="O1062" i="12" s="1"/>
  <c r="M1070" i="12"/>
  <c r="N1070" i="12" s="1"/>
  <c r="O1070" i="12" s="1"/>
  <c r="M1078" i="12"/>
  <c r="N1078" i="12" s="1"/>
  <c r="O1078" i="12" s="1"/>
  <c r="M1086" i="12"/>
  <c r="N1086" i="12" s="1"/>
  <c r="O1086" i="12" s="1"/>
  <c r="M1094" i="12"/>
  <c r="N1094" i="12" s="1"/>
  <c r="O1094" i="12" s="1"/>
  <c r="M1102" i="12"/>
  <c r="N1102" i="12" s="1"/>
  <c r="O1102" i="12" s="1"/>
  <c r="M1110" i="12"/>
  <c r="N1110" i="12" s="1"/>
  <c r="O1110" i="12" s="1"/>
  <c r="M1118" i="12"/>
  <c r="N1118" i="12" s="1"/>
  <c r="O1118" i="12" s="1"/>
  <c r="M1016" i="12"/>
  <c r="N1016" i="12" s="1"/>
  <c r="O1016" i="12" s="1"/>
  <c r="M1024" i="12"/>
  <c r="N1024" i="12" s="1"/>
  <c r="O1024" i="12" s="1"/>
  <c r="M1032" i="12"/>
  <c r="N1032" i="12" s="1"/>
  <c r="O1032" i="12" s="1"/>
  <c r="M1040" i="12"/>
  <c r="N1040" i="12" s="1"/>
  <c r="O1040" i="12" s="1"/>
  <c r="M1048" i="12"/>
  <c r="N1048" i="12" s="1"/>
  <c r="O1048" i="12" s="1"/>
  <c r="M1056" i="12"/>
  <c r="N1056" i="12" s="1"/>
  <c r="O1056" i="12" s="1"/>
  <c r="M1064" i="12"/>
  <c r="N1064" i="12" s="1"/>
  <c r="O1064" i="12" s="1"/>
  <c r="M1072" i="12"/>
  <c r="N1072" i="12" s="1"/>
  <c r="O1072" i="12" s="1"/>
  <c r="M1080" i="12"/>
  <c r="N1080" i="12" s="1"/>
  <c r="O1080" i="12" s="1"/>
  <c r="M1088" i="12"/>
  <c r="N1088" i="12" s="1"/>
  <c r="O1088" i="12" s="1"/>
  <c r="M1096" i="12"/>
  <c r="N1096" i="12" s="1"/>
  <c r="O1096" i="12" s="1"/>
  <c r="M1104" i="12"/>
  <c r="N1104" i="12" s="1"/>
  <c r="O1104" i="12" s="1"/>
  <c r="M1112" i="12"/>
  <c r="N1112" i="12" s="1"/>
  <c r="O1112" i="12" s="1"/>
  <c r="M1120" i="12"/>
  <c r="N1120" i="12" s="1"/>
  <c r="O1120" i="12" s="1"/>
  <c r="M1125" i="12"/>
  <c r="N1125" i="12" s="1"/>
  <c r="O1125" i="12" s="1"/>
  <c r="M1129" i="12"/>
  <c r="N1129" i="12" s="1"/>
  <c r="O1129" i="12" s="1"/>
  <c r="M1133" i="12"/>
  <c r="N1133" i="12" s="1"/>
  <c r="O1133" i="12" s="1"/>
  <c r="M1137" i="12"/>
  <c r="N1137" i="12" s="1"/>
  <c r="O1137" i="12" s="1"/>
  <c r="M1141" i="12"/>
  <c r="N1141" i="12" s="1"/>
  <c r="O1141" i="12" s="1"/>
  <c r="M1145" i="12"/>
  <c r="N1145" i="12" s="1"/>
  <c r="O1145" i="12" s="1"/>
  <c r="M1149" i="12"/>
  <c r="N1149" i="12" s="1"/>
  <c r="O1149" i="12" s="1"/>
  <c r="M1153" i="12"/>
  <c r="N1153" i="12" s="1"/>
  <c r="O1153" i="12" s="1"/>
  <c r="M1157" i="12"/>
  <c r="N1157" i="12" s="1"/>
  <c r="O1157" i="12" s="1"/>
  <c r="M1161" i="12"/>
  <c r="N1161" i="12" s="1"/>
  <c r="O1161" i="12" s="1"/>
  <c r="M1165" i="12"/>
  <c r="N1165" i="12" s="1"/>
  <c r="O1165" i="12" s="1"/>
  <c r="M1169" i="12"/>
  <c r="N1169" i="12" s="1"/>
  <c r="O1169" i="12" s="1"/>
  <c r="M1173" i="12"/>
  <c r="N1173" i="12" s="1"/>
  <c r="O1173" i="12" s="1"/>
  <c r="M1177" i="12"/>
  <c r="N1177" i="12" s="1"/>
  <c r="O1177" i="12" s="1"/>
  <c r="M1181" i="12"/>
  <c r="N1181" i="12" s="1"/>
  <c r="O1181" i="12" s="1"/>
  <c r="M1185" i="12"/>
  <c r="N1185" i="12" s="1"/>
  <c r="O1185" i="12" s="1"/>
  <c r="M1189" i="12"/>
  <c r="N1189" i="12" s="1"/>
  <c r="O1189" i="12" s="1"/>
  <c r="M1193" i="12"/>
  <c r="N1193" i="12" s="1"/>
  <c r="O1193" i="12" s="1"/>
  <c r="M1197" i="12"/>
  <c r="N1197" i="12" s="1"/>
  <c r="O1197" i="12" s="1"/>
  <c r="M1201" i="12"/>
  <c r="N1201" i="12" s="1"/>
  <c r="O1201" i="12" s="1"/>
  <c r="M1205" i="12"/>
  <c r="N1205" i="12" s="1"/>
  <c r="O1205" i="12" s="1"/>
  <c r="M1123" i="12"/>
  <c r="N1123" i="12" s="1"/>
  <c r="O1123" i="12" s="1"/>
  <c r="M1127" i="12"/>
  <c r="N1127" i="12" s="1"/>
  <c r="O1127" i="12" s="1"/>
  <c r="M1131" i="12"/>
  <c r="N1131" i="12" s="1"/>
  <c r="O1131" i="12" s="1"/>
  <c r="M1135" i="12"/>
  <c r="N1135" i="12" s="1"/>
  <c r="O1135" i="12" s="1"/>
  <c r="M1139" i="12"/>
  <c r="N1139" i="12" s="1"/>
  <c r="O1139" i="12" s="1"/>
  <c r="M1143" i="12"/>
  <c r="N1143" i="12" s="1"/>
  <c r="O1143" i="12" s="1"/>
  <c r="M1147" i="12"/>
  <c r="N1147" i="12" s="1"/>
  <c r="O1147" i="12" s="1"/>
  <c r="M1151" i="12"/>
  <c r="N1151" i="12" s="1"/>
  <c r="O1151" i="12" s="1"/>
  <c r="M1155" i="12"/>
  <c r="N1155" i="12" s="1"/>
  <c r="O1155" i="12" s="1"/>
  <c r="M1159" i="12"/>
  <c r="N1159" i="12" s="1"/>
  <c r="O1159" i="12" s="1"/>
  <c r="M1163" i="12"/>
  <c r="N1163" i="12" s="1"/>
  <c r="O1163" i="12" s="1"/>
  <c r="M1167" i="12"/>
  <c r="N1167" i="12" s="1"/>
  <c r="O1167" i="12" s="1"/>
  <c r="M1171" i="12"/>
  <c r="N1171" i="12" s="1"/>
  <c r="O1171" i="12" s="1"/>
  <c r="M1175" i="12"/>
  <c r="N1175" i="12" s="1"/>
  <c r="O1175" i="12" s="1"/>
  <c r="M1179" i="12"/>
  <c r="N1179" i="12" s="1"/>
  <c r="O1179" i="12" s="1"/>
  <c r="M1183" i="12"/>
  <c r="N1183" i="12" s="1"/>
  <c r="O1183" i="12" s="1"/>
  <c r="M1187" i="12"/>
  <c r="N1187" i="12" s="1"/>
  <c r="O1187" i="12" s="1"/>
  <c r="M1191" i="12"/>
  <c r="N1191" i="12" s="1"/>
  <c r="O1191" i="12" s="1"/>
  <c r="M1195" i="12"/>
  <c r="N1195" i="12" s="1"/>
  <c r="O1195" i="12" s="1"/>
  <c r="M1199" i="12"/>
  <c r="N1199" i="12" s="1"/>
  <c r="O1199" i="12" s="1"/>
  <c r="M1203" i="12"/>
  <c r="N1203" i="12" s="1"/>
  <c r="O1203" i="12" s="1"/>
  <c r="M1207" i="12"/>
  <c r="N1207" i="12" s="1"/>
  <c r="O1207" i="12" s="1"/>
  <c r="M1122" i="12"/>
  <c r="N1122" i="12" s="1"/>
  <c r="M1130" i="12"/>
  <c r="N1130" i="12" s="1"/>
  <c r="O1130" i="12" s="1"/>
  <c r="M1138" i="12"/>
  <c r="N1138" i="12" s="1"/>
  <c r="O1138" i="12" s="1"/>
  <c r="M1146" i="12"/>
  <c r="N1146" i="12" s="1"/>
  <c r="O1146" i="12" s="1"/>
  <c r="M1154" i="12"/>
  <c r="N1154" i="12" s="1"/>
  <c r="O1154" i="12" s="1"/>
  <c r="M1162" i="12"/>
  <c r="N1162" i="12" s="1"/>
  <c r="O1162" i="12" s="1"/>
  <c r="M1170" i="12"/>
  <c r="N1170" i="12" s="1"/>
  <c r="O1170" i="12" s="1"/>
  <c r="M1178" i="12"/>
  <c r="N1178" i="12" s="1"/>
  <c r="O1178" i="12" s="1"/>
  <c r="M1186" i="12"/>
  <c r="N1186" i="12" s="1"/>
  <c r="O1186" i="12" s="1"/>
  <c r="M1194" i="12"/>
  <c r="N1194" i="12" s="1"/>
  <c r="O1194" i="12" s="1"/>
  <c r="M1202" i="12"/>
  <c r="N1202" i="12" s="1"/>
  <c r="O1202" i="12" s="1"/>
  <c r="M1124" i="12"/>
  <c r="N1124" i="12" s="1"/>
  <c r="O1124" i="12" s="1"/>
  <c r="M1132" i="12"/>
  <c r="N1132" i="12" s="1"/>
  <c r="O1132" i="12" s="1"/>
  <c r="M1140" i="12"/>
  <c r="N1140" i="12" s="1"/>
  <c r="O1140" i="12" s="1"/>
  <c r="M1148" i="12"/>
  <c r="N1148" i="12" s="1"/>
  <c r="O1148" i="12" s="1"/>
  <c r="M1156" i="12"/>
  <c r="N1156" i="12" s="1"/>
  <c r="O1156" i="12" s="1"/>
  <c r="M1164" i="12"/>
  <c r="N1164" i="12" s="1"/>
  <c r="O1164" i="12" s="1"/>
  <c r="M1172" i="12"/>
  <c r="N1172" i="12" s="1"/>
  <c r="O1172" i="12" s="1"/>
  <c r="M1180" i="12"/>
  <c r="N1180" i="12" s="1"/>
  <c r="O1180" i="12" s="1"/>
  <c r="M1188" i="12"/>
  <c r="N1188" i="12" s="1"/>
  <c r="O1188" i="12" s="1"/>
  <c r="M1196" i="12"/>
  <c r="N1196" i="12" s="1"/>
  <c r="O1196" i="12" s="1"/>
  <c r="M1204" i="12"/>
  <c r="N1204" i="12" s="1"/>
  <c r="O1204" i="12" s="1"/>
  <c r="M1126" i="12"/>
  <c r="N1126" i="12" s="1"/>
  <c r="O1126" i="12" s="1"/>
  <c r="M1134" i="12"/>
  <c r="N1134" i="12" s="1"/>
  <c r="O1134" i="12" s="1"/>
  <c r="M1142" i="12"/>
  <c r="N1142" i="12" s="1"/>
  <c r="O1142" i="12" s="1"/>
  <c r="M1150" i="12"/>
  <c r="N1150" i="12" s="1"/>
  <c r="O1150" i="12" s="1"/>
  <c r="M1158" i="12"/>
  <c r="N1158" i="12" s="1"/>
  <c r="O1158" i="12" s="1"/>
  <c r="M1166" i="12"/>
  <c r="N1166" i="12" s="1"/>
  <c r="O1166" i="12" s="1"/>
  <c r="M1174" i="12"/>
  <c r="N1174" i="12" s="1"/>
  <c r="O1174" i="12" s="1"/>
  <c r="M1182" i="12"/>
  <c r="N1182" i="12" s="1"/>
  <c r="O1182" i="12" s="1"/>
  <c r="M1190" i="12"/>
  <c r="N1190" i="12" s="1"/>
  <c r="O1190" i="12" s="1"/>
  <c r="M1198" i="12"/>
  <c r="N1198" i="12" s="1"/>
  <c r="O1198" i="12" s="1"/>
  <c r="M1206" i="12"/>
  <c r="N1206" i="12" s="1"/>
  <c r="O1206" i="12" s="1"/>
  <c r="M1128" i="12"/>
  <c r="N1128" i="12" s="1"/>
  <c r="O1128" i="12" s="1"/>
  <c r="M1136" i="12"/>
  <c r="N1136" i="12" s="1"/>
  <c r="O1136" i="12" s="1"/>
  <c r="M1144" i="12"/>
  <c r="N1144" i="12" s="1"/>
  <c r="O1144" i="12" s="1"/>
  <c r="M1152" i="12"/>
  <c r="N1152" i="12" s="1"/>
  <c r="O1152" i="12" s="1"/>
  <c r="M1160" i="12"/>
  <c r="N1160" i="12" s="1"/>
  <c r="O1160" i="12" s="1"/>
  <c r="M1168" i="12"/>
  <c r="N1168" i="12" s="1"/>
  <c r="O1168" i="12" s="1"/>
  <c r="M1176" i="12"/>
  <c r="N1176" i="12" s="1"/>
  <c r="O1176" i="12" s="1"/>
  <c r="M1184" i="12"/>
  <c r="N1184" i="12" s="1"/>
  <c r="O1184" i="12" s="1"/>
  <c r="M1192" i="12"/>
  <c r="N1192" i="12" s="1"/>
  <c r="O1192" i="12" s="1"/>
  <c r="M1200" i="12"/>
  <c r="N1200" i="12" s="1"/>
  <c r="O1200" i="12" s="1"/>
  <c r="M1208" i="12"/>
  <c r="N1208" i="12" s="1"/>
  <c r="O1208" i="12" s="1"/>
  <c r="M145" i="12"/>
  <c r="N145" i="12" s="1"/>
  <c r="M149" i="12"/>
  <c r="N149" i="12" s="1"/>
  <c r="O149" i="12" s="1"/>
  <c r="M153" i="12"/>
  <c r="N153" i="12" s="1"/>
  <c r="O153" i="12" s="1"/>
  <c r="M157" i="12"/>
  <c r="N157" i="12" s="1"/>
  <c r="O157" i="12" s="1"/>
  <c r="M161" i="12"/>
  <c r="N161" i="12" s="1"/>
  <c r="O161" i="12" s="1"/>
  <c r="M165" i="12"/>
  <c r="N165" i="12" s="1"/>
  <c r="O165" i="12" s="1"/>
  <c r="M169" i="12"/>
  <c r="N169" i="12" s="1"/>
  <c r="O169" i="12" s="1"/>
  <c r="M173" i="12"/>
  <c r="N173" i="12" s="1"/>
  <c r="O173" i="12" s="1"/>
  <c r="M177" i="12"/>
  <c r="N177" i="12" s="1"/>
  <c r="O177" i="12" s="1"/>
  <c r="M181" i="12"/>
  <c r="N181" i="12" s="1"/>
  <c r="O181" i="12" s="1"/>
  <c r="M185" i="12"/>
  <c r="N185" i="12" s="1"/>
  <c r="O185" i="12" s="1"/>
  <c r="M189" i="12"/>
  <c r="N189" i="12" s="1"/>
  <c r="O189" i="12" s="1"/>
  <c r="M193" i="12"/>
  <c r="N193" i="12" s="1"/>
  <c r="O193" i="12" s="1"/>
  <c r="M197" i="12"/>
  <c r="N197" i="12" s="1"/>
  <c r="O197" i="12" s="1"/>
  <c r="M201" i="12"/>
  <c r="N201" i="12" s="1"/>
  <c r="O201" i="12" s="1"/>
  <c r="M205" i="12"/>
  <c r="N205" i="12" s="1"/>
  <c r="O205" i="12" s="1"/>
  <c r="M209" i="12"/>
  <c r="N209" i="12" s="1"/>
  <c r="O209" i="12" s="1"/>
  <c r="M213" i="12"/>
  <c r="N213" i="12" s="1"/>
  <c r="O213" i="12" s="1"/>
  <c r="M147" i="12"/>
  <c r="N147" i="12" s="1"/>
  <c r="O147" i="12" s="1"/>
  <c r="M151" i="12"/>
  <c r="N151" i="12" s="1"/>
  <c r="O151" i="12" s="1"/>
  <c r="M155" i="12"/>
  <c r="N155" i="12" s="1"/>
  <c r="O155" i="12" s="1"/>
  <c r="M159" i="12"/>
  <c r="N159" i="12" s="1"/>
  <c r="O159" i="12" s="1"/>
  <c r="M163" i="12"/>
  <c r="N163" i="12" s="1"/>
  <c r="O163" i="12" s="1"/>
  <c r="M167" i="12"/>
  <c r="N167" i="12" s="1"/>
  <c r="O167" i="12" s="1"/>
  <c r="M171" i="12"/>
  <c r="N171" i="12" s="1"/>
  <c r="O171" i="12" s="1"/>
  <c r="M175" i="12"/>
  <c r="N175" i="12" s="1"/>
  <c r="O175" i="12" s="1"/>
  <c r="M179" i="12"/>
  <c r="N179" i="12" s="1"/>
  <c r="O179" i="12" s="1"/>
  <c r="M183" i="12"/>
  <c r="N183" i="12" s="1"/>
  <c r="O183" i="12" s="1"/>
  <c r="M187" i="12"/>
  <c r="N187" i="12" s="1"/>
  <c r="O187" i="12" s="1"/>
  <c r="M191" i="12"/>
  <c r="N191" i="12" s="1"/>
  <c r="O191" i="12" s="1"/>
  <c r="M195" i="12"/>
  <c r="N195" i="12" s="1"/>
  <c r="O195" i="12" s="1"/>
  <c r="M199" i="12"/>
  <c r="N199" i="12" s="1"/>
  <c r="O199" i="12" s="1"/>
  <c r="M203" i="12"/>
  <c r="N203" i="12" s="1"/>
  <c r="O203" i="12" s="1"/>
  <c r="M207" i="12"/>
  <c r="N207" i="12" s="1"/>
  <c r="O207" i="12" s="1"/>
  <c r="M211" i="12"/>
  <c r="N211" i="12" s="1"/>
  <c r="O211" i="12" s="1"/>
  <c r="M215" i="12"/>
  <c r="N215" i="12" s="1"/>
  <c r="O215" i="12" s="1"/>
  <c r="M148" i="12"/>
  <c r="N148" i="12" s="1"/>
  <c r="O148" i="12" s="1"/>
  <c r="M156" i="12"/>
  <c r="N156" i="12" s="1"/>
  <c r="O156" i="12" s="1"/>
  <c r="M164" i="12"/>
  <c r="N164" i="12" s="1"/>
  <c r="O164" i="12" s="1"/>
  <c r="M172" i="12"/>
  <c r="N172" i="12" s="1"/>
  <c r="O172" i="12" s="1"/>
  <c r="M180" i="12"/>
  <c r="N180" i="12" s="1"/>
  <c r="O180" i="12" s="1"/>
  <c r="M188" i="12"/>
  <c r="N188" i="12" s="1"/>
  <c r="O188" i="12" s="1"/>
  <c r="M196" i="12"/>
  <c r="N196" i="12" s="1"/>
  <c r="O196" i="12" s="1"/>
  <c r="M204" i="12"/>
  <c r="N204" i="12" s="1"/>
  <c r="O204" i="12" s="1"/>
  <c r="M212" i="12"/>
  <c r="N212" i="12" s="1"/>
  <c r="O212" i="12" s="1"/>
  <c r="M152" i="12"/>
  <c r="N152" i="12" s="1"/>
  <c r="O152" i="12" s="1"/>
  <c r="M160" i="12"/>
  <c r="N160" i="12" s="1"/>
  <c r="O160" i="12" s="1"/>
  <c r="M168" i="12"/>
  <c r="N168" i="12" s="1"/>
  <c r="O168" i="12" s="1"/>
  <c r="M176" i="12"/>
  <c r="N176" i="12" s="1"/>
  <c r="O176" i="12" s="1"/>
  <c r="M184" i="12"/>
  <c r="N184" i="12" s="1"/>
  <c r="O184" i="12" s="1"/>
  <c r="M192" i="12"/>
  <c r="N192" i="12" s="1"/>
  <c r="O192" i="12" s="1"/>
  <c r="M200" i="12"/>
  <c r="N200" i="12" s="1"/>
  <c r="O200" i="12" s="1"/>
  <c r="M208" i="12"/>
  <c r="N208" i="12" s="1"/>
  <c r="O208" i="12" s="1"/>
  <c r="M150" i="12"/>
  <c r="N150" i="12" s="1"/>
  <c r="O150" i="12" s="1"/>
  <c r="M166" i="12"/>
  <c r="N166" i="12" s="1"/>
  <c r="O166" i="12" s="1"/>
  <c r="M182" i="12"/>
  <c r="N182" i="12" s="1"/>
  <c r="O182" i="12" s="1"/>
  <c r="M198" i="12"/>
  <c r="N198" i="12" s="1"/>
  <c r="O198" i="12" s="1"/>
  <c r="M214" i="12"/>
  <c r="N214" i="12" s="1"/>
  <c r="O214" i="12" s="1"/>
  <c r="M158" i="12"/>
  <c r="N158" i="12" s="1"/>
  <c r="O158" i="12" s="1"/>
  <c r="M174" i="12"/>
  <c r="N174" i="12" s="1"/>
  <c r="O174" i="12" s="1"/>
  <c r="M190" i="12"/>
  <c r="N190" i="12" s="1"/>
  <c r="O190" i="12" s="1"/>
  <c r="M206" i="12"/>
  <c r="N206" i="12" s="1"/>
  <c r="O206" i="12" s="1"/>
  <c r="M154" i="12"/>
  <c r="N154" i="12" s="1"/>
  <c r="O154" i="12" s="1"/>
  <c r="M186" i="12"/>
  <c r="N186" i="12" s="1"/>
  <c r="O186" i="12" s="1"/>
  <c r="M170" i="12"/>
  <c r="N170" i="12" s="1"/>
  <c r="O170" i="12" s="1"/>
  <c r="M202" i="12"/>
  <c r="N202" i="12" s="1"/>
  <c r="O202" i="12" s="1"/>
  <c r="M194" i="12"/>
  <c r="N194" i="12" s="1"/>
  <c r="O194" i="12" s="1"/>
  <c r="M146" i="12"/>
  <c r="N146" i="12" s="1"/>
  <c r="O146" i="12" s="1"/>
  <c r="M210" i="12"/>
  <c r="N210" i="12" s="1"/>
  <c r="O210" i="12" s="1"/>
  <c r="M162" i="12"/>
  <c r="N162" i="12" s="1"/>
  <c r="O162" i="12" s="1"/>
  <c r="M178" i="12"/>
  <c r="N178" i="12" s="1"/>
  <c r="O178" i="12" s="1"/>
  <c r="M494" i="12"/>
  <c r="N494" i="12" s="1"/>
  <c r="M498" i="12"/>
  <c r="N498" i="12" s="1"/>
  <c r="O498" i="12" s="1"/>
  <c r="M502" i="12"/>
  <c r="N502" i="12" s="1"/>
  <c r="O502" i="12" s="1"/>
  <c r="M506" i="12"/>
  <c r="N506" i="12" s="1"/>
  <c r="O506" i="12" s="1"/>
  <c r="M510" i="12"/>
  <c r="N510" i="12" s="1"/>
  <c r="O510" i="12" s="1"/>
  <c r="M514" i="12"/>
  <c r="N514" i="12" s="1"/>
  <c r="O514" i="12" s="1"/>
  <c r="M518" i="12"/>
  <c r="N518" i="12" s="1"/>
  <c r="O518" i="12" s="1"/>
  <c r="M522" i="12"/>
  <c r="N522" i="12" s="1"/>
  <c r="O522" i="12" s="1"/>
  <c r="M526" i="12"/>
  <c r="N526" i="12" s="1"/>
  <c r="O526" i="12" s="1"/>
  <c r="M530" i="12"/>
  <c r="N530" i="12" s="1"/>
  <c r="O530" i="12" s="1"/>
  <c r="M496" i="12"/>
  <c r="N496" i="12" s="1"/>
  <c r="O496" i="12" s="1"/>
  <c r="M500" i="12"/>
  <c r="N500" i="12" s="1"/>
  <c r="O500" i="12" s="1"/>
  <c r="M504" i="12"/>
  <c r="N504" i="12" s="1"/>
  <c r="O504" i="12" s="1"/>
  <c r="M508" i="12"/>
  <c r="N508" i="12" s="1"/>
  <c r="O508" i="12" s="1"/>
  <c r="M512" i="12"/>
  <c r="N512" i="12" s="1"/>
  <c r="O512" i="12" s="1"/>
  <c r="M516" i="12"/>
  <c r="N516" i="12" s="1"/>
  <c r="O516" i="12" s="1"/>
  <c r="M520" i="12"/>
  <c r="N520" i="12" s="1"/>
  <c r="O520" i="12" s="1"/>
  <c r="M524" i="12"/>
  <c r="N524" i="12" s="1"/>
  <c r="O524" i="12" s="1"/>
  <c r="M528" i="12"/>
  <c r="N528" i="12" s="1"/>
  <c r="O528" i="12" s="1"/>
  <c r="M532" i="12"/>
  <c r="N532" i="12" s="1"/>
  <c r="O532" i="12" s="1"/>
  <c r="M495" i="12"/>
  <c r="N495" i="12" s="1"/>
  <c r="O495" i="12" s="1"/>
  <c r="M503" i="12"/>
  <c r="N503" i="12" s="1"/>
  <c r="O503" i="12" s="1"/>
  <c r="M511" i="12"/>
  <c r="N511" i="12" s="1"/>
  <c r="O511" i="12" s="1"/>
  <c r="M519" i="12"/>
  <c r="N519" i="12" s="1"/>
  <c r="O519" i="12" s="1"/>
  <c r="M527" i="12"/>
  <c r="N527" i="12" s="1"/>
  <c r="O527" i="12" s="1"/>
  <c r="M499" i="12"/>
  <c r="N499" i="12" s="1"/>
  <c r="O499" i="12" s="1"/>
  <c r="M507" i="12"/>
  <c r="N507" i="12" s="1"/>
  <c r="O507" i="12" s="1"/>
  <c r="M515" i="12"/>
  <c r="N515" i="12" s="1"/>
  <c r="O515" i="12" s="1"/>
  <c r="M523" i="12"/>
  <c r="N523" i="12" s="1"/>
  <c r="O523" i="12" s="1"/>
  <c r="M531" i="12"/>
  <c r="N531" i="12" s="1"/>
  <c r="O531" i="12" s="1"/>
  <c r="M505" i="12"/>
  <c r="N505" i="12" s="1"/>
  <c r="O505" i="12" s="1"/>
  <c r="M521" i="12"/>
  <c r="N521" i="12" s="1"/>
  <c r="O521" i="12" s="1"/>
  <c r="M509" i="12"/>
  <c r="N509" i="12" s="1"/>
  <c r="O509" i="12" s="1"/>
  <c r="M525" i="12"/>
  <c r="N525" i="12" s="1"/>
  <c r="O525" i="12" s="1"/>
  <c r="M497" i="12"/>
  <c r="N497" i="12" s="1"/>
  <c r="O497" i="12" s="1"/>
  <c r="M513" i="12"/>
  <c r="N513" i="12" s="1"/>
  <c r="O513" i="12" s="1"/>
  <c r="M529" i="12"/>
  <c r="N529" i="12" s="1"/>
  <c r="O529" i="12" s="1"/>
  <c r="M501" i="12"/>
  <c r="N501" i="12" s="1"/>
  <c r="O501" i="12" s="1"/>
  <c r="M517" i="12"/>
  <c r="N517" i="12" s="1"/>
  <c r="O517" i="12" s="1"/>
  <c r="M798" i="12"/>
  <c r="N798" i="12" s="1"/>
  <c r="M802" i="12"/>
  <c r="N802" i="12" s="1"/>
  <c r="O802" i="12" s="1"/>
  <c r="M806" i="12"/>
  <c r="N806" i="12" s="1"/>
  <c r="O806" i="12" s="1"/>
  <c r="M810" i="12"/>
  <c r="N810" i="12" s="1"/>
  <c r="O810" i="12" s="1"/>
  <c r="M814" i="12"/>
  <c r="N814" i="12" s="1"/>
  <c r="O814" i="12" s="1"/>
  <c r="M818" i="12"/>
  <c r="N818" i="12" s="1"/>
  <c r="O818" i="12" s="1"/>
  <c r="M822" i="12"/>
  <c r="N822" i="12" s="1"/>
  <c r="O822" i="12" s="1"/>
  <c r="M826" i="12"/>
  <c r="N826" i="12" s="1"/>
  <c r="O826" i="12" s="1"/>
  <c r="M830" i="12"/>
  <c r="N830" i="12" s="1"/>
  <c r="O830" i="12" s="1"/>
  <c r="M834" i="12"/>
  <c r="N834" i="12" s="1"/>
  <c r="O834" i="12" s="1"/>
  <c r="M838" i="12"/>
  <c r="N838" i="12" s="1"/>
  <c r="O838" i="12" s="1"/>
  <c r="M842" i="12"/>
  <c r="N842" i="12" s="1"/>
  <c r="O842" i="12" s="1"/>
  <c r="M846" i="12"/>
  <c r="N846" i="12" s="1"/>
  <c r="O846" i="12" s="1"/>
  <c r="M800" i="12"/>
  <c r="N800" i="12" s="1"/>
  <c r="O800" i="12" s="1"/>
  <c r="M804" i="12"/>
  <c r="N804" i="12" s="1"/>
  <c r="O804" i="12" s="1"/>
  <c r="M808" i="12"/>
  <c r="N808" i="12" s="1"/>
  <c r="O808" i="12" s="1"/>
  <c r="M812" i="12"/>
  <c r="N812" i="12" s="1"/>
  <c r="O812" i="12" s="1"/>
  <c r="M816" i="12"/>
  <c r="N816" i="12" s="1"/>
  <c r="O816" i="12" s="1"/>
  <c r="M820" i="12"/>
  <c r="N820" i="12" s="1"/>
  <c r="O820" i="12" s="1"/>
  <c r="M824" i="12"/>
  <c r="N824" i="12" s="1"/>
  <c r="O824" i="12" s="1"/>
  <c r="M828" i="12"/>
  <c r="N828" i="12" s="1"/>
  <c r="O828" i="12" s="1"/>
  <c r="M832" i="12"/>
  <c r="N832" i="12" s="1"/>
  <c r="O832" i="12" s="1"/>
  <c r="M836" i="12"/>
  <c r="N836" i="12" s="1"/>
  <c r="O836" i="12" s="1"/>
  <c r="M840" i="12"/>
  <c r="N840" i="12" s="1"/>
  <c r="O840" i="12" s="1"/>
  <c r="M844" i="12"/>
  <c r="N844" i="12" s="1"/>
  <c r="O844" i="12" s="1"/>
  <c r="M848" i="12"/>
  <c r="N848" i="12" s="1"/>
  <c r="O848" i="12" s="1"/>
  <c r="M799" i="12"/>
  <c r="N799" i="12" s="1"/>
  <c r="O799" i="12" s="1"/>
  <c r="M807" i="12"/>
  <c r="N807" i="12" s="1"/>
  <c r="O807" i="12" s="1"/>
  <c r="M815" i="12"/>
  <c r="N815" i="12" s="1"/>
  <c r="O815" i="12" s="1"/>
  <c r="M823" i="12"/>
  <c r="N823" i="12" s="1"/>
  <c r="O823" i="12" s="1"/>
  <c r="M831" i="12"/>
  <c r="N831" i="12" s="1"/>
  <c r="O831" i="12" s="1"/>
  <c r="M839" i="12"/>
  <c r="N839" i="12" s="1"/>
  <c r="O839" i="12" s="1"/>
  <c r="M847" i="12"/>
  <c r="N847" i="12" s="1"/>
  <c r="O847" i="12" s="1"/>
  <c r="M803" i="12"/>
  <c r="N803" i="12" s="1"/>
  <c r="O803" i="12" s="1"/>
  <c r="M811" i="12"/>
  <c r="N811" i="12" s="1"/>
  <c r="O811" i="12" s="1"/>
  <c r="M819" i="12"/>
  <c r="N819" i="12" s="1"/>
  <c r="O819" i="12" s="1"/>
  <c r="M827" i="12"/>
  <c r="N827" i="12" s="1"/>
  <c r="O827" i="12" s="1"/>
  <c r="M835" i="12"/>
  <c r="N835" i="12" s="1"/>
  <c r="O835" i="12" s="1"/>
  <c r="M843" i="12"/>
  <c r="N843" i="12" s="1"/>
  <c r="O843" i="12" s="1"/>
  <c r="M809" i="12"/>
  <c r="N809" i="12" s="1"/>
  <c r="O809" i="12" s="1"/>
  <c r="M825" i="12"/>
  <c r="N825" i="12" s="1"/>
  <c r="O825" i="12" s="1"/>
  <c r="M841" i="12"/>
  <c r="N841" i="12" s="1"/>
  <c r="O841" i="12" s="1"/>
  <c r="M813" i="12"/>
  <c r="N813" i="12" s="1"/>
  <c r="O813" i="12" s="1"/>
  <c r="M829" i="12"/>
  <c r="N829" i="12" s="1"/>
  <c r="O829" i="12" s="1"/>
  <c r="M845" i="12"/>
  <c r="N845" i="12" s="1"/>
  <c r="O845" i="12" s="1"/>
  <c r="M801" i="12"/>
  <c r="N801" i="12" s="1"/>
  <c r="O801" i="12" s="1"/>
  <c r="M817" i="12"/>
  <c r="N817" i="12" s="1"/>
  <c r="O817" i="12" s="1"/>
  <c r="M833" i="12"/>
  <c r="N833" i="12" s="1"/>
  <c r="O833" i="12" s="1"/>
  <c r="M849" i="12"/>
  <c r="N849" i="12" s="1"/>
  <c r="O849" i="12" s="1"/>
  <c r="M805" i="12"/>
  <c r="N805" i="12" s="1"/>
  <c r="O805" i="12" s="1"/>
  <c r="M821" i="12"/>
  <c r="N821" i="12" s="1"/>
  <c r="O821" i="12" s="1"/>
  <c r="M837" i="12"/>
  <c r="N837" i="12" s="1"/>
  <c r="O837" i="12" s="1"/>
  <c r="M670" i="12"/>
  <c r="N670" i="12" s="1"/>
  <c r="M674" i="12"/>
  <c r="N674" i="12" s="1"/>
  <c r="O674" i="12" s="1"/>
  <c r="M678" i="12"/>
  <c r="N678" i="12" s="1"/>
  <c r="O678" i="12" s="1"/>
  <c r="M682" i="12"/>
  <c r="N682" i="12" s="1"/>
  <c r="O682" i="12" s="1"/>
  <c r="M686" i="12"/>
  <c r="N686" i="12" s="1"/>
  <c r="O686" i="12" s="1"/>
  <c r="M690" i="12"/>
  <c r="N690" i="12" s="1"/>
  <c r="O690" i="12" s="1"/>
  <c r="M694" i="12"/>
  <c r="N694" i="12" s="1"/>
  <c r="O694" i="12" s="1"/>
  <c r="M698" i="12"/>
  <c r="N698" i="12" s="1"/>
  <c r="O698" i="12" s="1"/>
  <c r="M702" i="12"/>
  <c r="N702" i="12" s="1"/>
  <c r="O702" i="12" s="1"/>
  <c r="M706" i="12"/>
  <c r="N706" i="12" s="1"/>
  <c r="O706" i="12" s="1"/>
  <c r="M710" i="12"/>
  <c r="N710" i="12" s="1"/>
  <c r="O710" i="12" s="1"/>
  <c r="M714" i="12"/>
  <c r="N714" i="12" s="1"/>
  <c r="O714" i="12" s="1"/>
  <c r="M718" i="12"/>
  <c r="N718" i="12" s="1"/>
  <c r="O718" i="12" s="1"/>
  <c r="M722" i="12"/>
  <c r="N722" i="12" s="1"/>
  <c r="O722" i="12" s="1"/>
  <c r="M726" i="12"/>
  <c r="N726" i="12" s="1"/>
  <c r="O726" i="12" s="1"/>
  <c r="M730" i="12"/>
  <c r="N730" i="12" s="1"/>
  <c r="O730" i="12" s="1"/>
  <c r="M734" i="12"/>
  <c r="N734" i="12" s="1"/>
  <c r="O734" i="12" s="1"/>
  <c r="M738" i="12"/>
  <c r="N738" i="12" s="1"/>
  <c r="O738" i="12" s="1"/>
  <c r="M742" i="12"/>
  <c r="N742" i="12" s="1"/>
  <c r="O742" i="12" s="1"/>
  <c r="M746" i="12"/>
  <c r="N746" i="12" s="1"/>
  <c r="O746" i="12" s="1"/>
  <c r="M750" i="12"/>
  <c r="N750" i="12" s="1"/>
  <c r="O750" i="12" s="1"/>
  <c r="M754" i="12"/>
  <c r="N754" i="12" s="1"/>
  <c r="O754" i="12" s="1"/>
  <c r="M758" i="12"/>
  <c r="N758" i="12" s="1"/>
  <c r="O758" i="12" s="1"/>
  <c r="M762" i="12"/>
  <c r="N762" i="12" s="1"/>
  <c r="O762" i="12" s="1"/>
  <c r="M766" i="12"/>
  <c r="N766" i="12" s="1"/>
  <c r="O766" i="12" s="1"/>
  <c r="M770" i="12"/>
  <c r="N770" i="12" s="1"/>
  <c r="O770" i="12" s="1"/>
  <c r="M774" i="12"/>
  <c r="N774" i="12" s="1"/>
  <c r="O774" i="12" s="1"/>
  <c r="M778" i="12"/>
  <c r="N778" i="12" s="1"/>
  <c r="O778" i="12" s="1"/>
  <c r="M782" i="12"/>
  <c r="N782" i="12" s="1"/>
  <c r="O782" i="12" s="1"/>
  <c r="M786" i="12"/>
  <c r="N786" i="12" s="1"/>
  <c r="O786" i="12" s="1"/>
  <c r="M790" i="12"/>
  <c r="N790" i="12" s="1"/>
  <c r="O790" i="12" s="1"/>
  <c r="M794" i="12"/>
  <c r="N794" i="12" s="1"/>
  <c r="O794" i="12" s="1"/>
  <c r="M672" i="12"/>
  <c r="N672" i="12" s="1"/>
  <c r="O672" i="12" s="1"/>
  <c r="M676" i="12"/>
  <c r="N676" i="12" s="1"/>
  <c r="O676" i="12" s="1"/>
  <c r="M680" i="12"/>
  <c r="N680" i="12" s="1"/>
  <c r="O680" i="12" s="1"/>
  <c r="M684" i="12"/>
  <c r="N684" i="12" s="1"/>
  <c r="O684" i="12" s="1"/>
  <c r="M688" i="12"/>
  <c r="N688" i="12" s="1"/>
  <c r="O688" i="12" s="1"/>
  <c r="M692" i="12"/>
  <c r="N692" i="12" s="1"/>
  <c r="O692" i="12" s="1"/>
  <c r="M696" i="12"/>
  <c r="N696" i="12" s="1"/>
  <c r="O696" i="12" s="1"/>
  <c r="M700" i="12"/>
  <c r="N700" i="12" s="1"/>
  <c r="O700" i="12" s="1"/>
  <c r="M704" i="12"/>
  <c r="N704" i="12" s="1"/>
  <c r="O704" i="12" s="1"/>
  <c r="M708" i="12"/>
  <c r="N708" i="12" s="1"/>
  <c r="O708" i="12" s="1"/>
  <c r="M712" i="12"/>
  <c r="N712" i="12" s="1"/>
  <c r="O712" i="12" s="1"/>
  <c r="M716" i="12"/>
  <c r="N716" i="12" s="1"/>
  <c r="O716" i="12" s="1"/>
  <c r="M720" i="12"/>
  <c r="N720" i="12" s="1"/>
  <c r="O720" i="12" s="1"/>
  <c r="M724" i="12"/>
  <c r="N724" i="12" s="1"/>
  <c r="O724" i="12" s="1"/>
  <c r="M728" i="12"/>
  <c r="N728" i="12" s="1"/>
  <c r="O728" i="12" s="1"/>
  <c r="M732" i="12"/>
  <c r="N732" i="12" s="1"/>
  <c r="O732" i="12" s="1"/>
  <c r="M736" i="12"/>
  <c r="N736" i="12" s="1"/>
  <c r="O736" i="12" s="1"/>
  <c r="M740" i="12"/>
  <c r="N740" i="12" s="1"/>
  <c r="O740" i="12" s="1"/>
  <c r="M744" i="12"/>
  <c r="N744" i="12" s="1"/>
  <c r="O744" i="12" s="1"/>
  <c r="M748" i="12"/>
  <c r="N748" i="12" s="1"/>
  <c r="O748" i="12" s="1"/>
  <c r="M752" i="12"/>
  <c r="N752" i="12" s="1"/>
  <c r="O752" i="12" s="1"/>
  <c r="M756" i="12"/>
  <c r="N756" i="12" s="1"/>
  <c r="O756" i="12" s="1"/>
  <c r="M760" i="12"/>
  <c r="N760" i="12" s="1"/>
  <c r="O760" i="12" s="1"/>
  <c r="M764" i="12"/>
  <c r="N764" i="12" s="1"/>
  <c r="O764" i="12" s="1"/>
  <c r="M768" i="12"/>
  <c r="N768" i="12" s="1"/>
  <c r="O768" i="12" s="1"/>
  <c r="M772" i="12"/>
  <c r="N772" i="12" s="1"/>
  <c r="O772" i="12" s="1"/>
  <c r="M776" i="12"/>
  <c r="N776" i="12" s="1"/>
  <c r="O776" i="12" s="1"/>
  <c r="M780" i="12"/>
  <c r="N780" i="12" s="1"/>
  <c r="O780" i="12" s="1"/>
  <c r="M784" i="12"/>
  <c r="N784" i="12" s="1"/>
  <c r="O784" i="12" s="1"/>
  <c r="M788" i="12"/>
  <c r="N788" i="12" s="1"/>
  <c r="O788" i="12" s="1"/>
  <c r="M792" i="12"/>
  <c r="N792" i="12" s="1"/>
  <c r="O792" i="12" s="1"/>
  <c r="M796" i="12"/>
  <c r="N796" i="12" s="1"/>
  <c r="O796" i="12" s="1"/>
  <c r="M671" i="12"/>
  <c r="N671" i="12" s="1"/>
  <c r="O671" i="12" s="1"/>
  <c r="M679" i="12"/>
  <c r="N679" i="12" s="1"/>
  <c r="O679" i="12" s="1"/>
  <c r="M687" i="12"/>
  <c r="N687" i="12" s="1"/>
  <c r="O687" i="12" s="1"/>
  <c r="M695" i="12"/>
  <c r="N695" i="12" s="1"/>
  <c r="O695" i="12" s="1"/>
  <c r="M703" i="12"/>
  <c r="N703" i="12" s="1"/>
  <c r="O703" i="12" s="1"/>
  <c r="M711" i="12"/>
  <c r="N711" i="12" s="1"/>
  <c r="O711" i="12" s="1"/>
  <c r="M719" i="12"/>
  <c r="N719" i="12" s="1"/>
  <c r="O719" i="12" s="1"/>
  <c r="M727" i="12"/>
  <c r="N727" i="12" s="1"/>
  <c r="O727" i="12" s="1"/>
  <c r="M735" i="12"/>
  <c r="N735" i="12" s="1"/>
  <c r="O735" i="12" s="1"/>
  <c r="M743" i="12"/>
  <c r="N743" i="12" s="1"/>
  <c r="O743" i="12" s="1"/>
  <c r="M751" i="12"/>
  <c r="N751" i="12" s="1"/>
  <c r="O751" i="12" s="1"/>
  <c r="M759" i="12"/>
  <c r="N759" i="12" s="1"/>
  <c r="O759" i="12" s="1"/>
  <c r="M767" i="12"/>
  <c r="N767" i="12" s="1"/>
  <c r="O767" i="12" s="1"/>
  <c r="M775" i="12"/>
  <c r="N775" i="12" s="1"/>
  <c r="O775" i="12" s="1"/>
  <c r="M783" i="12"/>
  <c r="N783" i="12" s="1"/>
  <c r="O783" i="12" s="1"/>
  <c r="M791" i="12"/>
  <c r="N791" i="12" s="1"/>
  <c r="O791" i="12" s="1"/>
  <c r="M675" i="12"/>
  <c r="N675" i="12" s="1"/>
  <c r="O675" i="12" s="1"/>
  <c r="M683" i="12"/>
  <c r="N683" i="12" s="1"/>
  <c r="O683" i="12" s="1"/>
  <c r="M691" i="12"/>
  <c r="N691" i="12" s="1"/>
  <c r="O691" i="12" s="1"/>
  <c r="M699" i="12"/>
  <c r="N699" i="12" s="1"/>
  <c r="O699" i="12" s="1"/>
  <c r="M707" i="12"/>
  <c r="N707" i="12" s="1"/>
  <c r="O707" i="12" s="1"/>
  <c r="M715" i="12"/>
  <c r="N715" i="12" s="1"/>
  <c r="O715" i="12" s="1"/>
  <c r="M723" i="12"/>
  <c r="N723" i="12" s="1"/>
  <c r="O723" i="12" s="1"/>
  <c r="M731" i="12"/>
  <c r="N731" i="12" s="1"/>
  <c r="O731" i="12" s="1"/>
  <c r="M739" i="12"/>
  <c r="N739" i="12" s="1"/>
  <c r="O739" i="12" s="1"/>
  <c r="M747" i="12"/>
  <c r="N747" i="12" s="1"/>
  <c r="O747" i="12" s="1"/>
  <c r="M755" i="12"/>
  <c r="N755" i="12" s="1"/>
  <c r="O755" i="12" s="1"/>
  <c r="M763" i="12"/>
  <c r="N763" i="12" s="1"/>
  <c r="O763" i="12" s="1"/>
  <c r="M771" i="12"/>
  <c r="N771" i="12" s="1"/>
  <c r="O771" i="12" s="1"/>
  <c r="M779" i="12"/>
  <c r="N779" i="12" s="1"/>
  <c r="O779" i="12" s="1"/>
  <c r="M787" i="12"/>
  <c r="N787" i="12" s="1"/>
  <c r="O787" i="12" s="1"/>
  <c r="M795" i="12"/>
  <c r="N795" i="12" s="1"/>
  <c r="O795" i="12" s="1"/>
  <c r="M681" i="12"/>
  <c r="N681" i="12" s="1"/>
  <c r="O681" i="12" s="1"/>
  <c r="M697" i="12"/>
  <c r="N697" i="12" s="1"/>
  <c r="O697" i="12" s="1"/>
  <c r="M713" i="12"/>
  <c r="N713" i="12" s="1"/>
  <c r="O713" i="12" s="1"/>
  <c r="M729" i="12"/>
  <c r="N729" i="12" s="1"/>
  <c r="O729" i="12" s="1"/>
  <c r="M745" i="12"/>
  <c r="N745" i="12" s="1"/>
  <c r="O745" i="12" s="1"/>
  <c r="M761" i="12"/>
  <c r="N761" i="12" s="1"/>
  <c r="O761" i="12" s="1"/>
  <c r="M777" i="12"/>
  <c r="N777" i="12" s="1"/>
  <c r="O777" i="12" s="1"/>
  <c r="M793" i="12"/>
  <c r="N793" i="12" s="1"/>
  <c r="O793" i="12" s="1"/>
  <c r="M685" i="12"/>
  <c r="N685" i="12" s="1"/>
  <c r="O685" i="12" s="1"/>
  <c r="M701" i="12"/>
  <c r="N701" i="12" s="1"/>
  <c r="O701" i="12" s="1"/>
  <c r="M717" i="12"/>
  <c r="N717" i="12" s="1"/>
  <c r="O717" i="12" s="1"/>
  <c r="M733" i="12"/>
  <c r="N733" i="12" s="1"/>
  <c r="O733" i="12" s="1"/>
  <c r="M749" i="12"/>
  <c r="N749" i="12" s="1"/>
  <c r="O749" i="12" s="1"/>
  <c r="M765" i="12"/>
  <c r="N765" i="12" s="1"/>
  <c r="O765" i="12" s="1"/>
  <c r="M781" i="12"/>
  <c r="N781" i="12" s="1"/>
  <c r="O781" i="12" s="1"/>
  <c r="M797" i="12"/>
  <c r="N797" i="12" s="1"/>
  <c r="O797" i="12" s="1"/>
  <c r="M673" i="12"/>
  <c r="N673" i="12" s="1"/>
  <c r="O673" i="12" s="1"/>
  <c r="M689" i="12"/>
  <c r="N689" i="12" s="1"/>
  <c r="O689" i="12" s="1"/>
  <c r="M705" i="12"/>
  <c r="N705" i="12" s="1"/>
  <c r="O705" i="12" s="1"/>
  <c r="M721" i="12"/>
  <c r="N721" i="12" s="1"/>
  <c r="O721" i="12" s="1"/>
  <c r="M737" i="12"/>
  <c r="N737" i="12" s="1"/>
  <c r="O737" i="12" s="1"/>
  <c r="M753" i="12"/>
  <c r="N753" i="12" s="1"/>
  <c r="O753" i="12" s="1"/>
  <c r="M769" i="12"/>
  <c r="N769" i="12" s="1"/>
  <c r="O769" i="12" s="1"/>
  <c r="M785" i="12"/>
  <c r="N785" i="12" s="1"/>
  <c r="O785" i="12" s="1"/>
  <c r="M677" i="12"/>
  <c r="N677" i="12" s="1"/>
  <c r="O677" i="12" s="1"/>
  <c r="M693" i="12"/>
  <c r="N693" i="12" s="1"/>
  <c r="O693" i="12" s="1"/>
  <c r="M709" i="12"/>
  <c r="N709" i="12" s="1"/>
  <c r="O709" i="12" s="1"/>
  <c r="M725" i="12"/>
  <c r="N725" i="12" s="1"/>
  <c r="O725" i="12" s="1"/>
  <c r="M741" i="12"/>
  <c r="N741" i="12" s="1"/>
  <c r="O741" i="12" s="1"/>
  <c r="M757" i="12"/>
  <c r="N757" i="12" s="1"/>
  <c r="O757" i="12" s="1"/>
  <c r="M773" i="12"/>
  <c r="N773" i="12" s="1"/>
  <c r="O773" i="12" s="1"/>
  <c r="M789" i="12"/>
  <c r="N789" i="12" s="1"/>
  <c r="O789" i="12" s="1"/>
  <c r="M217" i="12"/>
  <c r="N217" i="12" s="1"/>
  <c r="O217" i="12" s="1"/>
  <c r="M221" i="12"/>
  <c r="N221" i="12" s="1"/>
  <c r="O221" i="12" s="1"/>
  <c r="M225" i="12"/>
  <c r="N225" i="12" s="1"/>
  <c r="O225" i="12" s="1"/>
  <c r="M229" i="12"/>
  <c r="N229" i="12" s="1"/>
  <c r="O229" i="12" s="1"/>
  <c r="M233" i="12"/>
  <c r="N233" i="12" s="1"/>
  <c r="O233" i="12" s="1"/>
  <c r="M237" i="12"/>
  <c r="N237" i="12" s="1"/>
  <c r="O237" i="12" s="1"/>
  <c r="M241" i="12"/>
  <c r="N241" i="12" s="1"/>
  <c r="O241" i="12" s="1"/>
  <c r="M245" i="12"/>
  <c r="N245" i="12" s="1"/>
  <c r="O245" i="12" s="1"/>
  <c r="M249" i="12"/>
  <c r="N249" i="12" s="1"/>
  <c r="O249" i="12" s="1"/>
  <c r="M219" i="12"/>
  <c r="N219" i="12" s="1"/>
  <c r="O219" i="12" s="1"/>
  <c r="M223" i="12"/>
  <c r="N223" i="12" s="1"/>
  <c r="O223" i="12" s="1"/>
  <c r="M227" i="12"/>
  <c r="N227" i="12" s="1"/>
  <c r="O227" i="12" s="1"/>
  <c r="M231" i="12"/>
  <c r="N231" i="12" s="1"/>
  <c r="O231" i="12" s="1"/>
  <c r="M235" i="12"/>
  <c r="N235" i="12" s="1"/>
  <c r="O235" i="12" s="1"/>
  <c r="M239" i="12"/>
  <c r="N239" i="12" s="1"/>
  <c r="O239" i="12" s="1"/>
  <c r="M243" i="12"/>
  <c r="N243" i="12" s="1"/>
  <c r="O243" i="12" s="1"/>
  <c r="M247" i="12"/>
  <c r="N247" i="12" s="1"/>
  <c r="O247" i="12" s="1"/>
  <c r="M251" i="12"/>
  <c r="N251" i="12" s="1"/>
  <c r="O251" i="12" s="1"/>
  <c r="M220" i="12"/>
  <c r="N220" i="12" s="1"/>
  <c r="O220" i="12" s="1"/>
  <c r="M228" i="12"/>
  <c r="N228" i="12" s="1"/>
  <c r="O228" i="12" s="1"/>
  <c r="M236" i="12"/>
  <c r="N236" i="12" s="1"/>
  <c r="O236" i="12" s="1"/>
  <c r="M244" i="12"/>
  <c r="N244" i="12" s="1"/>
  <c r="O244" i="12" s="1"/>
  <c r="M216" i="12"/>
  <c r="N216" i="12" s="1"/>
  <c r="M224" i="12"/>
  <c r="N224" i="12" s="1"/>
  <c r="O224" i="12" s="1"/>
  <c r="M232" i="12"/>
  <c r="N232" i="12" s="1"/>
  <c r="O232" i="12" s="1"/>
  <c r="M240" i="12"/>
  <c r="N240" i="12" s="1"/>
  <c r="O240" i="12" s="1"/>
  <c r="M248" i="12"/>
  <c r="N248" i="12" s="1"/>
  <c r="O248" i="12" s="1"/>
  <c r="M230" i="12"/>
  <c r="N230" i="12" s="1"/>
  <c r="O230" i="12" s="1"/>
  <c r="M246" i="12"/>
  <c r="N246" i="12" s="1"/>
  <c r="O246" i="12" s="1"/>
  <c r="M222" i="12"/>
  <c r="N222" i="12" s="1"/>
  <c r="O222" i="12" s="1"/>
  <c r="M238" i="12"/>
  <c r="N238" i="12" s="1"/>
  <c r="O238" i="12" s="1"/>
  <c r="M218" i="12"/>
  <c r="N218" i="12" s="1"/>
  <c r="O218" i="12" s="1"/>
  <c r="M250" i="12"/>
  <c r="N250" i="12" s="1"/>
  <c r="O250" i="12" s="1"/>
  <c r="M234" i="12"/>
  <c r="N234" i="12" s="1"/>
  <c r="O234" i="12" s="1"/>
  <c r="M226" i="12"/>
  <c r="N226" i="12" s="1"/>
  <c r="O226" i="12" s="1"/>
  <c r="M242" i="12"/>
  <c r="N242" i="12" s="1"/>
  <c r="O242" i="12" s="1"/>
  <c r="M412" i="12"/>
  <c r="N412" i="12" s="1"/>
  <c r="O412" i="12" s="1"/>
  <c r="M416" i="12"/>
  <c r="N416" i="12" s="1"/>
  <c r="O416" i="12" s="1"/>
  <c r="M420" i="12"/>
  <c r="N420" i="12" s="1"/>
  <c r="O420" i="12" s="1"/>
  <c r="M424" i="12"/>
  <c r="N424" i="12" s="1"/>
  <c r="O424" i="12" s="1"/>
  <c r="M428" i="12"/>
  <c r="N428" i="12" s="1"/>
  <c r="O428" i="12" s="1"/>
  <c r="M414" i="12"/>
  <c r="N414" i="12" s="1"/>
  <c r="O414" i="12" s="1"/>
  <c r="M418" i="12"/>
  <c r="N418" i="12" s="1"/>
  <c r="O418" i="12" s="1"/>
  <c r="M422" i="12"/>
  <c r="N422" i="12" s="1"/>
  <c r="O422" i="12" s="1"/>
  <c r="M426" i="12"/>
  <c r="N426" i="12" s="1"/>
  <c r="O426" i="12" s="1"/>
  <c r="M430" i="12"/>
  <c r="N430" i="12" s="1"/>
  <c r="O430" i="12" s="1"/>
  <c r="M413" i="12"/>
  <c r="N413" i="12" s="1"/>
  <c r="O413" i="12" s="1"/>
  <c r="M421" i="12"/>
  <c r="N421" i="12" s="1"/>
  <c r="O421" i="12" s="1"/>
  <c r="M429" i="12"/>
  <c r="N429" i="12" s="1"/>
  <c r="O429" i="12" s="1"/>
  <c r="M434" i="12"/>
  <c r="N434" i="12" s="1"/>
  <c r="O434" i="12" s="1"/>
  <c r="M438" i="12"/>
  <c r="N438" i="12" s="1"/>
  <c r="O438" i="12" s="1"/>
  <c r="M442" i="12"/>
  <c r="N442" i="12" s="1"/>
  <c r="O442" i="12" s="1"/>
  <c r="M446" i="12"/>
  <c r="N446" i="12" s="1"/>
  <c r="O446" i="12" s="1"/>
  <c r="M450" i="12"/>
  <c r="N450" i="12" s="1"/>
  <c r="O450" i="12" s="1"/>
  <c r="M454" i="12"/>
  <c r="N454" i="12" s="1"/>
  <c r="O454" i="12" s="1"/>
  <c r="M458" i="12"/>
  <c r="N458" i="12" s="1"/>
  <c r="O458" i="12" s="1"/>
  <c r="M462" i="12"/>
  <c r="N462" i="12" s="1"/>
  <c r="O462" i="12" s="1"/>
  <c r="M466" i="12"/>
  <c r="N466" i="12" s="1"/>
  <c r="O466" i="12" s="1"/>
  <c r="M470" i="12"/>
  <c r="N470" i="12" s="1"/>
  <c r="O470" i="12" s="1"/>
  <c r="M474" i="12"/>
  <c r="N474" i="12" s="1"/>
  <c r="O474" i="12" s="1"/>
  <c r="M478" i="12"/>
  <c r="N478" i="12" s="1"/>
  <c r="O478" i="12" s="1"/>
  <c r="M482" i="12"/>
  <c r="N482" i="12" s="1"/>
  <c r="O482" i="12" s="1"/>
  <c r="M486" i="12"/>
  <c r="N486" i="12" s="1"/>
  <c r="O486" i="12" s="1"/>
  <c r="M490" i="12"/>
  <c r="N490" i="12" s="1"/>
  <c r="O490" i="12" s="1"/>
  <c r="M417" i="12"/>
  <c r="N417" i="12" s="1"/>
  <c r="O417" i="12" s="1"/>
  <c r="M425" i="12"/>
  <c r="N425" i="12" s="1"/>
  <c r="O425" i="12" s="1"/>
  <c r="M432" i="12"/>
  <c r="N432" i="12" s="1"/>
  <c r="O432" i="12" s="1"/>
  <c r="M436" i="12"/>
  <c r="N436" i="12" s="1"/>
  <c r="O436" i="12" s="1"/>
  <c r="M440" i="12"/>
  <c r="N440" i="12" s="1"/>
  <c r="O440" i="12" s="1"/>
  <c r="M444" i="12"/>
  <c r="N444" i="12" s="1"/>
  <c r="O444" i="12" s="1"/>
  <c r="M448" i="12"/>
  <c r="N448" i="12" s="1"/>
  <c r="O448" i="12" s="1"/>
  <c r="M452" i="12"/>
  <c r="N452" i="12" s="1"/>
  <c r="O452" i="12" s="1"/>
  <c r="M456" i="12"/>
  <c r="N456" i="12" s="1"/>
  <c r="O456" i="12" s="1"/>
  <c r="M460" i="12"/>
  <c r="N460" i="12" s="1"/>
  <c r="O460" i="12" s="1"/>
  <c r="M464" i="12"/>
  <c r="N464" i="12" s="1"/>
  <c r="O464" i="12" s="1"/>
  <c r="M468" i="12"/>
  <c r="N468" i="12" s="1"/>
  <c r="O468" i="12" s="1"/>
  <c r="M472" i="12"/>
  <c r="N472" i="12" s="1"/>
  <c r="O472" i="12" s="1"/>
  <c r="M476" i="12"/>
  <c r="N476" i="12" s="1"/>
  <c r="O476" i="12" s="1"/>
  <c r="M480" i="12"/>
  <c r="N480" i="12" s="1"/>
  <c r="O480" i="12" s="1"/>
  <c r="M484" i="12"/>
  <c r="N484" i="12" s="1"/>
  <c r="O484" i="12" s="1"/>
  <c r="M488" i="12"/>
  <c r="N488" i="12" s="1"/>
  <c r="O488" i="12" s="1"/>
  <c r="M492" i="12"/>
  <c r="N492" i="12" s="1"/>
  <c r="O492" i="12" s="1"/>
  <c r="M415" i="12"/>
  <c r="N415" i="12" s="1"/>
  <c r="O415" i="12" s="1"/>
  <c r="M431" i="12"/>
  <c r="N431" i="12" s="1"/>
  <c r="O431" i="12" s="1"/>
  <c r="M439" i="12"/>
  <c r="N439" i="12" s="1"/>
  <c r="O439" i="12" s="1"/>
  <c r="M447" i="12"/>
  <c r="N447" i="12" s="1"/>
  <c r="O447" i="12" s="1"/>
  <c r="M455" i="12"/>
  <c r="N455" i="12" s="1"/>
  <c r="O455" i="12" s="1"/>
  <c r="M463" i="12"/>
  <c r="N463" i="12" s="1"/>
  <c r="O463" i="12" s="1"/>
  <c r="M471" i="12"/>
  <c r="N471" i="12" s="1"/>
  <c r="O471" i="12" s="1"/>
  <c r="M479" i="12"/>
  <c r="N479" i="12" s="1"/>
  <c r="O479" i="12" s="1"/>
  <c r="M487" i="12"/>
  <c r="N487" i="12" s="1"/>
  <c r="O487" i="12" s="1"/>
  <c r="M423" i="12"/>
  <c r="N423" i="12" s="1"/>
  <c r="O423" i="12" s="1"/>
  <c r="M435" i="12"/>
  <c r="N435" i="12" s="1"/>
  <c r="O435" i="12" s="1"/>
  <c r="M443" i="12"/>
  <c r="N443" i="12" s="1"/>
  <c r="O443" i="12" s="1"/>
  <c r="M451" i="12"/>
  <c r="N451" i="12" s="1"/>
  <c r="O451" i="12" s="1"/>
  <c r="M459" i="12"/>
  <c r="N459" i="12" s="1"/>
  <c r="O459" i="12" s="1"/>
  <c r="M467" i="12"/>
  <c r="N467" i="12" s="1"/>
  <c r="O467" i="12" s="1"/>
  <c r="M475" i="12"/>
  <c r="N475" i="12" s="1"/>
  <c r="O475" i="12" s="1"/>
  <c r="M483" i="12"/>
  <c r="N483" i="12" s="1"/>
  <c r="O483" i="12" s="1"/>
  <c r="M491" i="12"/>
  <c r="N491" i="12" s="1"/>
  <c r="O491" i="12" s="1"/>
  <c r="M419" i="12"/>
  <c r="N419" i="12" s="1"/>
  <c r="O419" i="12" s="1"/>
  <c r="M441" i="12"/>
  <c r="N441" i="12" s="1"/>
  <c r="O441" i="12" s="1"/>
  <c r="M457" i="12"/>
  <c r="N457" i="12" s="1"/>
  <c r="O457" i="12" s="1"/>
  <c r="M473" i="12"/>
  <c r="N473" i="12" s="1"/>
  <c r="O473" i="12" s="1"/>
  <c r="M489" i="12"/>
  <c r="N489" i="12" s="1"/>
  <c r="O489" i="12" s="1"/>
  <c r="M427" i="12"/>
  <c r="N427" i="12" s="1"/>
  <c r="O427" i="12" s="1"/>
  <c r="M445" i="12"/>
  <c r="N445" i="12" s="1"/>
  <c r="O445" i="12" s="1"/>
  <c r="M461" i="12"/>
  <c r="N461" i="12" s="1"/>
  <c r="O461" i="12" s="1"/>
  <c r="M477" i="12"/>
  <c r="N477" i="12" s="1"/>
  <c r="O477" i="12" s="1"/>
  <c r="M493" i="12"/>
  <c r="N493" i="12" s="1"/>
  <c r="O493" i="12" s="1"/>
  <c r="M433" i="12"/>
  <c r="N433" i="12" s="1"/>
  <c r="O433" i="12" s="1"/>
  <c r="M449" i="12"/>
  <c r="N449" i="12" s="1"/>
  <c r="O449" i="12" s="1"/>
  <c r="M465" i="12"/>
  <c r="N465" i="12" s="1"/>
  <c r="O465" i="12" s="1"/>
  <c r="M481" i="12"/>
  <c r="N481" i="12" s="1"/>
  <c r="O481" i="12" s="1"/>
  <c r="M411" i="12"/>
  <c r="N411" i="12" s="1"/>
  <c r="M437" i="12"/>
  <c r="N437" i="12" s="1"/>
  <c r="O437" i="12" s="1"/>
  <c r="M453" i="12"/>
  <c r="N453" i="12" s="1"/>
  <c r="O453" i="12" s="1"/>
  <c r="M469" i="12"/>
  <c r="N469" i="12" s="1"/>
  <c r="O469" i="12" s="1"/>
  <c r="M485" i="12"/>
  <c r="N485" i="12" s="1"/>
  <c r="O485" i="12" s="1"/>
  <c r="M654" i="12"/>
  <c r="N654" i="12" s="1"/>
  <c r="O654" i="12" s="1"/>
  <c r="M658" i="12"/>
  <c r="N658" i="12" s="1"/>
  <c r="O658" i="12" s="1"/>
  <c r="M652" i="12"/>
  <c r="N652" i="12" s="1"/>
  <c r="M656" i="12"/>
  <c r="N656" i="12" s="1"/>
  <c r="O656" i="12" s="1"/>
  <c r="M660" i="12"/>
  <c r="N660" i="12" s="1"/>
  <c r="O660" i="12" s="1"/>
  <c r="M655" i="12"/>
  <c r="N655" i="12" s="1"/>
  <c r="O655" i="12" s="1"/>
  <c r="M659" i="12"/>
  <c r="N659" i="12" s="1"/>
  <c r="O659" i="12" s="1"/>
  <c r="M653" i="12"/>
  <c r="N653" i="12" s="1"/>
  <c r="O653" i="12" s="1"/>
  <c r="M657" i="12"/>
  <c r="N657" i="12" s="1"/>
  <c r="O657" i="12" s="1"/>
  <c r="M661" i="12"/>
  <c r="N661" i="12" s="1"/>
  <c r="O661" i="12" s="1"/>
  <c r="B15" i="9"/>
  <c r="B12" i="9"/>
  <c r="B11" i="9"/>
  <c r="B9" i="9"/>
  <c r="B21" i="9"/>
  <c r="B22" i="9"/>
  <c r="B17" i="9"/>
  <c r="B13" i="9"/>
  <c r="B18" i="9"/>
  <c r="B14" i="9"/>
  <c r="B23" i="9"/>
  <c r="B20" i="9"/>
  <c r="B7" i="9"/>
  <c r="B16" i="9"/>
  <c r="B10" i="9"/>
  <c r="B8" i="9"/>
  <c r="B19" i="9"/>
  <c r="B24" i="9"/>
  <c r="V13" i="12" l="1"/>
  <c r="E11" i="9" s="1"/>
  <c r="W13" i="12"/>
  <c r="K11" i="9" s="1"/>
  <c r="O22" i="12"/>
  <c r="W8" i="12" s="1"/>
  <c r="K6" i="9" s="1"/>
  <c r="V8" i="12"/>
  <c r="E6" i="9" s="1"/>
  <c r="O252" i="12"/>
  <c r="W20" i="12" s="1"/>
  <c r="V20" i="12"/>
  <c r="O652" i="12"/>
  <c r="W25" i="12" s="1"/>
  <c r="K23" i="9" s="1"/>
  <c r="V25" i="12"/>
  <c r="E23" i="9" s="1"/>
  <c r="O411" i="12"/>
  <c r="W18" i="12" s="1"/>
  <c r="V18" i="12"/>
  <c r="O1011" i="12"/>
  <c r="W14" i="12" s="1"/>
  <c r="V14" i="12"/>
  <c r="O662" i="12"/>
  <c r="W26" i="12" s="1"/>
  <c r="K14" i="9" s="1"/>
  <c r="V26" i="12"/>
  <c r="E14" i="9" s="1"/>
  <c r="O908" i="12"/>
  <c r="W15" i="12" s="1"/>
  <c r="V15" i="12"/>
  <c r="O216" i="12"/>
  <c r="W24" i="12" s="1"/>
  <c r="V24" i="12"/>
  <c r="V12" i="12"/>
  <c r="O670" i="12"/>
  <c r="W12" i="12" s="1"/>
  <c r="O494" i="12"/>
  <c r="W23" i="12" s="1"/>
  <c r="K21" i="9" s="1"/>
  <c r="V23" i="12"/>
  <c r="E21" i="9" s="1"/>
  <c r="O145" i="12"/>
  <c r="W19" i="12" s="1"/>
  <c r="V19" i="12"/>
  <c r="E9" i="9" s="1"/>
  <c r="O1122" i="12"/>
  <c r="W17" i="12" s="1"/>
  <c r="K15" i="9" s="1"/>
  <c r="V17" i="12"/>
  <c r="E15" i="9" s="1"/>
  <c r="O54" i="12"/>
  <c r="W10" i="12" s="1"/>
  <c r="K8" i="9" s="1"/>
  <c r="V10" i="12"/>
  <c r="E8" i="9" s="1"/>
  <c r="O40" i="12"/>
  <c r="V9" i="12"/>
  <c r="E7" i="9" s="1"/>
  <c r="O798" i="12"/>
  <c r="W22" i="12" s="1"/>
  <c r="V22" i="12"/>
  <c r="O850" i="12"/>
  <c r="W21" i="12" s="1"/>
  <c r="K19" i="9" s="1"/>
  <c r="V21" i="12"/>
  <c r="E19" i="9" s="1"/>
  <c r="V11" i="12"/>
  <c r="V7" i="12"/>
  <c r="E5" i="9" s="1"/>
  <c r="O8" i="12"/>
  <c r="V6" i="12"/>
  <c r="E4" i="9" s="1"/>
  <c r="B3" i="7"/>
  <c r="C3" i="7"/>
  <c r="H3" i="7"/>
  <c r="G3" i="7"/>
  <c r="F3" i="7"/>
  <c r="E3" i="7"/>
  <c r="D3" i="7"/>
  <c r="C3" i="6"/>
  <c r="D3" i="6"/>
  <c r="B3" i="6"/>
  <c r="A4" i="6"/>
  <c r="E16" i="9" l="1"/>
  <c r="K13" i="9"/>
  <c r="K18" i="9"/>
  <c r="K22" i="9"/>
  <c r="E17" i="9"/>
  <c r="E20" i="9"/>
  <c r="K24" i="9"/>
  <c r="E18" i="9"/>
  <c r="E22" i="9"/>
  <c r="E13" i="9"/>
  <c r="E10" i="9"/>
  <c r="E12" i="9"/>
  <c r="K17" i="9"/>
  <c r="K20" i="9"/>
  <c r="E24" i="9"/>
  <c r="K10" i="9"/>
  <c r="K12" i="9"/>
  <c r="W6" i="12"/>
  <c r="K4" i="9" s="1"/>
  <c r="W7" i="12"/>
  <c r="K5" i="9" s="1"/>
  <c r="W11" i="12"/>
  <c r="K16" i="9" s="1"/>
  <c r="W9" i="12"/>
  <c r="K7" i="9" s="1"/>
  <c r="A5" i="6"/>
  <c r="C4" i="6"/>
  <c r="B4" i="6"/>
  <c r="D4" i="6"/>
  <c r="L1192" i="7"/>
  <c r="M1192" i="7" s="1"/>
  <c r="N1192" i="7" s="1"/>
  <c r="L1176" i="7"/>
  <c r="M1176" i="7" s="1"/>
  <c r="N1176" i="7" s="1"/>
  <c r="L1160" i="7"/>
  <c r="M1160" i="7" s="1"/>
  <c r="N1160" i="7" s="1"/>
  <c r="L1144" i="7"/>
  <c r="M1144" i="7" s="1"/>
  <c r="N1144" i="7" s="1"/>
  <c r="L1128" i="7"/>
  <c r="M1128" i="7" s="1"/>
  <c r="N1128" i="7" s="1"/>
  <c r="L1112" i="7"/>
  <c r="M1112" i="7" s="1"/>
  <c r="N1112" i="7" s="1"/>
  <c r="L1096" i="7"/>
  <c r="M1096" i="7" s="1"/>
  <c r="N1096" i="7" s="1"/>
  <c r="L1080" i="7"/>
  <c r="M1080" i="7" s="1"/>
  <c r="N1080" i="7" s="1"/>
  <c r="L1064" i="7"/>
  <c r="M1064" i="7" s="1"/>
  <c r="N1064" i="7" s="1"/>
  <c r="L1048" i="7"/>
  <c r="M1048" i="7" s="1"/>
  <c r="N1048" i="7" s="1"/>
  <c r="L1008" i="7"/>
  <c r="M1008" i="7" s="1"/>
  <c r="N1008" i="7" s="1"/>
  <c r="L880" i="7"/>
  <c r="M880" i="7" s="1"/>
  <c r="N880" i="7" s="1"/>
  <c r="L752" i="7"/>
  <c r="M752" i="7" s="1"/>
  <c r="N752" i="7" s="1"/>
  <c r="L1196" i="7"/>
  <c r="M1196" i="7" s="1"/>
  <c r="N1196" i="7" s="1"/>
  <c r="L1180" i="7"/>
  <c r="M1180" i="7" s="1"/>
  <c r="N1180" i="7" s="1"/>
  <c r="L1164" i="7"/>
  <c r="M1164" i="7" s="1"/>
  <c r="N1164" i="7" s="1"/>
  <c r="L1148" i="7"/>
  <c r="M1148" i="7" s="1"/>
  <c r="N1148" i="7" s="1"/>
  <c r="L1132" i="7"/>
  <c r="M1132" i="7" s="1"/>
  <c r="N1132" i="7" s="1"/>
  <c r="L1116" i="7"/>
  <c r="M1116" i="7" s="1"/>
  <c r="N1116" i="7" s="1"/>
  <c r="L1100" i="7"/>
  <c r="M1100" i="7" s="1"/>
  <c r="N1100" i="7" s="1"/>
  <c r="L1084" i="7"/>
  <c r="M1084" i="7" s="1"/>
  <c r="N1084" i="7" s="1"/>
  <c r="L1068" i="7"/>
  <c r="M1068" i="7" s="1"/>
  <c r="N1068" i="7" s="1"/>
  <c r="L1052" i="7"/>
  <c r="M1052" i="7" s="1"/>
  <c r="N1052" i="7" s="1"/>
  <c r="L912" i="7"/>
  <c r="M912" i="7" s="1"/>
  <c r="N912" i="7" s="1"/>
  <c r="L784" i="7"/>
  <c r="M784" i="7" s="1"/>
  <c r="N784" i="7" s="1"/>
  <c r="L1172" i="7"/>
  <c r="M1172" i="7" s="1"/>
  <c r="N1172" i="7" s="1"/>
  <c r="L1140" i="7"/>
  <c r="M1140" i="7" s="1"/>
  <c r="N1140" i="7" s="1"/>
  <c r="L1108" i="7"/>
  <c r="M1108" i="7" s="1"/>
  <c r="N1108" i="7" s="1"/>
  <c r="L1076" i="7"/>
  <c r="M1076" i="7" s="1"/>
  <c r="N1076" i="7" s="1"/>
  <c r="L1044" i="7"/>
  <c r="M1044" i="7" s="1"/>
  <c r="N1044" i="7" s="1"/>
  <c r="L848" i="7"/>
  <c r="M848" i="7" s="1"/>
  <c r="N848" i="7" s="1"/>
  <c r="L678" i="7"/>
  <c r="M678" i="7" s="1"/>
  <c r="N678" i="7" s="1"/>
  <c r="L617" i="7"/>
  <c r="M617" i="7" s="1"/>
  <c r="N617" i="7" s="1"/>
  <c r="L585" i="7"/>
  <c r="M585" i="7" s="1"/>
  <c r="N585" i="7" s="1"/>
  <c r="L551" i="7"/>
  <c r="M551" i="7" s="1"/>
  <c r="N551" i="7" s="1"/>
  <c r="L514" i="7"/>
  <c r="M514" i="7" s="1"/>
  <c r="N514" i="7" s="1"/>
  <c r="L482" i="7"/>
  <c r="M482" i="7" s="1"/>
  <c r="N482" i="7" s="1"/>
  <c r="L450" i="7"/>
  <c r="M450" i="7" s="1"/>
  <c r="N450" i="7" s="1"/>
  <c r="L418" i="7"/>
  <c r="M418" i="7" s="1"/>
  <c r="N418" i="7" s="1"/>
  <c r="L386" i="7"/>
  <c r="M386" i="7" s="1"/>
  <c r="N386" i="7" s="1"/>
  <c r="L354" i="7"/>
  <c r="M354" i="7" s="1"/>
  <c r="N354" i="7" s="1"/>
  <c r="L322" i="7"/>
  <c r="M322" i="7" s="1"/>
  <c r="N322" i="7" s="1"/>
  <c r="L290" i="7"/>
  <c r="M290" i="7" s="1"/>
  <c r="N290" i="7" s="1"/>
  <c r="L258" i="7"/>
  <c r="M258" i="7" s="1"/>
  <c r="N258" i="7" s="1"/>
  <c r="L226" i="7"/>
  <c r="M226" i="7" s="1"/>
  <c r="N226" i="7" s="1"/>
  <c r="L194" i="7"/>
  <c r="M194" i="7" s="1"/>
  <c r="N194" i="7" s="1"/>
  <c r="L162" i="7"/>
  <c r="M162" i="7" s="1"/>
  <c r="N162" i="7" s="1"/>
  <c r="L130" i="7"/>
  <c r="M130" i="7" s="1"/>
  <c r="N130" i="7" s="1"/>
  <c r="L109" i="7"/>
  <c r="M109" i="7" s="1"/>
  <c r="N109" i="7" s="1"/>
  <c r="L91" i="7"/>
  <c r="M91" i="7" s="1"/>
  <c r="N91" i="7" s="1"/>
  <c r="L75" i="7"/>
  <c r="M75" i="7" s="1"/>
  <c r="N75" i="7" s="1"/>
  <c r="L59" i="7"/>
  <c r="M59" i="7" s="1"/>
  <c r="N59" i="7" s="1"/>
  <c r="L1136" i="7"/>
  <c r="M1136" i="7" s="1"/>
  <c r="N1136" i="7" s="1"/>
  <c r="L1104" i="7"/>
  <c r="M1104" i="7" s="1"/>
  <c r="N1104" i="7" s="1"/>
  <c r="L1040" i="7"/>
  <c r="M1040" i="7" s="1"/>
  <c r="N1040" i="7" s="1"/>
  <c r="L816" i="7"/>
  <c r="M816" i="7" s="1"/>
  <c r="N816" i="7" s="1"/>
  <c r="L662" i="7"/>
  <c r="M662" i="7" s="1"/>
  <c r="L583" i="7"/>
  <c r="M583" i="7" s="1"/>
  <c r="N583" i="7" s="1"/>
  <c r="L474" i="7"/>
  <c r="M474" i="7" s="1"/>
  <c r="N474" i="7" s="1"/>
  <c r="L410" i="7"/>
  <c r="M410" i="7" s="1"/>
  <c r="N410" i="7" s="1"/>
  <c r="L378" i="7"/>
  <c r="M378" i="7" s="1"/>
  <c r="N378" i="7" s="1"/>
  <c r="L346" i="7"/>
  <c r="M346" i="7" s="1"/>
  <c r="N346" i="7" s="1"/>
  <c r="L314" i="7"/>
  <c r="M314" i="7" s="1"/>
  <c r="L1184" i="7"/>
  <c r="M1184" i="7" s="1"/>
  <c r="N1184" i="7" s="1"/>
  <c r="L1152" i="7"/>
  <c r="M1152" i="7" s="1"/>
  <c r="N1152" i="7" s="1"/>
  <c r="L1120" i="7"/>
  <c r="M1120" i="7" s="1"/>
  <c r="N1120" i="7" s="1"/>
  <c r="L1088" i="7"/>
  <c r="M1088" i="7" s="1"/>
  <c r="N1088" i="7" s="1"/>
  <c r="L1056" i="7"/>
  <c r="M1056" i="7" s="1"/>
  <c r="N1056" i="7" s="1"/>
  <c r="L944" i="7"/>
  <c r="M944" i="7" s="1"/>
  <c r="N944" i="7" s="1"/>
  <c r="L694" i="7"/>
  <c r="M694" i="7" s="1"/>
  <c r="N694" i="7" s="1"/>
  <c r="L626" i="7"/>
  <c r="M626" i="7" s="1"/>
  <c r="N626" i="7" s="1"/>
  <c r="L594" i="7"/>
  <c r="M594" i="7" s="1"/>
  <c r="N594" i="7" s="1"/>
  <c r="L553" i="7"/>
  <c r="M553" i="7" s="1"/>
  <c r="N553" i="7" s="1"/>
  <c r="L522" i="7"/>
  <c r="M522" i="7" s="1"/>
  <c r="N522" i="7" s="1"/>
  <c r="L490" i="7"/>
  <c r="M490" i="7" s="1"/>
  <c r="N490" i="7" s="1"/>
  <c r="L458" i="7"/>
  <c r="M458" i="7" s="1"/>
  <c r="N458" i="7" s="1"/>
  <c r="L426" i="7"/>
  <c r="M426" i="7" s="1"/>
  <c r="N426" i="7" s="1"/>
  <c r="L394" i="7"/>
  <c r="M394" i="7" s="1"/>
  <c r="N394" i="7" s="1"/>
  <c r="L362" i="7"/>
  <c r="M362" i="7" s="1"/>
  <c r="N362" i="7" s="1"/>
  <c r="L330" i="7"/>
  <c r="M330" i="7" s="1"/>
  <c r="N330" i="7" s="1"/>
  <c r="L298" i="7"/>
  <c r="M298" i="7" s="1"/>
  <c r="N298" i="7" s="1"/>
  <c r="L266" i="7"/>
  <c r="M266" i="7" s="1"/>
  <c r="N266" i="7" s="1"/>
  <c r="L234" i="7"/>
  <c r="M234" i="7" s="1"/>
  <c r="N234" i="7" s="1"/>
  <c r="L202" i="7"/>
  <c r="M202" i="7" s="1"/>
  <c r="N202" i="7" s="1"/>
  <c r="L170" i="7"/>
  <c r="M170" i="7" s="1"/>
  <c r="N170" i="7" s="1"/>
  <c r="L138" i="7"/>
  <c r="M138" i="7" s="1"/>
  <c r="N138" i="7" s="1"/>
  <c r="L114" i="7"/>
  <c r="M114" i="7" s="1"/>
  <c r="N114" i="7" s="1"/>
  <c r="L95" i="7"/>
  <c r="M95" i="7" s="1"/>
  <c r="N95" i="7" s="1"/>
  <c r="L79" i="7"/>
  <c r="M79" i="7" s="1"/>
  <c r="N79" i="7" s="1"/>
  <c r="L63" i="7"/>
  <c r="M63" i="7" s="1"/>
  <c r="N63" i="7" s="1"/>
  <c r="L47" i="7"/>
  <c r="M47" i="7" s="1"/>
  <c r="N47" i="7" s="1"/>
  <c r="L31" i="7"/>
  <c r="M31" i="7" s="1"/>
  <c r="N31" i="7" s="1"/>
  <c r="L15" i="7"/>
  <c r="M15" i="7" s="1"/>
  <c r="N15" i="7" s="1"/>
  <c r="L43" i="7"/>
  <c r="M43" i="7" s="1"/>
  <c r="N43" i="7" s="1"/>
  <c r="L27" i="7"/>
  <c r="M27" i="7" s="1"/>
  <c r="N27" i="7" s="1"/>
  <c r="L11" i="7"/>
  <c r="M11" i="7" s="1"/>
  <c r="N11" i="7" s="1"/>
  <c r="L1208" i="7"/>
  <c r="M1208" i="7" s="1"/>
  <c r="N1208" i="7" s="1"/>
  <c r="L1168" i="7"/>
  <c r="M1168" i="7" s="1"/>
  <c r="N1168" i="7" s="1"/>
  <c r="L1072" i="7"/>
  <c r="M1072" i="7" s="1"/>
  <c r="N1072" i="7" s="1"/>
  <c r="L615" i="7"/>
  <c r="M615" i="7" s="1"/>
  <c r="N615" i="7" s="1"/>
  <c r="L541" i="7"/>
  <c r="M541" i="7" s="1"/>
  <c r="N541" i="7" s="1"/>
  <c r="L506" i="7"/>
  <c r="M506" i="7" s="1"/>
  <c r="N506" i="7" s="1"/>
  <c r="L442" i="7"/>
  <c r="M442" i="7" s="1"/>
  <c r="N442" i="7" s="1"/>
  <c r="L282" i="7"/>
  <c r="M282" i="7" s="1"/>
  <c r="N282" i="7" s="1"/>
  <c r="L1092" i="7"/>
  <c r="M1092" i="7" s="1"/>
  <c r="N1092" i="7" s="1"/>
  <c r="L647" i="7"/>
  <c r="M647" i="7" s="1"/>
  <c r="N647" i="7" s="1"/>
  <c r="L498" i="7"/>
  <c r="M498" i="7" s="1"/>
  <c r="N498" i="7" s="1"/>
  <c r="L1188" i="7"/>
  <c r="M1188" i="7" s="1"/>
  <c r="N1188" i="7" s="1"/>
  <c r="L1060" i="7"/>
  <c r="M1060" i="7" s="1"/>
  <c r="N1060" i="7" s="1"/>
  <c r="L1124" i="7"/>
  <c r="M1124" i="7" s="1"/>
  <c r="N1124" i="7" s="1"/>
  <c r="L720" i="7"/>
  <c r="M720" i="7" s="1"/>
  <c r="N720" i="7" s="1"/>
  <c r="L605" i="7"/>
  <c r="M605" i="7" s="1"/>
  <c r="N605" i="7" s="1"/>
  <c r="L434" i="7"/>
  <c r="M434" i="7" s="1"/>
  <c r="N434" i="7" s="1"/>
  <c r="L562" i="7"/>
  <c r="M562" i="7" s="1"/>
  <c r="N562" i="7" s="1"/>
  <c r="L1156" i="7"/>
  <c r="M1156" i="7" s="1"/>
  <c r="N1156" i="7" s="1"/>
  <c r="L530" i="7"/>
  <c r="M530" i="7" s="1"/>
  <c r="N530" i="7" s="1"/>
  <c r="L370" i="7"/>
  <c r="M370" i="7" s="1"/>
  <c r="N370" i="7" s="1"/>
  <c r="L250" i="7"/>
  <c r="M250" i="7" s="1"/>
  <c r="N250" i="7" s="1"/>
  <c r="L186" i="7"/>
  <c r="M186" i="7" s="1"/>
  <c r="N186" i="7" s="1"/>
  <c r="L402" i="7"/>
  <c r="M402" i="7" s="1"/>
  <c r="N402" i="7" s="1"/>
  <c r="L242" i="7"/>
  <c r="M242" i="7" s="1"/>
  <c r="N242" i="7" s="1"/>
  <c r="L154" i="7"/>
  <c r="M154" i="7" s="1"/>
  <c r="N154" i="7" s="1"/>
  <c r="L105" i="7"/>
  <c r="M105" i="7" s="1"/>
  <c r="N105" i="7" s="1"/>
  <c r="L71" i="7"/>
  <c r="M71" i="7" s="1"/>
  <c r="N71" i="7" s="1"/>
  <c r="L39" i="7"/>
  <c r="M39" i="7" s="1"/>
  <c r="N39" i="7" s="1"/>
  <c r="L8" i="7"/>
  <c r="M8" i="7" s="1"/>
  <c r="L35" i="7"/>
  <c r="M35" i="7" s="1"/>
  <c r="N35" i="7" s="1"/>
  <c r="L87" i="7"/>
  <c r="M87" i="7" s="1"/>
  <c r="N87" i="7" s="1"/>
  <c r="L466" i="7"/>
  <c r="M466" i="7" s="1"/>
  <c r="N466" i="7" s="1"/>
  <c r="L274" i="7"/>
  <c r="M274" i="7" s="1"/>
  <c r="N274" i="7" s="1"/>
  <c r="L51" i="7"/>
  <c r="M51" i="7" s="1"/>
  <c r="N51" i="7" s="1"/>
  <c r="L19" i="7"/>
  <c r="M19" i="7" s="1"/>
  <c r="N19" i="7" s="1"/>
  <c r="L338" i="7"/>
  <c r="M338" i="7" s="1"/>
  <c r="N338" i="7" s="1"/>
  <c r="L218" i="7"/>
  <c r="M218" i="7" s="1"/>
  <c r="N218" i="7" s="1"/>
  <c r="L146" i="7"/>
  <c r="M146" i="7" s="1"/>
  <c r="N146" i="7" s="1"/>
  <c r="L99" i="7"/>
  <c r="M99" i="7" s="1"/>
  <c r="N99" i="7" s="1"/>
  <c r="L67" i="7"/>
  <c r="M67" i="7" s="1"/>
  <c r="N67" i="7" s="1"/>
  <c r="L125" i="7"/>
  <c r="M125" i="7" s="1"/>
  <c r="N125" i="7" s="1"/>
  <c r="L23" i="7"/>
  <c r="M23" i="7" s="1"/>
  <c r="N23" i="7" s="1"/>
  <c r="L178" i="7"/>
  <c r="M178" i="7" s="1"/>
  <c r="N178" i="7" s="1"/>
  <c r="L121" i="7"/>
  <c r="M121" i="7" s="1"/>
  <c r="N121" i="7" s="1"/>
  <c r="L976" i="7"/>
  <c r="M976" i="7" s="1"/>
  <c r="N976" i="7" s="1"/>
  <c r="L306" i="7"/>
  <c r="M306" i="7" s="1"/>
  <c r="N306" i="7" s="1"/>
  <c r="L210" i="7"/>
  <c r="M210" i="7" s="1"/>
  <c r="N210" i="7" s="1"/>
  <c r="L55" i="7"/>
  <c r="M55" i="7" s="1"/>
  <c r="N55" i="7" s="1"/>
  <c r="L83" i="7"/>
  <c r="M83" i="7" s="1"/>
  <c r="N83" i="7" s="1"/>
  <c r="L20" i="7"/>
  <c r="M20" i="7" s="1"/>
  <c r="N20" i="7" s="1"/>
  <c r="L119" i="7"/>
  <c r="M119" i="7" s="1"/>
  <c r="N119" i="7" s="1"/>
  <c r="L360" i="7"/>
  <c r="M360" i="7" s="1"/>
  <c r="N360" i="7" s="1"/>
  <c r="L46" i="7"/>
  <c r="M46" i="7" s="1"/>
  <c r="N46" i="7" s="1"/>
  <c r="L77" i="7"/>
  <c r="M77" i="7" s="1"/>
  <c r="N77" i="7" s="1"/>
  <c r="L112" i="7"/>
  <c r="M112" i="7" s="1"/>
  <c r="N112" i="7" s="1"/>
  <c r="L169" i="7"/>
  <c r="M169" i="7" s="1"/>
  <c r="N169" i="7" s="1"/>
  <c r="L207" i="7"/>
  <c r="M207" i="7" s="1"/>
  <c r="N207" i="7" s="1"/>
  <c r="L265" i="7"/>
  <c r="M265" i="7" s="1"/>
  <c r="N265" i="7" s="1"/>
  <c r="L949" i="7"/>
  <c r="M949" i="7" s="1"/>
  <c r="N949" i="7" s="1"/>
  <c r="L965" i="7"/>
  <c r="M965" i="7" s="1"/>
  <c r="N965" i="7" s="1"/>
  <c r="L68" i="7"/>
  <c r="M68" i="7" s="1"/>
  <c r="N68" i="7" s="1"/>
  <c r="L107" i="7"/>
  <c r="M107" i="7" s="1"/>
  <c r="N107" i="7" s="1"/>
  <c r="L198" i="7"/>
  <c r="M198" i="7" s="1"/>
  <c r="N198" i="7" s="1"/>
  <c r="L208" i="7"/>
  <c r="M208" i="7" s="1"/>
  <c r="N208" i="7" s="1"/>
  <c r="L297" i="7"/>
  <c r="M297" i="7" s="1"/>
  <c r="N297" i="7" s="1"/>
  <c r="L24" i="7"/>
  <c r="M24" i="7" s="1"/>
  <c r="N24" i="7" s="1"/>
  <c r="L56" i="7"/>
  <c r="M56" i="7" s="1"/>
  <c r="N56" i="7" s="1"/>
  <c r="L30" i="7"/>
  <c r="M30" i="7" s="1"/>
  <c r="N30" i="7" s="1"/>
  <c r="L66" i="7"/>
  <c r="M66" i="7" s="1"/>
  <c r="N66" i="7" s="1"/>
  <c r="L97" i="7"/>
  <c r="M97" i="7" s="1"/>
  <c r="N97" i="7" s="1"/>
  <c r="L134" i="7"/>
  <c r="M134" i="7" s="1"/>
  <c r="N134" i="7" s="1"/>
  <c r="L144" i="7"/>
  <c r="M144" i="7" s="1"/>
  <c r="N144" i="7" s="1"/>
  <c r="L399" i="7"/>
  <c r="M399" i="7" s="1"/>
  <c r="N399" i="7" s="1"/>
  <c r="L230" i="7"/>
  <c r="M230" i="7" s="1"/>
  <c r="N230" i="7" s="1"/>
  <c r="L240" i="7"/>
  <c r="M240" i="7" s="1"/>
  <c r="N240" i="7" s="1"/>
  <c r="L328" i="7"/>
  <c r="M328" i="7" s="1"/>
  <c r="N328" i="7" s="1"/>
  <c r="L527" i="7"/>
  <c r="M527" i="7" s="1"/>
  <c r="N527" i="7" s="1"/>
  <c r="L686" i="7"/>
  <c r="M686" i="7" s="1"/>
  <c r="N686" i="7" s="1"/>
  <c r="L1157" i="7"/>
  <c r="M1157" i="7" s="1"/>
  <c r="N1157" i="7" s="1"/>
  <c r="L488" i="7"/>
  <c r="M488" i="7" s="1"/>
  <c r="N488" i="7" s="1"/>
  <c r="L521" i="7"/>
  <c r="M521" i="7" s="1"/>
  <c r="N521" i="7" s="1"/>
  <c r="L1115" i="7"/>
  <c r="M1115" i="7" s="1"/>
  <c r="N1115" i="7" s="1"/>
  <c r="L392" i="7"/>
  <c r="M392" i="7" s="1"/>
  <c r="N392" i="7" s="1"/>
  <c r="L601" i="7"/>
  <c r="M601" i="7" s="1"/>
  <c r="N601" i="7" s="1"/>
  <c r="L620" i="7"/>
  <c r="M620" i="7" s="1"/>
  <c r="N620" i="7" s="1"/>
  <c r="L699" i="7"/>
  <c r="M699" i="7" s="1"/>
  <c r="N699" i="7" s="1"/>
  <c r="L717" i="7"/>
  <c r="M717" i="7" s="1"/>
  <c r="N717" i="7" s="1"/>
  <c r="L1082" i="7"/>
  <c r="M1082" i="7" s="1"/>
  <c r="N1082" i="7" s="1"/>
  <c r="L1125" i="7"/>
  <c r="M1125" i="7" s="1"/>
  <c r="N1125" i="7" s="1"/>
  <c r="L888" i="7"/>
  <c r="M888" i="7" s="1"/>
  <c r="N888" i="7" s="1"/>
  <c r="L896" i="7"/>
  <c r="M896" i="7" s="1"/>
  <c r="N896" i="7" s="1"/>
  <c r="L904" i="7"/>
  <c r="M904" i="7" s="1"/>
  <c r="N904" i="7" s="1"/>
  <c r="L916" i="7"/>
  <c r="M916" i="7" s="1"/>
  <c r="N916" i="7" s="1"/>
  <c r="L924" i="7"/>
  <c r="M924" i="7" s="1"/>
  <c r="N924" i="7" s="1"/>
  <c r="L932" i="7"/>
  <c r="M932" i="7" s="1"/>
  <c r="N932" i="7" s="1"/>
  <c r="L940" i="7"/>
  <c r="M940" i="7" s="1"/>
  <c r="N940" i="7" s="1"/>
  <c r="L1150" i="7"/>
  <c r="M1150" i="7" s="1"/>
  <c r="N1150" i="7" s="1"/>
  <c r="L52" i="7"/>
  <c r="M52" i="7" s="1"/>
  <c r="N52" i="7" s="1"/>
  <c r="L463" i="7"/>
  <c r="M463" i="7" s="1"/>
  <c r="N463" i="7" s="1"/>
  <c r="L50" i="7"/>
  <c r="M50" i="7" s="1"/>
  <c r="N50" i="7" s="1"/>
  <c r="L81" i="7"/>
  <c r="M81" i="7" s="1"/>
  <c r="N81" i="7" s="1"/>
  <c r="L118" i="7"/>
  <c r="M118" i="7" s="1"/>
  <c r="N118" i="7" s="1"/>
  <c r="L174" i="7"/>
  <c r="M174" i="7" s="1"/>
  <c r="N174" i="7" s="1"/>
  <c r="L211" i="7"/>
  <c r="M211" i="7" s="1"/>
  <c r="N211" i="7" s="1"/>
  <c r="L303" i="7"/>
  <c r="M303" i="7" s="1"/>
  <c r="N303" i="7" s="1"/>
  <c r="L422" i="7"/>
  <c r="M422" i="7" s="1"/>
  <c r="N422" i="7" s="1"/>
  <c r="L953" i="7"/>
  <c r="M953" i="7" s="1"/>
  <c r="N953" i="7" s="1"/>
  <c r="L969" i="7"/>
  <c r="M969" i="7" s="1"/>
  <c r="N969" i="7" s="1"/>
  <c r="L358" i="7"/>
  <c r="M358" i="7" s="1"/>
  <c r="N358" i="7" s="1"/>
  <c r="L45" i="7"/>
  <c r="M45" i="7" s="1"/>
  <c r="N45" i="7" s="1"/>
  <c r="L168" i="7"/>
  <c r="M168" i="7" s="1"/>
  <c r="N168" i="7" s="1"/>
  <c r="L100" i="7"/>
  <c r="M100" i="7" s="1"/>
  <c r="N100" i="7" s="1"/>
  <c r="L111" i="7"/>
  <c r="M111" i="7" s="1"/>
  <c r="N111" i="7" s="1"/>
  <c r="L200" i="7"/>
  <c r="M200" i="7" s="1"/>
  <c r="N200" i="7" s="1"/>
  <c r="L209" i="7"/>
  <c r="M209" i="7" s="1"/>
  <c r="N209" i="7" s="1"/>
  <c r="L335" i="7"/>
  <c r="M335" i="7" s="1"/>
  <c r="N335" i="7" s="1"/>
  <c r="L127" i="7"/>
  <c r="M127" i="7" s="1"/>
  <c r="N127" i="7" s="1"/>
  <c r="L33" i="7"/>
  <c r="M33" i="7" s="1"/>
  <c r="N33" i="7" s="1"/>
  <c r="L61" i="7"/>
  <c r="M61" i="7" s="1"/>
  <c r="N61" i="7" s="1"/>
  <c r="L72" i="7"/>
  <c r="M72" i="7" s="1"/>
  <c r="N72" i="7" s="1"/>
  <c r="L98" i="7"/>
  <c r="M98" i="7" s="1"/>
  <c r="N98" i="7" s="1"/>
  <c r="L136" i="7"/>
  <c r="M136" i="7" s="1"/>
  <c r="N136" i="7" s="1"/>
  <c r="L145" i="7"/>
  <c r="M145" i="7" s="1"/>
  <c r="L403" i="7"/>
  <c r="M403" i="7" s="1"/>
  <c r="N403" i="7" s="1"/>
  <c r="L183" i="7"/>
  <c r="M183" i="7" s="1"/>
  <c r="N183" i="7" s="1"/>
  <c r="L232" i="7"/>
  <c r="M232" i="7" s="1"/>
  <c r="N232" i="7" s="1"/>
  <c r="L241" i="7"/>
  <c r="M241" i="7" s="1"/>
  <c r="N241" i="7" s="1"/>
  <c r="L329" i="7"/>
  <c r="M329" i="7" s="1"/>
  <c r="N329" i="7" s="1"/>
  <c r="L531" i="7"/>
  <c r="M531" i="7" s="1"/>
  <c r="N531" i="7" s="1"/>
  <c r="L682" i="7"/>
  <c r="M682" i="7" s="1"/>
  <c r="N682" i="7" s="1"/>
  <c r="L690" i="7"/>
  <c r="M690" i="7" s="1"/>
  <c r="N690" i="7" s="1"/>
  <c r="L489" i="7"/>
  <c r="M489" i="7" s="1"/>
  <c r="N489" i="7" s="1"/>
  <c r="L558" i="7"/>
  <c r="M558" i="7" s="1"/>
  <c r="N558" i="7" s="1"/>
  <c r="L1118" i="7"/>
  <c r="M1118" i="7" s="1"/>
  <c r="N1118" i="7" s="1"/>
  <c r="L393" i="7"/>
  <c r="M393" i="7" s="1"/>
  <c r="N393" i="7" s="1"/>
  <c r="L606" i="7"/>
  <c r="M606" i="7" s="1"/>
  <c r="N606" i="7" s="1"/>
  <c r="L621" i="7"/>
  <c r="M621" i="7" s="1"/>
  <c r="N621" i="7" s="1"/>
  <c r="L705" i="7"/>
  <c r="M705" i="7" s="1"/>
  <c r="N705" i="7" s="1"/>
  <c r="L721" i="7"/>
  <c r="M721" i="7" s="1"/>
  <c r="N721" i="7" s="1"/>
  <c r="L1083" i="7"/>
  <c r="M1083" i="7" s="1"/>
  <c r="N1083" i="7" s="1"/>
  <c r="L884" i="7"/>
  <c r="M884" i="7" s="1"/>
  <c r="N884" i="7" s="1"/>
  <c r="L892" i="7"/>
  <c r="M892" i="7" s="1"/>
  <c r="N892" i="7" s="1"/>
  <c r="L900" i="7"/>
  <c r="M900" i="7" s="1"/>
  <c r="N900" i="7" s="1"/>
  <c r="L908" i="7"/>
  <c r="M908" i="7" s="1"/>
  <c r="L918" i="7"/>
  <c r="M918" i="7" s="1"/>
  <c r="N918" i="7" s="1"/>
  <c r="L926" i="7"/>
  <c r="M926" i="7" s="1"/>
  <c r="N926" i="7" s="1"/>
  <c r="L934" i="7"/>
  <c r="M934" i="7" s="1"/>
  <c r="N934" i="7" s="1"/>
  <c r="L942" i="7"/>
  <c r="M942" i="7" s="1"/>
  <c r="N942" i="7" s="1"/>
  <c r="L1151" i="7"/>
  <c r="M1151" i="7" s="1"/>
  <c r="N1151" i="7" s="1"/>
  <c r="L457" i="7"/>
  <c r="M457" i="7" s="1"/>
  <c r="N457" i="7" s="1"/>
  <c r="L589" i="7"/>
  <c r="M589" i="7" s="1"/>
  <c r="N589" i="7" s="1"/>
  <c r="L633" i="7"/>
  <c r="M633" i="7" s="1"/>
  <c r="N633" i="7" s="1"/>
  <c r="L271" i="7"/>
  <c r="M271" i="7" s="1"/>
  <c r="N271" i="7" s="1"/>
  <c r="L14" i="7"/>
  <c r="M14" i="7" s="1"/>
  <c r="N14" i="7" s="1"/>
  <c r="L88" i="7"/>
  <c r="M88" i="7" s="1"/>
  <c r="N88" i="7" s="1"/>
  <c r="L176" i="7"/>
  <c r="M176" i="7" s="1"/>
  <c r="N176" i="7" s="1"/>
  <c r="L262" i="7"/>
  <c r="M262" i="7" s="1"/>
  <c r="N262" i="7" s="1"/>
  <c r="L307" i="7"/>
  <c r="M307" i="7" s="1"/>
  <c r="N307" i="7" s="1"/>
  <c r="L424" i="7"/>
  <c r="M424" i="7" s="1"/>
  <c r="N424" i="7" s="1"/>
  <c r="L957" i="7"/>
  <c r="M957" i="7" s="1"/>
  <c r="N957" i="7" s="1"/>
  <c r="L973" i="7"/>
  <c r="M973" i="7" s="1"/>
  <c r="N973" i="7" s="1"/>
  <c r="L175" i="7"/>
  <c r="M175" i="7" s="1"/>
  <c r="N175" i="7" s="1"/>
  <c r="L467" i="7"/>
  <c r="M467" i="7" s="1"/>
  <c r="N467" i="7" s="1"/>
  <c r="L13" i="7"/>
  <c r="M13" i="7" s="1"/>
  <c r="N13" i="7" s="1"/>
  <c r="L117" i="7"/>
  <c r="M117" i="7" s="1"/>
  <c r="N117" i="7" s="1"/>
  <c r="L143" i="7"/>
  <c r="M143" i="7" s="1"/>
  <c r="N143" i="7" s="1"/>
  <c r="L201" i="7"/>
  <c r="M201" i="7" s="1"/>
  <c r="N201" i="7" s="1"/>
  <c r="L215" i="7"/>
  <c r="M215" i="7" s="1"/>
  <c r="N215" i="7" s="1"/>
  <c r="L294" i="7"/>
  <c r="M294" i="7" s="1"/>
  <c r="N294" i="7" s="1"/>
  <c r="L339" i="7"/>
  <c r="M339" i="7" s="1"/>
  <c r="N339" i="7" s="1"/>
  <c r="L179" i="7"/>
  <c r="M179" i="7" s="1"/>
  <c r="N179" i="7" s="1"/>
  <c r="L361" i="7"/>
  <c r="M361" i="7" s="1"/>
  <c r="N361" i="7" s="1"/>
  <c r="L78" i="7"/>
  <c r="M78" i="7" s="1"/>
  <c r="N78" i="7" s="1"/>
  <c r="L113" i="7"/>
  <c r="M113" i="7" s="1"/>
  <c r="N113" i="7" s="1"/>
  <c r="L166" i="7"/>
  <c r="M166" i="7" s="1"/>
  <c r="N166" i="7" s="1"/>
  <c r="L34" i="7"/>
  <c r="M34" i="7" s="1"/>
  <c r="N34" i="7" s="1"/>
  <c r="L62" i="7"/>
  <c r="M62" i="7" s="1"/>
  <c r="N62" i="7" s="1"/>
  <c r="L93" i="7"/>
  <c r="M93" i="7" s="1"/>
  <c r="N93" i="7" s="1"/>
  <c r="L103" i="7"/>
  <c r="M103" i="7" s="1"/>
  <c r="N103" i="7" s="1"/>
  <c r="L137" i="7"/>
  <c r="M137" i="7" s="1"/>
  <c r="N137" i="7" s="1"/>
  <c r="L151" i="7"/>
  <c r="M151" i="7" s="1"/>
  <c r="N151" i="7" s="1"/>
  <c r="L239" i="7"/>
  <c r="M239" i="7" s="1"/>
  <c r="N239" i="7" s="1"/>
  <c r="L187" i="7"/>
  <c r="M187" i="7" s="1"/>
  <c r="N187" i="7" s="1"/>
  <c r="L233" i="7"/>
  <c r="M233" i="7" s="1"/>
  <c r="N233" i="7" s="1"/>
  <c r="L247" i="7"/>
  <c r="M247" i="7" s="1"/>
  <c r="N247" i="7" s="1"/>
  <c r="L367" i="7"/>
  <c r="M367" i="7" s="1"/>
  <c r="N367" i="7" s="1"/>
  <c r="L684" i="7"/>
  <c r="M684" i="7" s="1"/>
  <c r="N684" i="7" s="1"/>
  <c r="L692" i="7"/>
  <c r="M692" i="7" s="1"/>
  <c r="N692" i="7" s="1"/>
  <c r="L518" i="7"/>
  <c r="M518" i="7" s="1"/>
  <c r="N518" i="7" s="1"/>
  <c r="L563" i="7"/>
  <c r="M563" i="7" s="1"/>
  <c r="N563" i="7" s="1"/>
  <c r="L574" i="7"/>
  <c r="M574" i="7" s="1"/>
  <c r="N574" i="7" s="1"/>
  <c r="L1119" i="7"/>
  <c r="M1119" i="7" s="1"/>
  <c r="N1119" i="7" s="1"/>
  <c r="L431" i="7"/>
  <c r="M431" i="7" s="1"/>
  <c r="N431" i="7" s="1"/>
  <c r="L624" i="7"/>
  <c r="M624" i="7" s="1"/>
  <c r="N624" i="7" s="1"/>
  <c r="L709" i="7"/>
  <c r="M709" i="7" s="1"/>
  <c r="N709" i="7" s="1"/>
  <c r="L1086" i="7"/>
  <c r="M1086" i="7" s="1"/>
  <c r="N1086" i="7" s="1"/>
  <c r="L886" i="7"/>
  <c r="M886" i="7" s="1"/>
  <c r="N886" i="7" s="1"/>
  <c r="L894" i="7"/>
  <c r="M894" i="7" s="1"/>
  <c r="N894" i="7" s="1"/>
  <c r="L902" i="7"/>
  <c r="M902" i="7" s="1"/>
  <c r="N902" i="7" s="1"/>
  <c r="L910" i="7"/>
  <c r="M910" i="7" s="1"/>
  <c r="N910" i="7" s="1"/>
  <c r="L919" i="7"/>
  <c r="M919" i="7" s="1"/>
  <c r="N919" i="7" s="1"/>
  <c r="L927" i="7"/>
  <c r="M927" i="7" s="1"/>
  <c r="N927" i="7" s="1"/>
  <c r="L935" i="7"/>
  <c r="M935" i="7" s="1"/>
  <c r="N935" i="7" s="1"/>
  <c r="L943" i="7"/>
  <c r="M943" i="7" s="1"/>
  <c r="N943" i="7" s="1"/>
  <c r="L1146" i="7"/>
  <c r="M1146" i="7" s="1"/>
  <c r="N1146" i="7" s="1"/>
  <c r="L1189" i="7"/>
  <c r="M1189" i="7" s="1"/>
  <c r="N1189" i="7" s="1"/>
  <c r="L495" i="7"/>
  <c r="M495" i="7" s="1"/>
  <c r="N495" i="7" s="1"/>
  <c r="L592" i="7"/>
  <c r="M592" i="7" s="1"/>
  <c r="N592" i="7" s="1"/>
  <c r="L637" i="7"/>
  <c r="M637" i="7" s="1"/>
  <c r="N637" i="7" s="1"/>
  <c r="L1050" i="7"/>
  <c r="M1050" i="7" s="1"/>
  <c r="N1050" i="7" s="1"/>
  <c r="L264" i="7"/>
  <c r="M264" i="7" s="1"/>
  <c r="N264" i="7" s="1"/>
  <c r="L425" i="7"/>
  <c r="M425" i="7" s="1"/>
  <c r="N425" i="7" s="1"/>
  <c r="L82" i="7"/>
  <c r="M82" i="7" s="1"/>
  <c r="N82" i="7" s="1"/>
  <c r="L29" i="7"/>
  <c r="M29" i="7" s="1"/>
  <c r="N29" i="7" s="1"/>
  <c r="L142" i="7"/>
  <c r="M142" i="7" s="1"/>
  <c r="N142" i="7" s="1"/>
  <c r="L243" i="7"/>
  <c r="M243" i="7" s="1"/>
  <c r="N243" i="7" s="1"/>
  <c r="L326" i="7"/>
  <c r="M326" i="7" s="1"/>
  <c r="N326" i="7" s="1"/>
  <c r="L454" i="7"/>
  <c r="M454" i="7" s="1"/>
  <c r="N454" i="7" s="1"/>
  <c r="L685" i="7"/>
  <c r="M685" i="7" s="1"/>
  <c r="N685" i="7" s="1"/>
  <c r="L486" i="7"/>
  <c r="M486" i="7" s="1"/>
  <c r="N486" i="7" s="1"/>
  <c r="L1114" i="7"/>
  <c r="M1114" i="7" s="1"/>
  <c r="N1114" i="7" s="1"/>
  <c r="L713" i="7"/>
  <c r="M713" i="7" s="1"/>
  <c r="N713" i="7" s="1"/>
  <c r="L1087" i="7"/>
  <c r="M1087" i="7" s="1"/>
  <c r="N1087" i="7" s="1"/>
  <c r="L887" i="7"/>
  <c r="M887" i="7" s="1"/>
  <c r="N887" i="7" s="1"/>
  <c r="L920" i="7"/>
  <c r="M920" i="7" s="1"/>
  <c r="N920" i="7" s="1"/>
  <c r="L499" i="7"/>
  <c r="M499" i="7" s="1"/>
  <c r="N499" i="7" s="1"/>
  <c r="L593" i="7"/>
  <c r="M593" i="7" s="1"/>
  <c r="N593" i="7" s="1"/>
  <c r="L1055" i="7"/>
  <c r="M1055" i="7" s="1"/>
  <c r="N1055" i="7" s="1"/>
  <c r="L1178" i="7"/>
  <c r="M1178" i="7" s="1"/>
  <c r="N1178" i="7" s="1"/>
  <c r="L270" i="7"/>
  <c r="M270" i="7" s="1"/>
  <c r="N270" i="7" s="1"/>
  <c r="L315" i="7"/>
  <c r="M315" i="7" s="1"/>
  <c r="N315" i="7" s="1"/>
  <c r="L334" i="7"/>
  <c r="M334" i="7" s="1"/>
  <c r="N334" i="7" s="1"/>
  <c r="L379" i="7"/>
  <c r="M379" i="7" s="1"/>
  <c r="N379" i="7" s="1"/>
  <c r="L407" i="7"/>
  <c r="M407" i="7" s="1"/>
  <c r="N407" i="7" s="1"/>
  <c r="L475" i="7"/>
  <c r="M475" i="7" s="1"/>
  <c r="N475" i="7" s="1"/>
  <c r="L496" i="7"/>
  <c r="M496" i="7" s="1"/>
  <c r="N496" i="7" s="1"/>
  <c r="L177" i="7"/>
  <c r="M177" i="7" s="1"/>
  <c r="N177" i="7" s="1"/>
  <c r="L961" i="7"/>
  <c r="M961" i="7" s="1"/>
  <c r="N961" i="7" s="1"/>
  <c r="L206" i="7"/>
  <c r="M206" i="7" s="1"/>
  <c r="N206" i="7" s="1"/>
  <c r="L296" i="7"/>
  <c r="M296" i="7" s="1"/>
  <c r="N296" i="7" s="1"/>
  <c r="L126" i="7"/>
  <c r="M126" i="7" s="1"/>
  <c r="N126" i="7" s="1"/>
  <c r="L40" i="7"/>
  <c r="M40" i="7" s="1"/>
  <c r="L94" i="7"/>
  <c r="M94" i="7" s="1"/>
  <c r="N94" i="7" s="1"/>
  <c r="L155" i="7"/>
  <c r="M155" i="7" s="1"/>
  <c r="N155" i="7" s="1"/>
  <c r="L238" i="7"/>
  <c r="M238" i="7" s="1"/>
  <c r="N238" i="7" s="1"/>
  <c r="L371" i="7"/>
  <c r="M371" i="7" s="1"/>
  <c r="N371" i="7" s="1"/>
  <c r="L693" i="7"/>
  <c r="M693" i="7" s="1"/>
  <c r="N693" i="7" s="1"/>
  <c r="L520" i="7"/>
  <c r="M520" i="7" s="1"/>
  <c r="N520" i="7" s="1"/>
  <c r="L390" i="7"/>
  <c r="M390" i="7" s="1"/>
  <c r="N390" i="7" s="1"/>
  <c r="L599" i="7"/>
  <c r="M599" i="7" s="1"/>
  <c r="N599" i="7" s="1"/>
  <c r="L895" i="7"/>
  <c r="M895" i="7" s="1"/>
  <c r="N895" i="7" s="1"/>
  <c r="L928" i="7"/>
  <c r="M928" i="7" s="1"/>
  <c r="N928" i="7" s="1"/>
  <c r="L631" i="7"/>
  <c r="M631" i="7" s="1"/>
  <c r="N631" i="7" s="1"/>
  <c r="L1093" i="7"/>
  <c r="M1093" i="7" s="1"/>
  <c r="N1093" i="7" s="1"/>
  <c r="L1179" i="7"/>
  <c r="M1179" i="7" s="1"/>
  <c r="N1179" i="7" s="1"/>
  <c r="L272" i="7"/>
  <c r="M272" i="7" s="1"/>
  <c r="N272" i="7" s="1"/>
  <c r="L302" i="7"/>
  <c r="M302" i="7" s="1"/>
  <c r="N302" i="7" s="1"/>
  <c r="L337" i="7"/>
  <c r="M337" i="7" s="1"/>
  <c r="N337" i="7" s="1"/>
  <c r="L411" i="7"/>
  <c r="M411" i="7" s="1"/>
  <c r="L432" i="7"/>
  <c r="M432" i="7" s="1"/>
  <c r="N432" i="7" s="1"/>
  <c r="L462" i="7"/>
  <c r="M462" i="7" s="1"/>
  <c r="N462" i="7" s="1"/>
  <c r="L275" i="7"/>
  <c r="M275" i="7" s="1"/>
  <c r="N275" i="7" s="1"/>
  <c r="L977" i="7"/>
  <c r="M977" i="7" s="1"/>
  <c r="N977" i="7" s="1"/>
  <c r="L36" i="7"/>
  <c r="M36" i="7" s="1"/>
  <c r="N36" i="7" s="1"/>
  <c r="L147" i="7"/>
  <c r="M147" i="7" s="1"/>
  <c r="N147" i="7" s="1"/>
  <c r="L219" i="7"/>
  <c r="M219" i="7" s="1"/>
  <c r="N219" i="7" s="1"/>
  <c r="L18" i="7"/>
  <c r="M18" i="7" s="1"/>
  <c r="N18" i="7" s="1"/>
  <c r="L251" i="7"/>
  <c r="M251" i="7" s="1"/>
  <c r="N251" i="7" s="1"/>
  <c r="L435" i="7"/>
  <c r="M435" i="7" s="1"/>
  <c r="N435" i="7" s="1"/>
  <c r="L903" i="7"/>
  <c r="M903" i="7" s="1"/>
  <c r="N903" i="7" s="1"/>
  <c r="L936" i="7"/>
  <c r="M936" i="7" s="1"/>
  <c r="N936" i="7" s="1"/>
  <c r="L1147" i="7"/>
  <c r="M1147" i="7" s="1"/>
  <c r="N1147" i="7" s="1"/>
  <c r="L543" i="7"/>
  <c r="M543" i="7" s="1"/>
  <c r="N543" i="7" s="1"/>
  <c r="L643" i="7"/>
  <c r="M643" i="7" s="1"/>
  <c r="N643" i="7" s="1"/>
  <c r="L1051" i="7"/>
  <c r="M1051" i="7" s="1"/>
  <c r="N1051" i="7" s="1"/>
  <c r="L1182" i="7"/>
  <c r="M1182" i="7" s="1"/>
  <c r="N1182" i="7" s="1"/>
  <c r="L305" i="7"/>
  <c r="M305" i="7" s="1"/>
  <c r="N305" i="7" s="1"/>
  <c r="L343" i="7"/>
  <c r="M343" i="7" s="1"/>
  <c r="N343" i="7" s="1"/>
  <c r="L366" i="7"/>
  <c r="M366" i="7" s="1"/>
  <c r="N366" i="7" s="1"/>
  <c r="L464" i="7"/>
  <c r="M464" i="7" s="1"/>
  <c r="N464" i="7" s="1"/>
  <c r="L529" i="7"/>
  <c r="M529" i="7" s="1"/>
  <c r="N529" i="7" s="1"/>
  <c r="L569" i="7"/>
  <c r="M569" i="7" s="1"/>
  <c r="N569" i="7" s="1"/>
  <c r="L611" i="7"/>
  <c r="M611" i="7" s="1"/>
  <c r="N611" i="7" s="1"/>
  <c r="L645" i="7"/>
  <c r="M645" i="7" s="1"/>
  <c r="N645" i="7" s="1"/>
  <c r="L708" i="7"/>
  <c r="M708" i="7" s="1"/>
  <c r="N708" i="7" s="1"/>
  <c r="L797" i="7"/>
  <c r="M797" i="7" s="1"/>
  <c r="N797" i="7" s="1"/>
  <c r="L1105" i="7"/>
  <c r="M1105" i="7" s="1"/>
  <c r="N1105" i="7" s="1"/>
  <c r="L1200" i="7"/>
  <c r="M1200" i="7" s="1"/>
  <c r="N1200" i="7" s="1"/>
  <c r="L21" i="7"/>
  <c r="M21" i="7" s="1"/>
  <c r="N21" i="7" s="1"/>
  <c r="L60" i="7"/>
  <c r="M60" i="7" s="1"/>
  <c r="N60" i="7" s="1"/>
  <c r="L9" i="7"/>
  <c r="M9" i="7" s="1"/>
  <c r="N9" i="7" s="1"/>
  <c r="L32" i="7"/>
  <c r="M32" i="7" s="1"/>
  <c r="N32" i="7" s="1"/>
  <c r="L41" i="7"/>
  <c r="M41" i="7" s="1"/>
  <c r="N41" i="7" s="1"/>
  <c r="L64" i="7"/>
  <c r="M64" i="7" s="1"/>
  <c r="N64" i="7" s="1"/>
  <c r="L73" i="7"/>
  <c r="M73" i="7" s="1"/>
  <c r="N73" i="7" s="1"/>
  <c r="L96" i="7"/>
  <c r="M96" i="7" s="1"/>
  <c r="N96" i="7" s="1"/>
  <c r="L106" i="7"/>
  <c r="M106" i="7" s="1"/>
  <c r="N106" i="7" s="1"/>
  <c r="L135" i="7"/>
  <c r="M135" i="7" s="1"/>
  <c r="N135" i="7" s="1"/>
  <c r="L167" i="7"/>
  <c r="M167" i="7" s="1"/>
  <c r="N167" i="7" s="1"/>
  <c r="L199" i="7"/>
  <c r="M199" i="7" s="1"/>
  <c r="N199" i="7" s="1"/>
  <c r="L231" i="7"/>
  <c r="M231" i="7" s="1"/>
  <c r="N231" i="7" s="1"/>
  <c r="L263" i="7"/>
  <c r="M263" i="7" s="1"/>
  <c r="N263" i="7" s="1"/>
  <c r="L295" i="7"/>
  <c r="M295" i="7" s="1"/>
  <c r="N295" i="7" s="1"/>
  <c r="L327" i="7"/>
  <c r="M327" i="7" s="1"/>
  <c r="N327" i="7" s="1"/>
  <c r="L359" i="7"/>
  <c r="M359" i="7" s="1"/>
  <c r="N359" i="7" s="1"/>
  <c r="L391" i="7"/>
  <c r="M391" i="7" s="1"/>
  <c r="N391" i="7" s="1"/>
  <c r="L414" i="7"/>
  <c r="M414" i="7" s="1"/>
  <c r="N414" i="7" s="1"/>
  <c r="L427" i="7"/>
  <c r="M427" i="7" s="1"/>
  <c r="N427" i="7" s="1"/>
  <c r="L448" i="7"/>
  <c r="M448" i="7" s="1"/>
  <c r="N448" i="7" s="1"/>
  <c r="L481" i="7"/>
  <c r="M481" i="7" s="1"/>
  <c r="N481" i="7" s="1"/>
  <c r="L519" i="7"/>
  <c r="M519" i="7" s="1"/>
  <c r="N519" i="7" s="1"/>
  <c r="L539" i="7"/>
  <c r="M539" i="7" s="1"/>
  <c r="N539" i="7" s="1"/>
  <c r="L575" i="7"/>
  <c r="M575" i="7" s="1"/>
  <c r="N575" i="7" s="1"/>
  <c r="L622" i="7"/>
  <c r="M622" i="7" s="1"/>
  <c r="N622" i="7" s="1"/>
  <c r="L668" i="7"/>
  <c r="M668" i="7" s="1"/>
  <c r="N668" i="7" s="1"/>
  <c r="L676" i="7"/>
  <c r="M676" i="7" s="1"/>
  <c r="N676" i="7" s="1"/>
  <c r="L691" i="7"/>
  <c r="M691" i="7" s="1"/>
  <c r="N691" i="7" s="1"/>
  <c r="L929" i="7"/>
  <c r="M929" i="7" s="1"/>
  <c r="N929" i="7" s="1"/>
  <c r="L945" i="7"/>
  <c r="M945" i="7" s="1"/>
  <c r="N945" i="7" s="1"/>
  <c r="L1089" i="7"/>
  <c r="M1089" i="7" s="1"/>
  <c r="N1089" i="7" s="1"/>
  <c r="L369" i="7"/>
  <c r="M369" i="7" s="1"/>
  <c r="N369" i="7" s="1"/>
  <c r="L433" i="7"/>
  <c r="M433" i="7" s="1"/>
  <c r="N433" i="7" s="1"/>
  <c r="L503" i="7"/>
  <c r="M503" i="7" s="1"/>
  <c r="N503" i="7" s="1"/>
  <c r="L528" i="7"/>
  <c r="M528" i="7" s="1"/>
  <c r="N528" i="7" s="1"/>
  <c r="L567" i="7"/>
  <c r="M567" i="7" s="1"/>
  <c r="N567" i="7" s="1"/>
  <c r="L17" i="7"/>
  <c r="M17" i="7" s="1"/>
  <c r="N17" i="7" s="1"/>
  <c r="L65" i="7"/>
  <c r="M65" i="7" s="1"/>
  <c r="N65" i="7" s="1"/>
  <c r="L911" i="7"/>
  <c r="M911" i="7" s="1"/>
  <c r="N911" i="7" s="1"/>
  <c r="L537" i="7"/>
  <c r="M537" i="7" s="1"/>
  <c r="N537" i="7" s="1"/>
  <c r="L556" i="7"/>
  <c r="M556" i="7" s="1"/>
  <c r="N556" i="7" s="1"/>
  <c r="L604" i="7"/>
  <c r="M604" i="7" s="1"/>
  <c r="N604" i="7" s="1"/>
  <c r="L649" i="7"/>
  <c r="M649" i="7" s="1"/>
  <c r="N649" i="7" s="1"/>
  <c r="L704" i="7"/>
  <c r="M704" i="7" s="1"/>
  <c r="N704" i="7" s="1"/>
  <c r="L809" i="7"/>
  <c r="M809" i="7" s="1"/>
  <c r="N809" i="7" s="1"/>
  <c r="L1137" i="7"/>
  <c r="M1137" i="7" s="1"/>
  <c r="N1137" i="7" s="1"/>
  <c r="L37" i="7"/>
  <c r="M37" i="7" s="1"/>
  <c r="N37" i="7" s="1"/>
  <c r="L16" i="7"/>
  <c r="M16" i="7" s="1"/>
  <c r="N16" i="7" s="1"/>
  <c r="L26" i="7"/>
  <c r="M26" i="7" s="1"/>
  <c r="N26" i="7" s="1"/>
  <c r="L42" i="7"/>
  <c r="M42" i="7" s="1"/>
  <c r="N42" i="7" s="1"/>
  <c r="L57" i="7"/>
  <c r="M57" i="7" s="1"/>
  <c r="N57" i="7" s="1"/>
  <c r="L123" i="7"/>
  <c r="M123" i="7" s="1"/>
  <c r="N123" i="7" s="1"/>
  <c r="L171" i="7"/>
  <c r="M171" i="7" s="1"/>
  <c r="N171" i="7" s="1"/>
  <c r="L193" i="7"/>
  <c r="M193" i="7" s="1"/>
  <c r="N193" i="7" s="1"/>
  <c r="L224" i="7"/>
  <c r="M224" i="7" s="1"/>
  <c r="N224" i="7" s="1"/>
  <c r="L254" i="7"/>
  <c r="M254" i="7" s="1"/>
  <c r="N254" i="7" s="1"/>
  <c r="L299" i="7"/>
  <c r="M299" i="7" s="1"/>
  <c r="N299" i="7" s="1"/>
  <c r="L321" i="7"/>
  <c r="M321" i="7" s="1"/>
  <c r="N321" i="7" s="1"/>
  <c r="L352" i="7"/>
  <c r="M352" i="7" s="1"/>
  <c r="N352" i="7" s="1"/>
  <c r="L382" i="7"/>
  <c r="M382" i="7" s="1"/>
  <c r="N382" i="7" s="1"/>
  <c r="L459" i="7"/>
  <c r="M459" i="7" s="1"/>
  <c r="N459" i="7" s="1"/>
  <c r="L491" i="7"/>
  <c r="M491" i="7" s="1"/>
  <c r="N491" i="7" s="1"/>
  <c r="L523" i="7"/>
  <c r="M523" i="7" s="1"/>
  <c r="N523" i="7" s="1"/>
  <c r="L550" i="7"/>
  <c r="M550" i="7" s="1"/>
  <c r="N550" i="7" s="1"/>
  <c r="L595" i="7"/>
  <c r="M595" i="7" s="1"/>
  <c r="N595" i="7" s="1"/>
  <c r="L627" i="7"/>
  <c r="M627" i="7" s="1"/>
  <c r="N627" i="7" s="1"/>
  <c r="L670" i="7"/>
  <c r="M670" i="7" s="1"/>
  <c r="L687" i="7"/>
  <c r="M687" i="7" s="1"/>
  <c r="N687" i="7" s="1"/>
  <c r="L917" i="7"/>
  <c r="M917" i="7" s="1"/>
  <c r="N917" i="7" s="1"/>
  <c r="L937" i="7"/>
  <c r="M937" i="7" s="1"/>
  <c r="N937" i="7" s="1"/>
  <c r="L1153" i="7"/>
  <c r="M1153" i="7" s="1"/>
  <c r="N1153" i="7" s="1"/>
  <c r="L573" i="7"/>
  <c r="M573" i="7" s="1"/>
  <c r="N573" i="7" s="1"/>
  <c r="L602" i="7"/>
  <c r="M602" i="7" s="1"/>
  <c r="N602" i="7" s="1"/>
  <c r="L642" i="7"/>
  <c r="M642" i="7" s="1"/>
  <c r="N642" i="7" s="1"/>
  <c r="L703" i="7"/>
  <c r="M703" i="7" s="1"/>
  <c r="N703" i="7" s="1"/>
  <c r="L801" i="7"/>
  <c r="M801" i="7" s="1"/>
  <c r="N801" i="7" s="1"/>
  <c r="L22" i="7"/>
  <c r="M22" i="7" s="1"/>
  <c r="L38" i="7"/>
  <c r="M38" i="7" s="1"/>
  <c r="N38" i="7" s="1"/>
  <c r="L86" i="7"/>
  <c r="M86" i="7" s="1"/>
  <c r="N86" i="7" s="1"/>
  <c r="L122" i="7"/>
  <c r="M122" i="7" s="1"/>
  <c r="N122" i="7" s="1"/>
  <c r="L159" i="7"/>
  <c r="M159" i="7" s="1"/>
  <c r="N159" i="7" s="1"/>
  <c r="L182" i="7"/>
  <c r="M182" i="7" s="1"/>
  <c r="N182" i="7" s="1"/>
  <c r="L195" i="7"/>
  <c r="M195" i="7" s="1"/>
  <c r="N195" i="7" s="1"/>
  <c r="L216" i="7"/>
  <c r="M216" i="7" s="1"/>
  <c r="L249" i="7"/>
  <c r="M249" i="7" s="1"/>
  <c r="N249" i="7" s="1"/>
  <c r="L287" i="7"/>
  <c r="M287" i="7" s="1"/>
  <c r="N287" i="7" s="1"/>
  <c r="L310" i="7"/>
  <c r="M310" i="7" s="1"/>
  <c r="N310" i="7" s="1"/>
  <c r="L323" i="7"/>
  <c r="M323" i="7" s="1"/>
  <c r="N323" i="7" s="1"/>
  <c r="L344" i="7"/>
  <c r="M344" i="7" s="1"/>
  <c r="N344" i="7" s="1"/>
  <c r="L377" i="7"/>
  <c r="M377" i="7" s="1"/>
  <c r="N377" i="7" s="1"/>
  <c r="L415" i="7"/>
  <c r="M415" i="7" s="1"/>
  <c r="N415" i="7" s="1"/>
  <c r="L438" i="7"/>
  <c r="M438" i="7" s="1"/>
  <c r="N438" i="7" s="1"/>
  <c r="L451" i="7"/>
  <c r="M451" i="7" s="1"/>
  <c r="N451" i="7" s="1"/>
  <c r="L472" i="7"/>
  <c r="M472" i="7" s="1"/>
  <c r="N472" i="7" s="1"/>
  <c r="L505" i="7"/>
  <c r="M505" i="7" s="1"/>
  <c r="N505" i="7" s="1"/>
  <c r="L547" i="7"/>
  <c r="M547" i="7" s="1"/>
  <c r="N547" i="7" s="1"/>
  <c r="L566" i="7"/>
  <c r="M566" i="7" s="1"/>
  <c r="N566" i="7" s="1"/>
  <c r="L581" i="7"/>
  <c r="M581" i="7" s="1"/>
  <c r="N581" i="7" s="1"/>
  <c r="L614" i="7"/>
  <c r="M614" i="7" s="1"/>
  <c r="N614" i="7" s="1"/>
  <c r="L635" i="7"/>
  <c r="M635" i="7" s="1"/>
  <c r="N635" i="7" s="1"/>
  <c r="L654" i="7"/>
  <c r="M654" i="7" s="1"/>
  <c r="N654" i="7" s="1"/>
  <c r="L667" i="7"/>
  <c r="M667" i="7" s="1"/>
  <c r="N667" i="7" s="1"/>
  <c r="L756" i="7"/>
  <c r="M756" i="7" s="1"/>
  <c r="N756" i="7" s="1"/>
  <c r="L764" i="7"/>
  <c r="M764" i="7" s="1"/>
  <c r="N764" i="7" s="1"/>
  <c r="L772" i="7"/>
  <c r="M772" i="7" s="1"/>
  <c r="N772" i="7" s="1"/>
  <c r="L780" i="7"/>
  <c r="M780" i="7" s="1"/>
  <c r="N780" i="7" s="1"/>
  <c r="L790" i="7"/>
  <c r="M790" i="7" s="1"/>
  <c r="N790" i="7" s="1"/>
  <c r="L798" i="7"/>
  <c r="M798" i="7" s="1"/>
  <c r="L806" i="7"/>
  <c r="M806" i="7" s="1"/>
  <c r="N806" i="7" s="1"/>
  <c r="L814" i="7"/>
  <c r="M814" i="7" s="1"/>
  <c r="N814" i="7" s="1"/>
  <c r="L829" i="7"/>
  <c r="M829" i="7" s="1"/>
  <c r="N829" i="7" s="1"/>
  <c r="L845" i="7"/>
  <c r="M845" i="7" s="1"/>
  <c r="N845" i="7" s="1"/>
  <c r="L1015" i="7"/>
  <c r="M1015" i="7" s="1"/>
  <c r="N1015" i="7" s="1"/>
  <c r="L1023" i="7"/>
  <c r="M1023" i="7" s="1"/>
  <c r="N1023" i="7" s="1"/>
  <c r="L1031" i="7"/>
  <c r="M1031" i="7" s="1"/>
  <c r="N1031" i="7" s="1"/>
  <c r="L1039" i="7"/>
  <c r="M1039" i="7" s="1"/>
  <c r="N1039" i="7" s="1"/>
  <c r="L1066" i="7"/>
  <c r="M1066" i="7" s="1"/>
  <c r="N1066" i="7" s="1"/>
  <c r="L1077" i="7"/>
  <c r="M1077" i="7" s="1"/>
  <c r="N1077" i="7" s="1"/>
  <c r="L1099" i="7"/>
  <c r="M1099" i="7" s="1"/>
  <c r="N1099" i="7" s="1"/>
  <c r="L1134" i="7"/>
  <c r="M1134" i="7" s="1"/>
  <c r="N1134" i="7" s="1"/>
  <c r="L1167" i="7"/>
  <c r="M1167" i="7" s="1"/>
  <c r="N1167" i="7" s="1"/>
  <c r="L1195" i="7"/>
  <c r="M1195" i="7" s="1"/>
  <c r="N1195" i="7" s="1"/>
  <c r="L1203" i="7"/>
  <c r="M1203" i="7" s="1"/>
  <c r="N1203" i="7" s="1"/>
  <c r="L726" i="7"/>
  <c r="M726" i="7" s="1"/>
  <c r="N726" i="7" s="1"/>
  <c r="L734" i="7"/>
  <c r="M734" i="7" s="1"/>
  <c r="N734" i="7" s="1"/>
  <c r="L742" i="7"/>
  <c r="M742" i="7" s="1"/>
  <c r="N742" i="7" s="1"/>
  <c r="L750" i="7"/>
  <c r="M750" i="7" s="1"/>
  <c r="N750" i="7" s="1"/>
  <c r="L765" i="7"/>
  <c r="M765" i="7" s="1"/>
  <c r="N765" i="7" s="1"/>
  <c r="L781" i="7"/>
  <c r="M781" i="7" s="1"/>
  <c r="N781" i="7" s="1"/>
  <c r="L855" i="7"/>
  <c r="M855" i="7" s="1"/>
  <c r="N855" i="7" s="1"/>
  <c r="L863" i="7"/>
  <c r="M863" i="7" s="1"/>
  <c r="N863" i="7" s="1"/>
  <c r="L871" i="7"/>
  <c r="M871" i="7" s="1"/>
  <c r="N871" i="7" s="1"/>
  <c r="L879" i="7"/>
  <c r="M879" i="7" s="1"/>
  <c r="N879" i="7" s="1"/>
  <c r="L897" i="7"/>
  <c r="M897" i="7" s="1"/>
  <c r="N897" i="7" s="1"/>
  <c r="L913" i="7"/>
  <c r="M913" i="7" s="1"/>
  <c r="N913" i="7" s="1"/>
  <c r="L984" i="7"/>
  <c r="M984" i="7" s="1"/>
  <c r="N984" i="7" s="1"/>
  <c r="L992" i="7"/>
  <c r="M992" i="7" s="1"/>
  <c r="N992" i="7" s="1"/>
  <c r="L1000" i="7"/>
  <c r="M1000" i="7" s="1"/>
  <c r="N1000" i="7" s="1"/>
  <c r="L1013" i="7"/>
  <c r="M1013" i="7" s="1"/>
  <c r="N1013" i="7" s="1"/>
  <c r="L1029" i="7"/>
  <c r="M1029" i="7" s="1"/>
  <c r="N1029" i="7" s="1"/>
  <c r="L1047" i="7"/>
  <c r="M1047" i="7" s="1"/>
  <c r="N1047" i="7" s="1"/>
  <c r="L1063" i="7"/>
  <c r="M1063" i="7" s="1"/>
  <c r="N1063" i="7" s="1"/>
  <c r="L1079" i="7"/>
  <c r="M1079" i="7" s="1"/>
  <c r="N1079" i="7" s="1"/>
  <c r="L1095" i="7"/>
  <c r="M1095" i="7" s="1"/>
  <c r="N1095" i="7" s="1"/>
  <c r="L1111" i="7"/>
  <c r="M1111" i="7" s="1"/>
  <c r="N1111" i="7" s="1"/>
  <c r="L1127" i="7"/>
  <c r="M1127" i="7" s="1"/>
  <c r="N1127" i="7" s="1"/>
  <c r="L1143" i="7"/>
  <c r="M1143" i="7" s="1"/>
  <c r="N1143" i="7" s="1"/>
  <c r="L1159" i="7"/>
  <c r="M1159" i="7" s="1"/>
  <c r="N1159" i="7" s="1"/>
  <c r="L1181" i="7"/>
  <c r="M1181" i="7" s="1"/>
  <c r="N1181" i="7" s="1"/>
  <c r="L1201" i="7"/>
  <c r="M1201" i="7" s="1"/>
  <c r="N1201" i="7" s="1"/>
  <c r="L725" i="7"/>
  <c r="M725" i="7" s="1"/>
  <c r="N725" i="7" s="1"/>
  <c r="L741" i="7"/>
  <c r="M741" i="7" s="1"/>
  <c r="N741" i="7" s="1"/>
  <c r="L820" i="7"/>
  <c r="M820" i="7" s="1"/>
  <c r="N820" i="7" s="1"/>
  <c r="L828" i="7"/>
  <c r="M828" i="7" s="1"/>
  <c r="N828" i="7" s="1"/>
  <c r="L836" i="7"/>
  <c r="M836" i="7" s="1"/>
  <c r="N836" i="7" s="1"/>
  <c r="L844" i="7"/>
  <c r="M844" i="7" s="1"/>
  <c r="N844" i="7" s="1"/>
  <c r="L857" i="7"/>
  <c r="M857" i="7" s="1"/>
  <c r="N857" i="7" s="1"/>
  <c r="L873" i="7"/>
  <c r="M873" i="7" s="1"/>
  <c r="N873" i="7" s="1"/>
  <c r="L625" i="7"/>
  <c r="M625" i="7" s="1"/>
  <c r="N625" i="7" s="1"/>
  <c r="L1061" i="7"/>
  <c r="M1061" i="7" s="1"/>
  <c r="N1061" i="7" s="1"/>
  <c r="L588" i="7"/>
  <c r="M588" i="7" s="1"/>
  <c r="N588" i="7" s="1"/>
  <c r="L1054" i="7"/>
  <c r="M1054" i="7" s="1"/>
  <c r="N1054" i="7" s="1"/>
  <c r="L1183" i="7"/>
  <c r="M1183" i="7" s="1"/>
  <c r="N1183" i="7" s="1"/>
  <c r="L347" i="7"/>
  <c r="M347" i="7" s="1"/>
  <c r="N347" i="7" s="1"/>
  <c r="L561" i="7"/>
  <c r="M561" i="7" s="1"/>
  <c r="N561" i="7" s="1"/>
  <c r="L659" i="7"/>
  <c r="M659" i="7" s="1"/>
  <c r="N659" i="7" s="1"/>
  <c r="L711" i="7"/>
  <c r="M711" i="7" s="1"/>
  <c r="N711" i="7" s="1"/>
  <c r="L813" i="7"/>
  <c r="M813" i="7" s="1"/>
  <c r="N813" i="7" s="1"/>
  <c r="L1041" i="7"/>
  <c r="M1041" i="7" s="1"/>
  <c r="N1041" i="7" s="1"/>
  <c r="L48" i="7"/>
  <c r="M48" i="7" s="1"/>
  <c r="N48" i="7" s="1"/>
  <c r="L58" i="7"/>
  <c r="M58" i="7" s="1"/>
  <c r="N58" i="7" s="1"/>
  <c r="L74" i="7"/>
  <c r="M74" i="7" s="1"/>
  <c r="N74" i="7" s="1"/>
  <c r="L89" i="7"/>
  <c r="M89" i="7" s="1"/>
  <c r="N89" i="7" s="1"/>
  <c r="L128" i="7"/>
  <c r="M128" i="7" s="1"/>
  <c r="N128" i="7" s="1"/>
  <c r="L158" i="7"/>
  <c r="M158" i="7" s="1"/>
  <c r="N158" i="7" s="1"/>
  <c r="L203" i="7"/>
  <c r="M203" i="7" s="1"/>
  <c r="N203" i="7" s="1"/>
  <c r="L225" i="7"/>
  <c r="M225" i="7" s="1"/>
  <c r="N225" i="7" s="1"/>
  <c r="L256" i="7"/>
  <c r="M256" i="7" s="1"/>
  <c r="N256" i="7" s="1"/>
  <c r="L286" i="7"/>
  <c r="M286" i="7" s="1"/>
  <c r="N286" i="7" s="1"/>
  <c r="L331" i="7"/>
  <c r="M331" i="7" s="1"/>
  <c r="N331" i="7" s="1"/>
  <c r="L353" i="7"/>
  <c r="M353" i="7" s="1"/>
  <c r="N353" i="7" s="1"/>
  <c r="L384" i="7"/>
  <c r="M384" i="7" s="1"/>
  <c r="N384" i="7" s="1"/>
  <c r="L416" i="7"/>
  <c r="M416" i="7" s="1"/>
  <c r="N416" i="7" s="1"/>
  <c r="L446" i="7"/>
  <c r="M446" i="7" s="1"/>
  <c r="N446" i="7" s="1"/>
  <c r="L478" i="7"/>
  <c r="M478" i="7" s="1"/>
  <c r="N478" i="7" s="1"/>
  <c r="L510" i="7"/>
  <c r="M510" i="7" s="1"/>
  <c r="N510" i="7" s="1"/>
  <c r="L651" i="7"/>
  <c r="M651" i="7" s="1"/>
  <c r="N651" i="7" s="1"/>
  <c r="L674" i="7"/>
  <c r="M674" i="7" s="1"/>
  <c r="N674" i="7" s="1"/>
  <c r="L695" i="7"/>
  <c r="M695" i="7" s="1"/>
  <c r="N695" i="7" s="1"/>
  <c r="L921" i="7"/>
  <c r="M921" i="7" s="1"/>
  <c r="N921" i="7" s="1"/>
  <c r="L941" i="7"/>
  <c r="M941" i="7" s="1"/>
  <c r="N941" i="7" s="1"/>
  <c r="L1057" i="7"/>
  <c r="M1057" i="7" s="1"/>
  <c r="N1057" i="7" s="1"/>
  <c r="L273" i="7"/>
  <c r="M273" i="7" s="1"/>
  <c r="N273" i="7" s="1"/>
  <c r="L336" i="7"/>
  <c r="M336" i="7" s="1"/>
  <c r="N336" i="7" s="1"/>
  <c r="L375" i="7"/>
  <c r="M375" i="7" s="1"/>
  <c r="N375" i="7" s="1"/>
  <c r="L398" i="7"/>
  <c r="M398" i="7" s="1"/>
  <c r="N398" i="7" s="1"/>
  <c r="L430" i="7"/>
  <c r="M430" i="7" s="1"/>
  <c r="N430" i="7" s="1"/>
  <c r="L494" i="7"/>
  <c r="M494" i="7" s="1"/>
  <c r="L579" i="7"/>
  <c r="M579" i="7" s="1"/>
  <c r="N579" i="7" s="1"/>
  <c r="L646" i="7"/>
  <c r="M646" i="7" s="1"/>
  <c r="N646" i="7" s="1"/>
  <c r="L710" i="7"/>
  <c r="M710" i="7" s="1"/>
  <c r="N710" i="7" s="1"/>
  <c r="L805" i="7"/>
  <c r="M805" i="7" s="1"/>
  <c r="N805" i="7" s="1"/>
  <c r="L1204" i="7"/>
  <c r="M1204" i="7" s="1"/>
  <c r="N1204" i="7" s="1"/>
  <c r="L28" i="7"/>
  <c r="M28" i="7" s="1"/>
  <c r="N28" i="7" s="1"/>
  <c r="L44" i="7"/>
  <c r="M44" i="7" s="1"/>
  <c r="N44" i="7" s="1"/>
  <c r="L69" i="7"/>
  <c r="M69" i="7" s="1"/>
  <c r="N69" i="7" s="1"/>
  <c r="L92" i="7"/>
  <c r="M92" i="7" s="1"/>
  <c r="N92" i="7" s="1"/>
  <c r="L101" i="7"/>
  <c r="M101" i="7" s="1"/>
  <c r="N101" i="7" s="1"/>
  <c r="L124" i="7"/>
  <c r="M124" i="7" s="1"/>
  <c r="N124" i="7" s="1"/>
  <c r="L150" i="7"/>
  <c r="M150" i="7" s="1"/>
  <c r="N150" i="7" s="1"/>
  <c r="L163" i="7"/>
  <c r="M163" i="7" s="1"/>
  <c r="N163" i="7" s="1"/>
  <c r="L184" i="7"/>
  <c r="M184" i="7" s="1"/>
  <c r="N184" i="7" s="1"/>
  <c r="L217" i="7"/>
  <c r="M217" i="7" s="1"/>
  <c r="N217" i="7" s="1"/>
  <c r="L255" i="7"/>
  <c r="M255" i="7" s="1"/>
  <c r="N255" i="7" s="1"/>
  <c r="L278" i="7"/>
  <c r="M278" i="7" s="1"/>
  <c r="N278" i="7" s="1"/>
  <c r="L291" i="7"/>
  <c r="M291" i="7" s="1"/>
  <c r="N291" i="7" s="1"/>
  <c r="L312" i="7"/>
  <c r="M312" i="7" s="1"/>
  <c r="N312" i="7" s="1"/>
  <c r="L345" i="7"/>
  <c r="M345" i="7" s="1"/>
  <c r="N345" i="7" s="1"/>
  <c r="L383" i="7"/>
  <c r="M383" i="7" s="1"/>
  <c r="N383" i="7" s="1"/>
  <c r="L406" i="7"/>
  <c r="M406" i="7" s="1"/>
  <c r="N406" i="7" s="1"/>
  <c r="L419" i="7"/>
  <c r="M419" i="7" s="1"/>
  <c r="N419" i="7" s="1"/>
  <c r="L440" i="7"/>
  <c r="M440" i="7" s="1"/>
  <c r="N440" i="7" s="1"/>
  <c r="L473" i="7"/>
  <c r="M473" i="7" s="1"/>
  <c r="N473" i="7" s="1"/>
  <c r="L511" i="7"/>
  <c r="M511" i="7" s="1"/>
  <c r="N511" i="7" s="1"/>
  <c r="L534" i="7"/>
  <c r="M534" i="7" s="1"/>
  <c r="N534" i="7" s="1"/>
  <c r="L570" i="7"/>
  <c r="M570" i="7" s="1"/>
  <c r="N570" i="7" s="1"/>
  <c r="L582" i="7"/>
  <c r="M582" i="7" s="1"/>
  <c r="N582" i="7" s="1"/>
  <c r="L603" i="7"/>
  <c r="M603" i="7" s="1"/>
  <c r="N603" i="7" s="1"/>
  <c r="L639" i="7"/>
  <c r="M639" i="7" s="1"/>
  <c r="N639" i="7" s="1"/>
  <c r="L658" i="7"/>
  <c r="M658" i="7" s="1"/>
  <c r="N658" i="7" s="1"/>
  <c r="L671" i="7"/>
  <c r="M671" i="7" s="1"/>
  <c r="N671" i="7" s="1"/>
  <c r="L758" i="7"/>
  <c r="M758" i="7" s="1"/>
  <c r="N758" i="7" s="1"/>
  <c r="L766" i="7"/>
  <c r="M766" i="7" s="1"/>
  <c r="N766" i="7" s="1"/>
  <c r="L774" i="7"/>
  <c r="M774" i="7" s="1"/>
  <c r="N774" i="7" s="1"/>
  <c r="L782" i="7"/>
  <c r="M782" i="7" s="1"/>
  <c r="N782" i="7" s="1"/>
  <c r="L791" i="7"/>
  <c r="M791" i="7" s="1"/>
  <c r="N791" i="7" s="1"/>
  <c r="L799" i="7"/>
  <c r="M799" i="7" s="1"/>
  <c r="N799" i="7" s="1"/>
  <c r="L807" i="7"/>
  <c r="M807" i="7" s="1"/>
  <c r="N807" i="7" s="1"/>
  <c r="L815" i="7"/>
  <c r="M815" i="7" s="1"/>
  <c r="N815" i="7" s="1"/>
  <c r="L833" i="7"/>
  <c r="M833" i="7" s="1"/>
  <c r="N833" i="7" s="1"/>
  <c r="L849" i="7"/>
  <c r="M849" i="7" s="1"/>
  <c r="N849" i="7" s="1"/>
  <c r="L1016" i="7"/>
  <c r="M1016" i="7" s="1"/>
  <c r="N1016" i="7" s="1"/>
  <c r="L1024" i="7"/>
  <c r="M1024" i="7" s="1"/>
  <c r="N1024" i="7" s="1"/>
  <c r="L1032" i="7"/>
  <c r="M1032" i="7" s="1"/>
  <c r="N1032" i="7" s="1"/>
  <c r="L1045" i="7"/>
  <c r="M1045" i="7" s="1"/>
  <c r="N1045" i="7" s="1"/>
  <c r="L1067" i="7"/>
  <c r="M1067" i="7" s="1"/>
  <c r="N1067" i="7" s="1"/>
  <c r="L1102" i="7"/>
  <c r="M1102" i="7" s="1"/>
  <c r="N1102" i="7" s="1"/>
  <c r="L1135" i="7"/>
  <c r="M1135" i="7" s="1"/>
  <c r="N1135" i="7" s="1"/>
  <c r="L1162" i="7"/>
  <c r="M1162" i="7" s="1"/>
  <c r="N1162" i="7" s="1"/>
  <c r="L1173" i="7"/>
  <c r="M1173" i="7" s="1"/>
  <c r="N1173" i="7" s="1"/>
  <c r="L1198" i="7"/>
  <c r="M1198" i="7" s="1"/>
  <c r="N1198" i="7" s="1"/>
  <c r="L1206" i="7"/>
  <c r="M1206" i="7" s="1"/>
  <c r="N1206" i="7" s="1"/>
  <c r="L727" i="7"/>
  <c r="M727" i="7" s="1"/>
  <c r="N727" i="7" s="1"/>
  <c r="L735" i="7"/>
  <c r="M735" i="7" s="1"/>
  <c r="N735" i="7" s="1"/>
  <c r="L743" i="7"/>
  <c r="M743" i="7" s="1"/>
  <c r="N743" i="7" s="1"/>
  <c r="L751" i="7"/>
  <c r="M751" i="7" s="1"/>
  <c r="N751" i="7" s="1"/>
  <c r="L769" i="7"/>
  <c r="M769" i="7" s="1"/>
  <c r="N769" i="7" s="1"/>
  <c r="L785" i="7"/>
  <c r="M785" i="7" s="1"/>
  <c r="N785" i="7" s="1"/>
  <c r="L856" i="7"/>
  <c r="M856" i="7" s="1"/>
  <c r="N856" i="7" s="1"/>
  <c r="L864" i="7"/>
  <c r="M864" i="7" s="1"/>
  <c r="N864" i="7" s="1"/>
  <c r="L872" i="7"/>
  <c r="M872" i="7" s="1"/>
  <c r="N872" i="7" s="1"/>
  <c r="L885" i="7"/>
  <c r="M885" i="7" s="1"/>
  <c r="N885" i="7" s="1"/>
  <c r="L901" i="7"/>
  <c r="M901" i="7" s="1"/>
  <c r="N901" i="7" s="1"/>
  <c r="L980" i="7"/>
  <c r="M980" i="7" s="1"/>
  <c r="N980" i="7" s="1"/>
  <c r="L988" i="7"/>
  <c r="M988" i="7" s="1"/>
  <c r="N988" i="7" s="1"/>
  <c r="L996" i="7"/>
  <c r="M996" i="7" s="1"/>
  <c r="N996" i="7" s="1"/>
  <c r="L1004" i="7"/>
  <c r="M1004" i="7" s="1"/>
  <c r="N1004" i="7" s="1"/>
  <c r="L1017" i="7"/>
  <c r="M1017" i="7" s="1"/>
  <c r="N1017" i="7" s="1"/>
  <c r="L1033" i="7"/>
  <c r="M1033" i="7" s="1"/>
  <c r="N1033" i="7" s="1"/>
  <c r="L1053" i="7"/>
  <c r="M1053" i="7" s="1"/>
  <c r="N1053" i="7" s="1"/>
  <c r="L1069" i="7"/>
  <c r="M1069" i="7" s="1"/>
  <c r="N1069" i="7" s="1"/>
  <c r="L1085" i="7"/>
  <c r="M1085" i="7" s="1"/>
  <c r="N1085" i="7" s="1"/>
  <c r="L1101" i="7"/>
  <c r="M1101" i="7" s="1"/>
  <c r="N1101" i="7" s="1"/>
  <c r="L1117" i="7"/>
  <c r="M1117" i="7" s="1"/>
  <c r="N1117" i="7" s="1"/>
  <c r="L1133" i="7"/>
  <c r="M1133" i="7" s="1"/>
  <c r="N1133" i="7" s="1"/>
  <c r="L1149" i="7"/>
  <c r="M1149" i="7" s="1"/>
  <c r="N1149" i="7" s="1"/>
  <c r="L1165" i="7"/>
  <c r="M1165" i="7" s="1"/>
  <c r="N1165" i="7" s="1"/>
  <c r="L1190" i="7"/>
  <c r="M1190" i="7" s="1"/>
  <c r="N1190" i="7" s="1"/>
  <c r="L1205" i="7"/>
  <c r="M1205" i="7" s="1"/>
  <c r="N1205" i="7" s="1"/>
  <c r="L729" i="7"/>
  <c r="M729" i="7" s="1"/>
  <c r="N729" i="7" s="1"/>
  <c r="L745" i="7"/>
  <c r="M745" i="7" s="1"/>
  <c r="N745" i="7" s="1"/>
  <c r="L822" i="7"/>
  <c r="M822" i="7" s="1"/>
  <c r="N822" i="7" s="1"/>
  <c r="L830" i="7"/>
  <c r="M830" i="7" s="1"/>
  <c r="N830" i="7" s="1"/>
  <c r="L838" i="7"/>
  <c r="M838" i="7" s="1"/>
  <c r="N838" i="7" s="1"/>
  <c r="L846" i="7"/>
  <c r="M846" i="7" s="1"/>
  <c r="N846" i="7" s="1"/>
  <c r="L861" i="7"/>
  <c r="M861" i="7" s="1"/>
  <c r="N861" i="7" s="1"/>
  <c r="L877" i="7"/>
  <c r="M877" i="7" s="1"/>
  <c r="N877" i="7" s="1"/>
  <c r="L49" i="7"/>
  <c r="M49" i="7" s="1"/>
  <c r="N49" i="7" s="1"/>
  <c r="L368" i="7"/>
  <c r="M368" i="7" s="1"/>
  <c r="N368" i="7" s="1"/>
  <c r="L471" i="7"/>
  <c r="M471" i="7" s="1"/>
  <c r="N471" i="7" s="1"/>
  <c r="L630" i="7"/>
  <c r="M630" i="7" s="1"/>
  <c r="N630" i="7" s="1"/>
  <c r="L663" i="7"/>
  <c r="M663" i="7" s="1"/>
  <c r="N663" i="7" s="1"/>
  <c r="L700" i="7"/>
  <c r="M700" i="7" s="1"/>
  <c r="N700" i="7" s="1"/>
  <c r="L716" i="7"/>
  <c r="M716" i="7" s="1"/>
  <c r="N716" i="7" s="1"/>
  <c r="L817" i="7"/>
  <c r="M817" i="7" s="1"/>
  <c r="N817" i="7" s="1"/>
  <c r="L70" i="7"/>
  <c r="M70" i="7" s="1"/>
  <c r="N70" i="7" s="1"/>
  <c r="L80" i="7"/>
  <c r="M80" i="7" s="1"/>
  <c r="N80" i="7" s="1"/>
  <c r="L90" i="7"/>
  <c r="M90" i="7" s="1"/>
  <c r="N90" i="7" s="1"/>
  <c r="L108" i="7"/>
  <c r="M108" i="7" s="1"/>
  <c r="N108" i="7" s="1"/>
  <c r="L129" i="7"/>
  <c r="M129" i="7" s="1"/>
  <c r="N129" i="7" s="1"/>
  <c r="L160" i="7"/>
  <c r="M160" i="7" s="1"/>
  <c r="N160" i="7" s="1"/>
  <c r="L190" i="7"/>
  <c r="M190" i="7" s="1"/>
  <c r="N190" i="7" s="1"/>
  <c r="L235" i="7"/>
  <c r="M235" i="7" s="1"/>
  <c r="N235" i="7" s="1"/>
  <c r="L257" i="7"/>
  <c r="M257" i="7" s="1"/>
  <c r="N257" i="7" s="1"/>
  <c r="L288" i="7"/>
  <c r="M288" i="7" s="1"/>
  <c r="N288" i="7" s="1"/>
  <c r="L318" i="7"/>
  <c r="M318" i="7" s="1"/>
  <c r="N318" i="7" s="1"/>
  <c r="L363" i="7"/>
  <c r="M363" i="7" s="1"/>
  <c r="N363" i="7" s="1"/>
  <c r="L385" i="7"/>
  <c r="M385" i="7" s="1"/>
  <c r="N385" i="7" s="1"/>
  <c r="L417" i="7"/>
  <c r="M417" i="7" s="1"/>
  <c r="N417" i="7" s="1"/>
  <c r="L449" i="7"/>
  <c r="M449" i="7" s="1"/>
  <c r="N449" i="7" s="1"/>
  <c r="L480" i="7"/>
  <c r="M480" i="7" s="1"/>
  <c r="N480" i="7" s="1"/>
  <c r="L512" i="7"/>
  <c r="M512" i="7" s="1"/>
  <c r="N512" i="7" s="1"/>
  <c r="L546" i="7"/>
  <c r="M546" i="7" s="1"/>
  <c r="N546" i="7" s="1"/>
  <c r="L571" i="7"/>
  <c r="M571" i="7" s="1"/>
  <c r="N571" i="7" s="1"/>
  <c r="L666" i="7"/>
  <c r="M666" i="7" s="1"/>
  <c r="N666" i="7" s="1"/>
  <c r="L677" i="7"/>
  <c r="M677" i="7" s="1"/>
  <c r="N677" i="7" s="1"/>
  <c r="L925" i="7"/>
  <c r="M925" i="7" s="1"/>
  <c r="N925" i="7" s="1"/>
  <c r="L1121" i="7"/>
  <c r="M1121" i="7" s="1"/>
  <c r="N1121" i="7" s="1"/>
  <c r="L1185" i="7"/>
  <c r="M1185" i="7" s="1"/>
  <c r="N1185" i="7" s="1"/>
  <c r="L279" i="7"/>
  <c r="M279" i="7" s="1"/>
  <c r="N279" i="7" s="1"/>
  <c r="L304" i="7"/>
  <c r="M304" i="7" s="1"/>
  <c r="N304" i="7" s="1"/>
  <c r="L401" i="7"/>
  <c r="M401" i="7" s="1"/>
  <c r="N401" i="7" s="1"/>
  <c r="L439" i="7"/>
  <c r="M439" i="7" s="1"/>
  <c r="N439" i="7" s="1"/>
  <c r="L465" i="7"/>
  <c r="M465" i="7" s="1"/>
  <c r="N465" i="7" s="1"/>
  <c r="L497" i="7"/>
  <c r="M497" i="7" s="1"/>
  <c r="N497" i="7" s="1"/>
  <c r="L535" i="7"/>
  <c r="M535" i="7" s="1"/>
  <c r="N535" i="7" s="1"/>
  <c r="L557" i="7"/>
  <c r="M557" i="7" s="1"/>
  <c r="N557" i="7" s="1"/>
  <c r="L619" i="7"/>
  <c r="M619" i="7" s="1"/>
  <c r="N619" i="7" s="1"/>
  <c r="L655" i="7"/>
  <c r="M655" i="7" s="1"/>
  <c r="N655" i="7" s="1"/>
  <c r="L698" i="7"/>
  <c r="M698" i="7" s="1"/>
  <c r="N698" i="7" s="1"/>
  <c r="L712" i="7"/>
  <c r="M712" i="7" s="1"/>
  <c r="N712" i="7" s="1"/>
  <c r="L1073" i="7"/>
  <c r="M1073" i="7" s="1"/>
  <c r="N1073" i="7" s="1"/>
  <c r="L12" i="7"/>
  <c r="M12" i="7" s="1"/>
  <c r="N12" i="7" s="1"/>
  <c r="L76" i="7"/>
  <c r="M76" i="7" s="1"/>
  <c r="N76" i="7" s="1"/>
  <c r="L102" i="7"/>
  <c r="M102" i="7" s="1"/>
  <c r="N102" i="7" s="1"/>
  <c r="L131" i="7"/>
  <c r="M131" i="7" s="1"/>
  <c r="N131" i="7" s="1"/>
  <c r="L152" i="7"/>
  <c r="M152" i="7" s="1"/>
  <c r="N152" i="7" s="1"/>
  <c r="L185" i="7"/>
  <c r="M185" i="7" s="1"/>
  <c r="N185" i="7" s="1"/>
  <c r="L223" i="7"/>
  <c r="M223" i="7" s="1"/>
  <c r="N223" i="7" s="1"/>
  <c r="L246" i="7"/>
  <c r="M246" i="7" s="1"/>
  <c r="N246" i="7" s="1"/>
  <c r="L259" i="7"/>
  <c r="M259" i="7" s="1"/>
  <c r="N259" i="7" s="1"/>
  <c r="L280" i="7"/>
  <c r="M280" i="7" s="1"/>
  <c r="N280" i="7" s="1"/>
  <c r="L313" i="7"/>
  <c r="M313" i="7" s="1"/>
  <c r="N313" i="7" s="1"/>
  <c r="L351" i="7"/>
  <c r="M351" i="7" s="1"/>
  <c r="N351" i="7" s="1"/>
  <c r="L374" i="7"/>
  <c r="M374" i="7" s="1"/>
  <c r="N374" i="7" s="1"/>
  <c r="L387" i="7"/>
  <c r="M387" i="7" s="1"/>
  <c r="N387" i="7" s="1"/>
  <c r="L408" i="7"/>
  <c r="M408" i="7" s="1"/>
  <c r="N408" i="7" s="1"/>
  <c r="L441" i="7"/>
  <c r="M441" i="7" s="1"/>
  <c r="N441" i="7" s="1"/>
  <c r="L479" i="7"/>
  <c r="M479" i="7" s="1"/>
  <c r="N479" i="7" s="1"/>
  <c r="L502" i="7"/>
  <c r="M502" i="7" s="1"/>
  <c r="N502" i="7" s="1"/>
  <c r="L515" i="7"/>
  <c r="M515" i="7" s="1"/>
  <c r="N515" i="7" s="1"/>
  <c r="L538" i="7"/>
  <c r="M538" i="7" s="1"/>
  <c r="N538" i="7" s="1"/>
  <c r="L572" i="7"/>
  <c r="M572" i="7" s="1"/>
  <c r="N572" i="7" s="1"/>
  <c r="L610" i="7"/>
  <c r="M610" i="7" s="1"/>
  <c r="N610" i="7" s="1"/>
  <c r="L652" i="7"/>
  <c r="M652" i="7" s="1"/>
  <c r="L660" i="7"/>
  <c r="M660" i="7" s="1"/>
  <c r="N660" i="7" s="1"/>
  <c r="L675" i="7"/>
  <c r="M675" i="7" s="1"/>
  <c r="N675" i="7" s="1"/>
  <c r="L759" i="7"/>
  <c r="M759" i="7" s="1"/>
  <c r="N759" i="7" s="1"/>
  <c r="L767" i="7"/>
  <c r="M767" i="7" s="1"/>
  <c r="N767" i="7" s="1"/>
  <c r="L775" i="7"/>
  <c r="M775" i="7" s="1"/>
  <c r="N775" i="7" s="1"/>
  <c r="L783" i="7"/>
  <c r="M783" i="7" s="1"/>
  <c r="N783" i="7" s="1"/>
  <c r="L792" i="7"/>
  <c r="M792" i="7" s="1"/>
  <c r="N792" i="7" s="1"/>
  <c r="L800" i="7"/>
  <c r="M800" i="7" s="1"/>
  <c r="N800" i="7" s="1"/>
  <c r="L808" i="7"/>
  <c r="M808" i="7" s="1"/>
  <c r="N808" i="7" s="1"/>
  <c r="L821" i="7"/>
  <c r="M821" i="7" s="1"/>
  <c r="N821" i="7" s="1"/>
  <c r="L837" i="7"/>
  <c r="M837" i="7" s="1"/>
  <c r="N837" i="7" s="1"/>
  <c r="L1012" i="7"/>
  <c r="M1012" i="7" s="1"/>
  <c r="N1012" i="7" s="1"/>
  <c r="L1020" i="7"/>
  <c r="M1020" i="7" s="1"/>
  <c r="N1020" i="7" s="1"/>
  <c r="L1028" i="7"/>
  <c r="M1028" i="7" s="1"/>
  <c r="N1028" i="7" s="1"/>
  <c r="L1036" i="7"/>
  <c r="M1036" i="7" s="1"/>
  <c r="N1036" i="7" s="1"/>
  <c r="L1070" i="7"/>
  <c r="M1070" i="7" s="1"/>
  <c r="N1070" i="7" s="1"/>
  <c r="L1103" i="7"/>
  <c r="M1103" i="7" s="1"/>
  <c r="N1103" i="7" s="1"/>
  <c r="L1130" i="7"/>
  <c r="M1130" i="7" s="1"/>
  <c r="N1130" i="7" s="1"/>
  <c r="L1141" i="7"/>
  <c r="M1141" i="7" s="1"/>
  <c r="N1141" i="7" s="1"/>
  <c r="L1163" i="7"/>
  <c r="M1163" i="7" s="1"/>
  <c r="N1163" i="7" s="1"/>
  <c r="L1199" i="7"/>
  <c r="M1199" i="7" s="1"/>
  <c r="N1199" i="7" s="1"/>
  <c r="L1207" i="7"/>
  <c r="M1207" i="7" s="1"/>
  <c r="N1207" i="7" s="1"/>
  <c r="L728" i="7"/>
  <c r="M728" i="7" s="1"/>
  <c r="N728" i="7" s="1"/>
  <c r="L736" i="7"/>
  <c r="M736" i="7" s="1"/>
  <c r="N736" i="7" s="1"/>
  <c r="L744" i="7"/>
  <c r="M744" i="7" s="1"/>
  <c r="N744" i="7" s="1"/>
  <c r="L757" i="7"/>
  <c r="M757" i="7" s="1"/>
  <c r="N757" i="7" s="1"/>
  <c r="L773" i="7"/>
  <c r="M773" i="7" s="1"/>
  <c r="N773" i="7" s="1"/>
  <c r="L852" i="7"/>
  <c r="M852" i="7" s="1"/>
  <c r="N852" i="7" s="1"/>
  <c r="L860" i="7"/>
  <c r="M860" i="7" s="1"/>
  <c r="N860" i="7" s="1"/>
  <c r="L868" i="7"/>
  <c r="M868" i="7" s="1"/>
  <c r="N868" i="7" s="1"/>
  <c r="L876" i="7"/>
  <c r="M876" i="7" s="1"/>
  <c r="N876" i="7" s="1"/>
  <c r="L889" i="7"/>
  <c r="M889" i="7" s="1"/>
  <c r="N889" i="7" s="1"/>
  <c r="L905" i="7"/>
  <c r="M905" i="7" s="1"/>
  <c r="N905" i="7" s="1"/>
  <c r="L982" i="7"/>
  <c r="M982" i="7" s="1"/>
  <c r="N982" i="7" s="1"/>
  <c r="L990" i="7"/>
  <c r="M990" i="7" s="1"/>
  <c r="N990" i="7" s="1"/>
  <c r="L998" i="7"/>
  <c r="M998" i="7" s="1"/>
  <c r="N998" i="7" s="1"/>
  <c r="L1006" i="7"/>
  <c r="M1006" i="7" s="1"/>
  <c r="N1006" i="7" s="1"/>
  <c r="L1021" i="7"/>
  <c r="M1021" i="7" s="1"/>
  <c r="N1021" i="7" s="1"/>
  <c r="L1037" i="7"/>
  <c r="M1037" i="7" s="1"/>
  <c r="N1037" i="7" s="1"/>
  <c r="L1174" i="7"/>
  <c r="M1174" i="7" s="1"/>
  <c r="N1174" i="7" s="1"/>
  <c r="L1191" i="7"/>
  <c r="M1191" i="7" s="1"/>
  <c r="N1191" i="7" s="1"/>
  <c r="L718" i="7"/>
  <c r="M718" i="7" s="1"/>
  <c r="N718" i="7" s="1"/>
  <c r="L733" i="7"/>
  <c r="M733" i="7" s="1"/>
  <c r="N733" i="7" s="1"/>
  <c r="L749" i="7"/>
  <c r="M749" i="7" s="1"/>
  <c r="N749" i="7" s="1"/>
  <c r="L823" i="7"/>
  <c r="M823" i="7" s="1"/>
  <c r="N823" i="7" s="1"/>
  <c r="L831" i="7"/>
  <c r="M831" i="7" s="1"/>
  <c r="N831" i="7" s="1"/>
  <c r="L839" i="7"/>
  <c r="M839" i="7" s="1"/>
  <c r="N839" i="7" s="1"/>
  <c r="L847" i="7"/>
  <c r="M847" i="7" s="1"/>
  <c r="N847" i="7" s="1"/>
  <c r="L865" i="7"/>
  <c r="M865" i="7" s="1"/>
  <c r="N865" i="7" s="1"/>
  <c r="L881" i="7"/>
  <c r="M881" i="7" s="1"/>
  <c r="N881" i="7" s="1"/>
  <c r="L952" i="7"/>
  <c r="M952" i="7" s="1"/>
  <c r="N952" i="7" s="1"/>
  <c r="L960" i="7"/>
  <c r="M960" i="7" s="1"/>
  <c r="N960" i="7" s="1"/>
  <c r="L968" i="7"/>
  <c r="M968" i="7" s="1"/>
  <c r="N968" i="7" s="1"/>
  <c r="L981" i="7"/>
  <c r="M981" i="7" s="1"/>
  <c r="N981" i="7" s="1"/>
  <c r="L997" i="7"/>
  <c r="M997" i="7" s="1"/>
  <c r="N997" i="7" s="1"/>
  <c r="L1042" i="7"/>
  <c r="M1042" i="7" s="1"/>
  <c r="N1042" i="7" s="1"/>
  <c r="L1058" i="7"/>
  <c r="M1058" i="7" s="1"/>
  <c r="N1058" i="7" s="1"/>
  <c r="L1074" i="7"/>
  <c r="M1074" i="7" s="1"/>
  <c r="N1074" i="7" s="1"/>
  <c r="L1090" i="7"/>
  <c r="M1090" i="7" s="1"/>
  <c r="N1090" i="7" s="1"/>
  <c r="L1106" i="7"/>
  <c r="M1106" i="7" s="1"/>
  <c r="N1106" i="7" s="1"/>
  <c r="L1122" i="7"/>
  <c r="M1122" i="7" s="1"/>
  <c r="L1138" i="7"/>
  <c r="M1138" i="7" s="1"/>
  <c r="N1138" i="7" s="1"/>
  <c r="L1154" i="7"/>
  <c r="M1154" i="7" s="1"/>
  <c r="N1154" i="7" s="1"/>
  <c r="L1171" i="7"/>
  <c r="M1171" i="7" s="1"/>
  <c r="N1171" i="7" s="1"/>
  <c r="L1193" i="7"/>
  <c r="M1193" i="7" s="1"/>
  <c r="N1193" i="7" s="1"/>
  <c r="L591" i="7"/>
  <c r="M591" i="7" s="1"/>
  <c r="N591" i="7" s="1"/>
  <c r="L133" i="7"/>
  <c r="M133" i="7" s="1"/>
  <c r="N133" i="7" s="1"/>
  <c r="L149" i="7"/>
  <c r="M149" i="7" s="1"/>
  <c r="N149" i="7" s="1"/>
  <c r="L165" i="7"/>
  <c r="M165" i="7" s="1"/>
  <c r="N165" i="7" s="1"/>
  <c r="L181" i="7"/>
  <c r="M181" i="7" s="1"/>
  <c r="N181" i="7" s="1"/>
  <c r="L197" i="7"/>
  <c r="M197" i="7" s="1"/>
  <c r="N197" i="7" s="1"/>
  <c r="L213" i="7"/>
  <c r="M213" i="7" s="1"/>
  <c r="N213" i="7" s="1"/>
  <c r="L229" i="7"/>
  <c r="M229" i="7" s="1"/>
  <c r="N229" i="7" s="1"/>
  <c r="L245" i="7"/>
  <c r="M245" i="7" s="1"/>
  <c r="N245" i="7" s="1"/>
  <c r="L261" i="7"/>
  <c r="M261" i="7" s="1"/>
  <c r="N261" i="7" s="1"/>
  <c r="L277" i="7"/>
  <c r="M277" i="7" s="1"/>
  <c r="N277" i="7" s="1"/>
  <c r="L293" i="7"/>
  <c r="M293" i="7" s="1"/>
  <c r="N293" i="7" s="1"/>
  <c r="L309" i="7"/>
  <c r="M309" i="7" s="1"/>
  <c r="N309" i="7" s="1"/>
  <c r="L325" i="7"/>
  <c r="M325" i="7" s="1"/>
  <c r="N325" i="7" s="1"/>
  <c r="L341" i="7"/>
  <c r="M341" i="7" s="1"/>
  <c r="N341" i="7" s="1"/>
  <c r="L357" i="7"/>
  <c r="M357" i="7" s="1"/>
  <c r="N357" i="7" s="1"/>
  <c r="L373" i="7"/>
  <c r="M373" i="7" s="1"/>
  <c r="N373" i="7" s="1"/>
  <c r="L389" i="7"/>
  <c r="M389" i="7" s="1"/>
  <c r="N389" i="7" s="1"/>
  <c r="L405" i="7"/>
  <c r="M405" i="7" s="1"/>
  <c r="N405" i="7" s="1"/>
  <c r="L421" i="7"/>
  <c r="M421" i="7" s="1"/>
  <c r="N421" i="7" s="1"/>
  <c r="L437" i="7"/>
  <c r="M437" i="7" s="1"/>
  <c r="N437" i="7" s="1"/>
  <c r="L453" i="7"/>
  <c r="M453" i="7" s="1"/>
  <c r="N453" i="7" s="1"/>
  <c r="L469" i="7"/>
  <c r="M469" i="7" s="1"/>
  <c r="N469" i="7" s="1"/>
  <c r="L485" i="7"/>
  <c r="M485" i="7" s="1"/>
  <c r="N485" i="7" s="1"/>
  <c r="L501" i="7"/>
  <c r="M501" i="7" s="1"/>
  <c r="N501" i="7" s="1"/>
  <c r="L517" i="7"/>
  <c r="M517" i="7" s="1"/>
  <c r="N517" i="7" s="1"/>
  <c r="L544" i="7"/>
  <c r="M544" i="7" s="1"/>
  <c r="N544" i="7" s="1"/>
  <c r="L576" i="7"/>
  <c r="M576" i="7" s="1"/>
  <c r="N576" i="7" s="1"/>
  <c r="L608" i="7"/>
  <c r="M608" i="7" s="1"/>
  <c r="N608" i="7" s="1"/>
  <c r="L640" i="7"/>
  <c r="M640" i="7" s="1"/>
  <c r="N640" i="7" s="1"/>
  <c r="L552" i="7"/>
  <c r="M552" i="7" s="1"/>
  <c r="N552" i="7" s="1"/>
  <c r="L616" i="7"/>
  <c r="M616" i="7" s="1"/>
  <c r="N616" i="7" s="1"/>
  <c r="L548" i="7"/>
  <c r="M548" i="7" s="1"/>
  <c r="N548" i="7" s="1"/>
  <c r="L612" i="7"/>
  <c r="M612" i="7" s="1"/>
  <c r="N612" i="7" s="1"/>
  <c r="L657" i="7"/>
  <c r="M657" i="7" s="1"/>
  <c r="N657" i="7" s="1"/>
  <c r="L673" i="7"/>
  <c r="M673" i="7" s="1"/>
  <c r="N673" i="7" s="1"/>
  <c r="L689" i="7"/>
  <c r="M689" i="7" s="1"/>
  <c r="N689" i="7" s="1"/>
  <c r="L707" i="7"/>
  <c r="M707" i="7" s="1"/>
  <c r="N707" i="7" s="1"/>
  <c r="L723" i="7"/>
  <c r="M723" i="7" s="1"/>
  <c r="N723" i="7" s="1"/>
  <c r="L739" i="7"/>
  <c r="M739" i="7" s="1"/>
  <c r="N739" i="7" s="1"/>
  <c r="L755" i="7"/>
  <c r="M755" i="7" s="1"/>
  <c r="N755" i="7" s="1"/>
  <c r="L771" i="7"/>
  <c r="M771" i="7" s="1"/>
  <c r="N771" i="7" s="1"/>
  <c r="L787" i="7"/>
  <c r="M787" i="7" s="1"/>
  <c r="N787" i="7" s="1"/>
  <c r="L803" i="7"/>
  <c r="M803" i="7" s="1"/>
  <c r="N803" i="7" s="1"/>
  <c r="L819" i="7"/>
  <c r="M819" i="7" s="1"/>
  <c r="N819" i="7" s="1"/>
  <c r="L835" i="7"/>
  <c r="M835" i="7" s="1"/>
  <c r="N835" i="7" s="1"/>
  <c r="L851" i="7"/>
  <c r="M851" i="7" s="1"/>
  <c r="N851" i="7" s="1"/>
  <c r="L867" i="7"/>
  <c r="M867" i="7" s="1"/>
  <c r="N867" i="7" s="1"/>
  <c r="L883" i="7"/>
  <c r="M883" i="7" s="1"/>
  <c r="N883" i="7" s="1"/>
  <c r="L899" i="7"/>
  <c r="M899" i="7" s="1"/>
  <c r="N899" i="7" s="1"/>
  <c r="L915" i="7"/>
  <c r="M915" i="7" s="1"/>
  <c r="N915" i="7" s="1"/>
  <c r="L931" i="7"/>
  <c r="M931" i="7" s="1"/>
  <c r="N931" i="7" s="1"/>
  <c r="L947" i="7"/>
  <c r="M947" i="7" s="1"/>
  <c r="N947" i="7" s="1"/>
  <c r="L963" i="7"/>
  <c r="M963" i="7" s="1"/>
  <c r="N963" i="7" s="1"/>
  <c r="L979" i="7"/>
  <c r="M979" i="7" s="1"/>
  <c r="N979" i="7" s="1"/>
  <c r="L995" i="7"/>
  <c r="M995" i="7" s="1"/>
  <c r="N995" i="7" s="1"/>
  <c r="L1011" i="7"/>
  <c r="M1011" i="7" s="1"/>
  <c r="L1027" i="7"/>
  <c r="M1027" i="7" s="1"/>
  <c r="N1027" i="7" s="1"/>
  <c r="L84" i="7"/>
  <c r="M84" i="7" s="1"/>
  <c r="N84" i="7" s="1"/>
  <c r="L456" i="7"/>
  <c r="M456" i="7" s="1"/>
  <c r="N456" i="7" s="1"/>
  <c r="L311" i="7"/>
  <c r="M311" i="7" s="1"/>
  <c r="N311" i="7" s="1"/>
  <c r="L400" i="7"/>
  <c r="M400" i="7" s="1"/>
  <c r="N400" i="7" s="1"/>
  <c r="L526" i="7"/>
  <c r="M526" i="7" s="1"/>
  <c r="N526" i="7" s="1"/>
  <c r="L587" i="7"/>
  <c r="M587" i="7" s="1"/>
  <c r="N587" i="7" s="1"/>
  <c r="L793" i="7"/>
  <c r="M793" i="7" s="1"/>
  <c r="N793" i="7" s="1"/>
  <c r="L25" i="7"/>
  <c r="M25" i="7" s="1"/>
  <c r="N25" i="7" s="1"/>
  <c r="L139" i="7"/>
  <c r="M139" i="7" s="1"/>
  <c r="N139" i="7" s="1"/>
  <c r="L192" i="7"/>
  <c r="M192" i="7" s="1"/>
  <c r="N192" i="7" s="1"/>
  <c r="L423" i="7"/>
  <c r="M423" i="7" s="1"/>
  <c r="N423" i="7" s="1"/>
  <c r="L487" i="7"/>
  <c r="M487" i="7" s="1"/>
  <c r="N487" i="7" s="1"/>
  <c r="L549" i="7"/>
  <c r="M549" i="7" s="1"/>
  <c r="N549" i="7" s="1"/>
  <c r="L607" i="7"/>
  <c r="M607" i="7" s="1"/>
  <c r="N607" i="7" s="1"/>
  <c r="L669" i="7"/>
  <c r="M669" i="7" s="1"/>
  <c r="N669" i="7" s="1"/>
  <c r="L598" i="7"/>
  <c r="M598" i="7" s="1"/>
  <c r="N598" i="7" s="1"/>
  <c r="L702" i="7"/>
  <c r="M702" i="7" s="1"/>
  <c r="N702" i="7" s="1"/>
  <c r="L214" i="7"/>
  <c r="M214" i="7" s="1"/>
  <c r="N214" i="7" s="1"/>
  <c r="L355" i="7"/>
  <c r="M355" i="7" s="1"/>
  <c r="N355" i="7" s="1"/>
  <c r="L447" i="7"/>
  <c r="M447" i="7" s="1"/>
  <c r="N447" i="7" s="1"/>
  <c r="L540" i="7"/>
  <c r="M540" i="7" s="1"/>
  <c r="N540" i="7" s="1"/>
  <c r="L653" i="7"/>
  <c r="M653" i="7" s="1"/>
  <c r="N653" i="7" s="1"/>
  <c r="L776" i="7"/>
  <c r="M776" i="7" s="1"/>
  <c r="N776" i="7" s="1"/>
  <c r="L812" i="7"/>
  <c r="M812" i="7" s="1"/>
  <c r="N812" i="7" s="1"/>
  <c r="L1030" i="7"/>
  <c r="M1030" i="7" s="1"/>
  <c r="N1030" i="7" s="1"/>
  <c r="L1071" i="7"/>
  <c r="M1071" i="7" s="1"/>
  <c r="N1071" i="7" s="1"/>
  <c r="L1166" i="7"/>
  <c r="M1166" i="7" s="1"/>
  <c r="N1166" i="7" s="1"/>
  <c r="L724" i="7"/>
  <c r="M724" i="7" s="1"/>
  <c r="N724" i="7" s="1"/>
  <c r="L761" i="7"/>
  <c r="M761" i="7" s="1"/>
  <c r="N761" i="7" s="1"/>
  <c r="L854" i="7"/>
  <c r="M854" i="7" s="1"/>
  <c r="N854" i="7" s="1"/>
  <c r="L893" i="7"/>
  <c r="M893" i="7" s="1"/>
  <c r="N893" i="7" s="1"/>
  <c r="L983" i="7"/>
  <c r="M983" i="7" s="1"/>
  <c r="N983" i="7" s="1"/>
  <c r="L1025" i="7"/>
  <c r="M1025" i="7" s="1"/>
  <c r="N1025" i="7" s="1"/>
  <c r="L1094" i="7"/>
  <c r="M1094" i="7" s="1"/>
  <c r="N1094" i="7" s="1"/>
  <c r="L1158" i="7"/>
  <c r="M1158" i="7" s="1"/>
  <c r="N1158" i="7" s="1"/>
  <c r="L737" i="7"/>
  <c r="M737" i="7" s="1"/>
  <c r="N737" i="7" s="1"/>
  <c r="L824" i="7"/>
  <c r="M824" i="7" s="1"/>
  <c r="N824" i="7" s="1"/>
  <c r="L869" i="7"/>
  <c r="M869" i="7" s="1"/>
  <c r="N869" i="7" s="1"/>
  <c r="L951" i="7"/>
  <c r="M951" i="7" s="1"/>
  <c r="N951" i="7" s="1"/>
  <c r="L964" i="7"/>
  <c r="M964" i="7" s="1"/>
  <c r="N964" i="7" s="1"/>
  <c r="L974" i="7"/>
  <c r="M974" i="7" s="1"/>
  <c r="N974" i="7" s="1"/>
  <c r="L993" i="7"/>
  <c r="M993" i="7" s="1"/>
  <c r="N993" i="7" s="1"/>
  <c r="L1075" i="7"/>
  <c r="M1075" i="7" s="1"/>
  <c r="N1075" i="7" s="1"/>
  <c r="L1097" i="7"/>
  <c r="M1097" i="7" s="1"/>
  <c r="N1097" i="7" s="1"/>
  <c r="L1139" i="7"/>
  <c r="M1139" i="7" s="1"/>
  <c r="N1139" i="7" s="1"/>
  <c r="L1161" i="7"/>
  <c r="M1161" i="7" s="1"/>
  <c r="N1161" i="7" s="1"/>
  <c r="L1187" i="7"/>
  <c r="M1187" i="7" s="1"/>
  <c r="N1187" i="7" s="1"/>
  <c r="L623" i="7"/>
  <c r="M623" i="7" s="1"/>
  <c r="N623" i="7" s="1"/>
  <c r="L141" i="7"/>
  <c r="M141" i="7" s="1"/>
  <c r="N141" i="7" s="1"/>
  <c r="L164" i="7"/>
  <c r="M164" i="7" s="1"/>
  <c r="N164" i="7" s="1"/>
  <c r="L188" i="7"/>
  <c r="M188" i="7" s="1"/>
  <c r="N188" i="7" s="1"/>
  <c r="L205" i="7"/>
  <c r="M205" i="7" s="1"/>
  <c r="N205" i="7" s="1"/>
  <c r="L228" i="7"/>
  <c r="M228" i="7" s="1"/>
  <c r="N228" i="7" s="1"/>
  <c r="L252" i="7"/>
  <c r="M252" i="7" s="1"/>
  <c r="L269" i="7"/>
  <c r="M269" i="7" s="1"/>
  <c r="N269" i="7" s="1"/>
  <c r="L292" i="7"/>
  <c r="M292" i="7" s="1"/>
  <c r="N292" i="7" s="1"/>
  <c r="L316" i="7"/>
  <c r="M316" i="7" s="1"/>
  <c r="N316" i="7" s="1"/>
  <c r="L333" i="7"/>
  <c r="M333" i="7" s="1"/>
  <c r="N333" i="7" s="1"/>
  <c r="L356" i="7"/>
  <c r="M356" i="7" s="1"/>
  <c r="N356" i="7" s="1"/>
  <c r="L380" i="7"/>
  <c r="M380" i="7" s="1"/>
  <c r="N380" i="7" s="1"/>
  <c r="L397" i="7"/>
  <c r="M397" i="7" s="1"/>
  <c r="N397" i="7" s="1"/>
  <c r="L420" i="7"/>
  <c r="M420" i="7" s="1"/>
  <c r="N420" i="7" s="1"/>
  <c r="L444" i="7"/>
  <c r="M444" i="7" s="1"/>
  <c r="N444" i="7" s="1"/>
  <c r="L461" i="7"/>
  <c r="M461" i="7" s="1"/>
  <c r="N461" i="7" s="1"/>
  <c r="L484" i="7"/>
  <c r="M484" i="7" s="1"/>
  <c r="N484" i="7" s="1"/>
  <c r="L508" i="7"/>
  <c r="M508" i="7" s="1"/>
  <c r="N508" i="7" s="1"/>
  <c r="L525" i="7"/>
  <c r="M525" i="7" s="1"/>
  <c r="N525" i="7" s="1"/>
  <c r="L565" i="7"/>
  <c r="M565" i="7" s="1"/>
  <c r="N565" i="7" s="1"/>
  <c r="L609" i="7"/>
  <c r="M609" i="7" s="1"/>
  <c r="N609" i="7" s="1"/>
  <c r="L650" i="7"/>
  <c r="M650" i="7" s="1"/>
  <c r="N650" i="7" s="1"/>
  <c r="L600" i="7"/>
  <c r="M600" i="7" s="1"/>
  <c r="N600" i="7" s="1"/>
  <c r="L564" i="7"/>
  <c r="M564" i="7" s="1"/>
  <c r="N564" i="7" s="1"/>
  <c r="L644" i="7"/>
  <c r="M644" i="7" s="1"/>
  <c r="N644" i="7" s="1"/>
  <c r="L672" i="7"/>
  <c r="M672" i="7" s="1"/>
  <c r="N672" i="7" s="1"/>
  <c r="L696" i="7"/>
  <c r="M696" i="7" s="1"/>
  <c r="N696" i="7" s="1"/>
  <c r="L715" i="7"/>
  <c r="M715" i="7" s="1"/>
  <c r="N715" i="7" s="1"/>
  <c r="L738" i="7"/>
  <c r="M738" i="7" s="1"/>
  <c r="N738" i="7" s="1"/>
  <c r="L762" i="7"/>
  <c r="M762" i="7" s="1"/>
  <c r="N762" i="7" s="1"/>
  <c r="L779" i="7"/>
  <c r="M779" i="7" s="1"/>
  <c r="N779" i="7" s="1"/>
  <c r="L802" i="7"/>
  <c r="M802" i="7" s="1"/>
  <c r="N802" i="7" s="1"/>
  <c r="L826" i="7"/>
  <c r="M826" i="7" s="1"/>
  <c r="N826" i="7" s="1"/>
  <c r="L843" i="7"/>
  <c r="M843" i="7" s="1"/>
  <c r="N843" i="7" s="1"/>
  <c r="L866" i="7"/>
  <c r="M866" i="7" s="1"/>
  <c r="N866" i="7" s="1"/>
  <c r="L890" i="7"/>
  <c r="M890" i="7" s="1"/>
  <c r="N890" i="7" s="1"/>
  <c r="L907" i="7"/>
  <c r="M907" i="7" s="1"/>
  <c r="N907" i="7" s="1"/>
  <c r="L930" i="7"/>
  <c r="M930" i="7" s="1"/>
  <c r="N930" i="7" s="1"/>
  <c r="L954" i="7"/>
  <c r="M954" i="7" s="1"/>
  <c r="N954" i="7" s="1"/>
  <c r="L971" i="7"/>
  <c r="M971" i="7" s="1"/>
  <c r="N971" i="7" s="1"/>
  <c r="L994" i="7"/>
  <c r="M994" i="7" s="1"/>
  <c r="N994" i="7" s="1"/>
  <c r="L1018" i="7"/>
  <c r="M1018" i="7" s="1"/>
  <c r="N1018" i="7" s="1"/>
  <c r="L1035" i="7"/>
  <c r="M1035" i="7" s="1"/>
  <c r="N1035" i="7" s="1"/>
  <c r="L950" i="7"/>
  <c r="M950" i="7" s="1"/>
  <c r="N950" i="7" s="1"/>
  <c r="L1186" i="7"/>
  <c r="M1186" i="7" s="1"/>
  <c r="N1186" i="7" s="1"/>
  <c r="L157" i="7"/>
  <c r="M157" i="7" s="1"/>
  <c r="N157" i="7" s="1"/>
  <c r="L204" i="7"/>
  <c r="M204" i="7" s="1"/>
  <c r="N204" i="7" s="1"/>
  <c r="L268" i="7"/>
  <c r="M268" i="7" s="1"/>
  <c r="N268" i="7" s="1"/>
  <c r="L308" i="7"/>
  <c r="M308" i="7" s="1"/>
  <c r="N308" i="7" s="1"/>
  <c r="L349" i="7"/>
  <c r="M349" i="7" s="1"/>
  <c r="N349" i="7" s="1"/>
  <c r="L413" i="7"/>
  <c r="M413" i="7" s="1"/>
  <c r="N413" i="7" s="1"/>
  <c r="L460" i="7"/>
  <c r="M460" i="7" s="1"/>
  <c r="N460" i="7" s="1"/>
  <c r="L500" i="7"/>
  <c r="M500" i="7" s="1"/>
  <c r="N500" i="7" s="1"/>
  <c r="L597" i="7"/>
  <c r="M597" i="7" s="1"/>
  <c r="N597" i="7" s="1"/>
  <c r="L532" i="7"/>
  <c r="M532" i="7" s="1"/>
  <c r="N532" i="7" s="1"/>
  <c r="L665" i="7"/>
  <c r="M665" i="7" s="1"/>
  <c r="N665" i="7" s="1"/>
  <c r="L714" i="7"/>
  <c r="M714" i="7" s="1"/>
  <c r="N714" i="7" s="1"/>
  <c r="L778" i="7"/>
  <c r="M778" i="7" s="1"/>
  <c r="N778" i="7" s="1"/>
  <c r="L818" i="7"/>
  <c r="M818" i="7" s="1"/>
  <c r="N818" i="7" s="1"/>
  <c r="L859" i="7"/>
  <c r="M859" i="7" s="1"/>
  <c r="N859" i="7" s="1"/>
  <c r="L923" i="7"/>
  <c r="M923" i="7" s="1"/>
  <c r="N923" i="7" s="1"/>
  <c r="L987" i="7"/>
  <c r="M987" i="7" s="1"/>
  <c r="N987" i="7" s="1"/>
  <c r="L1034" i="7"/>
  <c r="M1034" i="7" s="1"/>
  <c r="N1034" i="7" s="1"/>
  <c r="L636" i="7"/>
  <c r="M636" i="7" s="1"/>
  <c r="N636" i="7" s="1"/>
  <c r="L267" i="7"/>
  <c r="M267" i="7" s="1"/>
  <c r="N267" i="7" s="1"/>
  <c r="L320" i="7"/>
  <c r="M320" i="7" s="1"/>
  <c r="N320" i="7" s="1"/>
  <c r="L683" i="7"/>
  <c r="M683" i="7" s="1"/>
  <c r="N683" i="7" s="1"/>
  <c r="L507" i="7"/>
  <c r="M507" i="7" s="1"/>
  <c r="N507" i="7" s="1"/>
  <c r="L634" i="7"/>
  <c r="M634" i="7" s="1"/>
  <c r="N634" i="7" s="1"/>
  <c r="L789" i="7"/>
  <c r="M789" i="7" s="1"/>
  <c r="N789" i="7" s="1"/>
  <c r="L85" i="7"/>
  <c r="M85" i="7" s="1"/>
  <c r="N85" i="7" s="1"/>
  <c r="L227" i="7"/>
  <c r="M227" i="7" s="1"/>
  <c r="N227" i="7" s="1"/>
  <c r="L319" i="7"/>
  <c r="M319" i="7" s="1"/>
  <c r="N319" i="7" s="1"/>
  <c r="L409" i="7"/>
  <c r="M409" i="7" s="1"/>
  <c r="N409" i="7" s="1"/>
  <c r="L504" i="7"/>
  <c r="M504" i="7" s="1"/>
  <c r="N504" i="7" s="1"/>
  <c r="L555" i="7"/>
  <c r="M555" i="7" s="1"/>
  <c r="N555" i="7" s="1"/>
  <c r="L613" i="7"/>
  <c r="M613" i="7" s="1"/>
  <c r="N613" i="7" s="1"/>
  <c r="L661" i="7"/>
  <c r="M661" i="7" s="1"/>
  <c r="N661" i="7" s="1"/>
  <c r="L788" i="7"/>
  <c r="M788" i="7" s="1"/>
  <c r="N788" i="7" s="1"/>
  <c r="L825" i="7"/>
  <c r="M825" i="7" s="1"/>
  <c r="N825" i="7" s="1"/>
  <c r="L1038" i="7"/>
  <c r="M1038" i="7" s="1"/>
  <c r="N1038" i="7" s="1"/>
  <c r="L1131" i="7"/>
  <c r="M1131" i="7" s="1"/>
  <c r="N1131" i="7" s="1"/>
  <c r="L732" i="7"/>
  <c r="M732" i="7" s="1"/>
  <c r="N732" i="7" s="1"/>
  <c r="L777" i="7"/>
  <c r="M777" i="7" s="1"/>
  <c r="N777" i="7" s="1"/>
  <c r="L862" i="7"/>
  <c r="M862" i="7" s="1"/>
  <c r="N862" i="7" s="1"/>
  <c r="L909" i="7"/>
  <c r="M909" i="7" s="1"/>
  <c r="N909" i="7" s="1"/>
  <c r="L991" i="7"/>
  <c r="M991" i="7" s="1"/>
  <c r="N991" i="7" s="1"/>
  <c r="L1046" i="7"/>
  <c r="M1046" i="7" s="1"/>
  <c r="N1046" i="7" s="1"/>
  <c r="L1110" i="7"/>
  <c r="M1110" i="7" s="1"/>
  <c r="N1110" i="7" s="1"/>
  <c r="L1175" i="7"/>
  <c r="M1175" i="7" s="1"/>
  <c r="N1175" i="7" s="1"/>
  <c r="L753" i="7"/>
  <c r="M753" i="7" s="1"/>
  <c r="N753" i="7" s="1"/>
  <c r="L832" i="7"/>
  <c r="M832" i="7" s="1"/>
  <c r="N832" i="7" s="1"/>
  <c r="L956" i="7"/>
  <c r="M956" i="7" s="1"/>
  <c r="N956" i="7" s="1"/>
  <c r="L966" i="7"/>
  <c r="M966" i="7" s="1"/>
  <c r="N966" i="7" s="1"/>
  <c r="L975" i="7"/>
  <c r="M975" i="7" s="1"/>
  <c r="N975" i="7" s="1"/>
  <c r="L1001" i="7"/>
  <c r="M1001" i="7" s="1"/>
  <c r="N1001" i="7" s="1"/>
  <c r="L1059" i="7"/>
  <c r="M1059" i="7" s="1"/>
  <c r="N1059" i="7" s="1"/>
  <c r="L1081" i="7"/>
  <c r="M1081" i="7" s="1"/>
  <c r="N1081" i="7" s="1"/>
  <c r="L1123" i="7"/>
  <c r="M1123" i="7" s="1"/>
  <c r="N1123" i="7" s="1"/>
  <c r="L1145" i="7"/>
  <c r="M1145" i="7" s="1"/>
  <c r="N1145" i="7" s="1"/>
  <c r="L1170" i="7"/>
  <c r="M1170" i="7" s="1"/>
  <c r="N1170" i="7" s="1"/>
  <c r="L104" i="7"/>
  <c r="M104" i="7" s="1"/>
  <c r="N104" i="7" s="1"/>
  <c r="L116" i="7"/>
  <c r="M116" i="7" s="1"/>
  <c r="N116" i="7" s="1"/>
  <c r="L148" i="7"/>
  <c r="M148" i="7" s="1"/>
  <c r="N148" i="7" s="1"/>
  <c r="L172" i="7"/>
  <c r="M172" i="7" s="1"/>
  <c r="N172" i="7" s="1"/>
  <c r="L189" i="7"/>
  <c r="M189" i="7" s="1"/>
  <c r="N189" i="7" s="1"/>
  <c r="L212" i="7"/>
  <c r="M212" i="7" s="1"/>
  <c r="N212" i="7" s="1"/>
  <c r="L236" i="7"/>
  <c r="M236" i="7" s="1"/>
  <c r="N236" i="7" s="1"/>
  <c r="L253" i="7"/>
  <c r="M253" i="7" s="1"/>
  <c r="N253" i="7" s="1"/>
  <c r="L276" i="7"/>
  <c r="M276" i="7" s="1"/>
  <c r="N276" i="7" s="1"/>
  <c r="L300" i="7"/>
  <c r="M300" i="7" s="1"/>
  <c r="N300" i="7" s="1"/>
  <c r="L317" i="7"/>
  <c r="M317" i="7" s="1"/>
  <c r="N317" i="7" s="1"/>
  <c r="L340" i="7"/>
  <c r="M340" i="7" s="1"/>
  <c r="N340" i="7" s="1"/>
  <c r="L364" i="7"/>
  <c r="M364" i="7" s="1"/>
  <c r="N364" i="7" s="1"/>
  <c r="L381" i="7"/>
  <c r="M381" i="7" s="1"/>
  <c r="N381" i="7" s="1"/>
  <c r="L404" i="7"/>
  <c r="M404" i="7" s="1"/>
  <c r="N404" i="7" s="1"/>
  <c r="L428" i="7"/>
  <c r="M428" i="7" s="1"/>
  <c r="N428" i="7" s="1"/>
  <c r="L445" i="7"/>
  <c r="M445" i="7" s="1"/>
  <c r="N445" i="7" s="1"/>
  <c r="L468" i="7"/>
  <c r="M468" i="7" s="1"/>
  <c r="N468" i="7" s="1"/>
  <c r="L492" i="7"/>
  <c r="M492" i="7" s="1"/>
  <c r="N492" i="7" s="1"/>
  <c r="L509" i="7"/>
  <c r="M509" i="7" s="1"/>
  <c r="N509" i="7" s="1"/>
  <c r="L533" i="7"/>
  <c r="M533" i="7" s="1"/>
  <c r="L577" i="7"/>
  <c r="M577" i="7" s="1"/>
  <c r="N577" i="7" s="1"/>
  <c r="L618" i="7"/>
  <c r="M618" i="7" s="1"/>
  <c r="N618" i="7" s="1"/>
  <c r="L536" i="7"/>
  <c r="M536" i="7" s="1"/>
  <c r="N536" i="7" s="1"/>
  <c r="L632" i="7"/>
  <c r="M632" i="7" s="1"/>
  <c r="N632" i="7" s="1"/>
  <c r="L580" i="7"/>
  <c r="M580" i="7" s="1"/>
  <c r="N580" i="7" s="1"/>
  <c r="L656" i="7"/>
  <c r="M656" i="7" s="1"/>
  <c r="N656" i="7" s="1"/>
  <c r="L680" i="7"/>
  <c r="M680" i="7" s="1"/>
  <c r="N680" i="7" s="1"/>
  <c r="L697" i="7"/>
  <c r="M697" i="7" s="1"/>
  <c r="N697" i="7" s="1"/>
  <c r="L722" i="7"/>
  <c r="M722" i="7" s="1"/>
  <c r="N722" i="7" s="1"/>
  <c r="L746" i="7"/>
  <c r="M746" i="7" s="1"/>
  <c r="N746" i="7" s="1"/>
  <c r="L763" i="7"/>
  <c r="M763" i="7" s="1"/>
  <c r="N763" i="7" s="1"/>
  <c r="L786" i="7"/>
  <c r="M786" i="7" s="1"/>
  <c r="N786" i="7" s="1"/>
  <c r="L810" i="7"/>
  <c r="M810" i="7" s="1"/>
  <c r="N810" i="7" s="1"/>
  <c r="L827" i="7"/>
  <c r="M827" i="7" s="1"/>
  <c r="N827" i="7" s="1"/>
  <c r="L850" i="7"/>
  <c r="M850" i="7" s="1"/>
  <c r="L874" i="7"/>
  <c r="M874" i="7" s="1"/>
  <c r="N874" i="7" s="1"/>
  <c r="L891" i="7"/>
  <c r="M891" i="7" s="1"/>
  <c r="N891" i="7" s="1"/>
  <c r="L914" i="7"/>
  <c r="M914" i="7" s="1"/>
  <c r="N914" i="7" s="1"/>
  <c r="L938" i="7"/>
  <c r="M938" i="7" s="1"/>
  <c r="N938" i="7" s="1"/>
  <c r="L955" i="7"/>
  <c r="M955" i="7" s="1"/>
  <c r="N955" i="7" s="1"/>
  <c r="L978" i="7"/>
  <c r="M978" i="7" s="1"/>
  <c r="N978" i="7" s="1"/>
  <c r="L1002" i="7"/>
  <c r="M1002" i="7" s="1"/>
  <c r="N1002" i="7" s="1"/>
  <c r="L1019" i="7"/>
  <c r="M1019" i="7" s="1"/>
  <c r="N1019" i="7" s="1"/>
  <c r="L10" i="7"/>
  <c r="M10" i="7" s="1"/>
  <c r="N10" i="7" s="1"/>
  <c r="L350" i="7"/>
  <c r="M350" i="7" s="1"/>
  <c r="N350" i="7" s="1"/>
  <c r="L443" i="7"/>
  <c r="M443" i="7" s="1"/>
  <c r="N443" i="7" s="1"/>
  <c r="L804" i="7"/>
  <c r="M804" i="7" s="1"/>
  <c r="N804" i="7" s="1"/>
  <c r="L1109" i="7"/>
  <c r="M1109" i="7" s="1"/>
  <c r="N1109" i="7" s="1"/>
  <c r="L1202" i="7"/>
  <c r="M1202" i="7" s="1"/>
  <c r="N1202" i="7" s="1"/>
  <c r="L1007" i="7"/>
  <c r="M1007" i="7" s="1"/>
  <c r="N1007" i="7" s="1"/>
  <c r="L1142" i="7"/>
  <c r="M1142" i="7" s="1"/>
  <c r="N1142" i="7" s="1"/>
  <c r="L959" i="7"/>
  <c r="M959" i="7" s="1"/>
  <c r="N959" i="7" s="1"/>
  <c r="L989" i="7"/>
  <c r="M989" i="7" s="1"/>
  <c r="N989" i="7" s="1"/>
  <c r="L1049" i="7"/>
  <c r="M1049" i="7" s="1"/>
  <c r="N1049" i="7" s="1"/>
  <c r="L1113" i="7"/>
  <c r="M1113" i="7" s="1"/>
  <c r="N1113" i="7" s="1"/>
  <c r="L559" i="7"/>
  <c r="M559" i="7" s="1"/>
  <c r="N559" i="7" s="1"/>
  <c r="L180" i="7"/>
  <c r="M180" i="7" s="1"/>
  <c r="N180" i="7" s="1"/>
  <c r="L244" i="7"/>
  <c r="M244" i="7" s="1"/>
  <c r="N244" i="7" s="1"/>
  <c r="L332" i="7"/>
  <c r="M332" i="7" s="1"/>
  <c r="N332" i="7" s="1"/>
  <c r="L396" i="7"/>
  <c r="M396" i="7" s="1"/>
  <c r="N396" i="7" s="1"/>
  <c r="L477" i="7"/>
  <c r="M477" i="7" s="1"/>
  <c r="N477" i="7" s="1"/>
  <c r="L554" i="7"/>
  <c r="M554" i="7" s="1"/>
  <c r="N554" i="7" s="1"/>
  <c r="L584" i="7"/>
  <c r="M584" i="7" s="1"/>
  <c r="N584" i="7" s="1"/>
  <c r="L688" i="7"/>
  <c r="M688" i="7" s="1"/>
  <c r="N688" i="7" s="1"/>
  <c r="L754" i="7"/>
  <c r="M754" i="7" s="1"/>
  <c r="N754" i="7" s="1"/>
  <c r="L842" i="7"/>
  <c r="M842" i="7" s="1"/>
  <c r="N842" i="7" s="1"/>
  <c r="L906" i="7"/>
  <c r="M906" i="7" s="1"/>
  <c r="N906" i="7" s="1"/>
  <c r="L970" i="7"/>
  <c r="M970" i="7" s="1"/>
  <c r="N970" i="7" s="1"/>
  <c r="L53" i="7"/>
  <c r="M53" i="7" s="1"/>
  <c r="N53" i="7" s="1"/>
  <c r="L115" i="7"/>
  <c r="M115" i="7" s="1"/>
  <c r="N115" i="7" s="1"/>
  <c r="L161" i="7"/>
  <c r="M161" i="7" s="1"/>
  <c r="N161" i="7" s="1"/>
  <c r="L222" i="7"/>
  <c r="M222" i="7" s="1"/>
  <c r="N222" i="7" s="1"/>
  <c r="L395" i="7"/>
  <c r="M395" i="7" s="1"/>
  <c r="N395" i="7" s="1"/>
  <c r="L455" i="7"/>
  <c r="M455" i="7" s="1"/>
  <c r="N455" i="7" s="1"/>
  <c r="L513" i="7"/>
  <c r="M513" i="7" s="1"/>
  <c r="N513" i="7" s="1"/>
  <c r="L590" i="7"/>
  <c r="M590" i="7" s="1"/>
  <c r="N590" i="7" s="1"/>
  <c r="L638" i="7"/>
  <c r="M638" i="7" s="1"/>
  <c r="N638" i="7" s="1"/>
  <c r="L933" i="7"/>
  <c r="M933" i="7" s="1"/>
  <c r="N933" i="7" s="1"/>
  <c r="L283" i="7"/>
  <c r="M283" i="7" s="1"/>
  <c r="N283" i="7" s="1"/>
  <c r="L542" i="7"/>
  <c r="M542" i="7" s="1"/>
  <c r="N542" i="7" s="1"/>
  <c r="L1169" i="7"/>
  <c r="M1169" i="7" s="1"/>
  <c r="N1169" i="7" s="1"/>
  <c r="L191" i="7"/>
  <c r="M191" i="7" s="1"/>
  <c r="N191" i="7" s="1"/>
  <c r="L281" i="7"/>
  <c r="M281" i="7" s="1"/>
  <c r="N281" i="7" s="1"/>
  <c r="L376" i="7"/>
  <c r="M376" i="7" s="1"/>
  <c r="N376" i="7" s="1"/>
  <c r="L470" i="7"/>
  <c r="M470" i="7" s="1"/>
  <c r="N470" i="7" s="1"/>
  <c r="L578" i="7"/>
  <c r="M578" i="7" s="1"/>
  <c r="N578" i="7" s="1"/>
  <c r="L679" i="7"/>
  <c r="M679" i="7" s="1"/>
  <c r="N679" i="7" s="1"/>
  <c r="L760" i="7"/>
  <c r="M760" i="7" s="1"/>
  <c r="N760" i="7" s="1"/>
  <c r="L796" i="7"/>
  <c r="M796" i="7" s="1"/>
  <c r="N796" i="7" s="1"/>
  <c r="L841" i="7"/>
  <c r="M841" i="7" s="1"/>
  <c r="N841" i="7" s="1"/>
  <c r="L1014" i="7"/>
  <c r="M1014" i="7" s="1"/>
  <c r="N1014" i="7" s="1"/>
  <c r="L1098" i="7"/>
  <c r="M1098" i="7" s="1"/>
  <c r="N1098" i="7" s="1"/>
  <c r="L1194" i="7"/>
  <c r="M1194" i="7" s="1"/>
  <c r="N1194" i="7" s="1"/>
  <c r="L740" i="7"/>
  <c r="M740" i="7" s="1"/>
  <c r="N740" i="7" s="1"/>
  <c r="L870" i="7"/>
  <c r="M870" i="7" s="1"/>
  <c r="N870" i="7" s="1"/>
  <c r="L999" i="7"/>
  <c r="M999" i="7" s="1"/>
  <c r="N999" i="7" s="1"/>
  <c r="L1062" i="7"/>
  <c r="M1062" i="7" s="1"/>
  <c r="N1062" i="7" s="1"/>
  <c r="L1126" i="7"/>
  <c r="M1126" i="7" s="1"/>
  <c r="N1126" i="7" s="1"/>
  <c r="L1197" i="7"/>
  <c r="M1197" i="7" s="1"/>
  <c r="N1197" i="7" s="1"/>
  <c r="L840" i="7"/>
  <c r="M840" i="7" s="1"/>
  <c r="N840" i="7" s="1"/>
  <c r="L948" i="7"/>
  <c r="M948" i="7" s="1"/>
  <c r="N948" i="7" s="1"/>
  <c r="L958" i="7"/>
  <c r="M958" i="7" s="1"/>
  <c r="N958" i="7" s="1"/>
  <c r="L967" i="7"/>
  <c r="M967" i="7" s="1"/>
  <c r="N967" i="7" s="1"/>
  <c r="L985" i="7"/>
  <c r="M985" i="7" s="1"/>
  <c r="N985" i="7" s="1"/>
  <c r="L1005" i="7"/>
  <c r="M1005" i="7" s="1"/>
  <c r="N1005" i="7" s="1"/>
  <c r="L1043" i="7"/>
  <c r="M1043" i="7" s="1"/>
  <c r="N1043" i="7" s="1"/>
  <c r="L1065" i="7"/>
  <c r="M1065" i="7" s="1"/>
  <c r="N1065" i="7" s="1"/>
  <c r="L1107" i="7"/>
  <c r="M1107" i="7" s="1"/>
  <c r="N1107" i="7" s="1"/>
  <c r="L1129" i="7"/>
  <c r="M1129" i="7" s="1"/>
  <c r="N1129" i="7" s="1"/>
  <c r="L1177" i="7"/>
  <c r="M1177" i="7" s="1"/>
  <c r="N1177" i="7" s="1"/>
  <c r="L120" i="7"/>
  <c r="M120" i="7" s="1"/>
  <c r="N120" i="7" s="1"/>
  <c r="L132" i="7"/>
  <c r="M132" i="7" s="1"/>
  <c r="N132" i="7" s="1"/>
  <c r="L156" i="7"/>
  <c r="M156" i="7" s="1"/>
  <c r="N156" i="7" s="1"/>
  <c r="L173" i="7"/>
  <c r="M173" i="7" s="1"/>
  <c r="N173" i="7" s="1"/>
  <c r="L196" i="7"/>
  <c r="M196" i="7" s="1"/>
  <c r="N196" i="7" s="1"/>
  <c r="L220" i="7"/>
  <c r="M220" i="7" s="1"/>
  <c r="N220" i="7" s="1"/>
  <c r="L237" i="7"/>
  <c r="M237" i="7" s="1"/>
  <c r="N237" i="7" s="1"/>
  <c r="L260" i="7"/>
  <c r="M260" i="7" s="1"/>
  <c r="N260" i="7" s="1"/>
  <c r="L284" i="7"/>
  <c r="M284" i="7" s="1"/>
  <c r="N284" i="7" s="1"/>
  <c r="L301" i="7"/>
  <c r="M301" i="7" s="1"/>
  <c r="N301" i="7" s="1"/>
  <c r="L324" i="7"/>
  <c r="M324" i="7" s="1"/>
  <c r="N324" i="7" s="1"/>
  <c r="L348" i="7"/>
  <c r="M348" i="7" s="1"/>
  <c r="N348" i="7" s="1"/>
  <c r="L365" i="7"/>
  <c r="M365" i="7" s="1"/>
  <c r="N365" i="7" s="1"/>
  <c r="L388" i="7"/>
  <c r="M388" i="7" s="1"/>
  <c r="N388" i="7" s="1"/>
  <c r="L412" i="7"/>
  <c r="M412" i="7" s="1"/>
  <c r="N412" i="7" s="1"/>
  <c r="L429" i="7"/>
  <c r="M429" i="7" s="1"/>
  <c r="N429" i="7" s="1"/>
  <c r="L452" i="7"/>
  <c r="M452" i="7" s="1"/>
  <c r="N452" i="7" s="1"/>
  <c r="L476" i="7"/>
  <c r="M476" i="7" s="1"/>
  <c r="N476" i="7" s="1"/>
  <c r="L493" i="7"/>
  <c r="M493" i="7" s="1"/>
  <c r="N493" i="7" s="1"/>
  <c r="L516" i="7"/>
  <c r="M516" i="7" s="1"/>
  <c r="N516" i="7" s="1"/>
  <c r="L545" i="7"/>
  <c r="M545" i="7" s="1"/>
  <c r="N545" i="7" s="1"/>
  <c r="L586" i="7"/>
  <c r="M586" i="7" s="1"/>
  <c r="N586" i="7" s="1"/>
  <c r="L629" i="7"/>
  <c r="M629" i="7" s="1"/>
  <c r="N629" i="7" s="1"/>
  <c r="L568" i="7"/>
  <c r="M568" i="7" s="1"/>
  <c r="N568" i="7" s="1"/>
  <c r="L648" i="7"/>
  <c r="M648" i="7" s="1"/>
  <c r="N648" i="7" s="1"/>
  <c r="L596" i="7"/>
  <c r="M596" i="7" s="1"/>
  <c r="N596" i="7" s="1"/>
  <c r="L664" i="7"/>
  <c r="M664" i="7" s="1"/>
  <c r="N664" i="7" s="1"/>
  <c r="L681" i="7"/>
  <c r="M681" i="7" s="1"/>
  <c r="N681" i="7" s="1"/>
  <c r="L706" i="7"/>
  <c r="M706" i="7" s="1"/>
  <c r="N706" i="7" s="1"/>
  <c r="L730" i="7"/>
  <c r="M730" i="7" s="1"/>
  <c r="N730" i="7" s="1"/>
  <c r="L747" i="7"/>
  <c r="M747" i="7" s="1"/>
  <c r="N747" i="7" s="1"/>
  <c r="L770" i="7"/>
  <c r="M770" i="7" s="1"/>
  <c r="N770" i="7" s="1"/>
  <c r="L794" i="7"/>
  <c r="M794" i="7" s="1"/>
  <c r="N794" i="7" s="1"/>
  <c r="L811" i="7"/>
  <c r="M811" i="7" s="1"/>
  <c r="N811" i="7" s="1"/>
  <c r="L834" i="7"/>
  <c r="M834" i="7" s="1"/>
  <c r="N834" i="7" s="1"/>
  <c r="L858" i="7"/>
  <c r="M858" i="7" s="1"/>
  <c r="N858" i="7" s="1"/>
  <c r="L875" i="7"/>
  <c r="M875" i="7" s="1"/>
  <c r="N875" i="7" s="1"/>
  <c r="L898" i="7"/>
  <c r="M898" i="7" s="1"/>
  <c r="N898" i="7" s="1"/>
  <c r="L922" i="7"/>
  <c r="M922" i="7" s="1"/>
  <c r="N922" i="7" s="1"/>
  <c r="L939" i="7"/>
  <c r="M939" i="7" s="1"/>
  <c r="N939" i="7" s="1"/>
  <c r="L962" i="7"/>
  <c r="M962" i="7" s="1"/>
  <c r="N962" i="7" s="1"/>
  <c r="L986" i="7"/>
  <c r="M986" i="7" s="1"/>
  <c r="N986" i="7" s="1"/>
  <c r="L1003" i="7"/>
  <c r="M1003" i="7" s="1"/>
  <c r="N1003" i="7" s="1"/>
  <c r="L1026" i="7"/>
  <c r="M1026" i="7" s="1"/>
  <c r="N1026" i="7" s="1"/>
  <c r="L701" i="7"/>
  <c r="M701" i="7" s="1"/>
  <c r="N701" i="7" s="1"/>
  <c r="L289" i="7"/>
  <c r="M289" i="7" s="1"/>
  <c r="N289" i="7" s="1"/>
  <c r="L560" i="7"/>
  <c r="M560" i="7" s="1"/>
  <c r="N560" i="7" s="1"/>
  <c r="L54" i="7"/>
  <c r="M54" i="7" s="1"/>
  <c r="L110" i="7"/>
  <c r="M110" i="7" s="1"/>
  <c r="N110" i="7" s="1"/>
  <c r="L153" i="7"/>
  <c r="M153" i="7" s="1"/>
  <c r="N153" i="7" s="1"/>
  <c r="L248" i="7"/>
  <c r="M248" i="7" s="1"/>
  <c r="N248" i="7" s="1"/>
  <c r="L342" i="7"/>
  <c r="M342" i="7" s="1"/>
  <c r="N342" i="7" s="1"/>
  <c r="L483" i="7"/>
  <c r="M483" i="7" s="1"/>
  <c r="N483" i="7" s="1"/>
  <c r="L768" i="7"/>
  <c r="M768" i="7" s="1"/>
  <c r="N768" i="7" s="1"/>
  <c r="L1022" i="7"/>
  <c r="M1022" i="7" s="1"/>
  <c r="N1022" i="7" s="1"/>
  <c r="L748" i="7"/>
  <c r="M748" i="7" s="1"/>
  <c r="N748" i="7" s="1"/>
  <c r="L878" i="7"/>
  <c r="M878" i="7" s="1"/>
  <c r="N878" i="7" s="1"/>
  <c r="L1078" i="7"/>
  <c r="M1078" i="7" s="1"/>
  <c r="N1078" i="7" s="1"/>
  <c r="L719" i="7"/>
  <c r="M719" i="7" s="1"/>
  <c r="N719" i="7" s="1"/>
  <c r="L853" i="7"/>
  <c r="M853" i="7" s="1"/>
  <c r="N853" i="7" s="1"/>
  <c r="L972" i="7"/>
  <c r="M972" i="7" s="1"/>
  <c r="N972" i="7" s="1"/>
  <c r="L1009" i="7"/>
  <c r="M1009" i="7" s="1"/>
  <c r="N1009" i="7" s="1"/>
  <c r="L1091" i="7"/>
  <c r="M1091" i="7" s="1"/>
  <c r="N1091" i="7" s="1"/>
  <c r="L1155" i="7"/>
  <c r="M1155" i="7" s="1"/>
  <c r="N1155" i="7" s="1"/>
  <c r="L140" i="7"/>
  <c r="M140" i="7" s="1"/>
  <c r="N140" i="7" s="1"/>
  <c r="L221" i="7"/>
  <c r="M221" i="7" s="1"/>
  <c r="N221" i="7" s="1"/>
  <c r="L285" i="7"/>
  <c r="M285" i="7" s="1"/>
  <c r="N285" i="7" s="1"/>
  <c r="L372" i="7"/>
  <c r="M372" i="7" s="1"/>
  <c r="N372" i="7" s="1"/>
  <c r="L436" i="7"/>
  <c r="M436" i="7" s="1"/>
  <c r="N436" i="7" s="1"/>
  <c r="L524" i="7"/>
  <c r="M524" i="7" s="1"/>
  <c r="N524" i="7" s="1"/>
  <c r="L641" i="7"/>
  <c r="M641" i="7" s="1"/>
  <c r="N641" i="7" s="1"/>
  <c r="L628" i="7"/>
  <c r="M628" i="7" s="1"/>
  <c r="N628" i="7" s="1"/>
  <c r="L731" i="7"/>
  <c r="M731" i="7" s="1"/>
  <c r="N731" i="7" s="1"/>
  <c r="L795" i="7"/>
  <c r="M795" i="7" s="1"/>
  <c r="N795" i="7" s="1"/>
  <c r="L882" i="7"/>
  <c r="M882" i="7" s="1"/>
  <c r="N882" i="7" s="1"/>
  <c r="L946" i="7"/>
  <c r="M946" i="7" s="1"/>
  <c r="N946" i="7" s="1"/>
  <c r="L1010" i="7"/>
  <c r="M1010" i="7" s="1"/>
  <c r="N1010" i="7" s="1"/>
  <c r="K9" i="9" l="1"/>
  <c r="N850" i="7"/>
  <c r="V21" i="7" s="1"/>
  <c r="H19" i="9" s="1"/>
  <c r="L19" i="9" s="1"/>
  <c r="U21" i="7"/>
  <c r="C19" i="9" s="1"/>
  <c r="N494" i="7"/>
  <c r="V23" i="7" s="1"/>
  <c r="H21" i="9" s="1"/>
  <c r="L21" i="9" s="1"/>
  <c r="U23" i="7"/>
  <c r="C21" i="9" s="1"/>
  <c r="N411" i="7"/>
  <c r="V18" i="7" s="1"/>
  <c r="H16" i="9" s="1"/>
  <c r="L16" i="9" s="1"/>
  <c r="U18" i="7"/>
  <c r="C16" i="9" s="1"/>
  <c r="N145" i="7"/>
  <c r="V19" i="7" s="1"/>
  <c r="H17" i="9" s="1"/>
  <c r="L17" i="9" s="1"/>
  <c r="U19" i="7"/>
  <c r="C17" i="9" s="1"/>
  <c r="N662" i="7"/>
  <c r="V26" i="7" s="1"/>
  <c r="H24" i="9" s="1"/>
  <c r="L24" i="9" s="1"/>
  <c r="U26" i="7"/>
  <c r="C24" i="9" s="1"/>
  <c r="N314" i="7"/>
  <c r="V16" i="7" s="1"/>
  <c r="H14" i="9" s="1"/>
  <c r="L14" i="9" s="1"/>
  <c r="U16" i="7"/>
  <c r="C14" i="9" s="1"/>
  <c r="N652" i="7"/>
  <c r="V25" i="7" s="1"/>
  <c r="H23" i="9" s="1"/>
  <c r="L23" i="9" s="1"/>
  <c r="U25" i="7"/>
  <c r="C23" i="9" s="1"/>
  <c r="N670" i="7"/>
  <c r="V12" i="7" s="1"/>
  <c r="H10" i="9" s="1"/>
  <c r="L10" i="9" s="1"/>
  <c r="U12" i="7"/>
  <c r="C10" i="9" s="1"/>
  <c r="N908" i="7"/>
  <c r="V15" i="7" s="1"/>
  <c r="H13" i="9" s="1"/>
  <c r="L13" i="9" s="1"/>
  <c r="U15" i="7"/>
  <c r="C13" i="9" s="1"/>
  <c r="N1011" i="7"/>
  <c r="V14" i="7" s="1"/>
  <c r="H12" i="9" s="1"/>
  <c r="L12" i="9" s="1"/>
  <c r="U14" i="7"/>
  <c r="C12" i="9" s="1"/>
  <c r="D5" i="6"/>
  <c r="N533" i="7"/>
  <c r="V13" i="7" s="1"/>
  <c r="H11" i="9" s="1"/>
  <c r="L11" i="9" s="1"/>
  <c r="U13" i="7"/>
  <c r="C11" i="9" s="1"/>
  <c r="N252" i="7"/>
  <c r="V20" i="7" s="1"/>
  <c r="H18" i="9" s="1"/>
  <c r="L18" i="9" s="1"/>
  <c r="U20" i="7"/>
  <c r="C18" i="9" s="1"/>
  <c r="N1122" i="7"/>
  <c r="V17" i="7" s="1"/>
  <c r="H15" i="9" s="1"/>
  <c r="L15" i="9" s="1"/>
  <c r="U17" i="7"/>
  <c r="C15" i="9" s="1"/>
  <c r="N798" i="7"/>
  <c r="V22" i="7" s="1"/>
  <c r="H20" i="9" s="1"/>
  <c r="L20" i="9" s="1"/>
  <c r="U22" i="7"/>
  <c r="C20" i="9" s="1"/>
  <c r="N216" i="7"/>
  <c r="V24" i="7" s="1"/>
  <c r="H22" i="9" s="1"/>
  <c r="L22" i="9" s="1"/>
  <c r="U24" i="7"/>
  <c r="C22" i="9" s="1"/>
  <c r="U11" i="7"/>
  <c r="C9" i="9" s="1"/>
  <c r="A6" i="6"/>
  <c r="B5" i="6"/>
  <c r="C5" i="6"/>
  <c r="N22" i="7"/>
  <c r="V8" i="7" s="1"/>
  <c r="H6" i="9" s="1"/>
  <c r="L6" i="9" s="1"/>
  <c r="U8" i="7"/>
  <c r="C6" i="9" s="1"/>
  <c r="N40" i="7"/>
  <c r="V9" i="7" s="1"/>
  <c r="H7" i="9" s="1"/>
  <c r="L7" i="9" s="1"/>
  <c r="U9" i="7"/>
  <c r="C7" i="9" s="1"/>
  <c r="N54" i="7"/>
  <c r="V10" i="7" s="1"/>
  <c r="H8" i="9" s="1"/>
  <c r="L8" i="9" s="1"/>
  <c r="U10" i="7"/>
  <c r="C8" i="9" s="1"/>
  <c r="U6" i="7"/>
  <c r="C4" i="9" s="1"/>
  <c r="N8" i="7"/>
  <c r="U7" i="7"/>
  <c r="C5" i="9" s="1"/>
  <c r="V6" i="7" l="1"/>
  <c r="H4" i="9" s="1"/>
  <c r="L4" i="9" s="1"/>
  <c r="V7" i="7"/>
  <c r="H5" i="9" s="1"/>
  <c r="L5" i="9" s="1"/>
  <c r="V11" i="7"/>
  <c r="H9" i="9" s="1"/>
  <c r="L9" i="9" s="1"/>
  <c r="A7" i="6"/>
  <c r="D6" i="6"/>
  <c r="C6" i="6"/>
  <c r="B6" i="6"/>
  <c r="A8" i="6" l="1"/>
  <c r="C7" i="6"/>
  <c r="D7" i="6"/>
  <c r="B7" i="6"/>
  <c r="A9" i="6" l="1"/>
  <c r="C8" i="6"/>
  <c r="B8" i="6"/>
  <c r="D8" i="6"/>
  <c r="A10" i="6" l="1"/>
  <c r="B9" i="6"/>
  <c r="C9" i="6"/>
  <c r="D9" i="6"/>
  <c r="A11" i="6" l="1"/>
  <c r="C10" i="6"/>
  <c r="D10" i="6"/>
  <c r="B10" i="6"/>
  <c r="A12" i="6" l="1"/>
  <c r="C11" i="6"/>
  <c r="D11" i="6"/>
  <c r="B11" i="6"/>
  <c r="A13" i="6" l="1"/>
  <c r="C12" i="6"/>
  <c r="D12" i="6"/>
  <c r="B12" i="6"/>
  <c r="A14" i="6" l="1"/>
  <c r="C13" i="6"/>
  <c r="B13" i="6"/>
  <c r="D13" i="6"/>
  <c r="A15" i="6" l="1"/>
  <c r="C14" i="6"/>
  <c r="D14" i="6"/>
  <c r="A16" i="6" l="1"/>
  <c r="C15" i="6"/>
  <c r="D15" i="6"/>
  <c r="A17" i="6" l="1"/>
  <c r="C16" i="6"/>
  <c r="D16" i="6"/>
  <c r="D17" i="6" l="1"/>
  <c r="C17" i="6"/>
  <c r="A5" i="8" l="1"/>
  <c r="B5" i="8"/>
  <c r="D5" i="8"/>
  <c r="C5" i="8"/>
  <c r="L122" i="8" l="1"/>
  <c r="M122" i="8" s="1"/>
  <c r="N122" i="8" s="1"/>
  <c r="O122" i="8" s="1"/>
  <c r="L373" i="8"/>
  <c r="M373" i="8" s="1"/>
  <c r="N373" i="8" s="1"/>
  <c r="O373" i="8" s="1"/>
  <c r="L473" i="8"/>
  <c r="M473" i="8" s="1"/>
  <c r="N473" i="8" s="1"/>
  <c r="O473" i="8" s="1"/>
  <c r="L583" i="8"/>
  <c r="M583" i="8" s="1"/>
  <c r="N583" i="8" s="1"/>
  <c r="O583" i="8" s="1"/>
  <c r="L639" i="8"/>
  <c r="M639" i="8" s="1"/>
  <c r="N639" i="8" s="1"/>
  <c r="O639" i="8" s="1"/>
  <c r="L765" i="8"/>
  <c r="M765" i="8" s="1"/>
  <c r="N765" i="8" s="1"/>
  <c r="O765" i="8" s="1"/>
  <c r="L128" i="8"/>
  <c r="M128" i="8" s="1"/>
  <c r="N128" i="8" s="1"/>
  <c r="O128" i="8" s="1"/>
  <c r="L376" i="8"/>
  <c r="M376" i="8" s="1"/>
  <c r="N376" i="8" s="1"/>
  <c r="O376" i="8" s="1"/>
  <c r="L472" i="8"/>
  <c r="M472" i="8" s="1"/>
  <c r="N472" i="8" s="1"/>
  <c r="O472" i="8" s="1"/>
  <c r="L584" i="8"/>
  <c r="M584" i="8" s="1"/>
  <c r="N584" i="8" s="1"/>
  <c r="O584" i="8" s="1"/>
  <c r="L640" i="8"/>
  <c r="M640" i="8" s="1"/>
  <c r="N640" i="8" s="1"/>
  <c r="O640" i="8" s="1"/>
  <c r="L676" i="8"/>
  <c r="M676" i="8" s="1"/>
  <c r="N676" i="8" s="1"/>
  <c r="O676" i="8" s="1"/>
  <c r="L756" i="8"/>
  <c r="M756" i="8" s="1"/>
  <c r="N756" i="8" s="1"/>
  <c r="O756" i="8" s="1"/>
  <c r="L772" i="8"/>
  <c r="M772" i="8" s="1"/>
  <c r="N772" i="8" s="1"/>
  <c r="O772" i="8" s="1"/>
  <c r="L1088" i="8"/>
  <c r="M1088" i="8" s="1"/>
  <c r="N1088" i="8" s="1"/>
  <c r="O1088" i="8" s="1"/>
  <c r="L1168" i="8"/>
  <c r="M1168" i="8" s="1"/>
  <c r="N1168" i="8" s="1"/>
  <c r="O1168" i="8" s="1"/>
  <c r="L599" i="8"/>
  <c r="M599" i="8" s="1"/>
  <c r="N599" i="8" s="1"/>
  <c r="O599" i="8" s="1"/>
  <c r="L484" i="8"/>
  <c r="M484" i="8" s="1"/>
  <c r="N484" i="8" s="1"/>
  <c r="O484" i="8" s="1"/>
  <c r="L45" i="8"/>
  <c r="M45" i="8" s="1"/>
  <c r="N45" i="8" s="1"/>
  <c r="O45" i="8" s="1"/>
  <c r="L917" i="8"/>
  <c r="M917" i="8" s="1"/>
  <c r="N917" i="8" s="1"/>
  <c r="O917" i="8" s="1"/>
  <c r="L679" i="8"/>
  <c r="M679" i="8" s="1"/>
  <c r="N679" i="8" s="1"/>
  <c r="O679" i="8" s="1"/>
  <c r="L320" i="8"/>
  <c r="M320" i="8" s="1"/>
  <c r="N320" i="8" s="1"/>
  <c r="O320" i="8" s="1"/>
  <c r="L125" i="8"/>
  <c r="M125" i="8" s="1"/>
  <c r="N125" i="8" s="1"/>
  <c r="O125" i="8" s="1"/>
  <c r="L361" i="8"/>
  <c r="M361" i="8" s="1"/>
  <c r="N361" i="8" s="1"/>
  <c r="O361" i="8" s="1"/>
  <c r="L381" i="8"/>
  <c r="M381" i="8" s="1"/>
  <c r="N381" i="8" s="1"/>
  <c r="O381" i="8" s="1"/>
  <c r="L465" i="8"/>
  <c r="M465" i="8" s="1"/>
  <c r="N465" i="8" s="1"/>
  <c r="O465" i="8" s="1"/>
  <c r="L485" i="8"/>
  <c r="M485" i="8" s="1"/>
  <c r="N485" i="8" s="1"/>
  <c r="O485" i="8" s="1"/>
  <c r="L593" i="8"/>
  <c r="M593" i="8" s="1"/>
  <c r="N593" i="8" s="1"/>
  <c r="O593" i="8" s="1"/>
  <c r="L645" i="8"/>
  <c r="M645" i="8" s="1"/>
  <c r="N645" i="8" s="1"/>
  <c r="O645" i="8" s="1"/>
  <c r="L761" i="8"/>
  <c r="M761" i="8" s="1"/>
  <c r="N761" i="8" s="1"/>
  <c r="O761" i="8" s="1"/>
  <c r="L1081" i="8"/>
  <c r="M1081" i="8" s="1"/>
  <c r="N1081" i="8" s="1"/>
  <c r="O1081" i="8" s="1"/>
  <c r="L1097" i="8"/>
  <c r="M1097" i="8" s="1"/>
  <c r="N1097" i="8" s="1"/>
  <c r="O1097" i="8" s="1"/>
  <c r="L1161" i="8"/>
  <c r="M1161" i="8" s="1"/>
  <c r="N1161" i="8" s="1"/>
  <c r="O1161" i="8" s="1"/>
  <c r="L478" i="8"/>
  <c r="M478" i="8" s="1"/>
  <c r="N478" i="8" s="1"/>
  <c r="O478" i="8" s="1"/>
  <c r="L598" i="8"/>
  <c r="M598" i="8" s="1"/>
  <c r="N598" i="8" s="1"/>
  <c r="O598" i="8" s="1"/>
  <c r="L762" i="8"/>
  <c r="M762" i="8" s="1"/>
  <c r="N762" i="8" s="1"/>
  <c r="O762" i="8" s="1"/>
  <c r="L1078" i="8"/>
  <c r="M1078" i="8" s="1"/>
  <c r="N1078" i="8" s="1"/>
  <c r="O1078" i="8" s="1"/>
  <c r="L1094" i="8"/>
  <c r="M1094" i="8" s="1"/>
  <c r="N1094" i="8" s="1"/>
  <c r="O1094" i="8" s="1"/>
  <c r="L1158" i="8"/>
  <c r="M1158" i="8" s="1"/>
  <c r="N1158" i="8" s="1"/>
  <c r="O1158" i="8" s="1"/>
  <c r="L130" i="8"/>
  <c r="M130" i="8" s="1"/>
  <c r="N130" i="8" s="1"/>
  <c r="O130" i="8" s="1"/>
  <c r="L366" i="8"/>
  <c r="M366" i="8" s="1"/>
  <c r="N366" i="8" s="1"/>
  <c r="O366" i="8" s="1"/>
  <c r="L382" i="8"/>
  <c r="M382" i="8" s="1"/>
  <c r="N382" i="8" s="1"/>
  <c r="O382" i="8" s="1"/>
  <c r="L466" i="8"/>
  <c r="M466" i="8" s="1"/>
  <c r="N466" i="8" s="1"/>
  <c r="O466" i="8" s="1"/>
  <c r="L47" i="8"/>
  <c r="M47" i="8" s="1"/>
  <c r="N47" i="8" s="1"/>
  <c r="O47" i="8" s="1"/>
  <c r="L131" i="8"/>
  <c r="M131" i="8" s="1"/>
  <c r="N131" i="8" s="1"/>
  <c r="O131" i="8" s="1"/>
  <c r="L371" i="8"/>
  <c r="M371" i="8" s="1"/>
  <c r="N371" i="8" s="1"/>
  <c r="O371" i="8" s="1"/>
  <c r="L423" i="8"/>
  <c r="M423" i="8" s="1"/>
  <c r="N423" i="8" s="1"/>
  <c r="O423" i="8" s="1"/>
  <c r="L483" i="8"/>
  <c r="M483" i="8" s="1"/>
  <c r="N483" i="8" s="1"/>
  <c r="O483" i="8" s="1"/>
  <c r="L643" i="8"/>
  <c r="M643" i="8" s="1"/>
  <c r="N643" i="8" s="1"/>
  <c r="O643" i="8" s="1"/>
  <c r="L751" i="8"/>
  <c r="M751" i="8" s="1"/>
  <c r="N751" i="8" s="1"/>
  <c r="O751" i="8" s="1"/>
  <c r="L767" i="8"/>
  <c r="M767" i="8" s="1"/>
  <c r="N767" i="8" s="1"/>
  <c r="O767" i="8" s="1"/>
  <c r="L919" i="8"/>
  <c r="M919" i="8" s="1"/>
  <c r="N919" i="8" s="1"/>
  <c r="O919" i="8" s="1"/>
  <c r="L971" i="8"/>
  <c r="M971" i="8" s="1"/>
  <c r="N971" i="8" s="1"/>
  <c r="O971" i="8" s="1"/>
  <c r="L1083" i="8"/>
  <c r="M1083" i="8" s="1"/>
  <c r="N1083" i="8" s="1"/>
  <c r="O1083" i="8" s="1"/>
  <c r="L1163" i="8"/>
  <c r="M1163" i="8" s="1"/>
  <c r="N1163" i="8" s="1"/>
  <c r="O1163" i="8" s="1"/>
  <c r="L116" i="8"/>
  <c r="M116" i="8" s="1"/>
  <c r="N116" i="8" s="1"/>
  <c r="O116" i="8" s="1"/>
  <c r="L132" i="8"/>
  <c r="M132" i="8" s="1"/>
  <c r="N132" i="8" s="1"/>
  <c r="O132" i="8" s="1"/>
  <c r="L380" i="8"/>
  <c r="M380" i="8" s="1"/>
  <c r="N380" i="8" s="1"/>
  <c r="O380" i="8" s="1"/>
  <c r="L476" i="8"/>
  <c r="M476" i="8" s="1"/>
  <c r="N476" i="8" s="1"/>
  <c r="O476" i="8" s="1"/>
  <c r="L592" i="8"/>
  <c r="M592" i="8" s="1"/>
  <c r="N592" i="8" s="1"/>
  <c r="O592" i="8" s="1"/>
  <c r="L644" i="8"/>
  <c r="M644" i="8" s="1"/>
  <c r="N644" i="8" s="1"/>
  <c r="O644" i="8" s="1"/>
  <c r="L680" i="8"/>
  <c r="M680" i="8" s="1"/>
  <c r="N680" i="8" s="1"/>
  <c r="O680" i="8" s="1"/>
  <c r="L760" i="8"/>
  <c r="M760" i="8" s="1"/>
  <c r="N760" i="8" s="1"/>
  <c r="O760" i="8" s="1"/>
  <c r="L972" i="8"/>
  <c r="M972" i="8" s="1"/>
  <c r="N972" i="8" s="1"/>
  <c r="O972" i="8" s="1"/>
  <c r="L1076" i="8"/>
  <c r="M1076" i="8" s="1"/>
  <c r="N1076" i="8" s="1"/>
  <c r="O1076" i="8" s="1"/>
  <c r="L1092" i="8"/>
  <c r="M1092" i="8" s="1"/>
  <c r="N1092" i="8" s="1"/>
  <c r="O1092" i="8" s="1"/>
  <c r="L1156" i="8"/>
  <c r="M1156" i="8" s="1"/>
  <c r="N1156" i="8" s="1"/>
  <c r="O1156" i="8" s="1"/>
  <c r="L1172" i="8"/>
  <c r="M1172" i="8" s="1"/>
  <c r="N1172" i="8" s="1"/>
  <c r="O1172" i="8" s="1"/>
  <c r="L44" i="8"/>
  <c r="M44" i="8" s="1"/>
  <c r="N44" i="8" s="1"/>
  <c r="O44" i="8" s="1"/>
  <c r="L464" i="8"/>
  <c r="M464" i="8" s="1"/>
  <c r="N464" i="8" s="1"/>
  <c r="O464" i="8" s="1"/>
  <c r="L754" i="8"/>
  <c r="M754" i="8" s="1"/>
  <c r="N754" i="8" s="1"/>
  <c r="O754" i="8" s="1"/>
  <c r="L41" i="8"/>
  <c r="M41" i="8" s="1"/>
  <c r="N41" i="8" s="1"/>
  <c r="O41" i="8" s="1"/>
  <c r="L133" i="8"/>
  <c r="M133" i="8" s="1"/>
  <c r="N133" i="8" s="1"/>
  <c r="O133" i="8" s="1"/>
  <c r="L313" i="8"/>
  <c r="M313" i="8" s="1"/>
  <c r="N313" i="8" s="1"/>
  <c r="O313" i="8" s="1"/>
  <c r="L365" i="8"/>
  <c r="M365" i="8" s="1"/>
  <c r="N365" i="8" s="1"/>
  <c r="O365" i="8" s="1"/>
  <c r="L469" i="8"/>
  <c r="M469" i="8" s="1"/>
  <c r="N469" i="8" s="1"/>
  <c r="O469" i="8" s="1"/>
  <c r="L597" i="8"/>
  <c r="M597" i="8" s="1"/>
  <c r="N597" i="8" s="1"/>
  <c r="O597" i="8" s="1"/>
  <c r="L677" i="8"/>
  <c r="M677" i="8" s="1"/>
  <c r="N677" i="8" s="1"/>
  <c r="O677" i="8" s="1"/>
  <c r="L379" i="8"/>
  <c r="M379" i="8" s="1"/>
  <c r="N379" i="8" s="1"/>
  <c r="O379" i="8" s="1"/>
  <c r="L40" i="8"/>
  <c r="M40" i="8" s="1"/>
  <c r="N40" i="8" s="1"/>
  <c r="L120" i="8"/>
  <c r="M120" i="8" s="1"/>
  <c r="N120" i="8" s="1"/>
  <c r="O120" i="8" s="1"/>
  <c r="L364" i="8"/>
  <c r="M364" i="8" s="1"/>
  <c r="N364" i="8" s="1"/>
  <c r="O364" i="8" s="1"/>
  <c r="L596" i="8"/>
  <c r="M596" i="8" s="1"/>
  <c r="N596" i="8" s="1"/>
  <c r="O596" i="8" s="1"/>
  <c r="L632" i="8"/>
  <c r="M632" i="8" s="1"/>
  <c r="N632" i="8" s="1"/>
  <c r="O632" i="8" s="1"/>
  <c r="L764" i="8"/>
  <c r="M764" i="8" s="1"/>
  <c r="N764" i="8" s="1"/>
  <c r="O764" i="8" s="1"/>
  <c r="L976" i="8"/>
  <c r="M976" i="8" s="1"/>
  <c r="N976" i="8" s="1"/>
  <c r="O976" i="8" s="1"/>
  <c r="L1080" i="8"/>
  <c r="M1080" i="8" s="1"/>
  <c r="N1080" i="8" s="1"/>
  <c r="O1080" i="8" s="1"/>
  <c r="L1096" i="8"/>
  <c r="M1096" i="8" s="1"/>
  <c r="N1096" i="8" s="1"/>
  <c r="O1096" i="8" s="1"/>
  <c r="L1160" i="8"/>
  <c r="M1160" i="8" s="1"/>
  <c r="N1160" i="8" s="1"/>
  <c r="O1160" i="8" s="1"/>
  <c r="L1200" i="8"/>
  <c r="M1200" i="8" s="1"/>
  <c r="N1200" i="8" s="1"/>
  <c r="O1200" i="8" s="1"/>
  <c r="L363" i="8"/>
  <c r="M363" i="8" s="1"/>
  <c r="N363" i="8" s="1"/>
  <c r="O363" i="8" s="1"/>
  <c r="L48" i="8"/>
  <c r="M48" i="8" s="1"/>
  <c r="N48" i="8" s="1"/>
  <c r="O48" i="8" s="1"/>
  <c r="L468" i="8"/>
  <c r="M468" i="8" s="1"/>
  <c r="N468" i="8" s="1"/>
  <c r="O468" i="8" s="1"/>
  <c r="L588" i="8"/>
  <c r="M588" i="8" s="1"/>
  <c r="N588" i="8" s="1"/>
  <c r="O588" i="8" s="1"/>
  <c r="L129" i="8"/>
  <c r="M129" i="8" s="1"/>
  <c r="N129" i="8" s="1"/>
  <c r="O129" i="8" s="1"/>
  <c r="L115" i="8"/>
  <c r="M115" i="8" s="1"/>
  <c r="N115" i="8" s="1"/>
  <c r="O115" i="8" s="1"/>
  <c r="L310" i="8"/>
  <c r="M310" i="8" s="1"/>
  <c r="N310" i="8" s="1"/>
  <c r="O310" i="8" s="1"/>
  <c r="L594" i="8"/>
  <c r="M594" i="8" s="1"/>
  <c r="N594" i="8" s="1"/>
  <c r="O594" i="8" s="1"/>
  <c r="L770" i="8"/>
  <c r="M770" i="8" s="1"/>
  <c r="N770" i="8" s="1"/>
  <c r="O770" i="8" s="1"/>
  <c r="L49" i="8"/>
  <c r="M49" i="8" s="1"/>
  <c r="N49" i="8" s="1"/>
  <c r="O49" i="8" s="1"/>
  <c r="L117" i="8"/>
  <c r="M117" i="8" s="1"/>
  <c r="N117" i="8" s="1"/>
  <c r="O117" i="8" s="1"/>
  <c r="L321" i="8"/>
  <c r="M321" i="8" s="1"/>
  <c r="N321" i="8" s="1"/>
  <c r="O321" i="8" s="1"/>
  <c r="L369" i="8"/>
  <c r="M369" i="8" s="1"/>
  <c r="N369" i="8" s="1"/>
  <c r="O369" i="8" s="1"/>
  <c r="L477" i="8"/>
  <c r="M477" i="8" s="1"/>
  <c r="N477" i="8" s="1"/>
  <c r="O477" i="8" s="1"/>
  <c r="L585" i="8"/>
  <c r="M585" i="8" s="1"/>
  <c r="N585" i="8" s="1"/>
  <c r="O585" i="8" s="1"/>
  <c r="L637" i="8"/>
  <c r="M637" i="8" s="1"/>
  <c r="N637" i="8" s="1"/>
  <c r="O637" i="8" s="1"/>
  <c r="L753" i="8"/>
  <c r="M753" i="8" s="1"/>
  <c r="N753" i="8" s="1"/>
  <c r="O753" i="8" s="1"/>
  <c r="L773" i="8"/>
  <c r="M773" i="8" s="1"/>
  <c r="N773" i="8" s="1"/>
  <c r="O773" i="8" s="1"/>
  <c r="L977" i="8"/>
  <c r="M977" i="8" s="1"/>
  <c r="N977" i="8" s="1"/>
  <c r="O977" i="8" s="1"/>
  <c r="L1089" i="8"/>
  <c r="M1089" i="8" s="1"/>
  <c r="N1089" i="8" s="1"/>
  <c r="O1089" i="8" s="1"/>
  <c r="L1169" i="8"/>
  <c r="M1169" i="8" s="1"/>
  <c r="N1169" i="8" s="1"/>
  <c r="O1169" i="8" s="1"/>
  <c r="L470" i="8"/>
  <c r="M470" i="8" s="1"/>
  <c r="N470" i="8" s="1"/>
  <c r="O470" i="8" s="1"/>
  <c r="L586" i="8"/>
  <c r="M586" i="8" s="1"/>
  <c r="N586" i="8" s="1"/>
  <c r="O586" i="8" s="1"/>
  <c r="L638" i="8"/>
  <c r="M638" i="8" s="1"/>
  <c r="N638" i="8" s="1"/>
  <c r="O638" i="8" s="1"/>
  <c r="L750" i="8"/>
  <c r="M750" i="8" s="1"/>
  <c r="N750" i="8" s="1"/>
  <c r="O750" i="8" s="1"/>
  <c r="L774" i="8"/>
  <c r="M774" i="8" s="1"/>
  <c r="N774" i="8" s="1"/>
  <c r="O774" i="8" s="1"/>
  <c r="L974" i="8"/>
  <c r="M974" i="8" s="1"/>
  <c r="N974" i="8" s="1"/>
  <c r="O974" i="8" s="1"/>
  <c r="L1086" i="8"/>
  <c r="M1086" i="8" s="1"/>
  <c r="N1086" i="8" s="1"/>
  <c r="O1086" i="8" s="1"/>
  <c r="L1166" i="8"/>
  <c r="M1166" i="8" s="1"/>
  <c r="N1166" i="8" s="1"/>
  <c r="O1166" i="8" s="1"/>
  <c r="L46" i="8"/>
  <c r="M46" i="8" s="1"/>
  <c r="N46" i="8" s="1"/>
  <c r="O46" i="8" s="1"/>
  <c r="L118" i="8"/>
  <c r="M118" i="8" s="1"/>
  <c r="N118" i="8" s="1"/>
  <c r="O118" i="8" s="1"/>
  <c r="L374" i="8"/>
  <c r="M374" i="8" s="1"/>
  <c r="N374" i="8" s="1"/>
  <c r="O374" i="8" s="1"/>
  <c r="L123" i="8"/>
  <c r="M123" i="8" s="1"/>
  <c r="N123" i="8" s="1"/>
  <c r="O123" i="8" s="1"/>
  <c r="L311" i="8"/>
  <c r="M311" i="8" s="1"/>
  <c r="N311" i="8" s="1"/>
  <c r="O311" i="8" s="1"/>
  <c r="L471" i="8"/>
  <c r="M471" i="8" s="1"/>
  <c r="N471" i="8" s="1"/>
  <c r="O471" i="8" s="1"/>
  <c r="L591" i="8"/>
  <c r="M591" i="8" s="1"/>
  <c r="N591" i="8" s="1"/>
  <c r="O591" i="8" s="1"/>
  <c r="L759" i="8"/>
  <c r="M759" i="8" s="1"/>
  <c r="N759" i="8" s="1"/>
  <c r="O759" i="8" s="1"/>
  <c r="L1091" i="8"/>
  <c r="M1091" i="8" s="1"/>
  <c r="N1091" i="8" s="1"/>
  <c r="O1091" i="8" s="1"/>
  <c r="L1155" i="8"/>
  <c r="M1155" i="8" s="1"/>
  <c r="N1155" i="8" s="1"/>
  <c r="O1155" i="8" s="1"/>
  <c r="L1171" i="8"/>
  <c r="M1171" i="8" s="1"/>
  <c r="N1171" i="8" s="1"/>
  <c r="O1171" i="8" s="1"/>
  <c r="L636" i="8"/>
  <c r="M636" i="8" s="1"/>
  <c r="N636" i="8" s="1"/>
  <c r="O636" i="8" s="1"/>
  <c r="L1164" i="8"/>
  <c r="M1164" i="8" s="1"/>
  <c r="N1164" i="8" s="1"/>
  <c r="O1164" i="8" s="1"/>
  <c r="L633" i="8"/>
  <c r="M633" i="8" s="1"/>
  <c r="N633" i="8" s="1"/>
  <c r="O633" i="8" s="1"/>
  <c r="L481" i="8"/>
  <c r="M481" i="8" s="1"/>
  <c r="N481" i="8" s="1"/>
  <c r="O481" i="8" s="1"/>
  <c r="L769" i="8"/>
  <c r="M769" i="8" s="1"/>
  <c r="N769" i="8" s="1"/>
  <c r="O769" i="8" s="1"/>
  <c r="L1165" i="8"/>
  <c r="M1165" i="8" s="1"/>
  <c r="N1165" i="8" s="1"/>
  <c r="O1165" i="8" s="1"/>
  <c r="L1201" i="8"/>
  <c r="M1201" i="8" s="1"/>
  <c r="N1201" i="8" s="1"/>
  <c r="O1201" i="8" s="1"/>
  <c r="L482" i="8"/>
  <c r="M482" i="8" s="1"/>
  <c r="N482" i="8" s="1"/>
  <c r="O482" i="8" s="1"/>
  <c r="L766" i="8"/>
  <c r="M766" i="8" s="1"/>
  <c r="N766" i="8" s="1"/>
  <c r="O766" i="8" s="1"/>
  <c r="L1082" i="8"/>
  <c r="M1082" i="8" s="1"/>
  <c r="N1082" i="8" s="1"/>
  <c r="O1082" i="8" s="1"/>
  <c r="L378" i="8"/>
  <c r="M378" i="8" s="1"/>
  <c r="N378" i="8" s="1"/>
  <c r="O378" i="8" s="1"/>
  <c r="L119" i="8"/>
  <c r="M119" i="8" s="1"/>
  <c r="N119" i="8" s="1"/>
  <c r="O119" i="8" s="1"/>
  <c r="L375" i="8"/>
  <c r="M375" i="8" s="1"/>
  <c r="N375" i="8" s="1"/>
  <c r="O375" i="8" s="1"/>
  <c r="L467" i="8"/>
  <c r="M467" i="8" s="1"/>
  <c r="N467" i="8" s="1"/>
  <c r="O467" i="8" s="1"/>
  <c r="L587" i="8"/>
  <c r="M587" i="8" s="1"/>
  <c r="N587" i="8" s="1"/>
  <c r="O587" i="8" s="1"/>
  <c r="L771" i="8"/>
  <c r="M771" i="8" s="1"/>
  <c r="N771" i="8" s="1"/>
  <c r="O771" i="8" s="1"/>
  <c r="L975" i="8"/>
  <c r="M975" i="8" s="1"/>
  <c r="N975" i="8" s="1"/>
  <c r="O975" i="8" s="1"/>
  <c r="L1167" i="8"/>
  <c r="M1167" i="8" s="1"/>
  <c r="N1167" i="8" s="1"/>
  <c r="O1167" i="8" s="1"/>
  <c r="L52" i="8"/>
  <c r="M52" i="8" s="1"/>
  <c r="N52" i="8" s="1"/>
  <c r="O52" i="8" s="1"/>
  <c r="L480" i="8"/>
  <c r="M480" i="8" s="1"/>
  <c r="N480" i="8" s="1"/>
  <c r="O480" i="8" s="1"/>
  <c r="L749" i="8"/>
  <c r="M749" i="8" s="1"/>
  <c r="N749" i="8" s="1"/>
  <c r="O749" i="8" s="1"/>
  <c r="L479" i="8"/>
  <c r="M479" i="8" s="1"/>
  <c r="N479" i="8" s="1"/>
  <c r="O479" i="8" s="1"/>
  <c r="L312" i="8"/>
  <c r="M312" i="8" s="1"/>
  <c r="N312" i="8" s="1"/>
  <c r="O312" i="8" s="1"/>
  <c r="L121" i="8"/>
  <c r="M121" i="8" s="1"/>
  <c r="N121" i="8" s="1"/>
  <c r="O121" i="8" s="1"/>
  <c r="L377" i="8"/>
  <c r="M377" i="8" s="1"/>
  <c r="N377" i="8" s="1"/>
  <c r="O377" i="8" s="1"/>
  <c r="L589" i="8"/>
  <c r="M589" i="8" s="1"/>
  <c r="N589" i="8" s="1"/>
  <c r="O589" i="8" s="1"/>
  <c r="L1077" i="8"/>
  <c r="M1077" i="8" s="1"/>
  <c r="N1077" i="8" s="1"/>
  <c r="O1077" i="8" s="1"/>
  <c r="L1173" i="8"/>
  <c r="M1173" i="8" s="1"/>
  <c r="N1173" i="8" s="1"/>
  <c r="O1173" i="8" s="1"/>
  <c r="L1090" i="8"/>
  <c r="M1090" i="8" s="1"/>
  <c r="N1090" i="8" s="1"/>
  <c r="O1090" i="8" s="1"/>
  <c r="L42" i="8"/>
  <c r="M42" i="8" s="1"/>
  <c r="N42" i="8" s="1"/>
  <c r="O42" i="8" s="1"/>
  <c r="L114" i="8"/>
  <c r="M114" i="8" s="1"/>
  <c r="N114" i="8" s="1"/>
  <c r="O114" i="8" s="1"/>
  <c r="L43" i="8"/>
  <c r="M43" i="8" s="1"/>
  <c r="N43" i="8" s="1"/>
  <c r="O43" i="8" s="1"/>
  <c r="L127" i="8"/>
  <c r="M127" i="8" s="1"/>
  <c r="N127" i="8" s="1"/>
  <c r="O127" i="8" s="1"/>
  <c r="L323" i="8"/>
  <c r="M323" i="8" s="1"/>
  <c r="N323" i="8" s="1"/>
  <c r="O323" i="8" s="1"/>
  <c r="L475" i="8"/>
  <c r="M475" i="8" s="1"/>
  <c r="N475" i="8" s="1"/>
  <c r="O475" i="8" s="1"/>
  <c r="L595" i="8"/>
  <c r="M595" i="8" s="1"/>
  <c r="N595" i="8" s="1"/>
  <c r="O595" i="8" s="1"/>
  <c r="L1079" i="8"/>
  <c r="M1079" i="8" s="1"/>
  <c r="N1079" i="8" s="1"/>
  <c r="O1079" i="8" s="1"/>
  <c r="L752" i="8"/>
  <c r="M752" i="8" s="1"/>
  <c r="N752" i="8" s="1"/>
  <c r="O752" i="8" s="1"/>
  <c r="L322" i="8"/>
  <c r="M322" i="8" s="1"/>
  <c r="N322" i="8" s="1"/>
  <c r="O322" i="8" s="1"/>
  <c r="L973" i="8"/>
  <c r="M973" i="8" s="1"/>
  <c r="N973" i="8" s="1"/>
  <c r="O973" i="8" s="1"/>
  <c r="L1085" i="8"/>
  <c r="M1085" i="8" s="1"/>
  <c r="N1085" i="8" s="1"/>
  <c r="O1085" i="8" s="1"/>
  <c r="L582" i="8"/>
  <c r="M582" i="8" s="1"/>
  <c r="N582" i="8" s="1"/>
  <c r="O582" i="8" s="1"/>
  <c r="L634" i="8"/>
  <c r="M634" i="8" s="1"/>
  <c r="N634" i="8" s="1"/>
  <c r="O634" i="8" s="1"/>
  <c r="L918" i="8"/>
  <c r="M918" i="8" s="1"/>
  <c r="N918" i="8" s="1"/>
  <c r="O918" i="8" s="1"/>
  <c r="L970" i="8"/>
  <c r="M970" i="8" s="1"/>
  <c r="N970" i="8" s="1"/>
  <c r="O970" i="8" s="1"/>
  <c r="L1162" i="8"/>
  <c r="M1162" i="8" s="1"/>
  <c r="N1162" i="8" s="1"/>
  <c r="O1162" i="8" s="1"/>
  <c r="L50" i="8"/>
  <c r="M50" i="8" s="1"/>
  <c r="N50" i="8" s="1"/>
  <c r="O50" i="8" s="1"/>
  <c r="L126" i="8"/>
  <c r="M126" i="8" s="1"/>
  <c r="N126" i="8" s="1"/>
  <c r="O126" i="8" s="1"/>
  <c r="L362" i="8"/>
  <c r="M362" i="8" s="1"/>
  <c r="N362" i="8" s="1"/>
  <c r="O362" i="8" s="1"/>
  <c r="L51" i="8"/>
  <c r="M51" i="8" s="1"/>
  <c r="N51" i="8" s="1"/>
  <c r="O51" i="8" s="1"/>
  <c r="L755" i="8"/>
  <c r="M755" i="8" s="1"/>
  <c r="N755" i="8" s="1"/>
  <c r="O755" i="8" s="1"/>
  <c r="L1087" i="8"/>
  <c r="M1087" i="8" s="1"/>
  <c r="N1087" i="8" s="1"/>
  <c r="O1087" i="8" s="1"/>
  <c r="L124" i="8"/>
  <c r="M124" i="8" s="1"/>
  <c r="N124" i="8" s="1"/>
  <c r="O124" i="8" s="1"/>
  <c r="L53" i="8"/>
  <c r="M53" i="8" s="1"/>
  <c r="N53" i="8" s="1"/>
  <c r="O53" i="8" s="1"/>
  <c r="L590" i="8"/>
  <c r="M590" i="8" s="1"/>
  <c r="N590" i="8" s="1"/>
  <c r="O590" i="8" s="1"/>
  <c r="L1170" i="8"/>
  <c r="M1170" i="8" s="1"/>
  <c r="N1170" i="8" s="1"/>
  <c r="O1170" i="8" s="1"/>
  <c r="L134" i="8"/>
  <c r="M134" i="8" s="1"/>
  <c r="N134" i="8" s="1"/>
  <c r="O134" i="8" s="1"/>
  <c r="L1199" i="8"/>
  <c r="M1199" i="8" s="1"/>
  <c r="N1199" i="8" s="1"/>
  <c r="O1199" i="8" s="1"/>
  <c r="L367" i="8"/>
  <c r="M367" i="8" s="1"/>
  <c r="N367" i="8" s="1"/>
  <c r="O367" i="8" s="1"/>
  <c r="L763" i="8"/>
  <c r="M763" i="8" s="1"/>
  <c r="N763" i="8" s="1"/>
  <c r="O763" i="8" s="1"/>
  <c r="L1159" i="8"/>
  <c r="M1159" i="8" s="1"/>
  <c r="N1159" i="8" s="1"/>
  <c r="O1159" i="8" s="1"/>
  <c r="L372" i="8"/>
  <c r="M372" i="8" s="1"/>
  <c r="N372" i="8" s="1"/>
  <c r="O372" i="8" s="1"/>
  <c r="L768" i="8"/>
  <c r="M768" i="8" s="1"/>
  <c r="N768" i="8" s="1"/>
  <c r="O768" i="8" s="1"/>
  <c r="L463" i="8"/>
  <c r="M463" i="8" s="1"/>
  <c r="N463" i="8" s="1"/>
  <c r="O463" i="8" s="1"/>
  <c r="L757" i="8"/>
  <c r="M757" i="8" s="1"/>
  <c r="N757" i="8" s="1"/>
  <c r="O757" i="8" s="1"/>
  <c r="L1157" i="8"/>
  <c r="M1157" i="8" s="1"/>
  <c r="N1157" i="8" s="1"/>
  <c r="O1157" i="8" s="1"/>
  <c r="L642" i="8"/>
  <c r="M642" i="8" s="1"/>
  <c r="N642" i="8" s="1"/>
  <c r="O642" i="8" s="1"/>
  <c r="L370" i="8"/>
  <c r="M370" i="8" s="1"/>
  <c r="N370" i="8" s="1"/>
  <c r="O370" i="8" s="1"/>
  <c r="L1095" i="8"/>
  <c r="M1095" i="8" s="1"/>
  <c r="N1095" i="8" s="1"/>
  <c r="O1095" i="8" s="1"/>
  <c r="L1084" i="8"/>
  <c r="M1084" i="8" s="1"/>
  <c r="N1084" i="8" s="1"/>
  <c r="O1084" i="8" s="1"/>
  <c r="L368" i="8"/>
  <c r="M368" i="8" s="1"/>
  <c r="N368" i="8" s="1"/>
  <c r="O368" i="8" s="1"/>
  <c r="L678" i="8"/>
  <c r="M678" i="8" s="1"/>
  <c r="N678" i="8" s="1"/>
  <c r="O678" i="8" s="1"/>
  <c r="L635" i="8"/>
  <c r="M635" i="8" s="1"/>
  <c r="N635" i="8" s="1"/>
  <c r="O635" i="8" s="1"/>
  <c r="L641" i="8"/>
  <c r="M641" i="8" s="1"/>
  <c r="N641" i="8" s="1"/>
  <c r="O641" i="8" s="1"/>
  <c r="L1093" i="8"/>
  <c r="M1093" i="8" s="1"/>
  <c r="N1093" i="8" s="1"/>
  <c r="O1093" i="8" s="1"/>
  <c r="L474" i="8"/>
  <c r="M474" i="8" s="1"/>
  <c r="N474" i="8" s="1"/>
  <c r="O474" i="8" s="1"/>
  <c r="L758" i="8"/>
  <c r="M758" i="8" s="1"/>
  <c r="N758" i="8" s="1"/>
  <c r="O758" i="8" s="1"/>
  <c r="L978" i="8"/>
  <c r="M978" i="8" s="1"/>
  <c r="N978" i="8" s="1"/>
  <c r="O978" i="8" s="1"/>
  <c r="L55" i="8"/>
  <c r="M55" i="8" s="1"/>
  <c r="N55" i="8" s="1"/>
  <c r="O55" i="8" s="1"/>
  <c r="L327" i="8"/>
  <c r="M327" i="8" s="1"/>
  <c r="N327" i="8" s="1"/>
  <c r="O327" i="8" s="1"/>
  <c r="L395" i="8"/>
  <c r="M395" i="8" s="1"/>
  <c r="N395" i="8" s="1"/>
  <c r="O395" i="8" s="1"/>
  <c r="L425" i="8"/>
  <c r="M425" i="8" s="1"/>
  <c r="N425" i="8" s="1"/>
  <c r="O425" i="8" s="1"/>
  <c r="L786" i="8"/>
  <c r="M786" i="8" s="1"/>
  <c r="N786" i="8" s="1"/>
  <c r="O786" i="8" s="1"/>
  <c r="L925" i="8"/>
  <c r="M925" i="8" s="1"/>
  <c r="N925" i="8" s="1"/>
  <c r="O925" i="8" s="1"/>
  <c r="L56" i="8"/>
  <c r="M56" i="8" s="1"/>
  <c r="N56" i="8" s="1"/>
  <c r="O56" i="8" s="1"/>
  <c r="L408" i="8"/>
  <c r="M408" i="8" s="1"/>
  <c r="N408" i="8" s="1"/>
  <c r="O408" i="8" s="1"/>
  <c r="L604" i="8"/>
  <c r="M604" i="8" s="1"/>
  <c r="N604" i="8" s="1"/>
  <c r="O604" i="8" s="1"/>
  <c r="L788" i="8"/>
  <c r="M788" i="8" s="1"/>
  <c r="N788" i="8" s="1"/>
  <c r="O788" i="8" s="1"/>
  <c r="L984" i="8"/>
  <c r="M984" i="8" s="1"/>
  <c r="N984" i="8" s="1"/>
  <c r="O984" i="8" s="1"/>
  <c r="L1000" i="8"/>
  <c r="M1000" i="8" s="1"/>
  <c r="N1000" i="8" s="1"/>
  <c r="O1000" i="8" s="1"/>
  <c r="L1104" i="8"/>
  <c r="M1104" i="8" s="1"/>
  <c r="N1104" i="8" s="1"/>
  <c r="O1104" i="8" s="1"/>
  <c r="L1120" i="8"/>
  <c r="M1120" i="8" s="1"/>
  <c r="N1120" i="8" s="1"/>
  <c r="O1120" i="8" s="1"/>
  <c r="L1208" i="8"/>
  <c r="M1208" i="8" s="1"/>
  <c r="N1208" i="8" s="1"/>
  <c r="O1208" i="8" s="1"/>
  <c r="L324" i="8"/>
  <c r="M324" i="8" s="1"/>
  <c r="N324" i="8" s="1"/>
  <c r="O324" i="8" s="1"/>
  <c r="L388" i="8"/>
  <c r="M388" i="8" s="1"/>
  <c r="N388" i="8" s="1"/>
  <c r="O388" i="8" s="1"/>
  <c r="L389" i="8"/>
  <c r="M389" i="8" s="1"/>
  <c r="N389" i="8" s="1"/>
  <c r="O389" i="8" s="1"/>
  <c r="L649" i="8"/>
  <c r="M649" i="8" s="1"/>
  <c r="N649" i="8" s="1"/>
  <c r="O649" i="8" s="1"/>
  <c r="L781" i="8"/>
  <c r="M781" i="8" s="1"/>
  <c r="N781" i="8" s="1"/>
  <c r="O781" i="8" s="1"/>
  <c r="L57" i="8"/>
  <c r="M57" i="8" s="1"/>
  <c r="N57" i="8" s="1"/>
  <c r="O57" i="8" s="1"/>
  <c r="L401" i="8"/>
  <c r="M401" i="8" s="1"/>
  <c r="N401" i="8" s="1"/>
  <c r="O401" i="8" s="1"/>
  <c r="L609" i="8"/>
  <c r="M609" i="8" s="1"/>
  <c r="N609" i="8" s="1"/>
  <c r="O609" i="8" s="1"/>
  <c r="L785" i="8"/>
  <c r="M785" i="8" s="1"/>
  <c r="N785" i="8" s="1"/>
  <c r="O785" i="8" s="1"/>
  <c r="L985" i="8"/>
  <c r="M985" i="8" s="1"/>
  <c r="N985" i="8" s="1"/>
  <c r="O985" i="8" s="1"/>
  <c r="L1001" i="8"/>
  <c r="M1001" i="8" s="1"/>
  <c r="N1001" i="8" s="1"/>
  <c r="O1001" i="8" s="1"/>
  <c r="L1113" i="8"/>
  <c r="M1113" i="8" s="1"/>
  <c r="N1113" i="8" s="1"/>
  <c r="O1113" i="8" s="1"/>
  <c r="L1177" i="8"/>
  <c r="M1177" i="8" s="1"/>
  <c r="N1177" i="8" s="1"/>
  <c r="O1177" i="8" s="1"/>
  <c r="L646" i="8"/>
  <c r="M646" i="8" s="1"/>
  <c r="N646" i="8" s="1"/>
  <c r="O646" i="8" s="1"/>
  <c r="L682" i="8"/>
  <c r="M682" i="8" s="1"/>
  <c r="N682" i="8" s="1"/>
  <c r="O682" i="8" s="1"/>
  <c r="L782" i="8"/>
  <c r="M782" i="8" s="1"/>
  <c r="N782" i="8" s="1"/>
  <c r="O782" i="8" s="1"/>
  <c r="L982" i="8"/>
  <c r="M982" i="8" s="1"/>
  <c r="N982" i="8" s="1"/>
  <c r="O982" i="8" s="1"/>
  <c r="L998" i="8"/>
  <c r="M998" i="8" s="1"/>
  <c r="N998" i="8" s="1"/>
  <c r="O998" i="8" s="1"/>
  <c r="L1018" i="8"/>
  <c r="M1018" i="8" s="1"/>
  <c r="N1018" i="8" s="1"/>
  <c r="O1018" i="8" s="1"/>
  <c r="L1110" i="8"/>
  <c r="M1110" i="8" s="1"/>
  <c r="N1110" i="8" s="1"/>
  <c r="O1110" i="8" s="1"/>
  <c r="L1174" i="8"/>
  <c r="M1174" i="8" s="1"/>
  <c r="N1174" i="8" s="1"/>
  <c r="O1174" i="8" s="1"/>
  <c r="L54" i="8"/>
  <c r="M54" i="8" s="1"/>
  <c r="N54" i="8" s="1"/>
  <c r="L70" i="8"/>
  <c r="M70" i="8" s="1"/>
  <c r="N70" i="8" s="1"/>
  <c r="O70" i="8" s="1"/>
  <c r="L398" i="8"/>
  <c r="M398" i="8" s="1"/>
  <c r="N398" i="8" s="1"/>
  <c r="O398" i="8" s="1"/>
  <c r="L67" i="8"/>
  <c r="M67" i="8" s="1"/>
  <c r="N67" i="8" s="1"/>
  <c r="O67" i="8" s="1"/>
  <c r="L391" i="8"/>
  <c r="M391" i="8" s="1"/>
  <c r="N391" i="8" s="1"/>
  <c r="O391" i="8" s="1"/>
  <c r="L603" i="8"/>
  <c r="M603" i="8" s="1"/>
  <c r="N603" i="8" s="1"/>
  <c r="O603" i="8" s="1"/>
  <c r="L783" i="8"/>
  <c r="M783" i="8" s="1"/>
  <c r="N783" i="8" s="1"/>
  <c r="O783" i="8" s="1"/>
  <c r="L987" i="8"/>
  <c r="M987" i="8" s="1"/>
  <c r="N987" i="8" s="1"/>
  <c r="O987" i="8" s="1"/>
  <c r="L1003" i="8"/>
  <c r="M1003" i="8" s="1"/>
  <c r="N1003" i="8" s="1"/>
  <c r="O1003" i="8" s="1"/>
  <c r="L1099" i="8"/>
  <c r="M1099" i="8" s="1"/>
  <c r="N1099" i="8" s="1"/>
  <c r="O1099" i="8" s="1"/>
  <c r="L1115" i="8"/>
  <c r="M1115" i="8" s="1"/>
  <c r="N1115" i="8" s="1"/>
  <c r="O1115" i="8" s="1"/>
  <c r="L1179" i="8"/>
  <c r="M1179" i="8" s="1"/>
  <c r="N1179" i="8" s="1"/>
  <c r="O1179" i="8" s="1"/>
  <c r="L1203" i="8"/>
  <c r="M1203" i="8" s="1"/>
  <c r="N1203" i="8" s="1"/>
  <c r="O1203" i="8" s="1"/>
  <c r="L60" i="8"/>
  <c r="M60" i="8" s="1"/>
  <c r="N60" i="8" s="1"/>
  <c r="O60" i="8" s="1"/>
  <c r="L776" i="8"/>
  <c r="M776" i="8" s="1"/>
  <c r="N776" i="8" s="1"/>
  <c r="O776" i="8" s="1"/>
  <c r="L792" i="8"/>
  <c r="M792" i="8" s="1"/>
  <c r="N792" i="8" s="1"/>
  <c r="O792" i="8" s="1"/>
  <c r="L988" i="8"/>
  <c r="M988" i="8" s="1"/>
  <c r="N988" i="8" s="1"/>
  <c r="O988" i="8" s="1"/>
  <c r="L1004" i="8"/>
  <c r="M1004" i="8" s="1"/>
  <c r="N1004" i="8" s="1"/>
  <c r="O1004" i="8" s="1"/>
  <c r="L1108" i="8"/>
  <c r="M1108" i="8" s="1"/>
  <c r="N1108" i="8" s="1"/>
  <c r="O1108" i="8" s="1"/>
  <c r="L144" i="8"/>
  <c r="M144" i="8" s="1"/>
  <c r="N144" i="8" s="1"/>
  <c r="O144" i="8" s="1"/>
  <c r="L392" i="8"/>
  <c r="M392" i="8" s="1"/>
  <c r="N392" i="8" s="1"/>
  <c r="O392" i="8" s="1"/>
  <c r="L65" i="8"/>
  <c r="M65" i="8" s="1"/>
  <c r="N65" i="8" s="1"/>
  <c r="O65" i="8" s="1"/>
  <c r="L405" i="8"/>
  <c r="M405" i="8" s="1"/>
  <c r="N405" i="8" s="1"/>
  <c r="O405" i="8" s="1"/>
  <c r="L797" i="8"/>
  <c r="M797" i="8" s="1"/>
  <c r="N797" i="8" s="1"/>
  <c r="O797" i="8" s="1"/>
  <c r="L921" i="8"/>
  <c r="M921" i="8" s="1"/>
  <c r="N921" i="8" s="1"/>
  <c r="O921" i="8" s="1"/>
  <c r="L61" i="8"/>
  <c r="M61" i="8" s="1"/>
  <c r="N61" i="8" s="1"/>
  <c r="O61" i="8" s="1"/>
  <c r="L385" i="8"/>
  <c r="M385" i="8" s="1"/>
  <c r="N385" i="8" s="1"/>
  <c r="O385" i="8" s="1"/>
  <c r="L409" i="8"/>
  <c r="M409" i="8" s="1"/>
  <c r="N409" i="8" s="1"/>
  <c r="O409" i="8" s="1"/>
  <c r="L493" i="8"/>
  <c r="M493" i="8" s="1"/>
  <c r="N493" i="8" s="1"/>
  <c r="O493" i="8" s="1"/>
  <c r="L64" i="8"/>
  <c r="M64" i="8" s="1"/>
  <c r="N64" i="8" s="1"/>
  <c r="O64" i="8" s="1"/>
  <c r="L136" i="8"/>
  <c r="M136" i="8" s="1"/>
  <c r="N136" i="8" s="1"/>
  <c r="O136" i="8" s="1"/>
  <c r="L384" i="8"/>
  <c r="M384" i="8" s="1"/>
  <c r="N384" i="8" s="1"/>
  <c r="O384" i="8" s="1"/>
  <c r="L424" i="8"/>
  <c r="M424" i="8" s="1"/>
  <c r="N424" i="8" s="1"/>
  <c r="O424" i="8" s="1"/>
  <c r="L488" i="8"/>
  <c r="M488" i="8" s="1"/>
  <c r="N488" i="8" s="1"/>
  <c r="O488" i="8" s="1"/>
  <c r="L648" i="8"/>
  <c r="M648" i="8" s="1"/>
  <c r="N648" i="8" s="1"/>
  <c r="O648" i="8" s="1"/>
  <c r="L684" i="8"/>
  <c r="M684" i="8" s="1"/>
  <c r="N684" i="8" s="1"/>
  <c r="O684" i="8" s="1"/>
  <c r="L780" i="8"/>
  <c r="M780" i="8" s="1"/>
  <c r="N780" i="8" s="1"/>
  <c r="O780" i="8" s="1"/>
  <c r="L796" i="8"/>
  <c r="M796" i="8" s="1"/>
  <c r="N796" i="8" s="1"/>
  <c r="O796" i="8" s="1"/>
  <c r="L992" i="8"/>
  <c r="M992" i="8" s="1"/>
  <c r="N992" i="8" s="1"/>
  <c r="O992" i="8" s="1"/>
  <c r="L1008" i="8"/>
  <c r="M1008" i="8" s="1"/>
  <c r="N1008" i="8" s="1"/>
  <c r="O1008" i="8" s="1"/>
  <c r="L1112" i="8"/>
  <c r="M1112" i="8" s="1"/>
  <c r="N1112" i="8" s="1"/>
  <c r="O1112" i="8" s="1"/>
  <c r="L1176" i="8"/>
  <c r="M1176" i="8" s="1"/>
  <c r="N1176" i="8" s="1"/>
  <c r="O1176" i="8" s="1"/>
  <c r="L400" i="8"/>
  <c r="M400" i="8" s="1"/>
  <c r="N400" i="8" s="1"/>
  <c r="O400" i="8" s="1"/>
  <c r="L489" i="8"/>
  <c r="M489" i="8" s="1"/>
  <c r="N489" i="8" s="1"/>
  <c r="O489" i="8" s="1"/>
  <c r="L920" i="8"/>
  <c r="M920" i="8" s="1"/>
  <c r="N920" i="8" s="1"/>
  <c r="O920" i="8" s="1"/>
  <c r="L69" i="8"/>
  <c r="M69" i="8" s="1"/>
  <c r="N69" i="8" s="1"/>
  <c r="O69" i="8" s="1"/>
  <c r="L137" i="8"/>
  <c r="M137" i="8" s="1"/>
  <c r="N137" i="8" s="1"/>
  <c r="O137" i="8" s="1"/>
  <c r="L393" i="8"/>
  <c r="M393" i="8" s="1"/>
  <c r="N393" i="8" s="1"/>
  <c r="O393" i="8" s="1"/>
  <c r="L601" i="8"/>
  <c r="M601" i="8" s="1"/>
  <c r="N601" i="8" s="1"/>
  <c r="O601" i="8" s="1"/>
  <c r="L681" i="8"/>
  <c r="M681" i="8" s="1"/>
  <c r="N681" i="8" s="1"/>
  <c r="O681" i="8" s="1"/>
  <c r="L793" i="8"/>
  <c r="M793" i="8" s="1"/>
  <c r="N793" i="8" s="1"/>
  <c r="O793" i="8" s="1"/>
  <c r="L993" i="8"/>
  <c r="M993" i="8" s="1"/>
  <c r="N993" i="8" s="1"/>
  <c r="O993" i="8" s="1"/>
  <c r="L1009" i="8"/>
  <c r="M1009" i="8" s="1"/>
  <c r="N1009" i="8" s="1"/>
  <c r="O1009" i="8" s="1"/>
  <c r="L1105" i="8"/>
  <c r="M1105" i="8" s="1"/>
  <c r="N1105" i="8" s="1"/>
  <c r="O1105" i="8" s="1"/>
  <c r="L1121" i="8"/>
  <c r="M1121" i="8" s="1"/>
  <c r="N1121" i="8" s="1"/>
  <c r="O1121" i="8" s="1"/>
  <c r="L1205" i="8"/>
  <c r="M1205" i="8" s="1"/>
  <c r="N1205" i="8" s="1"/>
  <c r="O1205" i="8" s="1"/>
  <c r="L486" i="8"/>
  <c r="M486" i="8" s="1"/>
  <c r="N486" i="8" s="1"/>
  <c r="O486" i="8" s="1"/>
  <c r="L606" i="8"/>
  <c r="M606" i="8" s="1"/>
  <c r="N606" i="8" s="1"/>
  <c r="O606" i="8" s="1"/>
  <c r="L794" i="8"/>
  <c r="M794" i="8" s="1"/>
  <c r="N794" i="8" s="1"/>
  <c r="O794" i="8" s="1"/>
  <c r="L922" i="8"/>
  <c r="M922" i="8" s="1"/>
  <c r="N922" i="8" s="1"/>
  <c r="O922" i="8" s="1"/>
  <c r="L990" i="8"/>
  <c r="M990" i="8" s="1"/>
  <c r="N990" i="8" s="1"/>
  <c r="O990" i="8" s="1"/>
  <c r="L1006" i="8"/>
  <c r="M1006" i="8" s="1"/>
  <c r="N1006" i="8" s="1"/>
  <c r="O1006" i="8" s="1"/>
  <c r="L1102" i="8"/>
  <c r="M1102" i="8" s="1"/>
  <c r="N1102" i="8" s="1"/>
  <c r="O1102" i="8" s="1"/>
  <c r="L1118" i="8"/>
  <c r="M1118" i="8" s="1"/>
  <c r="N1118" i="8" s="1"/>
  <c r="O1118" i="8" s="1"/>
  <c r="L1202" i="8"/>
  <c r="M1202" i="8" s="1"/>
  <c r="N1202" i="8" s="1"/>
  <c r="O1202" i="8" s="1"/>
  <c r="L62" i="8"/>
  <c r="M62" i="8" s="1"/>
  <c r="N62" i="8" s="1"/>
  <c r="O62" i="8" s="1"/>
  <c r="L138" i="8"/>
  <c r="M138" i="8" s="1"/>
  <c r="N138" i="8" s="1"/>
  <c r="O138" i="8" s="1"/>
  <c r="L390" i="8"/>
  <c r="M390" i="8" s="1"/>
  <c r="N390" i="8" s="1"/>
  <c r="O390" i="8" s="1"/>
  <c r="L406" i="8"/>
  <c r="M406" i="8" s="1"/>
  <c r="N406" i="8" s="1"/>
  <c r="O406" i="8" s="1"/>
  <c r="L59" i="8"/>
  <c r="M59" i="8" s="1"/>
  <c r="N59" i="8" s="1"/>
  <c r="O59" i="8" s="1"/>
  <c r="L139" i="8"/>
  <c r="M139" i="8" s="1"/>
  <c r="N139" i="8" s="1"/>
  <c r="O139" i="8" s="1"/>
  <c r="L383" i="8"/>
  <c r="M383" i="8" s="1"/>
  <c r="N383" i="8" s="1"/>
  <c r="O383" i="8" s="1"/>
  <c r="L403" i="8"/>
  <c r="M403" i="8" s="1"/>
  <c r="N403" i="8" s="1"/>
  <c r="O403" i="8" s="1"/>
  <c r="L491" i="8"/>
  <c r="M491" i="8" s="1"/>
  <c r="N491" i="8" s="1"/>
  <c r="O491" i="8" s="1"/>
  <c r="L611" i="8"/>
  <c r="M611" i="8" s="1"/>
  <c r="N611" i="8" s="1"/>
  <c r="O611" i="8" s="1"/>
  <c r="L651" i="8"/>
  <c r="M651" i="8" s="1"/>
  <c r="N651" i="8" s="1"/>
  <c r="O651" i="8" s="1"/>
  <c r="L775" i="8"/>
  <c r="M775" i="8" s="1"/>
  <c r="N775" i="8" s="1"/>
  <c r="O775" i="8" s="1"/>
  <c r="L791" i="8"/>
  <c r="M791" i="8" s="1"/>
  <c r="N791" i="8" s="1"/>
  <c r="O791" i="8" s="1"/>
  <c r="L979" i="8"/>
  <c r="M979" i="8" s="1"/>
  <c r="N979" i="8" s="1"/>
  <c r="O979" i="8" s="1"/>
  <c r="L995" i="8"/>
  <c r="M995" i="8" s="1"/>
  <c r="N995" i="8" s="1"/>
  <c r="O995" i="8" s="1"/>
  <c r="L1107" i="8"/>
  <c r="M1107" i="8" s="1"/>
  <c r="N1107" i="8" s="1"/>
  <c r="O1107" i="8" s="1"/>
  <c r="L140" i="8"/>
  <c r="M140" i="8" s="1"/>
  <c r="N140" i="8" s="1"/>
  <c r="O140" i="8" s="1"/>
  <c r="L396" i="8"/>
  <c r="M396" i="8" s="1"/>
  <c r="N396" i="8" s="1"/>
  <c r="O396" i="8" s="1"/>
  <c r="L784" i="8"/>
  <c r="M784" i="8" s="1"/>
  <c r="N784" i="8" s="1"/>
  <c r="O784" i="8" s="1"/>
  <c r="L1100" i="8"/>
  <c r="M1100" i="8" s="1"/>
  <c r="N1100" i="8" s="1"/>
  <c r="O1100" i="8" s="1"/>
  <c r="L68" i="8"/>
  <c r="M68" i="8" s="1"/>
  <c r="N68" i="8" s="1"/>
  <c r="O68" i="8" s="1"/>
  <c r="L404" i="8"/>
  <c r="M404" i="8" s="1"/>
  <c r="N404" i="8" s="1"/>
  <c r="O404" i="8" s="1"/>
  <c r="L325" i="8"/>
  <c r="M325" i="8" s="1"/>
  <c r="N325" i="8" s="1"/>
  <c r="O325" i="8" s="1"/>
  <c r="L989" i="8"/>
  <c r="M989" i="8" s="1"/>
  <c r="N989" i="8" s="1"/>
  <c r="O989" i="8" s="1"/>
  <c r="L1101" i="8"/>
  <c r="M1101" i="8" s="1"/>
  <c r="N1101" i="8" s="1"/>
  <c r="O1101" i="8" s="1"/>
  <c r="L602" i="8"/>
  <c r="M602" i="8" s="1"/>
  <c r="N602" i="8" s="1"/>
  <c r="O602" i="8" s="1"/>
  <c r="L650" i="8"/>
  <c r="M650" i="8" s="1"/>
  <c r="N650" i="8" s="1"/>
  <c r="O650" i="8" s="1"/>
  <c r="L986" i="8"/>
  <c r="M986" i="8" s="1"/>
  <c r="N986" i="8" s="1"/>
  <c r="O986" i="8" s="1"/>
  <c r="L1114" i="8"/>
  <c r="M1114" i="8" s="1"/>
  <c r="N1114" i="8" s="1"/>
  <c r="O1114" i="8" s="1"/>
  <c r="L1178" i="8"/>
  <c r="M1178" i="8" s="1"/>
  <c r="N1178" i="8" s="1"/>
  <c r="O1178" i="8" s="1"/>
  <c r="L66" i="8"/>
  <c r="M66" i="8" s="1"/>
  <c r="N66" i="8" s="1"/>
  <c r="O66" i="8" s="1"/>
  <c r="L142" i="8"/>
  <c r="M142" i="8" s="1"/>
  <c r="N142" i="8" s="1"/>
  <c r="O142" i="8" s="1"/>
  <c r="L410" i="8"/>
  <c r="M410" i="8" s="1"/>
  <c r="N410" i="8" s="1"/>
  <c r="O410" i="8" s="1"/>
  <c r="L647" i="8"/>
  <c r="M647" i="8" s="1"/>
  <c r="N647" i="8" s="1"/>
  <c r="O647" i="8" s="1"/>
  <c r="L923" i="8"/>
  <c r="M923" i="8" s="1"/>
  <c r="N923" i="8" s="1"/>
  <c r="O923" i="8" s="1"/>
  <c r="L1007" i="8"/>
  <c r="M1007" i="8" s="1"/>
  <c r="N1007" i="8" s="1"/>
  <c r="O1007" i="8" s="1"/>
  <c r="L1103" i="8"/>
  <c r="M1103" i="8" s="1"/>
  <c r="N1103" i="8" s="1"/>
  <c r="O1103" i="8" s="1"/>
  <c r="L1207" i="8"/>
  <c r="M1207" i="8" s="1"/>
  <c r="N1207" i="8" s="1"/>
  <c r="O1207" i="8" s="1"/>
  <c r="L1116" i="8"/>
  <c r="M1116" i="8" s="1"/>
  <c r="N1116" i="8" s="1"/>
  <c r="O1116" i="8" s="1"/>
  <c r="L777" i="8"/>
  <c r="M777" i="8" s="1"/>
  <c r="N777" i="8" s="1"/>
  <c r="O777" i="8" s="1"/>
  <c r="L997" i="8"/>
  <c r="M997" i="8" s="1"/>
  <c r="N997" i="8" s="1"/>
  <c r="O997" i="8" s="1"/>
  <c r="L1109" i="8"/>
  <c r="M1109" i="8" s="1"/>
  <c r="N1109" i="8" s="1"/>
  <c r="O1109" i="8" s="1"/>
  <c r="L490" i="8"/>
  <c r="M490" i="8" s="1"/>
  <c r="N490" i="8" s="1"/>
  <c r="O490" i="8" s="1"/>
  <c r="L778" i="8"/>
  <c r="M778" i="8" s="1"/>
  <c r="N778" i="8" s="1"/>
  <c r="O778" i="8" s="1"/>
  <c r="L994" i="8"/>
  <c r="M994" i="8" s="1"/>
  <c r="N994" i="8" s="1"/>
  <c r="O994" i="8" s="1"/>
  <c r="L326" i="8"/>
  <c r="M326" i="8" s="1"/>
  <c r="N326" i="8" s="1"/>
  <c r="O326" i="8" s="1"/>
  <c r="L386" i="8"/>
  <c r="M386" i="8" s="1"/>
  <c r="N386" i="8" s="1"/>
  <c r="O386" i="8" s="1"/>
  <c r="L387" i="8"/>
  <c r="M387" i="8" s="1"/>
  <c r="N387" i="8" s="1"/>
  <c r="O387" i="8" s="1"/>
  <c r="L683" i="8"/>
  <c r="M683" i="8" s="1"/>
  <c r="N683" i="8" s="1"/>
  <c r="O683" i="8" s="1"/>
  <c r="L779" i="8"/>
  <c r="M779" i="8" s="1"/>
  <c r="N779" i="8" s="1"/>
  <c r="O779" i="8" s="1"/>
  <c r="L983" i="8"/>
  <c r="M983" i="8" s="1"/>
  <c r="N983" i="8" s="1"/>
  <c r="O983" i="8" s="1"/>
  <c r="L1111" i="8"/>
  <c r="M1111" i="8" s="1"/>
  <c r="N1111" i="8" s="1"/>
  <c r="O1111" i="8" s="1"/>
  <c r="L1175" i="8"/>
  <c r="M1175" i="8" s="1"/>
  <c r="N1175" i="8" s="1"/>
  <c r="O1175" i="8" s="1"/>
  <c r="L980" i="8"/>
  <c r="M980" i="8" s="1"/>
  <c r="N980" i="8" s="1"/>
  <c r="O980" i="8" s="1"/>
  <c r="L1204" i="8"/>
  <c r="M1204" i="8" s="1"/>
  <c r="N1204" i="8" s="1"/>
  <c r="O1204" i="8" s="1"/>
  <c r="L397" i="8"/>
  <c r="M397" i="8" s="1"/>
  <c r="N397" i="8" s="1"/>
  <c r="O397" i="8" s="1"/>
  <c r="L605" i="8"/>
  <c r="M605" i="8" s="1"/>
  <c r="N605" i="8" s="1"/>
  <c r="O605" i="8" s="1"/>
  <c r="L789" i="8"/>
  <c r="M789" i="8" s="1"/>
  <c r="N789" i="8" s="1"/>
  <c r="O789" i="8" s="1"/>
  <c r="L1005" i="8"/>
  <c r="M1005" i="8" s="1"/>
  <c r="N1005" i="8" s="1"/>
  <c r="O1005" i="8" s="1"/>
  <c r="L1117" i="8"/>
  <c r="M1117" i="8" s="1"/>
  <c r="N1117" i="8" s="1"/>
  <c r="O1117" i="8" s="1"/>
  <c r="L790" i="8"/>
  <c r="M790" i="8" s="1"/>
  <c r="N790" i="8" s="1"/>
  <c r="O790" i="8" s="1"/>
  <c r="L1002" i="8"/>
  <c r="M1002" i="8" s="1"/>
  <c r="N1002" i="8" s="1"/>
  <c r="O1002" i="8" s="1"/>
  <c r="L1098" i="8"/>
  <c r="M1098" i="8" s="1"/>
  <c r="N1098" i="8" s="1"/>
  <c r="O1098" i="8" s="1"/>
  <c r="L394" i="8"/>
  <c r="M394" i="8" s="1"/>
  <c r="N394" i="8" s="1"/>
  <c r="O394" i="8" s="1"/>
  <c r="L135" i="8"/>
  <c r="M135" i="8" s="1"/>
  <c r="N135" i="8" s="1"/>
  <c r="O135" i="8" s="1"/>
  <c r="L399" i="8"/>
  <c r="M399" i="8" s="1"/>
  <c r="N399" i="8" s="1"/>
  <c r="O399" i="8" s="1"/>
  <c r="L487" i="8"/>
  <c r="M487" i="8" s="1"/>
  <c r="N487" i="8" s="1"/>
  <c r="O487" i="8" s="1"/>
  <c r="L607" i="8"/>
  <c r="M607" i="8" s="1"/>
  <c r="N607" i="8" s="1"/>
  <c r="O607" i="8" s="1"/>
  <c r="L787" i="8"/>
  <c r="M787" i="8" s="1"/>
  <c r="N787" i="8" s="1"/>
  <c r="O787" i="8" s="1"/>
  <c r="L991" i="8"/>
  <c r="M991" i="8" s="1"/>
  <c r="N991" i="8" s="1"/>
  <c r="O991" i="8" s="1"/>
  <c r="L1119" i="8"/>
  <c r="M1119" i="8" s="1"/>
  <c r="N1119" i="8" s="1"/>
  <c r="O1119" i="8" s="1"/>
  <c r="L981" i="8"/>
  <c r="M981" i="8" s="1"/>
  <c r="N981" i="8" s="1"/>
  <c r="O981" i="8" s="1"/>
  <c r="L1010" i="8"/>
  <c r="M1010" i="8" s="1"/>
  <c r="N1010" i="8" s="1"/>
  <c r="O1010" i="8" s="1"/>
  <c r="L407" i="8"/>
  <c r="M407" i="8" s="1"/>
  <c r="N407" i="8" s="1"/>
  <c r="O407" i="8" s="1"/>
  <c r="L795" i="8"/>
  <c r="M795" i="8" s="1"/>
  <c r="N795" i="8" s="1"/>
  <c r="O795" i="8" s="1"/>
  <c r="L999" i="8"/>
  <c r="M999" i="8" s="1"/>
  <c r="N999" i="8" s="1"/>
  <c r="O999" i="8" s="1"/>
  <c r="L1017" i="8"/>
  <c r="M1017" i="8" s="1"/>
  <c r="N1017" i="8" s="1"/>
  <c r="O1017" i="8" s="1"/>
  <c r="L1206" i="8"/>
  <c r="M1206" i="8" s="1"/>
  <c r="N1206" i="8" s="1"/>
  <c r="O1206" i="8" s="1"/>
  <c r="L63" i="8"/>
  <c r="M63" i="8" s="1"/>
  <c r="N63" i="8" s="1"/>
  <c r="O63" i="8" s="1"/>
  <c r="L492" i="8"/>
  <c r="M492" i="8" s="1"/>
  <c r="N492" i="8" s="1"/>
  <c r="O492" i="8" s="1"/>
  <c r="L996" i="8"/>
  <c r="M996" i="8" s="1"/>
  <c r="N996" i="8" s="1"/>
  <c r="O996" i="8" s="1"/>
  <c r="L610" i="8"/>
  <c r="M610" i="8" s="1"/>
  <c r="N610" i="8" s="1"/>
  <c r="O610" i="8" s="1"/>
  <c r="L926" i="8"/>
  <c r="M926" i="8" s="1"/>
  <c r="N926" i="8" s="1"/>
  <c r="O926" i="8" s="1"/>
  <c r="L1106" i="8"/>
  <c r="M1106" i="8" s="1"/>
  <c r="N1106" i="8" s="1"/>
  <c r="O1106" i="8" s="1"/>
  <c r="L402" i="8"/>
  <c r="M402" i="8" s="1"/>
  <c r="N402" i="8" s="1"/>
  <c r="O402" i="8" s="1"/>
  <c r="L143" i="8"/>
  <c r="M143" i="8" s="1"/>
  <c r="N143" i="8" s="1"/>
  <c r="O143" i="8" s="1"/>
  <c r="L600" i="8"/>
  <c r="M600" i="8" s="1"/>
  <c r="N600" i="8" s="1"/>
  <c r="O600" i="8" s="1"/>
  <c r="L608" i="8"/>
  <c r="M608" i="8" s="1"/>
  <c r="N608" i="8" s="1"/>
  <c r="O608" i="8" s="1"/>
  <c r="L141" i="8"/>
  <c r="M141" i="8" s="1"/>
  <c r="N141" i="8" s="1"/>
  <c r="O141" i="8" s="1"/>
  <c r="L924" i="8"/>
  <c r="M924" i="8" s="1"/>
  <c r="N924" i="8" s="1"/>
  <c r="O924" i="8" s="1"/>
  <c r="L58" i="8"/>
  <c r="M58" i="8" s="1"/>
  <c r="N58" i="8" s="1"/>
  <c r="O58" i="8" s="1"/>
  <c r="L104" i="8"/>
  <c r="M104" i="8" s="1"/>
  <c r="N104" i="8" s="1"/>
  <c r="O104" i="8" s="1"/>
  <c r="L164" i="8"/>
  <c r="M164" i="8" s="1"/>
  <c r="N164" i="8" s="1"/>
  <c r="O164" i="8" s="1"/>
  <c r="L300" i="8"/>
  <c r="M300" i="8" s="1"/>
  <c r="N300" i="8" s="1"/>
  <c r="O300" i="8" s="1"/>
  <c r="L732" i="8"/>
  <c r="M732" i="8" s="1"/>
  <c r="N732" i="8" s="1"/>
  <c r="O732" i="8" s="1"/>
  <c r="L1060" i="8"/>
  <c r="M1060" i="8" s="1"/>
  <c r="N1060" i="8" s="1"/>
  <c r="O1060" i="8" s="1"/>
  <c r="L96" i="8"/>
  <c r="M96" i="8" s="1"/>
  <c r="N96" i="8" s="1"/>
  <c r="O96" i="8" s="1"/>
  <c r="L1193" i="8"/>
  <c r="M1193" i="8" s="1"/>
  <c r="N1193" i="8" s="1"/>
  <c r="O1193" i="8" s="1"/>
  <c r="L36" i="8"/>
  <c r="M36" i="8" s="1"/>
  <c r="N36" i="8" s="1"/>
  <c r="O36" i="8" s="1"/>
  <c r="L346" i="8"/>
  <c r="M346" i="8" s="1"/>
  <c r="N346" i="8" s="1"/>
  <c r="O346" i="8" s="1"/>
  <c r="L904" i="8"/>
  <c r="M904" i="8" s="1"/>
  <c r="N904" i="8" s="1"/>
  <c r="O904" i="8" s="1"/>
  <c r="L960" i="8"/>
  <c r="M960" i="8" s="1"/>
  <c r="N960" i="8" s="1"/>
  <c r="O960" i="8" s="1"/>
  <c r="L37" i="8"/>
  <c r="M37" i="8" s="1"/>
  <c r="N37" i="8" s="1"/>
  <c r="O37" i="8" s="1"/>
  <c r="L105" i="8"/>
  <c r="M105" i="8" s="1"/>
  <c r="N105" i="8" s="1"/>
  <c r="O105" i="8" s="1"/>
  <c r="L173" i="8"/>
  <c r="M173" i="8" s="1"/>
  <c r="N173" i="8" s="1"/>
  <c r="O173" i="8" s="1"/>
  <c r="L285" i="8"/>
  <c r="M285" i="8" s="1"/>
  <c r="N285" i="8" s="1"/>
  <c r="O285" i="8" s="1"/>
  <c r="L733" i="8"/>
  <c r="M733" i="8" s="1"/>
  <c r="N733" i="8" s="1"/>
  <c r="O733" i="8" s="1"/>
  <c r="L957" i="8"/>
  <c r="M957" i="8" s="1"/>
  <c r="N957" i="8" s="1"/>
  <c r="O957" i="8" s="1"/>
  <c r="L1057" i="8"/>
  <c r="M1057" i="8" s="1"/>
  <c r="N1057" i="8" s="1"/>
  <c r="O1057" i="8" s="1"/>
  <c r="L1197" i="8"/>
  <c r="M1197" i="8" s="1"/>
  <c r="N1197" i="8" s="1"/>
  <c r="O1197" i="8" s="1"/>
  <c r="L574" i="8"/>
  <c r="M574" i="8" s="1"/>
  <c r="N574" i="8" s="1"/>
  <c r="O574" i="8" s="1"/>
  <c r="L888" i="8"/>
  <c r="M888" i="8" s="1"/>
  <c r="N888" i="8" s="1"/>
  <c r="O888" i="8" s="1"/>
  <c r="L210" i="8"/>
  <c r="M210" i="8" s="1"/>
  <c r="N210" i="8" s="1"/>
  <c r="O210" i="8" s="1"/>
  <c r="L418" i="8"/>
  <c r="M418" i="8" s="1"/>
  <c r="N418" i="8" s="1"/>
  <c r="O418" i="8" s="1"/>
  <c r="L299" i="8"/>
  <c r="M299" i="8" s="1"/>
  <c r="N299" i="8" s="1"/>
  <c r="O299" i="8" s="1"/>
  <c r="L343" i="8"/>
  <c r="M343" i="8" s="1"/>
  <c r="N343" i="8" s="1"/>
  <c r="O343" i="8" s="1"/>
  <c r="L579" i="8"/>
  <c r="M579" i="8" s="1"/>
  <c r="N579" i="8" s="1"/>
  <c r="O579" i="8" s="1"/>
  <c r="L807" i="8"/>
  <c r="M807" i="8" s="1"/>
  <c r="N807" i="8" s="1"/>
  <c r="O807" i="8" s="1"/>
  <c r="L855" i="8"/>
  <c r="M855" i="8" s="1"/>
  <c r="N855" i="8" s="1"/>
  <c r="O855" i="8" s="1"/>
  <c r="L28" i="8"/>
  <c r="M28" i="8" s="1"/>
  <c r="N28" i="8" s="1"/>
  <c r="O28" i="8" s="1"/>
  <c r="L172" i="8"/>
  <c r="M172" i="8" s="1"/>
  <c r="N172" i="8" s="1"/>
  <c r="O172" i="8" s="1"/>
  <c r="L740" i="8"/>
  <c r="M740" i="8" s="1"/>
  <c r="N740" i="8" s="1"/>
  <c r="O740" i="8" s="1"/>
  <c r="L112" i="8"/>
  <c r="M112" i="8" s="1"/>
  <c r="N112" i="8" s="1"/>
  <c r="O112" i="8" s="1"/>
  <c r="L284" i="8"/>
  <c r="M284" i="8" s="1"/>
  <c r="N284" i="8" s="1"/>
  <c r="O284" i="8" s="1"/>
  <c r="L566" i="8"/>
  <c r="M566" i="8" s="1"/>
  <c r="N566" i="8" s="1"/>
  <c r="O566" i="8" s="1"/>
  <c r="L912" i="8"/>
  <c r="M912" i="8" s="1"/>
  <c r="N912" i="8" s="1"/>
  <c r="O912" i="8" s="1"/>
  <c r="L1068" i="8"/>
  <c r="M1068" i="8" s="1"/>
  <c r="N1068" i="8" s="1"/>
  <c r="O1068" i="8" s="1"/>
  <c r="L113" i="8"/>
  <c r="M113" i="8" s="1"/>
  <c r="N113" i="8" s="1"/>
  <c r="O113" i="8" s="1"/>
  <c r="L213" i="8"/>
  <c r="M213" i="8" s="1"/>
  <c r="N213" i="8" s="1"/>
  <c r="O213" i="8" s="1"/>
  <c r="L625" i="8"/>
  <c r="M625" i="8" s="1"/>
  <c r="N625" i="8" s="1"/>
  <c r="O625" i="8" s="1"/>
  <c r="L276" i="8"/>
  <c r="M276" i="8" s="1"/>
  <c r="N276" i="8" s="1"/>
  <c r="O276" i="8" s="1"/>
  <c r="L716" i="8"/>
  <c r="M716" i="8" s="1"/>
  <c r="N716" i="8" s="1"/>
  <c r="O716" i="8" s="1"/>
  <c r="L748" i="8"/>
  <c r="M748" i="8" s="1"/>
  <c r="N748" i="8" s="1"/>
  <c r="O748" i="8" s="1"/>
  <c r="L624" i="8"/>
  <c r="M624" i="8" s="1"/>
  <c r="N624" i="8" s="1"/>
  <c r="O624" i="8" s="1"/>
  <c r="L308" i="8"/>
  <c r="M308" i="8" s="1"/>
  <c r="N308" i="8" s="1"/>
  <c r="O308" i="8" s="1"/>
  <c r="L1192" i="8"/>
  <c r="M1192" i="8" s="1"/>
  <c r="N1192" i="8" s="1"/>
  <c r="O1192" i="8" s="1"/>
  <c r="L269" i="8"/>
  <c r="M269" i="8" s="1"/>
  <c r="N269" i="8" s="1"/>
  <c r="O269" i="8" s="1"/>
  <c r="L449" i="8"/>
  <c r="M449" i="8" s="1"/>
  <c r="N449" i="8" s="1"/>
  <c r="O449" i="8" s="1"/>
  <c r="L717" i="8"/>
  <c r="M717" i="8" s="1"/>
  <c r="N717" i="8" s="1"/>
  <c r="O717" i="8" s="1"/>
  <c r="L893" i="8"/>
  <c r="M893" i="8" s="1"/>
  <c r="N893" i="8" s="1"/>
  <c r="O893" i="8" s="1"/>
  <c r="L1073" i="8"/>
  <c r="M1073" i="8" s="1"/>
  <c r="N1073" i="8" s="1"/>
  <c r="O1073" i="8" s="1"/>
  <c r="L674" i="8"/>
  <c r="M674" i="8" s="1"/>
  <c r="N674" i="8" s="1"/>
  <c r="O674" i="8" s="1"/>
  <c r="L814" i="8"/>
  <c r="M814" i="8" s="1"/>
  <c r="N814" i="8" s="1"/>
  <c r="O814" i="8" s="1"/>
  <c r="L838" i="8"/>
  <c r="M838" i="8" s="1"/>
  <c r="N838" i="8" s="1"/>
  <c r="O838" i="8" s="1"/>
  <c r="L968" i="8"/>
  <c r="M968" i="8" s="1"/>
  <c r="N968" i="8" s="1"/>
  <c r="O968" i="8" s="1"/>
  <c r="L354" i="8"/>
  <c r="M354" i="8" s="1"/>
  <c r="N354" i="8" s="1"/>
  <c r="O354" i="8" s="1"/>
  <c r="L454" i="8"/>
  <c r="M454" i="8" s="1"/>
  <c r="N454" i="8" s="1"/>
  <c r="O454" i="8" s="1"/>
  <c r="L359" i="8"/>
  <c r="M359" i="8" s="1"/>
  <c r="N359" i="8" s="1"/>
  <c r="O359" i="8" s="1"/>
  <c r="L839" i="8"/>
  <c r="M839" i="8" s="1"/>
  <c r="N839" i="8" s="1"/>
  <c r="O839" i="8" s="1"/>
  <c r="L965" i="8"/>
  <c r="M965" i="8" s="1"/>
  <c r="N965" i="8" s="1"/>
  <c r="O965" i="8" s="1"/>
  <c r="L952" i="8"/>
  <c r="M952" i="8" s="1"/>
  <c r="N952" i="8" s="1"/>
  <c r="O952" i="8" s="1"/>
  <c r="L97" i="8"/>
  <c r="M97" i="8" s="1"/>
  <c r="N97" i="8" s="1"/>
  <c r="O97" i="8" s="1"/>
  <c r="L885" i="8"/>
  <c r="M885" i="8" s="1"/>
  <c r="N885" i="8" s="1"/>
  <c r="O885" i="8" s="1"/>
  <c r="L1065" i="8"/>
  <c r="M1065" i="8" s="1"/>
  <c r="N1065" i="8" s="1"/>
  <c r="O1065" i="8" s="1"/>
  <c r="L806" i="8"/>
  <c r="M806" i="8" s="1"/>
  <c r="N806" i="8" s="1"/>
  <c r="O806" i="8" s="1"/>
  <c r="L896" i="8"/>
  <c r="M896" i="8" s="1"/>
  <c r="N896" i="8" s="1"/>
  <c r="O896" i="8" s="1"/>
  <c r="L307" i="8"/>
  <c r="M307" i="8" s="1"/>
  <c r="N307" i="8" s="1"/>
  <c r="O307" i="8" s="1"/>
  <c r="L831" i="8"/>
  <c r="M831" i="8" s="1"/>
  <c r="N831" i="8" s="1"/>
  <c r="O831" i="8" s="1"/>
  <c r="L22" i="8"/>
  <c r="M22" i="8" s="1"/>
  <c r="N22" i="8" s="1"/>
  <c r="L38" i="8"/>
  <c r="M38" i="8" s="1"/>
  <c r="N38" i="8" s="1"/>
  <c r="O38" i="8" s="1"/>
  <c r="L106" i="8"/>
  <c r="M106" i="8" s="1"/>
  <c r="N106" i="8" s="1"/>
  <c r="O106" i="8" s="1"/>
  <c r="L166" i="8"/>
  <c r="M166" i="8" s="1"/>
  <c r="N166" i="8" s="1"/>
  <c r="O166" i="8" s="1"/>
  <c r="L215" i="8"/>
  <c r="M215" i="8" s="1"/>
  <c r="N215" i="8" s="1"/>
  <c r="O215" i="8" s="1"/>
  <c r="L282" i="8"/>
  <c r="M282" i="8" s="1"/>
  <c r="N282" i="8" s="1"/>
  <c r="O282" i="8" s="1"/>
  <c r="L305" i="8"/>
  <c r="M305" i="8" s="1"/>
  <c r="N305" i="8" s="1"/>
  <c r="O305" i="8" s="1"/>
  <c r="L344" i="8"/>
  <c r="M344" i="8" s="1"/>
  <c r="N344" i="8" s="1"/>
  <c r="O344" i="8" s="1"/>
  <c r="L360" i="8"/>
  <c r="M360" i="8" s="1"/>
  <c r="N360" i="8" s="1"/>
  <c r="O360" i="8" s="1"/>
  <c r="L455" i="8"/>
  <c r="M455" i="8" s="1"/>
  <c r="N455" i="8" s="1"/>
  <c r="O455" i="8" s="1"/>
  <c r="L572" i="8"/>
  <c r="M572" i="8" s="1"/>
  <c r="N572" i="8" s="1"/>
  <c r="O572" i="8" s="1"/>
  <c r="L630" i="8"/>
  <c r="M630" i="8" s="1"/>
  <c r="N630" i="8" s="1"/>
  <c r="O630" i="8" s="1"/>
  <c r="L722" i="8"/>
  <c r="M722" i="8" s="1"/>
  <c r="N722" i="8" s="1"/>
  <c r="O722" i="8" s="1"/>
  <c r="L738" i="8"/>
  <c r="M738" i="8" s="1"/>
  <c r="N738" i="8" s="1"/>
  <c r="O738" i="8" s="1"/>
  <c r="L812" i="8"/>
  <c r="M812" i="8" s="1"/>
  <c r="N812" i="8" s="1"/>
  <c r="O812" i="8" s="1"/>
  <c r="L844" i="8"/>
  <c r="M844" i="8" s="1"/>
  <c r="N844" i="8" s="1"/>
  <c r="O844" i="8" s="1"/>
  <c r="L890" i="8"/>
  <c r="M890" i="8" s="1"/>
  <c r="N890" i="8" s="1"/>
  <c r="O890" i="8" s="1"/>
  <c r="L906" i="8"/>
  <c r="M906" i="8" s="1"/>
  <c r="N906" i="8" s="1"/>
  <c r="O906" i="8" s="1"/>
  <c r="L954" i="8"/>
  <c r="M954" i="8" s="1"/>
  <c r="N954" i="8" s="1"/>
  <c r="O954" i="8" s="1"/>
  <c r="L1014" i="8"/>
  <c r="M1014" i="8" s="1"/>
  <c r="N1014" i="8" s="1"/>
  <c r="O1014" i="8" s="1"/>
  <c r="L1062" i="8"/>
  <c r="M1062" i="8" s="1"/>
  <c r="N1062" i="8" s="1"/>
  <c r="O1062" i="8" s="1"/>
  <c r="L1194" i="8"/>
  <c r="M1194" i="8" s="1"/>
  <c r="N1194" i="8" s="1"/>
  <c r="O1194" i="8" s="1"/>
  <c r="L35" i="8"/>
  <c r="M35" i="8" s="1"/>
  <c r="N35" i="8" s="1"/>
  <c r="O35" i="8" s="1"/>
  <c r="L103" i="8"/>
  <c r="M103" i="8" s="1"/>
  <c r="N103" i="8" s="1"/>
  <c r="O103" i="8" s="1"/>
  <c r="L163" i="8"/>
  <c r="M163" i="8" s="1"/>
  <c r="N163" i="8" s="1"/>
  <c r="O163" i="8" s="1"/>
  <c r="L271" i="8"/>
  <c r="M271" i="8" s="1"/>
  <c r="N271" i="8" s="1"/>
  <c r="O271" i="8" s="1"/>
  <c r="L287" i="8"/>
  <c r="M287" i="8" s="1"/>
  <c r="N287" i="8" s="1"/>
  <c r="O287" i="8" s="1"/>
  <c r="L316" i="8"/>
  <c r="M316" i="8" s="1"/>
  <c r="N316" i="8" s="1"/>
  <c r="O316" i="8" s="1"/>
  <c r="L353" i="8"/>
  <c r="M353" i="8" s="1"/>
  <c r="N353" i="8" s="1"/>
  <c r="O353" i="8" s="1"/>
  <c r="L448" i="8"/>
  <c r="M448" i="8" s="1"/>
  <c r="N448" i="8" s="1"/>
  <c r="O448" i="8" s="1"/>
  <c r="L565" i="8"/>
  <c r="M565" i="8" s="1"/>
  <c r="N565" i="8" s="1"/>
  <c r="O565" i="8" s="1"/>
  <c r="L581" i="8"/>
  <c r="M581" i="8" s="1"/>
  <c r="N581" i="8" s="1"/>
  <c r="O581" i="8" s="1"/>
  <c r="L672" i="8"/>
  <c r="M672" i="8" s="1"/>
  <c r="N672" i="8" s="1"/>
  <c r="O672" i="8" s="1"/>
  <c r="L727" i="8"/>
  <c r="M727" i="8" s="1"/>
  <c r="N727" i="8" s="1"/>
  <c r="O727" i="8" s="1"/>
  <c r="L743" i="8"/>
  <c r="M743" i="8" s="1"/>
  <c r="N743" i="8" s="1"/>
  <c r="O743" i="8" s="1"/>
  <c r="L833" i="8"/>
  <c r="M833" i="8" s="1"/>
  <c r="N833" i="8" s="1"/>
  <c r="O833" i="8" s="1"/>
  <c r="L849" i="8"/>
  <c r="M849" i="8" s="1"/>
  <c r="N849" i="8" s="1"/>
  <c r="O849" i="8" s="1"/>
  <c r="L891" i="8"/>
  <c r="M891" i="8" s="1"/>
  <c r="N891" i="8" s="1"/>
  <c r="O891" i="8" s="1"/>
  <c r="L907" i="8"/>
  <c r="M907" i="8" s="1"/>
  <c r="N907" i="8" s="1"/>
  <c r="O907" i="8" s="1"/>
  <c r="L955" i="8"/>
  <c r="M955" i="8" s="1"/>
  <c r="N955" i="8" s="1"/>
  <c r="O955" i="8" s="1"/>
  <c r="L1015" i="8"/>
  <c r="M1015" i="8" s="1"/>
  <c r="N1015" i="8" s="1"/>
  <c r="O1015" i="8" s="1"/>
  <c r="L1063" i="8"/>
  <c r="M1063" i="8" s="1"/>
  <c r="N1063" i="8" s="1"/>
  <c r="O1063" i="8" s="1"/>
  <c r="L1191" i="8"/>
  <c r="M1191" i="8" s="1"/>
  <c r="N1191" i="8" s="1"/>
  <c r="O1191" i="8" s="1"/>
  <c r="L1056" i="8"/>
  <c r="M1056" i="8" s="1"/>
  <c r="N1056" i="8" s="1"/>
  <c r="O1056" i="8" s="1"/>
  <c r="L916" i="8"/>
  <c r="M916" i="8" s="1"/>
  <c r="N916" i="8" s="1"/>
  <c r="O916" i="8" s="1"/>
  <c r="L843" i="8"/>
  <c r="M843" i="8" s="1"/>
  <c r="N843" i="8" s="1"/>
  <c r="O843" i="8" s="1"/>
  <c r="L737" i="8"/>
  <c r="M737" i="8" s="1"/>
  <c r="N737" i="8" s="1"/>
  <c r="O737" i="8" s="1"/>
  <c r="L629" i="8"/>
  <c r="M629" i="8" s="1"/>
  <c r="N629" i="8" s="1"/>
  <c r="O629" i="8" s="1"/>
  <c r="L453" i="8"/>
  <c r="M453" i="8" s="1"/>
  <c r="N453" i="8" s="1"/>
  <c r="O453" i="8" s="1"/>
  <c r="L342" i="8"/>
  <c r="M342" i="8" s="1"/>
  <c r="N342" i="8" s="1"/>
  <c r="O342" i="8" s="1"/>
  <c r="L273" i="8"/>
  <c r="M273" i="8" s="1"/>
  <c r="N273" i="8" s="1"/>
  <c r="O273" i="8" s="1"/>
  <c r="L109" i="8"/>
  <c r="M109" i="8" s="1"/>
  <c r="N109" i="8" s="1"/>
  <c r="O109" i="8" s="1"/>
  <c r="L25" i="8"/>
  <c r="M25" i="8" s="1"/>
  <c r="N25" i="8" s="1"/>
  <c r="O25" i="8" s="1"/>
  <c r="L1053" i="8"/>
  <c r="M1053" i="8" s="1"/>
  <c r="N1053" i="8" s="1"/>
  <c r="O1053" i="8" s="1"/>
  <c r="L953" i="8"/>
  <c r="M953" i="8" s="1"/>
  <c r="N953" i="8" s="1"/>
  <c r="O953" i="8" s="1"/>
  <c r="L889" i="8"/>
  <c r="M889" i="8" s="1"/>
  <c r="N889" i="8" s="1"/>
  <c r="O889" i="8" s="1"/>
  <c r="L810" i="8"/>
  <c r="M810" i="8" s="1"/>
  <c r="N810" i="8" s="1"/>
  <c r="O810" i="8" s="1"/>
  <c r="L720" i="8"/>
  <c r="M720" i="8" s="1"/>
  <c r="N720" i="8" s="1"/>
  <c r="O720" i="8" s="1"/>
  <c r="L458" i="8"/>
  <c r="M458" i="8" s="1"/>
  <c r="N458" i="8" s="1"/>
  <c r="O458" i="8" s="1"/>
  <c r="L347" i="8"/>
  <c r="M347" i="8" s="1"/>
  <c r="N347" i="8" s="1"/>
  <c r="O347" i="8" s="1"/>
  <c r="L272" i="8"/>
  <c r="M272" i="8" s="1"/>
  <c r="N272" i="8" s="1"/>
  <c r="O272" i="8" s="1"/>
  <c r="L108" i="8"/>
  <c r="M108" i="8" s="1"/>
  <c r="N108" i="8" s="1"/>
  <c r="O108" i="8" s="1"/>
  <c r="L24" i="8"/>
  <c r="M24" i="8" s="1"/>
  <c r="N24" i="8" s="1"/>
  <c r="O24" i="8" s="1"/>
  <c r="L724" i="8"/>
  <c r="M724" i="8" s="1"/>
  <c r="N724" i="8" s="1"/>
  <c r="O724" i="8" s="1"/>
  <c r="L725" i="8"/>
  <c r="M725" i="8" s="1"/>
  <c r="N725" i="8" s="1"/>
  <c r="O725" i="8" s="1"/>
  <c r="L446" i="8"/>
  <c r="M446" i="8" s="1"/>
  <c r="N446" i="8" s="1"/>
  <c r="O446" i="8" s="1"/>
  <c r="L847" i="8"/>
  <c r="M847" i="8" s="1"/>
  <c r="N847" i="8" s="1"/>
  <c r="O847" i="8" s="1"/>
  <c r="L26" i="8"/>
  <c r="M26" i="8" s="1"/>
  <c r="N26" i="8" s="1"/>
  <c r="O26" i="8" s="1"/>
  <c r="L94" i="8"/>
  <c r="M94" i="8" s="1"/>
  <c r="N94" i="8" s="1"/>
  <c r="O94" i="8" s="1"/>
  <c r="L110" i="8"/>
  <c r="M110" i="8" s="1"/>
  <c r="N110" i="8" s="1"/>
  <c r="O110" i="8" s="1"/>
  <c r="L170" i="8"/>
  <c r="M170" i="8" s="1"/>
  <c r="N170" i="8" s="1"/>
  <c r="O170" i="8" s="1"/>
  <c r="L270" i="8"/>
  <c r="M270" i="8" s="1"/>
  <c r="N270" i="8" s="1"/>
  <c r="O270" i="8" s="1"/>
  <c r="L286" i="8"/>
  <c r="M286" i="8" s="1"/>
  <c r="N286" i="8" s="1"/>
  <c r="O286" i="8" s="1"/>
  <c r="L309" i="8"/>
  <c r="M309" i="8" s="1"/>
  <c r="N309" i="8" s="1"/>
  <c r="O309" i="8" s="1"/>
  <c r="L348" i="8"/>
  <c r="M348" i="8" s="1"/>
  <c r="N348" i="8" s="1"/>
  <c r="O348" i="8" s="1"/>
  <c r="L420" i="8"/>
  <c r="M420" i="8" s="1"/>
  <c r="N420" i="8" s="1"/>
  <c r="O420" i="8" s="1"/>
  <c r="L901" i="8"/>
  <c r="M901" i="8" s="1"/>
  <c r="N901" i="8" s="1"/>
  <c r="O901" i="8" s="1"/>
  <c r="L29" i="8"/>
  <c r="M29" i="8" s="1"/>
  <c r="N29" i="8" s="1"/>
  <c r="O29" i="8" s="1"/>
  <c r="L165" i="8"/>
  <c r="M165" i="8" s="1"/>
  <c r="N165" i="8" s="1"/>
  <c r="O165" i="8" s="1"/>
  <c r="L741" i="8"/>
  <c r="M741" i="8" s="1"/>
  <c r="N741" i="8" s="1"/>
  <c r="O741" i="8" s="1"/>
  <c r="L1198" i="8"/>
  <c r="M1198" i="8" s="1"/>
  <c r="N1198" i="8" s="1"/>
  <c r="O1198" i="8" s="1"/>
  <c r="L462" i="8"/>
  <c r="M462" i="8" s="1"/>
  <c r="N462" i="8" s="1"/>
  <c r="O462" i="8" s="1"/>
  <c r="L351" i="8"/>
  <c r="M351" i="8" s="1"/>
  <c r="N351" i="8" s="1"/>
  <c r="O351" i="8" s="1"/>
  <c r="L30" i="8"/>
  <c r="M30" i="8" s="1"/>
  <c r="N30" i="8" s="1"/>
  <c r="O30" i="8" s="1"/>
  <c r="L98" i="8"/>
  <c r="M98" i="8" s="1"/>
  <c r="N98" i="8" s="1"/>
  <c r="O98" i="8" s="1"/>
  <c r="L158" i="8"/>
  <c r="M158" i="8" s="1"/>
  <c r="N158" i="8" s="1"/>
  <c r="O158" i="8" s="1"/>
  <c r="L174" i="8"/>
  <c r="M174" i="8" s="1"/>
  <c r="N174" i="8" s="1"/>
  <c r="O174" i="8" s="1"/>
  <c r="L274" i="8"/>
  <c r="M274" i="8" s="1"/>
  <c r="N274" i="8" s="1"/>
  <c r="O274" i="8" s="1"/>
  <c r="L297" i="8"/>
  <c r="M297" i="8" s="1"/>
  <c r="N297" i="8" s="1"/>
  <c r="O297" i="8" s="1"/>
  <c r="L319" i="8"/>
  <c r="M319" i="8" s="1"/>
  <c r="N319" i="8" s="1"/>
  <c r="O319" i="8" s="1"/>
  <c r="L352" i="8"/>
  <c r="M352" i="8" s="1"/>
  <c r="N352" i="8" s="1"/>
  <c r="O352" i="8" s="1"/>
  <c r="L447" i="8"/>
  <c r="M447" i="8" s="1"/>
  <c r="N447" i="8" s="1"/>
  <c r="O447" i="8" s="1"/>
  <c r="L564" i="8"/>
  <c r="M564" i="8" s="1"/>
  <c r="N564" i="8" s="1"/>
  <c r="O564" i="8" s="1"/>
  <c r="L580" i="8"/>
  <c r="M580" i="8" s="1"/>
  <c r="N580" i="8" s="1"/>
  <c r="O580" i="8" s="1"/>
  <c r="L714" i="8"/>
  <c r="M714" i="8" s="1"/>
  <c r="N714" i="8" s="1"/>
  <c r="O714" i="8" s="1"/>
  <c r="L730" i="8"/>
  <c r="M730" i="8" s="1"/>
  <c r="N730" i="8" s="1"/>
  <c r="O730" i="8" s="1"/>
  <c r="L746" i="8"/>
  <c r="M746" i="8" s="1"/>
  <c r="N746" i="8" s="1"/>
  <c r="O746" i="8" s="1"/>
  <c r="L836" i="8"/>
  <c r="M836" i="8" s="1"/>
  <c r="N836" i="8" s="1"/>
  <c r="O836" i="8" s="1"/>
  <c r="L882" i="8"/>
  <c r="M882" i="8" s="1"/>
  <c r="N882" i="8" s="1"/>
  <c r="O882" i="8" s="1"/>
  <c r="L898" i="8"/>
  <c r="M898" i="8" s="1"/>
  <c r="N898" i="8" s="1"/>
  <c r="O898" i="8" s="1"/>
  <c r="L914" i="8"/>
  <c r="M914" i="8" s="1"/>
  <c r="N914" i="8" s="1"/>
  <c r="O914" i="8" s="1"/>
  <c r="L962" i="8"/>
  <c r="M962" i="8" s="1"/>
  <c r="N962" i="8" s="1"/>
  <c r="O962" i="8" s="1"/>
  <c r="L1054" i="8"/>
  <c r="M1054" i="8" s="1"/>
  <c r="N1054" i="8" s="1"/>
  <c r="O1054" i="8" s="1"/>
  <c r="L1070" i="8"/>
  <c r="M1070" i="8" s="1"/>
  <c r="N1070" i="8" s="1"/>
  <c r="O1070" i="8" s="1"/>
  <c r="L27" i="8"/>
  <c r="M27" i="8" s="1"/>
  <c r="N27" i="8" s="1"/>
  <c r="O27" i="8" s="1"/>
  <c r="L95" i="8"/>
  <c r="M95" i="8" s="1"/>
  <c r="N95" i="8" s="1"/>
  <c r="O95" i="8" s="1"/>
  <c r="L111" i="8"/>
  <c r="M111" i="8" s="1"/>
  <c r="N111" i="8" s="1"/>
  <c r="O111" i="8" s="1"/>
  <c r="L171" i="8"/>
  <c r="M171" i="8" s="1"/>
  <c r="N171" i="8" s="1"/>
  <c r="O171" i="8" s="1"/>
  <c r="L279" i="8"/>
  <c r="M279" i="8" s="1"/>
  <c r="N279" i="8" s="1"/>
  <c r="O279" i="8" s="1"/>
  <c r="L302" i="8"/>
  <c r="M302" i="8" s="1"/>
  <c r="N302" i="8" s="1"/>
  <c r="O302" i="8" s="1"/>
  <c r="L345" i="8"/>
  <c r="M345" i="8" s="1"/>
  <c r="N345" i="8" s="1"/>
  <c r="O345" i="8" s="1"/>
  <c r="L417" i="8"/>
  <c r="M417" i="8" s="1"/>
  <c r="N417" i="8" s="1"/>
  <c r="O417" i="8" s="1"/>
  <c r="L211" i="8"/>
  <c r="M211" i="8" s="1"/>
  <c r="N211" i="8" s="1"/>
  <c r="O211" i="8" s="1"/>
  <c r="L356" i="8"/>
  <c r="M356" i="8" s="1"/>
  <c r="N356" i="8" s="1"/>
  <c r="O356" i="8" s="1"/>
  <c r="L576" i="8"/>
  <c r="M576" i="8" s="1"/>
  <c r="N576" i="8" s="1"/>
  <c r="O576" i="8" s="1"/>
  <c r="L726" i="8"/>
  <c r="M726" i="8" s="1"/>
  <c r="N726" i="8" s="1"/>
  <c r="O726" i="8" s="1"/>
  <c r="L832" i="8"/>
  <c r="M832" i="8" s="1"/>
  <c r="N832" i="8" s="1"/>
  <c r="O832" i="8" s="1"/>
  <c r="L894" i="8"/>
  <c r="M894" i="8" s="1"/>
  <c r="N894" i="8" s="1"/>
  <c r="O894" i="8" s="1"/>
  <c r="L958" i="8"/>
  <c r="M958" i="8" s="1"/>
  <c r="N958" i="8" s="1"/>
  <c r="O958" i="8" s="1"/>
  <c r="L1066" i="8"/>
  <c r="M1066" i="8" s="1"/>
  <c r="N1066" i="8" s="1"/>
  <c r="O1066" i="8" s="1"/>
  <c r="L39" i="8"/>
  <c r="M39" i="8" s="1"/>
  <c r="N39" i="8" s="1"/>
  <c r="O39" i="8" s="1"/>
  <c r="L167" i="8"/>
  <c r="M167" i="8" s="1"/>
  <c r="N167" i="8" s="1"/>
  <c r="O167" i="8" s="1"/>
  <c r="L298" i="8"/>
  <c r="M298" i="8" s="1"/>
  <c r="N298" i="8" s="1"/>
  <c r="O298" i="8" s="1"/>
  <c r="L357" i="8"/>
  <c r="M357" i="8" s="1"/>
  <c r="N357" i="8" s="1"/>
  <c r="O357" i="8" s="1"/>
  <c r="L460" i="8"/>
  <c r="M460" i="8" s="1"/>
  <c r="N460" i="8" s="1"/>
  <c r="O460" i="8" s="1"/>
  <c r="L623" i="8"/>
  <c r="M623" i="8" s="1"/>
  <c r="N623" i="8" s="1"/>
  <c r="O623" i="8" s="1"/>
  <c r="L719" i="8"/>
  <c r="M719" i="8" s="1"/>
  <c r="N719" i="8" s="1"/>
  <c r="O719" i="8" s="1"/>
  <c r="L739" i="8"/>
  <c r="M739" i="8" s="1"/>
  <c r="N739" i="8" s="1"/>
  <c r="O739" i="8" s="1"/>
  <c r="L837" i="8"/>
  <c r="M837" i="8" s="1"/>
  <c r="N837" i="8" s="1"/>
  <c r="O837" i="8" s="1"/>
  <c r="L883" i="8"/>
  <c r="M883" i="8" s="1"/>
  <c r="N883" i="8" s="1"/>
  <c r="O883" i="8" s="1"/>
  <c r="L903" i="8"/>
  <c r="M903" i="8" s="1"/>
  <c r="N903" i="8" s="1"/>
  <c r="O903" i="8" s="1"/>
  <c r="L959" i="8"/>
  <c r="M959" i="8" s="1"/>
  <c r="N959" i="8" s="1"/>
  <c r="O959" i="8" s="1"/>
  <c r="L1055" i="8"/>
  <c r="M1055" i="8" s="1"/>
  <c r="N1055" i="8" s="1"/>
  <c r="O1055" i="8" s="1"/>
  <c r="L1075" i="8"/>
  <c r="M1075" i="8" s="1"/>
  <c r="N1075" i="8" s="1"/>
  <c r="O1075" i="8" s="1"/>
  <c r="L1016" i="8"/>
  <c r="M1016" i="8" s="1"/>
  <c r="N1016" i="8" s="1"/>
  <c r="O1016" i="8" s="1"/>
  <c r="L892" i="8"/>
  <c r="M892" i="8" s="1"/>
  <c r="N892" i="8" s="1"/>
  <c r="O892" i="8" s="1"/>
  <c r="L745" i="8"/>
  <c r="M745" i="8" s="1"/>
  <c r="N745" i="8" s="1"/>
  <c r="O745" i="8" s="1"/>
  <c r="L578" i="8"/>
  <c r="M578" i="8" s="1"/>
  <c r="N578" i="8" s="1"/>
  <c r="O578" i="8" s="1"/>
  <c r="L358" i="8"/>
  <c r="M358" i="8" s="1"/>
  <c r="N358" i="8" s="1"/>
  <c r="O358" i="8" s="1"/>
  <c r="L281" i="8"/>
  <c r="M281" i="8" s="1"/>
  <c r="N281" i="8" s="1"/>
  <c r="O281" i="8" s="1"/>
  <c r="L101" i="8"/>
  <c r="M101" i="8" s="1"/>
  <c r="N101" i="8" s="1"/>
  <c r="O101" i="8" s="1"/>
  <c r="L1069" i="8"/>
  <c r="M1069" i="8" s="1"/>
  <c r="N1069" i="8" s="1"/>
  <c r="O1069" i="8" s="1"/>
  <c r="L961" i="8"/>
  <c r="M961" i="8" s="1"/>
  <c r="N961" i="8" s="1"/>
  <c r="O961" i="8" s="1"/>
  <c r="L881" i="8"/>
  <c r="M881" i="8" s="1"/>
  <c r="N881" i="8" s="1"/>
  <c r="O881" i="8" s="1"/>
  <c r="L736" i="8"/>
  <c r="M736" i="8" s="1"/>
  <c r="N736" i="8" s="1"/>
  <c r="O736" i="8" s="1"/>
  <c r="L567" i="8"/>
  <c r="M567" i="8" s="1"/>
  <c r="N567" i="8" s="1"/>
  <c r="O567" i="8" s="1"/>
  <c r="L317" i="8"/>
  <c r="M317" i="8" s="1"/>
  <c r="N317" i="8" s="1"/>
  <c r="O317" i="8" s="1"/>
  <c r="L168" i="8"/>
  <c r="M168" i="8" s="1"/>
  <c r="N168" i="8" s="1"/>
  <c r="O168" i="8" s="1"/>
  <c r="L32" i="8"/>
  <c r="M32" i="8" s="1"/>
  <c r="N32" i="8" s="1"/>
  <c r="O32" i="8" s="1"/>
  <c r="L568" i="8"/>
  <c r="M568" i="8" s="1"/>
  <c r="N568" i="8" s="1"/>
  <c r="O568" i="8" s="1"/>
  <c r="L718" i="8"/>
  <c r="M718" i="8" s="1"/>
  <c r="N718" i="8" s="1"/>
  <c r="O718" i="8" s="1"/>
  <c r="L950" i="8"/>
  <c r="M950" i="8" s="1"/>
  <c r="N950" i="8" s="1"/>
  <c r="O950" i="8" s="1"/>
  <c r="L1058" i="8"/>
  <c r="M1058" i="8" s="1"/>
  <c r="N1058" i="8" s="1"/>
  <c r="O1058" i="8" s="1"/>
  <c r="L283" i="8"/>
  <c r="M283" i="8" s="1"/>
  <c r="N283" i="8" s="1"/>
  <c r="O283" i="8" s="1"/>
  <c r="L456" i="8"/>
  <c r="M456" i="8" s="1"/>
  <c r="N456" i="8" s="1"/>
  <c r="O456" i="8" s="1"/>
  <c r="L715" i="8"/>
  <c r="M715" i="8" s="1"/>
  <c r="N715" i="8" s="1"/>
  <c r="O715" i="8" s="1"/>
  <c r="L813" i="8"/>
  <c r="M813" i="8" s="1"/>
  <c r="N813" i="8" s="1"/>
  <c r="O813" i="8" s="1"/>
  <c r="L899" i="8"/>
  <c r="M899" i="8" s="1"/>
  <c r="N899" i="8" s="1"/>
  <c r="O899" i="8" s="1"/>
  <c r="L1071" i="8"/>
  <c r="M1071" i="8" s="1"/>
  <c r="N1071" i="8" s="1"/>
  <c r="O1071" i="8" s="1"/>
  <c r="L1064" i="8"/>
  <c r="M1064" i="8" s="1"/>
  <c r="N1064" i="8" s="1"/>
  <c r="O1064" i="8" s="1"/>
  <c r="L673" i="8"/>
  <c r="M673" i="8" s="1"/>
  <c r="N673" i="8" s="1"/>
  <c r="O673" i="8" s="1"/>
  <c r="L422" i="8"/>
  <c r="M422" i="8" s="1"/>
  <c r="N422" i="8" s="1"/>
  <c r="O422" i="8" s="1"/>
  <c r="L1195" i="8"/>
  <c r="M1195" i="8" s="1"/>
  <c r="N1195" i="8" s="1"/>
  <c r="O1195" i="8" s="1"/>
  <c r="L969" i="8"/>
  <c r="M969" i="8" s="1"/>
  <c r="N969" i="8" s="1"/>
  <c r="O969" i="8" s="1"/>
  <c r="L575" i="8"/>
  <c r="M575" i="8" s="1"/>
  <c r="N575" i="8" s="1"/>
  <c r="O575" i="8" s="1"/>
  <c r="L355" i="8"/>
  <c r="M355" i="8" s="1"/>
  <c r="N355" i="8" s="1"/>
  <c r="O355" i="8" s="1"/>
  <c r="L277" i="8"/>
  <c r="M277" i="8" s="1"/>
  <c r="N277" i="8" s="1"/>
  <c r="O277" i="8" s="1"/>
  <c r="L846" i="8"/>
  <c r="M846" i="8" s="1"/>
  <c r="N846" i="8" s="1"/>
  <c r="O846" i="8" s="1"/>
  <c r="L571" i="8"/>
  <c r="M571" i="8" s="1"/>
  <c r="N571" i="8" s="1"/>
  <c r="O571" i="8" s="1"/>
  <c r="L34" i="8"/>
  <c r="M34" i="8" s="1"/>
  <c r="N34" i="8" s="1"/>
  <c r="O34" i="8" s="1"/>
  <c r="L278" i="8"/>
  <c r="M278" i="8" s="1"/>
  <c r="N278" i="8" s="1"/>
  <c r="O278" i="8" s="1"/>
  <c r="L451" i="8"/>
  <c r="M451" i="8" s="1"/>
  <c r="N451" i="8" s="1"/>
  <c r="O451" i="8" s="1"/>
  <c r="L626" i="8"/>
  <c r="M626" i="8" s="1"/>
  <c r="N626" i="8" s="1"/>
  <c r="O626" i="8" s="1"/>
  <c r="L734" i="8"/>
  <c r="M734" i="8" s="1"/>
  <c r="N734" i="8" s="1"/>
  <c r="O734" i="8" s="1"/>
  <c r="L840" i="8"/>
  <c r="M840" i="8" s="1"/>
  <c r="N840" i="8" s="1"/>
  <c r="O840" i="8" s="1"/>
  <c r="L902" i="8"/>
  <c r="M902" i="8" s="1"/>
  <c r="N902" i="8" s="1"/>
  <c r="O902" i="8" s="1"/>
  <c r="L966" i="8"/>
  <c r="M966" i="8" s="1"/>
  <c r="N966" i="8" s="1"/>
  <c r="O966" i="8" s="1"/>
  <c r="L1074" i="8"/>
  <c r="M1074" i="8" s="1"/>
  <c r="N1074" i="8" s="1"/>
  <c r="O1074" i="8" s="1"/>
  <c r="L99" i="8"/>
  <c r="M99" i="8" s="1"/>
  <c r="N99" i="8" s="1"/>
  <c r="O99" i="8" s="1"/>
  <c r="L212" i="8"/>
  <c r="M212" i="8" s="1"/>
  <c r="N212" i="8" s="1"/>
  <c r="O212" i="8" s="1"/>
  <c r="L306" i="8"/>
  <c r="M306" i="8" s="1"/>
  <c r="N306" i="8" s="1"/>
  <c r="O306" i="8" s="1"/>
  <c r="L421" i="8"/>
  <c r="M421" i="8" s="1"/>
  <c r="N421" i="8" s="1"/>
  <c r="O421" i="8" s="1"/>
  <c r="L569" i="8"/>
  <c r="M569" i="8" s="1"/>
  <c r="N569" i="8" s="1"/>
  <c r="O569" i="8" s="1"/>
  <c r="L627" i="8"/>
  <c r="M627" i="8" s="1"/>
  <c r="N627" i="8" s="1"/>
  <c r="O627" i="8" s="1"/>
  <c r="L723" i="8"/>
  <c r="M723" i="8" s="1"/>
  <c r="N723" i="8" s="1"/>
  <c r="O723" i="8" s="1"/>
  <c r="L747" i="8"/>
  <c r="M747" i="8" s="1"/>
  <c r="N747" i="8" s="1"/>
  <c r="O747" i="8" s="1"/>
  <c r="L841" i="8"/>
  <c r="M841" i="8" s="1"/>
  <c r="N841" i="8" s="1"/>
  <c r="O841" i="8" s="1"/>
  <c r="L887" i="8"/>
  <c r="M887" i="8" s="1"/>
  <c r="N887" i="8" s="1"/>
  <c r="O887" i="8" s="1"/>
  <c r="L911" i="8"/>
  <c r="M911" i="8" s="1"/>
  <c r="N911" i="8" s="1"/>
  <c r="O911" i="8" s="1"/>
  <c r="L963" i="8"/>
  <c r="M963" i="8" s="1"/>
  <c r="N963" i="8" s="1"/>
  <c r="O963" i="8" s="1"/>
  <c r="L1059" i="8"/>
  <c r="M1059" i="8" s="1"/>
  <c r="N1059" i="8" s="1"/>
  <c r="O1059" i="8" s="1"/>
  <c r="L1196" i="8"/>
  <c r="M1196" i="8" s="1"/>
  <c r="N1196" i="8" s="1"/>
  <c r="O1196" i="8" s="1"/>
  <c r="L964" i="8"/>
  <c r="M964" i="8" s="1"/>
  <c r="N964" i="8" s="1"/>
  <c r="O964" i="8" s="1"/>
  <c r="L884" i="8"/>
  <c r="M884" i="8" s="1"/>
  <c r="N884" i="8" s="1"/>
  <c r="O884" i="8" s="1"/>
  <c r="L729" i="8"/>
  <c r="M729" i="8" s="1"/>
  <c r="N729" i="8" s="1"/>
  <c r="O729" i="8" s="1"/>
  <c r="L570" i="8"/>
  <c r="M570" i="8" s="1"/>
  <c r="N570" i="8" s="1"/>
  <c r="O570" i="8" s="1"/>
  <c r="L350" i="8"/>
  <c r="M350" i="8" s="1"/>
  <c r="N350" i="8" s="1"/>
  <c r="O350" i="8" s="1"/>
  <c r="L209" i="8"/>
  <c r="M209" i="8" s="1"/>
  <c r="N209" i="8" s="1"/>
  <c r="O209" i="8" s="1"/>
  <c r="L93" i="8"/>
  <c r="M93" i="8" s="1"/>
  <c r="N93" i="8" s="1"/>
  <c r="O93" i="8" s="1"/>
  <c r="L1061" i="8"/>
  <c r="M1061" i="8" s="1"/>
  <c r="N1061" i="8" s="1"/>
  <c r="O1061" i="8" s="1"/>
  <c r="L913" i="8"/>
  <c r="M913" i="8" s="1"/>
  <c r="N913" i="8" s="1"/>
  <c r="O913" i="8" s="1"/>
  <c r="L842" i="8"/>
  <c r="M842" i="8" s="1"/>
  <c r="N842" i="8" s="1"/>
  <c r="O842" i="8" s="1"/>
  <c r="L728" i="8"/>
  <c r="M728" i="8" s="1"/>
  <c r="N728" i="8" s="1"/>
  <c r="O728" i="8" s="1"/>
  <c r="L450" i="8"/>
  <c r="M450" i="8" s="1"/>
  <c r="N450" i="8" s="1"/>
  <c r="O450" i="8" s="1"/>
  <c r="L303" i="8"/>
  <c r="M303" i="8" s="1"/>
  <c r="N303" i="8" s="1"/>
  <c r="O303" i="8" s="1"/>
  <c r="L160" i="8"/>
  <c r="M160" i="8" s="1"/>
  <c r="N160" i="8" s="1"/>
  <c r="O160" i="8" s="1"/>
  <c r="L340" i="8"/>
  <c r="M340" i="8" s="1"/>
  <c r="N340" i="8" s="1"/>
  <c r="O340" i="8" s="1"/>
  <c r="L808" i="8"/>
  <c r="M808" i="8" s="1"/>
  <c r="N808" i="8" s="1"/>
  <c r="O808" i="8" s="1"/>
  <c r="L31" i="8"/>
  <c r="M31" i="8" s="1"/>
  <c r="N31" i="8" s="1"/>
  <c r="O31" i="8" s="1"/>
  <c r="L349" i="8"/>
  <c r="M349" i="8" s="1"/>
  <c r="N349" i="8" s="1"/>
  <c r="O349" i="8" s="1"/>
  <c r="L735" i="8"/>
  <c r="M735" i="8" s="1"/>
  <c r="N735" i="8" s="1"/>
  <c r="O735" i="8" s="1"/>
  <c r="L951" i="8"/>
  <c r="M951" i="8" s="1"/>
  <c r="N951" i="8" s="1"/>
  <c r="O951" i="8" s="1"/>
  <c r="L900" i="8"/>
  <c r="M900" i="8" s="1"/>
  <c r="N900" i="8" s="1"/>
  <c r="O900" i="8" s="1"/>
  <c r="L304" i="8"/>
  <c r="M304" i="8" s="1"/>
  <c r="N304" i="8" s="1"/>
  <c r="O304" i="8" s="1"/>
  <c r="L897" i="8"/>
  <c r="M897" i="8" s="1"/>
  <c r="N897" i="8" s="1"/>
  <c r="O897" i="8" s="1"/>
  <c r="L214" i="8"/>
  <c r="M214" i="8" s="1"/>
  <c r="N214" i="8" s="1"/>
  <c r="O214" i="8" s="1"/>
  <c r="L457" i="8"/>
  <c r="M457" i="8" s="1"/>
  <c r="N457" i="8" s="1"/>
  <c r="O457" i="8" s="1"/>
  <c r="L102" i="8"/>
  <c r="M102" i="8" s="1"/>
  <c r="N102" i="8" s="1"/>
  <c r="O102" i="8" s="1"/>
  <c r="L301" i="8"/>
  <c r="M301" i="8" s="1"/>
  <c r="N301" i="8" s="1"/>
  <c r="O301" i="8" s="1"/>
  <c r="L459" i="8"/>
  <c r="M459" i="8" s="1"/>
  <c r="N459" i="8" s="1"/>
  <c r="O459" i="8" s="1"/>
  <c r="L675" i="8"/>
  <c r="M675" i="8" s="1"/>
  <c r="N675" i="8" s="1"/>
  <c r="O675" i="8" s="1"/>
  <c r="L742" i="8"/>
  <c r="M742" i="8" s="1"/>
  <c r="N742" i="8" s="1"/>
  <c r="O742" i="8" s="1"/>
  <c r="L848" i="8"/>
  <c r="M848" i="8" s="1"/>
  <c r="N848" i="8" s="1"/>
  <c r="O848" i="8" s="1"/>
  <c r="L910" i="8"/>
  <c r="M910" i="8" s="1"/>
  <c r="N910" i="8" s="1"/>
  <c r="O910" i="8" s="1"/>
  <c r="L1050" i="8"/>
  <c r="M1050" i="8" s="1"/>
  <c r="N1050" i="8" s="1"/>
  <c r="O1050" i="8" s="1"/>
  <c r="L23" i="8"/>
  <c r="M23" i="8" s="1"/>
  <c r="N23" i="8" s="1"/>
  <c r="O23" i="8" s="1"/>
  <c r="L107" i="8"/>
  <c r="M107" i="8" s="1"/>
  <c r="N107" i="8" s="1"/>
  <c r="O107" i="8" s="1"/>
  <c r="L275" i="8"/>
  <c r="M275" i="8" s="1"/>
  <c r="N275" i="8" s="1"/>
  <c r="O275" i="8" s="1"/>
  <c r="L341" i="8"/>
  <c r="M341" i="8" s="1"/>
  <c r="N341" i="8" s="1"/>
  <c r="O341" i="8" s="1"/>
  <c r="L452" i="8"/>
  <c r="M452" i="8" s="1"/>
  <c r="N452" i="8" s="1"/>
  <c r="O452" i="8" s="1"/>
  <c r="L573" i="8"/>
  <c r="M573" i="8" s="1"/>
  <c r="N573" i="8" s="1"/>
  <c r="O573" i="8" s="1"/>
  <c r="L631" i="8"/>
  <c r="M631" i="8" s="1"/>
  <c r="N631" i="8" s="1"/>
  <c r="O631" i="8" s="1"/>
  <c r="L731" i="8"/>
  <c r="M731" i="8" s="1"/>
  <c r="N731" i="8" s="1"/>
  <c r="O731" i="8" s="1"/>
  <c r="L809" i="8"/>
  <c r="M809" i="8" s="1"/>
  <c r="N809" i="8" s="1"/>
  <c r="O809" i="8" s="1"/>
  <c r="L845" i="8"/>
  <c r="M845" i="8" s="1"/>
  <c r="N845" i="8" s="1"/>
  <c r="O845" i="8" s="1"/>
  <c r="L895" i="8"/>
  <c r="M895" i="8" s="1"/>
  <c r="N895" i="8" s="1"/>
  <c r="O895" i="8" s="1"/>
  <c r="L915" i="8"/>
  <c r="M915" i="8" s="1"/>
  <c r="N915" i="8" s="1"/>
  <c r="O915" i="8" s="1"/>
  <c r="L967" i="8"/>
  <c r="M967" i="8" s="1"/>
  <c r="N967" i="8" s="1"/>
  <c r="O967" i="8" s="1"/>
  <c r="L1067" i="8"/>
  <c r="M1067" i="8" s="1"/>
  <c r="N1067" i="8" s="1"/>
  <c r="O1067" i="8" s="1"/>
  <c r="L1072" i="8"/>
  <c r="M1072" i="8" s="1"/>
  <c r="N1072" i="8" s="1"/>
  <c r="O1072" i="8" s="1"/>
  <c r="L956" i="8"/>
  <c r="M956" i="8" s="1"/>
  <c r="N956" i="8" s="1"/>
  <c r="O956" i="8" s="1"/>
  <c r="L835" i="8"/>
  <c r="M835" i="8" s="1"/>
  <c r="N835" i="8" s="1"/>
  <c r="O835" i="8" s="1"/>
  <c r="L721" i="8"/>
  <c r="M721" i="8" s="1"/>
  <c r="N721" i="8" s="1"/>
  <c r="O721" i="8" s="1"/>
  <c r="L461" i="8"/>
  <c r="M461" i="8" s="1"/>
  <c r="N461" i="8" s="1"/>
  <c r="O461" i="8" s="1"/>
  <c r="L318" i="8"/>
  <c r="M318" i="8" s="1"/>
  <c r="N318" i="8" s="1"/>
  <c r="O318" i="8" s="1"/>
  <c r="L169" i="8"/>
  <c r="M169" i="8" s="1"/>
  <c r="N169" i="8" s="1"/>
  <c r="O169" i="8" s="1"/>
  <c r="L33" i="8"/>
  <c r="M33" i="8" s="1"/>
  <c r="N33" i="8" s="1"/>
  <c r="O33" i="8" s="1"/>
  <c r="L1013" i="8"/>
  <c r="M1013" i="8" s="1"/>
  <c r="N1013" i="8" s="1"/>
  <c r="O1013" i="8" s="1"/>
  <c r="L905" i="8"/>
  <c r="M905" i="8" s="1"/>
  <c r="N905" i="8" s="1"/>
  <c r="O905" i="8" s="1"/>
  <c r="L834" i="8"/>
  <c r="M834" i="8" s="1"/>
  <c r="N834" i="8" s="1"/>
  <c r="O834" i="8" s="1"/>
  <c r="L628" i="8"/>
  <c r="M628" i="8" s="1"/>
  <c r="N628" i="8" s="1"/>
  <c r="O628" i="8" s="1"/>
  <c r="L419" i="8"/>
  <c r="M419" i="8" s="1"/>
  <c r="N419" i="8" s="1"/>
  <c r="O419" i="8" s="1"/>
  <c r="L280" i="8"/>
  <c r="M280" i="8" s="1"/>
  <c r="N280" i="8" s="1"/>
  <c r="O280" i="8" s="1"/>
  <c r="L100" i="8"/>
  <c r="M100" i="8" s="1"/>
  <c r="N100" i="8" s="1"/>
  <c r="O100" i="8" s="1"/>
  <c r="L1052" i="8"/>
  <c r="M1052" i="8" s="1"/>
  <c r="N1052" i="8" s="1"/>
  <c r="O1052" i="8" s="1"/>
  <c r="L162" i="8"/>
  <c r="M162" i="8" s="1"/>
  <c r="N162" i="8" s="1"/>
  <c r="O162" i="8" s="1"/>
  <c r="L886" i="8"/>
  <c r="M886" i="8" s="1"/>
  <c r="N886" i="8" s="1"/>
  <c r="O886" i="8" s="1"/>
  <c r="L159" i="8"/>
  <c r="M159" i="8" s="1"/>
  <c r="N159" i="8" s="1"/>
  <c r="O159" i="8" s="1"/>
  <c r="L577" i="8"/>
  <c r="M577" i="8" s="1"/>
  <c r="N577" i="8" s="1"/>
  <c r="O577" i="8" s="1"/>
  <c r="L854" i="8"/>
  <c r="M854" i="8" s="1"/>
  <c r="N854" i="8" s="1"/>
  <c r="O854" i="8" s="1"/>
  <c r="L1051" i="8"/>
  <c r="M1051" i="8" s="1"/>
  <c r="N1051" i="8" s="1"/>
  <c r="O1051" i="8" s="1"/>
  <c r="L811" i="8"/>
  <c r="M811" i="8" s="1"/>
  <c r="N811" i="8" s="1"/>
  <c r="O811" i="8" s="1"/>
  <c r="L161" i="8"/>
  <c r="M161" i="8" s="1"/>
  <c r="N161" i="8" s="1"/>
  <c r="O161" i="8" s="1"/>
  <c r="L744" i="8"/>
  <c r="M744" i="8" s="1"/>
  <c r="N744" i="8" s="1"/>
  <c r="O744" i="8" s="1"/>
  <c r="L92" i="8"/>
  <c r="M92" i="8" s="1"/>
  <c r="N92" i="8" s="1"/>
  <c r="O92" i="8" s="1"/>
  <c r="L12" i="8"/>
  <c r="M12" i="8" s="1"/>
  <c r="N12" i="8" s="1"/>
  <c r="O12" i="8" s="1"/>
  <c r="L662" i="8"/>
  <c r="M662" i="8" s="1"/>
  <c r="N662" i="8" s="1"/>
  <c r="L690" i="8"/>
  <c r="M690" i="8" s="1"/>
  <c r="N690" i="8" s="1"/>
  <c r="O690" i="8" s="1"/>
  <c r="L817" i="8"/>
  <c r="M817" i="8" s="1"/>
  <c r="N817" i="8" s="1"/>
  <c r="O817" i="8" s="1"/>
  <c r="L857" i="8"/>
  <c r="M857" i="8" s="1"/>
  <c r="N857" i="8" s="1"/>
  <c r="O857" i="8" s="1"/>
  <c r="L879" i="8"/>
  <c r="M879" i="8" s="1"/>
  <c r="N879" i="8" s="1"/>
  <c r="O879" i="8" s="1"/>
  <c r="L941" i="8"/>
  <c r="M941" i="8" s="1"/>
  <c r="N941" i="8" s="1"/>
  <c r="O941" i="8" s="1"/>
  <c r="L264" i="8"/>
  <c r="M264" i="8" s="1"/>
  <c r="N264" i="8" s="1"/>
  <c r="O264" i="8" s="1"/>
  <c r="L432" i="8"/>
  <c r="M432" i="8" s="1"/>
  <c r="N432" i="8" s="1"/>
  <c r="O432" i="8" s="1"/>
  <c r="L504" i="8"/>
  <c r="M504" i="8" s="1"/>
  <c r="N504" i="8" s="1"/>
  <c r="O504" i="8" s="1"/>
  <c r="L520" i="8"/>
  <c r="M520" i="8" s="1"/>
  <c r="N520" i="8" s="1"/>
  <c r="O520" i="8" s="1"/>
  <c r="L548" i="8"/>
  <c r="M548" i="8" s="1"/>
  <c r="N548" i="8" s="1"/>
  <c r="O548" i="8" s="1"/>
  <c r="L656" i="8"/>
  <c r="M656" i="8" s="1"/>
  <c r="N656" i="8" s="1"/>
  <c r="O656" i="8" s="1"/>
  <c r="L692" i="8"/>
  <c r="M692" i="8" s="1"/>
  <c r="N692" i="8" s="1"/>
  <c r="O692" i="8" s="1"/>
  <c r="L708" i="8"/>
  <c r="M708" i="8" s="1"/>
  <c r="N708" i="8" s="1"/>
  <c r="O708" i="8" s="1"/>
  <c r="L824" i="8"/>
  <c r="M824" i="8" s="1"/>
  <c r="N824" i="8" s="1"/>
  <c r="O824" i="8" s="1"/>
  <c r="L1020" i="8"/>
  <c r="M1020" i="8" s="1"/>
  <c r="N1020" i="8" s="1"/>
  <c r="O1020" i="8" s="1"/>
  <c r="L1036" i="8"/>
  <c r="M1036" i="8" s="1"/>
  <c r="N1036" i="8" s="1"/>
  <c r="O1036" i="8" s="1"/>
  <c r="L1136" i="8"/>
  <c r="M1136" i="8" s="1"/>
  <c r="N1136" i="8" s="1"/>
  <c r="O1136" i="8" s="1"/>
  <c r="L1152" i="8"/>
  <c r="M1152" i="8" s="1"/>
  <c r="N1152" i="8" s="1"/>
  <c r="O1152" i="8" s="1"/>
  <c r="L1184" i="8"/>
  <c r="M1184" i="8" s="1"/>
  <c r="N1184" i="8" s="1"/>
  <c r="O1184" i="8" s="1"/>
  <c r="L208" i="8"/>
  <c r="M208" i="8" s="1"/>
  <c r="N208" i="8" s="1"/>
  <c r="O208" i="8" s="1"/>
  <c r="L416" i="8"/>
  <c r="M416" i="8" s="1"/>
  <c r="N416" i="8" s="1"/>
  <c r="O416" i="8" s="1"/>
  <c r="L536" i="8"/>
  <c r="M536" i="8" s="1"/>
  <c r="N536" i="8" s="1"/>
  <c r="O536" i="8" s="1"/>
  <c r="L612" i="8"/>
  <c r="M612" i="8" s="1"/>
  <c r="N612" i="8" s="1"/>
  <c r="O612" i="8" s="1"/>
  <c r="L937" i="8"/>
  <c r="M937" i="8" s="1"/>
  <c r="N937" i="8" s="1"/>
  <c r="O937" i="8" s="1"/>
  <c r="L216" i="8"/>
  <c r="M216" i="8" s="1"/>
  <c r="N216" i="8" s="1"/>
  <c r="L260" i="8"/>
  <c r="M260" i="8" s="1"/>
  <c r="N260" i="8" s="1"/>
  <c r="O260" i="8" s="1"/>
  <c r="L698" i="8"/>
  <c r="M698" i="8" s="1"/>
  <c r="N698" i="8" s="1"/>
  <c r="O698" i="8" s="1"/>
  <c r="L850" i="8"/>
  <c r="M850" i="8" s="1"/>
  <c r="N850" i="8" s="1"/>
  <c r="L820" i="8"/>
  <c r="M820" i="8" s="1"/>
  <c r="N820" i="8" s="1"/>
  <c r="O820" i="8" s="1"/>
  <c r="L928" i="8"/>
  <c r="M928" i="8" s="1"/>
  <c r="N928" i="8" s="1"/>
  <c r="O928" i="8" s="1"/>
  <c r="L665" i="8"/>
  <c r="M665" i="8" s="1"/>
  <c r="N665" i="8" s="1"/>
  <c r="O665" i="8" s="1"/>
  <c r="L689" i="8"/>
  <c r="M689" i="8" s="1"/>
  <c r="N689" i="8" s="1"/>
  <c r="O689" i="8" s="1"/>
  <c r="L709" i="8"/>
  <c r="M709" i="8" s="1"/>
  <c r="N709" i="8" s="1"/>
  <c r="O709" i="8" s="1"/>
  <c r="L805" i="8"/>
  <c r="M805" i="8" s="1"/>
  <c r="N805" i="8" s="1"/>
  <c r="O805" i="8" s="1"/>
  <c r="L853" i="8"/>
  <c r="M853" i="8" s="1"/>
  <c r="N853" i="8" s="1"/>
  <c r="O853" i="8" s="1"/>
  <c r="L877" i="8"/>
  <c r="M877" i="8" s="1"/>
  <c r="N877" i="8" s="1"/>
  <c r="O877" i="8" s="1"/>
  <c r="L1021" i="8"/>
  <c r="M1021" i="8" s="1"/>
  <c r="N1021" i="8" s="1"/>
  <c r="O1021" i="8" s="1"/>
  <c r="L1037" i="8"/>
  <c r="M1037" i="8" s="1"/>
  <c r="N1037" i="8" s="1"/>
  <c r="O1037" i="8" s="1"/>
  <c r="L1129" i="8"/>
  <c r="M1129" i="8" s="1"/>
  <c r="N1129" i="8" s="1"/>
  <c r="O1129" i="8" s="1"/>
  <c r="L1145" i="8"/>
  <c r="M1145" i="8" s="1"/>
  <c r="N1145" i="8" s="1"/>
  <c r="O1145" i="8" s="1"/>
  <c r="L622" i="8"/>
  <c r="M622" i="8" s="1"/>
  <c r="N622" i="8" s="1"/>
  <c r="O622" i="8" s="1"/>
  <c r="L666" i="8"/>
  <c r="M666" i="8" s="1"/>
  <c r="N666" i="8" s="1"/>
  <c r="O666" i="8" s="1"/>
  <c r="L706" i="8"/>
  <c r="M706" i="8" s="1"/>
  <c r="N706" i="8" s="1"/>
  <c r="O706" i="8" s="1"/>
  <c r="L802" i="8"/>
  <c r="M802" i="8" s="1"/>
  <c r="N802" i="8" s="1"/>
  <c r="O802" i="8" s="1"/>
  <c r="L822" i="8"/>
  <c r="M822" i="8" s="1"/>
  <c r="N822" i="8" s="1"/>
  <c r="O822" i="8" s="1"/>
  <c r="L858" i="8"/>
  <c r="M858" i="8" s="1"/>
  <c r="N858" i="8" s="1"/>
  <c r="O858" i="8" s="1"/>
  <c r="L878" i="8"/>
  <c r="M878" i="8" s="1"/>
  <c r="N878" i="8" s="1"/>
  <c r="O878" i="8" s="1"/>
  <c r="L930" i="8"/>
  <c r="M930" i="8" s="1"/>
  <c r="N930" i="8" s="1"/>
  <c r="O930" i="8" s="1"/>
  <c r="L946" i="8"/>
  <c r="M946" i="8" s="1"/>
  <c r="N946" i="8" s="1"/>
  <c r="O946" i="8" s="1"/>
  <c r="L1034" i="8"/>
  <c r="M1034" i="8" s="1"/>
  <c r="N1034" i="8" s="1"/>
  <c r="O1034" i="8" s="1"/>
  <c r="L1126" i="8"/>
  <c r="M1126" i="8" s="1"/>
  <c r="N1126" i="8" s="1"/>
  <c r="O1126" i="8" s="1"/>
  <c r="L1142" i="8"/>
  <c r="M1142" i="8" s="1"/>
  <c r="N1142" i="8" s="1"/>
  <c r="O1142" i="8" s="1"/>
  <c r="L1190" i="8"/>
  <c r="M1190" i="8" s="1"/>
  <c r="N1190" i="8" s="1"/>
  <c r="O1190" i="8" s="1"/>
  <c r="L856" i="8"/>
  <c r="M856" i="8" s="1"/>
  <c r="N856" i="8" s="1"/>
  <c r="O856" i="8" s="1"/>
  <c r="L940" i="8"/>
  <c r="M940" i="8" s="1"/>
  <c r="N940" i="8" s="1"/>
  <c r="O940" i="8" s="1"/>
  <c r="L935" i="8"/>
  <c r="M935" i="8" s="1"/>
  <c r="N935" i="8" s="1"/>
  <c r="O935" i="8" s="1"/>
  <c r="L1023" i="8"/>
  <c r="M1023" i="8" s="1"/>
  <c r="N1023" i="8" s="1"/>
  <c r="O1023" i="8" s="1"/>
  <c r="L1039" i="8"/>
  <c r="M1039" i="8" s="1"/>
  <c r="N1039" i="8" s="1"/>
  <c r="O1039" i="8" s="1"/>
  <c r="L1131" i="8"/>
  <c r="M1131" i="8" s="1"/>
  <c r="N1131" i="8" s="1"/>
  <c r="O1131" i="8" s="1"/>
  <c r="L1147" i="8"/>
  <c r="M1147" i="8" s="1"/>
  <c r="N1147" i="8" s="1"/>
  <c r="O1147" i="8" s="1"/>
  <c r="L268" i="8"/>
  <c r="M268" i="8" s="1"/>
  <c r="N268" i="8" s="1"/>
  <c r="O268" i="8" s="1"/>
  <c r="L332" i="8"/>
  <c r="M332" i="8" s="1"/>
  <c r="N332" i="8" s="1"/>
  <c r="O332" i="8" s="1"/>
  <c r="L412" i="8"/>
  <c r="M412" i="8" s="1"/>
  <c r="N412" i="8" s="1"/>
  <c r="O412" i="8" s="1"/>
  <c r="L436" i="8"/>
  <c r="M436" i="8" s="1"/>
  <c r="N436" i="8" s="1"/>
  <c r="O436" i="8" s="1"/>
  <c r="L508" i="8"/>
  <c r="M508" i="8" s="1"/>
  <c r="N508" i="8" s="1"/>
  <c r="O508" i="8" s="1"/>
  <c r="L524" i="8"/>
  <c r="M524" i="8" s="1"/>
  <c r="N524" i="8" s="1"/>
  <c r="O524" i="8" s="1"/>
  <c r="L552" i="8"/>
  <c r="M552" i="8" s="1"/>
  <c r="N552" i="8" s="1"/>
  <c r="O552" i="8" s="1"/>
  <c r="L620" i="8"/>
  <c r="M620" i="8" s="1"/>
  <c r="N620" i="8" s="1"/>
  <c r="O620" i="8" s="1"/>
  <c r="L660" i="8"/>
  <c r="M660" i="8" s="1"/>
  <c r="N660" i="8" s="1"/>
  <c r="O660" i="8" s="1"/>
  <c r="L696" i="8"/>
  <c r="M696" i="8" s="1"/>
  <c r="N696" i="8" s="1"/>
  <c r="O696" i="8" s="1"/>
  <c r="L712" i="8"/>
  <c r="M712" i="8" s="1"/>
  <c r="N712" i="8" s="1"/>
  <c r="O712" i="8" s="1"/>
  <c r="L1024" i="8"/>
  <c r="M1024" i="8" s="1"/>
  <c r="N1024" i="8" s="1"/>
  <c r="O1024" i="8" s="1"/>
  <c r="L1040" i="8"/>
  <c r="M1040" i="8" s="1"/>
  <c r="N1040" i="8" s="1"/>
  <c r="O1040" i="8" s="1"/>
  <c r="L1124" i="8"/>
  <c r="M1124" i="8" s="1"/>
  <c r="N1124" i="8" s="1"/>
  <c r="O1124" i="8" s="1"/>
  <c r="L1140" i="8"/>
  <c r="M1140" i="8" s="1"/>
  <c r="N1140" i="8" s="1"/>
  <c r="O1140" i="8" s="1"/>
  <c r="L1188" i="8"/>
  <c r="M1188" i="8" s="1"/>
  <c r="N1188" i="8" s="1"/>
  <c r="O1188" i="8" s="1"/>
  <c r="L244" i="8"/>
  <c r="M244" i="8" s="1"/>
  <c r="N244" i="8" s="1"/>
  <c r="O244" i="8" s="1"/>
  <c r="L328" i="8"/>
  <c r="M328" i="8" s="1"/>
  <c r="N328" i="8" s="1"/>
  <c r="O328" i="8" s="1"/>
  <c r="L496" i="8"/>
  <c r="M496" i="8" s="1"/>
  <c r="N496" i="8" s="1"/>
  <c r="O496" i="8" s="1"/>
  <c r="L544" i="8"/>
  <c r="M544" i="8" s="1"/>
  <c r="N544" i="8" s="1"/>
  <c r="O544" i="8" s="1"/>
  <c r="L616" i="8"/>
  <c r="M616" i="8" s="1"/>
  <c r="N616" i="8" s="1"/>
  <c r="O616" i="8" s="1"/>
  <c r="L669" i="8"/>
  <c r="M669" i="8" s="1"/>
  <c r="N669" i="8" s="1"/>
  <c r="O669" i="8" s="1"/>
  <c r="L945" i="8"/>
  <c r="M945" i="8" s="1"/>
  <c r="N945" i="8" s="1"/>
  <c r="O945" i="8" s="1"/>
  <c r="L228" i="8"/>
  <c r="M228" i="8" s="1"/>
  <c r="N228" i="8" s="1"/>
  <c r="O228" i="8" s="1"/>
  <c r="L874" i="8"/>
  <c r="M874" i="8" s="1"/>
  <c r="N874" i="8" s="1"/>
  <c r="O874" i="8" s="1"/>
  <c r="L864" i="8"/>
  <c r="M864" i="8" s="1"/>
  <c r="N864" i="8" s="1"/>
  <c r="O864" i="8" s="1"/>
  <c r="L932" i="8"/>
  <c r="M932" i="8" s="1"/>
  <c r="N932" i="8" s="1"/>
  <c r="O932" i="8" s="1"/>
  <c r="L653" i="8"/>
  <c r="M653" i="8" s="1"/>
  <c r="N653" i="8" s="1"/>
  <c r="O653" i="8" s="1"/>
  <c r="L192" i="8"/>
  <c r="M192" i="8" s="1"/>
  <c r="N192" i="8" s="1"/>
  <c r="O192" i="8" s="1"/>
  <c r="L440" i="8"/>
  <c r="M440" i="8" s="1"/>
  <c r="N440" i="8" s="1"/>
  <c r="O440" i="8" s="1"/>
  <c r="L512" i="8"/>
  <c r="M512" i="8" s="1"/>
  <c r="N512" i="8" s="1"/>
  <c r="O512" i="8" s="1"/>
  <c r="L528" i="8"/>
  <c r="M528" i="8" s="1"/>
  <c r="N528" i="8" s="1"/>
  <c r="O528" i="8" s="1"/>
  <c r="L556" i="8"/>
  <c r="M556" i="8" s="1"/>
  <c r="N556" i="8" s="1"/>
  <c r="O556" i="8" s="1"/>
  <c r="L664" i="8"/>
  <c r="M664" i="8" s="1"/>
  <c r="N664" i="8" s="1"/>
  <c r="O664" i="8" s="1"/>
  <c r="L700" i="8"/>
  <c r="M700" i="8" s="1"/>
  <c r="N700" i="8" s="1"/>
  <c r="O700" i="8" s="1"/>
  <c r="L1028" i="8"/>
  <c r="M1028" i="8" s="1"/>
  <c r="N1028" i="8" s="1"/>
  <c r="O1028" i="8" s="1"/>
  <c r="L1044" i="8"/>
  <c r="M1044" i="8" s="1"/>
  <c r="N1044" i="8" s="1"/>
  <c r="O1044" i="8" s="1"/>
  <c r="L1128" i="8"/>
  <c r="M1128" i="8" s="1"/>
  <c r="N1128" i="8" s="1"/>
  <c r="O1128" i="8" s="1"/>
  <c r="L1144" i="8"/>
  <c r="M1144" i="8" s="1"/>
  <c r="N1144" i="8" s="1"/>
  <c r="O1144" i="8" s="1"/>
  <c r="L176" i="8"/>
  <c r="M176" i="8" s="1"/>
  <c r="N176" i="8" s="1"/>
  <c r="O176" i="8" s="1"/>
  <c r="L248" i="8"/>
  <c r="M248" i="8" s="1"/>
  <c r="N248" i="8" s="1"/>
  <c r="O248" i="8" s="1"/>
  <c r="L336" i="8"/>
  <c r="M336" i="8" s="1"/>
  <c r="N336" i="8" s="1"/>
  <c r="O336" i="8" s="1"/>
  <c r="L500" i="8"/>
  <c r="M500" i="8" s="1"/>
  <c r="N500" i="8" s="1"/>
  <c r="O500" i="8" s="1"/>
  <c r="L705" i="8"/>
  <c r="M705" i="8" s="1"/>
  <c r="N705" i="8" s="1"/>
  <c r="O705" i="8" s="1"/>
  <c r="L869" i="8"/>
  <c r="M869" i="8" s="1"/>
  <c r="N869" i="8" s="1"/>
  <c r="O869" i="8" s="1"/>
  <c r="L929" i="8"/>
  <c r="M929" i="8" s="1"/>
  <c r="N929" i="8" s="1"/>
  <c r="O929" i="8" s="1"/>
  <c r="L949" i="8"/>
  <c r="M949" i="8" s="1"/>
  <c r="N949" i="8" s="1"/>
  <c r="O949" i="8" s="1"/>
  <c r="L148" i="8"/>
  <c r="M148" i="8" s="1"/>
  <c r="N148" i="8" s="1"/>
  <c r="O148" i="8" s="1"/>
  <c r="L232" i="8"/>
  <c r="M232" i="8" s="1"/>
  <c r="N232" i="8" s="1"/>
  <c r="O232" i="8" s="1"/>
  <c r="L800" i="8"/>
  <c r="M800" i="8" s="1"/>
  <c r="N800" i="8" s="1"/>
  <c r="O800" i="8" s="1"/>
  <c r="L868" i="8"/>
  <c r="M868" i="8" s="1"/>
  <c r="N868" i="8" s="1"/>
  <c r="O868" i="8" s="1"/>
  <c r="L948" i="8"/>
  <c r="M948" i="8" s="1"/>
  <c r="N948" i="8" s="1"/>
  <c r="O948" i="8" s="1"/>
  <c r="L657" i="8"/>
  <c r="M657" i="8" s="1"/>
  <c r="N657" i="8" s="1"/>
  <c r="O657" i="8" s="1"/>
  <c r="L697" i="8"/>
  <c r="M697" i="8" s="1"/>
  <c r="N697" i="8" s="1"/>
  <c r="O697" i="8" s="1"/>
  <c r="L825" i="8"/>
  <c r="M825" i="8" s="1"/>
  <c r="N825" i="8" s="1"/>
  <c r="O825" i="8" s="1"/>
  <c r="L865" i="8"/>
  <c r="M865" i="8" s="1"/>
  <c r="N865" i="8" s="1"/>
  <c r="O865" i="8" s="1"/>
  <c r="L1029" i="8"/>
  <c r="M1029" i="8" s="1"/>
  <c r="N1029" i="8" s="1"/>
  <c r="O1029" i="8" s="1"/>
  <c r="L1045" i="8"/>
  <c r="M1045" i="8" s="1"/>
  <c r="N1045" i="8" s="1"/>
  <c r="O1045" i="8" s="1"/>
  <c r="L1137" i="8"/>
  <c r="M1137" i="8" s="1"/>
  <c r="N1137" i="8" s="1"/>
  <c r="O1137" i="8" s="1"/>
  <c r="L1153" i="8"/>
  <c r="M1153" i="8" s="1"/>
  <c r="N1153" i="8" s="1"/>
  <c r="O1153" i="8" s="1"/>
  <c r="L1185" i="8"/>
  <c r="M1185" i="8" s="1"/>
  <c r="N1185" i="8" s="1"/>
  <c r="O1185" i="8" s="1"/>
  <c r="L654" i="8"/>
  <c r="M654" i="8" s="1"/>
  <c r="N654" i="8" s="1"/>
  <c r="O654" i="8" s="1"/>
  <c r="L694" i="8"/>
  <c r="M694" i="8" s="1"/>
  <c r="N694" i="8" s="1"/>
  <c r="O694" i="8" s="1"/>
  <c r="L866" i="8"/>
  <c r="M866" i="8" s="1"/>
  <c r="N866" i="8" s="1"/>
  <c r="O866" i="8" s="1"/>
  <c r="L938" i="8"/>
  <c r="M938" i="8" s="1"/>
  <c r="N938" i="8" s="1"/>
  <c r="O938" i="8" s="1"/>
  <c r="L1026" i="8"/>
  <c r="M1026" i="8" s="1"/>
  <c r="N1026" i="8" s="1"/>
  <c r="O1026" i="8" s="1"/>
  <c r="L1042" i="8"/>
  <c r="M1042" i="8" s="1"/>
  <c r="N1042" i="8" s="1"/>
  <c r="O1042" i="8" s="1"/>
  <c r="L1134" i="8"/>
  <c r="M1134" i="8" s="1"/>
  <c r="N1134" i="8" s="1"/>
  <c r="O1134" i="8" s="1"/>
  <c r="L1150" i="8"/>
  <c r="M1150" i="8" s="1"/>
  <c r="N1150" i="8" s="1"/>
  <c r="O1150" i="8" s="1"/>
  <c r="L1182" i="8"/>
  <c r="M1182" i="8" s="1"/>
  <c r="N1182" i="8" s="1"/>
  <c r="O1182" i="8" s="1"/>
  <c r="L828" i="8"/>
  <c r="M828" i="8" s="1"/>
  <c r="N828" i="8" s="1"/>
  <c r="O828" i="8" s="1"/>
  <c r="L876" i="8"/>
  <c r="M876" i="8" s="1"/>
  <c r="N876" i="8" s="1"/>
  <c r="O876" i="8" s="1"/>
  <c r="L908" i="8"/>
  <c r="M908" i="8" s="1"/>
  <c r="N908" i="8" s="1"/>
  <c r="L871" i="8"/>
  <c r="M871" i="8" s="1"/>
  <c r="N871" i="8" s="1"/>
  <c r="O871" i="8" s="1"/>
  <c r="L927" i="8"/>
  <c r="M927" i="8" s="1"/>
  <c r="N927" i="8" s="1"/>
  <c r="O927" i="8" s="1"/>
  <c r="L943" i="8"/>
  <c r="M943" i="8" s="1"/>
  <c r="N943" i="8" s="1"/>
  <c r="O943" i="8" s="1"/>
  <c r="L1011" i="8"/>
  <c r="M1011" i="8" s="1"/>
  <c r="N1011" i="8" s="1"/>
  <c r="L1031" i="8"/>
  <c r="M1031" i="8" s="1"/>
  <c r="N1031" i="8" s="1"/>
  <c r="O1031" i="8" s="1"/>
  <c r="L1047" i="8"/>
  <c r="M1047" i="8" s="1"/>
  <c r="N1047" i="8" s="1"/>
  <c r="O1047" i="8" s="1"/>
  <c r="L1123" i="8"/>
  <c r="M1123" i="8" s="1"/>
  <c r="N1123" i="8" s="1"/>
  <c r="O1123" i="8" s="1"/>
  <c r="L1139" i="8"/>
  <c r="M1139" i="8" s="1"/>
  <c r="N1139" i="8" s="1"/>
  <c r="O1139" i="8" s="1"/>
  <c r="L1187" i="8"/>
  <c r="M1187" i="8" s="1"/>
  <c r="N1187" i="8" s="1"/>
  <c r="O1187" i="8" s="1"/>
  <c r="L863" i="8"/>
  <c r="M863" i="8" s="1"/>
  <c r="N863" i="8" s="1"/>
  <c r="O863" i="8" s="1"/>
  <c r="L516" i="8"/>
  <c r="M516" i="8" s="1"/>
  <c r="N516" i="8" s="1"/>
  <c r="O516" i="8" s="1"/>
  <c r="L704" i="8"/>
  <c r="M704" i="8" s="1"/>
  <c r="N704" i="8" s="1"/>
  <c r="O704" i="8" s="1"/>
  <c r="L1012" i="8"/>
  <c r="M1012" i="8" s="1"/>
  <c r="N1012" i="8" s="1"/>
  <c r="O1012" i="8" s="1"/>
  <c r="L252" i="8"/>
  <c r="M252" i="8" s="1"/>
  <c r="N252" i="8" s="1"/>
  <c r="L830" i="8"/>
  <c r="M830" i="8" s="1"/>
  <c r="N830" i="8" s="1"/>
  <c r="O830" i="8" s="1"/>
  <c r="L661" i="8"/>
  <c r="M661" i="8" s="1"/>
  <c r="N661" i="8" s="1"/>
  <c r="O661" i="8" s="1"/>
  <c r="L713" i="8"/>
  <c r="M713" i="8" s="1"/>
  <c r="N713" i="8" s="1"/>
  <c r="O713" i="8" s="1"/>
  <c r="L821" i="8"/>
  <c r="M821" i="8" s="1"/>
  <c r="N821" i="8" s="1"/>
  <c r="O821" i="8" s="1"/>
  <c r="L1025" i="8"/>
  <c r="M1025" i="8" s="1"/>
  <c r="N1025" i="8" s="1"/>
  <c r="O1025" i="8" s="1"/>
  <c r="L1133" i="8"/>
  <c r="M1133" i="8" s="1"/>
  <c r="N1133" i="8" s="1"/>
  <c r="O1133" i="8" s="1"/>
  <c r="L686" i="8"/>
  <c r="M686" i="8" s="1"/>
  <c r="N686" i="8" s="1"/>
  <c r="O686" i="8" s="1"/>
  <c r="L862" i="8"/>
  <c r="M862" i="8" s="1"/>
  <c r="N862" i="8" s="1"/>
  <c r="O862" i="8" s="1"/>
  <c r="L934" i="8"/>
  <c r="M934" i="8" s="1"/>
  <c r="N934" i="8" s="1"/>
  <c r="O934" i="8" s="1"/>
  <c r="L1022" i="8"/>
  <c r="M1022" i="8" s="1"/>
  <c r="N1022" i="8" s="1"/>
  <c r="O1022" i="8" s="1"/>
  <c r="L1146" i="8"/>
  <c r="M1146" i="8" s="1"/>
  <c r="N1146" i="8" s="1"/>
  <c r="O1146" i="8" s="1"/>
  <c r="L1043" i="8"/>
  <c r="M1043" i="8" s="1"/>
  <c r="N1043" i="8" s="1"/>
  <c r="O1043" i="8" s="1"/>
  <c r="L1135" i="8"/>
  <c r="M1135" i="8" s="1"/>
  <c r="N1135" i="8" s="1"/>
  <c r="O1135" i="8" s="1"/>
  <c r="L224" i="8"/>
  <c r="M224" i="8" s="1"/>
  <c r="N224" i="8" s="1"/>
  <c r="O224" i="8" s="1"/>
  <c r="L86" i="8"/>
  <c r="M86" i="8" s="1"/>
  <c r="N86" i="8" s="1"/>
  <c r="O86" i="8" s="1"/>
  <c r="L180" i="8"/>
  <c r="M180" i="8" s="1"/>
  <c r="N180" i="8" s="1"/>
  <c r="O180" i="8" s="1"/>
  <c r="L13" i="8"/>
  <c r="M13" i="8" s="1"/>
  <c r="N13" i="8" s="1"/>
  <c r="O13" i="8" s="1"/>
  <c r="L82" i="8"/>
  <c r="M82" i="8" s="1"/>
  <c r="N82" i="8" s="1"/>
  <c r="O82" i="8" s="1"/>
  <c r="L153" i="8"/>
  <c r="M153" i="8" s="1"/>
  <c r="N153" i="8" s="1"/>
  <c r="O153" i="8" s="1"/>
  <c r="L185" i="8"/>
  <c r="M185" i="8" s="1"/>
  <c r="N185" i="8" s="1"/>
  <c r="O185" i="8" s="1"/>
  <c r="L201" i="8"/>
  <c r="M201" i="8" s="1"/>
  <c r="N201" i="8" s="1"/>
  <c r="O201" i="8" s="1"/>
  <c r="L225" i="8"/>
  <c r="M225" i="8" s="1"/>
  <c r="N225" i="8" s="1"/>
  <c r="O225" i="8" s="1"/>
  <c r="L241" i="8"/>
  <c r="M241" i="8" s="1"/>
  <c r="N241" i="8" s="1"/>
  <c r="O241" i="8" s="1"/>
  <c r="L257" i="8"/>
  <c r="M257" i="8" s="1"/>
  <c r="N257" i="8" s="1"/>
  <c r="O257" i="8" s="1"/>
  <c r="L293" i="8"/>
  <c r="M293" i="8" s="1"/>
  <c r="N293" i="8" s="1"/>
  <c r="O293" i="8" s="1"/>
  <c r="L413" i="8"/>
  <c r="M413" i="8" s="1"/>
  <c r="N413" i="8" s="1"/>
  <c r="O413" i="8" s="1"/>
  <c r="L441" i="8"/>
  <c r="M441" i="8" s="1"/>
  <c r="N441" i="8" s="1"/>
  <c r="O441" i="8" s="1"/>
  <c r="L505" i="8"/>
  <c r="M505" i="8" s="1"/>
  <c r="N505" i="8" s="1"/>
  <c r="O505" i="8" s="1"/>
  <c r="L521" i="8"/>
  <c r="M521" i="8" s="1"/>
  <c r="N521" i="8" s="1"/>
  <c r="O521" i="8" s="1"/>
  <c r="L537" i="8"/>
  <c r="M537" i="8" s="1"/>
  <c r="N537" i="8" s="1"/>
  <c r="O537" i="8" s="1"/>
  <c r="L553" i="8"/>
  <c r="M553" i="8" s="1"/>
  <c r="N553" i="8" s="1"/>
  <c r="O553" i="8" s="1"/>
  <c r="L617" i="8"/>
  <c r="M617" i="8" s="1"/>
  <c r="N617" i="8" s="1"/>
  <c r="O617" i="8" s="1"/>
  <c r="L20" i="8"/>
  <c r="M20" i="8" s="1"/>
  <c r="N20" i="8" s="1"/>
  <c r="O20" i="8" s="1"/>
  <c r="L89" i="8"/>
  <c r="M89" i="8" s="1"/>
  <c r="N89" i="8" s="1"/>
  <c r="O89" i="8" s="1"/>
  <c r="L178" i="8"/>
  <c r="M178" i="8" s="1"/>
  <c r="N178" i="8" s="1"/>
  <c r="O178" i="8" s="1"/>
  <c r="L194" i="8"/>
  <c r="M194" i="8" s="1"/>
  <c r="N194" i="8" s="1"/>
  <c r="O194" i="8" s="1"/>
  <c r="L218" i="8"/>
  <c r="M218" i="8" s="1"/>
  <c r="N218" i="8" s="1"/>
  <c r="O218" i="8" s="1"/>
  <c r="L234" i="8"/>
  <c r="M234" i="8" s="1"/>
  <c r="N234" i="8" s="1"/>
  <c r="O234" i="8" s="1"/>
  <c r="L250" i="8"/>
  <c r="M250" i="8" s="1"/>
  <c r="N250" i="8" s="1"/>
  <c r="O250" i="8" s="1"/>
  <c r="L266" i="8"/>
  <c r="M266" i="8" s="1"/>
  <c r="N266" i="8" s="1"/>
  <c r="O266" i="8" s="1"/>
  <c r="L330" i="8"/>
  <c r="M330" i="8" s="1"/>
  <c r="N330" i="8" s="1"/>
  <c r="O330" i="8" s="1"/>
  <c r="L426" i="8"/>
  <c r="M426" i="8" s="1"/>
  <c r="N426" i="8" s="1"/>
  <c r="O426" i="8" s="1"/>
  <c r="L442" i="8"/>
  <c r="M442" i="8" s="1"/>
  <c r="N442" i="8" s="1"/>
  <c r="O442" i="8" s="1"/>
  <c r="L506" i="8"/>
  <c r="M506" i="8" s="1"/>
  <c r="N506" i="8" s="1"/>
  <c r="O506" i="8" s="1"/>
  <c r="L522" i="8"/>
  <c r="M522" i="8" s="1"/>
  <c r="N522" i="8" s="1"/>
  <c r="O522" i="8" s="1"/>
  <c r="L538" i="8"/>
  <c r="M538" i="8" s="1"/>
  <c r="N538" i="8" s="1"/>
  <c r="O538" i="8" s="1"/>
  <c r="L554" i="8"/>
  <c r="M554" i="8" s="1"/>
  <c r="N554" i="8" s="1"/>
  <c r="O554" i="8" s="1"/>
  <c r="L10" i="8"/>
  <c r="M10" i="8" s="1"/>
  <c r="N10" i="8" s="1"/>
  <c r="O10" i="8" s="1"/>
  <c r="L80" i="8"/>
  <c r="M80" i="8" s="1"/>
  <c r="N80" i="8" s="1"/>
  <c r="O80" i="8" s="1"/>
  <c r="L151" i="8"/>
  <c r="M151" i="8" s="1"/>
  <c r="N151" i="8" s="1"/>
  <c r="O151" i="8" s="1"/>
  <c r="L183" i="8"/>
  <c r="M183" i="8" s="1"/>
  <c r="N183" i="8" s="1"/>
  <c r="O183" i="8" s="1"/>
  <c r="L199" i="8"/>
  <c r="M199" i="8" s="1"/>
  <c r="N199" i="8" s="1"/>
  <c r="O199" i="8" s="1"/>
  <c r="L223" i="8"/>
  <c r="M223" i="8" s="1"/>
  <c r="N223" i="8" s="1"/>
  <c r="O223" i="8" s="1"/>
  <c r="L239" i="8"/>
  <c r="M239" i="8" s="1"/>
  <c r="N239" i="8" s="1"/>
  <c r="O239" i="8" s="1"/>
  <c r="L255" i="8"/>
  <c r="M255" i="8" s="1"/>
  <c r="N255" i="8" s="1"/>
  <c r="O255" i="8" s="1"/>
  <c r="L291" i="8"/>
  <c r="M291" i="8" s="1"/>
  <c r="N291" i="8" s="1"/>
  <c r="O291" i="8" s="1"/>
  <c r="L335" i="8"/>
  <c r="M335" i="8" s="1"/>
  <c r="N335" i="8" s="1"/>
  <c r="O335" i="8" s="1"/>
  <c r="L427" i="8"/>
  <c r="M427" i="8" s="1"/>
  <c r="N427" i="8" s="1"/>
  <c r="O427" i="8" s="1"/>
  <c r="L443" i="8"/>
  <c r="M443" i="8" s="1"/>
  <c r="N443" i="8" s="1"/>
  <c r="O443" i="8" s="1"/>
  <c r="L507" i="8"/>
  <c r="M507" i="8" s="1"/>
  <c r="N507" i="8" s="1"/>
  <c r="O507" i="8" s="1"/>
  <c r="L523" i="8"/>
  <c r="M523" i="8" s="1"/>
  <c r="N523" i="8" s="1"/>
  <c r="O523" i="8" s="1"/>
  <c r="L539" i="8"/>
  <c r="M539" i="8" s="1"/>
  <c r="N539" i="8" s="1"/>
  <c r="O539" i="8" s="1"/>
  <c r="L555" i="8"/>
  <c r="M555" i="8" s="1"/>
  <c r="N555" i="8" s="1"/>
  <c r="O555" i="8" s="1"/>
  <c r="L619" i="8"/>
  <c r="M619" i="8" s="1"/>
  <c r="N619" i="8" s="1"/>
  <c r="O619" i="8" s="1"/>
  <c r="L667" i="8"/>
  <c r="M667" i="8" s="1"/>
  <c r="N667" i="8" s="1"/>
  <c r="O667" i="8" s="1"/>
  <c r="L695" i="8"/>
  <c r="M695" i="8" s="1"/>
  <c r="N695" i="8" s="1"/>
  <c r="O695" i="8" s="1"/>
  <c r="L711" i="8"/>
  <c r="M711" i="8" s="1"/>
  <c r="N711" i="8" s="1"/>
  <c r="O711" i="8" s="1"/>
  <c r="L819" i="8"/>
  <c r="M819" i="8" s="1"/>
  <c r="N819" i="8" s="1"/>
  <c r="O819" i="8" s="1"/>
  <c r="L859" i="8"/>
  <c r="M859" i="8" s="1"/>
  <c r="N859" i="8" s="1"/>
  <c r="O859" i="8" s="1"/>
  <c r="L79" i="8"/>
  <c r="M79" i="8" s="1"/>
  <c r="N79" i="8" s="1"/>
  <c r="O79" i="8" s="1"/>
  <c r="L15" i="8"/>
  <c r="M15" i="8" s="1"/>
  <c r="N15" i="8" s="1"/>
  <c r="O15" i="8" s="1"/>
  <c r="L236" i="8"/>
  <c r="M236" i="8" s="1"/>
  <c r="N236" i="8" s="1"/>
  <c r="O236" i="8" s="1"/>
  <c r="L428" i="8"/>
  <c r="M428" i="8" s="1"/>
  <c r="N428" i="8" s="1"/>
  <c r="O428" i="8" s="1"/>
  <c r="L540" i="8"/>
  <c r="M540" i="8" s="1"/>
  <c r="N540" i="8" s="1"/>
  <c r="O540" i="8" s="1"/>
  <c r="L652" i="8"/>
  <c r="M652" i="8" s="1"/>
  <c r="N652" i="8" s="1"/>
  <c r="L804" i="8"/>
  <c r="M804" i="8" s="1"/>
  <c r="N804" i="8" s="1"/>
  <c r="O804" i="8" s="1"/>
  <c r="L1032" i="8"/>
  <c r="M1032" i="8" s="1"/>
  <c r="N1032" i="8" s="1"/>
  <c r="O1032" i="8" s="1"/>
  <c r="L1180" i="8"/>
  <c r="M1180" i="8" s="1"/>
  <c r="N1180" i="8" s="1"/>
  <c r="O1180" i="8" s="1"/>
  <c r="L188" i="8"/>
  <c r="M188" i="8" s="1"/>
  <c r="N188" i="8" s="1"/>
  <c r="O188" i="8" s="1"/>
  <c r="L816" i="8"/>
  <c r="M816" i="8" s="1"/>
  <c r="N816" i="8" s="1"/>
  <c r="O816" i="8" s="1"/>
  <c r="L685" i="8"/>
  <c r="M685" i="8" s="1"/>
  <c r="N685" i="8" s="1"/>
  <c r="O685" i="8" s="1"/>
  <c r="L829" i="8"/>
  <c r="M829" i="8" s="1"/>
  <c r="N829" i="8" s="1"/>
  <c r="O829" i="8" s="1"/>
  <c r="L909" i="8"/>
  <c r="M909" i="8" s="1"/>
  <c r="N909" i="8" s="1"/>
  <c r="O909" i="8" s="1"/>
  <c r="L1033" i="8"/>
  <c r="M1033" i="8" s="1"/>
  <c r="N1033" i="8" s="1"/>
  <c r="O1033" i="8" s="1"/>
  <c r="L1141" i="8"/>
  <c r="M1141" i="8" s="1"/>
  <c r="N1141" i="8" s="1"/>
  <c r="O1141" i="8" s="1"/>
  <c r="L618" i="8"/>
  <c r="M618" i="8" s="1"/>
  <c r="N618" i="8" s="1"/>
  <c r="O618" i="8" s="1"/>
  <c r="L658" i="8"/>
  <c r="M658" i="8" s="1"/>
  <c r="N658" i="8" s="1"/>
  <c r="O658" i="8" s="1"/>
  <c r="L702" i="8"/>
  <c r="M702" i="8" s="1"/>
  <c r="N702" i="8" s="1"/>
  <c r="O702" i="8" s="1"/>
  <c r="L818" i="8"/>
  <c r="M818" i="8" s="1"/>
  <c r="N818" i="8" s="1"/>
  <c r="O818" i="8" s="1"/>
  <c r="L870" i="8"/>
  <c r="M870" i="8" s="1"/>
  <c r="N870" i="8" s="1"/>
  <c r="O870" i="8" s="1"/>
  <c r="L942" i="8"/>
  <c r="M942" i="8" s="1"/>
  <c r="N942" i="8" s="1"/>
  <c r="O942" i="8" s="1"/>
  <c r="L1030" i="8"/>
  <c r="M1030" i="8" s="1"/>
  <c r="N1030" i="8" s="1"/>
  <c r="O1030" i="8" s="1"/>
  <c r="L1122" i="8"/>
  <c r="M1122" i="8" s="1"/>
  <c r="N1122" i="8" s="1"/>
  <c r="L1154" i="8"/>
  <c r="M1154" i="8" s="1"/>
  <c r="N1154" i="8" s="1"/>
  <c r="O1154" i="8" s="1"/>
  <c r="L1186" i="8"/>
  <c r="M1186" i="8" s="1"/>
  <c r="N1186" i="8" s="1"/>
  <c r="O1186" i="8" s="1"/>
  <c r="L852" i="8"/>
  <c r="M852" i="8" s="1"/>
  <c r="N852" i="8" s="1"/>
  <c r="O852" i="8" s="1"/>
  <c r="L936" i="8"/>
  <c r="M936" i="8" s="1"/>
  <c r="N936" i="8" s="1"/>
  <c r="O936" i="8" s="1"/>
  <c r="L931" i="8"/>
  <c r="M931" i="8" s="1"/>
  <c r="N931" i="8" s="1"/>
  <c r="O931" i="8" s="1"/>
  <c r="L1019" i="8"/>
  <c r="M1019" i="8" s="1"/>
  <c r="N1019" i="8" s="1"/>
  <c r="O1019" i="8" s="1"/>
  <c r="L1143" i="8"/>
  <c r="M1143" i="8" s="1"/>
  <c r="N1143" i="8" s="1"/>
  <c r="O1143" i="8" s="1"/>
  <c r="L76" i="8"/>
  <c r="M76" i="8" s="1"/>
  <c r="N76" i="8" s="1"/>
  <c r="O76" i="8" s="1"/>
  <c r="L288" i="8"/>
  <c r="M288" i="8" s="1"/>
  <c r="N288" i="8" s="1"/>
  <c r="O288" i="8" s="1"/>
  <c r="L444" i="8"/>
  <c r="M444" i="8" s="1"/>
  <c r="N444" i="8" s="1"/>
  <c r="O444" i="8" s="1"/>
  <c r="L560" i="8"/>
  <c r="M560" i="8" s="1"/>
  <c r="N560" i="8" s="1"/>
  <c r="O560" i="8" s="1"/>
  <c r="L668" i="8"/>
  <c r="M668" i="8" s="1"/>
  <c r="N668" i="8" s="1"/>
  <c r="O668" i="8" s="1"/>
  <c r="L1048" i="8"/>
  <c r="M1048" i="8" s="1"/>
  <c r="N1048" i="8" s="1"/>
  <c r="O1048" i="8" s="1"/>
  <c r="L1132" i="8"/>
  <c r="M1132" i="8" s="1"/>
  <c r="N1132" i="8" s="1"/>
  <c r="O1132" i="8" s="1"/>
  <c r="L296" i="8"/>
  <c r="M296" i="8" s="1"/>
  <c r="N296" i="8" s="1"/>
  <c r="O296" i="8" s="1"/>
  <c r="L532" i="8"/>
  <c r="M532" i="8" s="1"/>
  <c r="N532" i="8" s="1"/>
  <c r="O532" i="8" s="1"/>
  <c r="L8" i="8"/>
  <c r="M8" i="8" s="1"/>
  <c r="N8" i="8" s="1"/>
  <c r="L872" i="8"/>
  <c r="M872" i="8" s="1"/>
  <c r="N872" i="8" s="1"/>
  <c r="O872" i="8" s="1"/>
  <c r="L693" i="8"/>
  <c r="M693" i="8" s="1"/>
  <c r="N693" i="8" s="1"/>
  <c r="O693" i="8" s="1"/>
  <c r="L861" i="8"/>
  <c r="M861" i="8" s="1"/>
  <c r="N861" i="8" s="1"/>
  <c r="O861" i="8" s="1"/>
  <c r="L1041" i="8"/>
  <c r="M1041" i="8" s="1"/>
  <c r="N1041" i="8" s="1"/>
  <c r="O1041" i="8" s="1"/>
  <c r="L1149" i="8"/>
  <c r="M1149" i="8" s="1"/>
  <c r="N1149" i="8" s="1"/>
  <c r="O1149" i="8" s="1"/>
  <c r="L1181" i="8"/>
  <c r="M1181" i="8" s="1"/>
  <c r="N1181" i="8" s="1"/>
  <c r="O1181" i="8" s="1"/>
  <c r="L670" i="8"/>
  <c r="M670" i="8" s="1"/>
  <c r="N670" i="8" s="1"/>
  <c r="L710" i="8"/>
  <c r="M710" i="8" s="1"/>
  <c r="N710" i="8" s="1"/>
  <c r="O710" i="8" s="1"/>
  <c r="L826" i="8"/>
  <c r="M826" i="8" s="1"/>
  <c r="N826" i="8" s="1"/>
  <c r="O826" i="8" s="1"/>
  <c r="L1038" i="8"/>
  <c r="M1038" i="8" s="1"/>
  <c r="N1038" i="8" s="1"/>
  <c r="O1038" i="8" s="1"/>
  <c r="L1130" i="8"/>
  <c r="M1130" i="8" s="1"/>
  <c r="N1130" i="8" s="1"/>
  <c r="O1130" i="8" s="1"/>
  <c r="L860" i="8"/>
  <c r="M860" i="8" s="1"/>
  <c r="N860" i="8" s="1"/>
  <c r="O860" i="8" s="1"/>
  <c r="L944" i="8"/>
  <c r="M944" i="8" s="1"/>
  <c r="N944" i="8" s="1"/>
  <c r="O944" i="8" s="1"/>
  <c r="L867" i="8"/>
  <c r="M867" i="8" s="1"/>
  <c r="N867" i="8" s="1"/>
  <c r="O867" i="8" s="1"/>
  <c r="L939" i="8"/>
  <c r="M939" i="8" s="1"/>
  <c r="N939" i="8" s="1"/>
  <c r="O939" i="8" s="1"/>
  <c r="L1027" i="8"/>
  <c r="M1027" i="8" s="1"/>
  <c r="N1027" i="8" s="1"/>
  <c r="O1027" i="8" s="1"/>
  <c r="L1151" i="8"/>
  <c r="M1151" i="8" s="1"/>
  <c r="N1151" i="8" s="1"/>
  <c r="O1151" i="8" s="1"/>
  <c r="L1183" i="8"/>
  <c r="M1183" i="8" s="1"/>
  <c r="N1183" i="8" s="1"/>
  <c r="O1183" i="8" s="1"/>
  <c r="L688" i="8"/>
  <c r="M688" i="8" s="1"/>
  <c r="N688" i="8" s="1"/>
  <c r="O688" i="8" s="1"/>
  <c r="L1148" i="8"/>
  <c r="M1148" i="8" s="1"/>
  <c r="N1148" i="8" s="1"/>
  <c r="O1148" i="8" s="1"/>
  <c r="L933" i="8"/>
  <c r="M933" i="8" s="1"/>
  <c r="N933" i="8" s="1"/>
  <c r="O933" i="8" s="1"/>
  <c r="L701" i="8"/>
  <c r="M701" i="8" s="1"/>
  <c r="N701" i="8" s="1"/>
  <c r="O701" i="8" s="1"/>
  <c r="L1125" i="8"/>
  <c r="M1125" i="8" s="1"/>
  <c r="N1125" i="8" s="1"/>
  <c r="O1125" i="8" s="1"/>
  <c r="L798" i="8"/>
  <c r="M798" i="8" s="1"/>
  <c r="N798" i="8" s="1"/>
  <c r="L1035" i="8"/>
  <c r="M1035" i="8" s="1"/>
  <c r="N1035" i="8" s="1"/>
  <c r="O1035" i="8" s="1"/>
  <c r="L200" i="8"/>
  <c r="M200" i="8" s="1"/>
  <c r="N200" i="8" s="1"/>
  <c r="O200" i="8" s="1"/>
  <c r="L220" i="8"/>
  <c r="M220" i="8" s="1"/>
  <c r="N220" i="8" s="1"/>
  <c r="O220" i="8" s="1"/>
  <c r="L11" i="8"/>
  <c r="M11" i="8" s="1"/>
  <c r="N11" i="8" s="1"/>
  <c r="O11" i="8" s="1"/>
  <c r="L88" i="8"/>
  <c r="M88" i="8" s="1"/>
  <c r="N88" i="8" s="1"/>
  <c r="O88" i="8" s="1"/>
  <c r="L177" i="8"/>
  <c r="M177" i="8" s="1"/>
  <c r="N177" i="8" s="1"/>
  <c r="O177" i="8" s="1"/>
  <c r="L197" i="8"/>
  <c r="M197" i="8" s="1"/>
  <c r="N197" i="8" s="1"/>
  <c r="O197" i="8" s="1"/>
  <c r="L229" i="8"/>
  <c r="M229" i="8" s="1"/>
  <c r="N229" i="8" s="1"/>
  <c r="O229" i="8" s="1"/>
  <c r="L249" i="8"/>
  <c r="M249" i="8" s="1"/>
  <c r="N249" i="8" s="1"/>
  <c r="O249" i="8" s="1"/>
  <c r="L289" i="8"/>
  <c r="M289" i="8" s="1"/>
  <c r="N289" i="8" s="1"/>
  <c r="O289" i="8" s="1"/>
  <c r="L429" i="8"/>
  <c r="M429" i="8" s="1"/>
  <c r="N429" i="8" s="1"/>
  <c r="O429" i="8" s="1"/>
  <c r="L497" i="8"/>
  <c r="M497" i="8" s="1"/>
  <c r="N497" i="8" s="1"/>
  <c r="O497" i="8" s="1"/>
  <c r="L517" i="8"/>
  <c r="M517" i="8" s="1"/>
  <c r="N517" i="8" s="1"/>
  <c r="O517" i="8" s="1"/>
  <c r="L541" i="8"/>
  <c r="M541" i="8" s="1"/>
  <c r="N541" i="8" s="1"/>
  <c r="O541" i="8" s="1"/>
  <c r="L561" i="8"/>
  <c r="M561" i="8" s="1"/>
  <c r="N561" i="8" s="1"/>
  <c r="O561" i="8" s="1"/>
  <c r="L14" i="8"/>
  <c r="M14" i="8" s="1"/>
  <c r="N14" i="8" s="1"/>
  <c r="O14" i="8" s="1"/>
  <c r="L146" i="8"/>
  <c r="M146" i="8" s="1"/>
  <c r="N146" i="8" s="1"/>
  <c r="O146" i="8" s="1"/>
  <c r="L186" i="8"/>
  <c r="M186" i="8" s="1"/>
  <c r="N186" i="8" s="1"/>
  <c r="O186" i="8" s="1"/>
  <c r="L206" i="8"/>
  <c r="M206" i="8" s="1"/>
  <c r="N206" i="8" s="1"/>
  <c r="O206" i="8" s="1"/>
  <c r="L238" i="8"/>
  <c r="M238" i="8" s="1"/>
  <c r="N238" i="8" s="1"/>
  <c r="O238" i="8" s="1"/>
  <c r="L258" i="8"/>
  <c r="M258" i="8" s="1"/>
  <c r="N258" i="8" s="1"/>
  <c r="O258" i="8" s="1"/>
  <c r="L314" i="8"/>
  <c r="M314" i="8" s="1"/>
  <c r="N314" i="8" s="1"/>
  <c r="L430" i="8"/>
  <c r="M430" i="8" s="1"/>
  <c r="N430" i="8" s="1"/>
  <c r="O430" i="8" s="1"/>
  <c r="L498" i="8"/>
  <c r="M498" i="8" s="1"/>
  <c r="N498" i="8" s="1"/>
  <c r="O498" i="8" s="1"/>
  <c r="L518" i="8"/>
  <c r="M518" i="8" s="1"/>
  <c r="N518" i="8" s="1"/>
  <c r="O518" i="8" s="1"/>
  <c r="L542" i="8"/>
  <c r="M542" i="8" s="1"/>
  <c r="N542" i="8" s="1"/>
  <c r="O542" i="8" s="1"/>
  <c r="L562" i="8"/>
  <c r="M562" i="8" s="1"/>
  <c r="N562" i="8" s="1"/>
  <c r="O562" i="8" s="1"/>
  <c r="L74" i="8"/>
  <c r="M74" i="8" s="1"/>
  <c r="N74" i="8" s="1"/>
  <c r="O74" i="8" s="1"/>
  <c r="L155" i="8"/>
  <c r="M155" i="8" s="1"/>
  <c r="N155" i="8" s="1"/>
  <c r="O155" i="8" s="1"/>
  <c r="L191" i="8"/>
  <c r="M191" i="8" s="1"/>
  <c r="N191" i="8" s="1"/>
  <c r="O191" i="8" s="1"/>
  <c r="L219" i="8"/>
  <c r="M219" i="8" s="1"/>
  <c r="N219" i="8" s="1"/>
  <c r="O219" i="8" s="1"/>
  <c r="L243" i="8"/>
  <c r="M243" i="8" s="1"/>
  <c r="N243" i="8" s="1"/>
  <c r="O243" i="8" s="1"/>
  <c r="L263" i="8"/>
  <c r="M263" i="8" s="1"/>
  <c r="N263" i="8" s="1"/>
  <c r="O263" i="8" s="1"/>
  <c r="L331" i="8"/>
  <c r="M331" i="8" s="1"/>
  <c r="N331" i="8" s="1"/>
  <c r="O331" i="8" s="1"/>
  <c r="L431" i="8"/>
  <c r="M431" i="8" s="1"/>
  <c r="N431" i="8" s="1"/>
  <c r="O431" i="8" s="1"/>
  <c r="L499" i="8"/>
  <c r="M499" i="8" s="1"/>
  <c r="N499" i="8" s="1"/>
  <c r="O499" i="8" s="1"/>
  <c r="L519" i="8"/>
  <c r="M519" i="8" s="1"/>
  <c r="N519" i="8" s="1"/>
  <c r="O519" i="8" s="1"/>
  <c r="L543" i="8"/>
  <c r="M543" i="8" s="1"/>
  <c r="N543" i="8" s="1"/>
  <c r="O543" i="8" s="1"/>
  <c r="L563" i="8"/>
  <c r="M563" i="8" s="1"/>
  <c r="N563" i="8" s="1"/>
  <c r="O563" i="8" s="1"/>
  <c r="L663" i="8"/>
  <c r="M663" i="8" s="1"/>
  <c r="N663" i="8" s="1"/>
  <c r="O663" i="8" s="1"/>
  <c r="L699" i="8"/>
  <c r="M699" i="8" s="1"/>
  <c r="N699" i="8" s="1"/>
  <c r="O699" i="8" s="1"/>
  <c r="L803" i="8"/>
  <c r="M803" i="8" s="1"/>
  <c r="N803" i="8" s="1"/>
  <c r="O803" i="8" s="1"/>
  <c r="L851" i="8"/>
  <c r="M851" i="8" s="1"/>
  <c r="N851" i="8" s="1"/>
  <c r="O851" i="8" s="1"/>
  <c r="L75" i="8"/>
  <c r="M75" i="8" s="1"/>
  <c r="N75" i="8" s="1"/>
  <c r="O75" i="8" s="1"/>
  <c r="L240" i="8"/>
  <c r="M240" i="8" s="1"/>
  <c r="N240" i="8" s="1"/>
  <c r="O240" i="8" s="1"/>
  <c r="L17" i="8"/>
  <c r="M17" i="8" s="1"/>
  <c r="N17" i="8" s="1"/>
  <c r="O17" i="8" s="1"/>
  <c r="L157" i="8"/>
  <c r="M157" i="8" s="1"/>
  <c r="N157" i="8" s="1"/>
  <c r="O157" i="8" s="1"/>
  <c r="L193" i="8"/>
  <c r="M193" i="8" s="1"/>
  <c r="N193" i="8" s="1"/>
  <c r="O193" i="8" s="1"/>
  <c r="L265" i="8"/>
  <c r="M265" i="8" s="1"/>
  <c r="N265" i="8" s="1"/>
  <c r="O265" i="8" s="1"/>
  <c r="L337" i="8"/>
  <c r="M337" i="8" s="1"/>
  <c r="N337" i="8" s="1"/>
  <c r="O337" i="8" s="1"/>
  <c r="L533" i="8"/>
  <c r="M533" i="8" s="1"/>
  <c r="N533" i="8" s="1"/>
  <c r="L557" i="8"/>
  <c r="M557" i="8" s="1"/>
  <c r="N557" i="8" s="1"/>
  <c r="O557" i="8" s="1"/>
  <c r="L182" i="8"/>
  <c r="M182" i="8" s="1"/>
  <c r="N182" i="8" s="1"/>
  <c r="O182" i="8" s="1"/>
  <c r="L202" i="8"/>
  <c r="M202" i="8" s="1"/>
  <c r="N202" i="8" s="1"/>
  <c r="O202" i="8" s="1"/>
  <c r="L294" i="8"/>
  <c r="M294" i="8" s="1"/>
  <c r="N294" i="8" s="1"/>
  <c r="O294" i="8" s="1"/>
  <c r="L494" i="8"/>
  <c r="M494" i="8" s="1"/>
  <c r="N494" i="8" s="1"/>
  <c r="L534" i="8"/>
  <c r="M534" i="8" s="1"/>
  <c r="N534" i="8" s="1"/>
  <c r="O534" i="8" s="1"/>
  <c r="L147" i="8"/>
  <c r="M147" i="8" s="1"/>
  <c r="N147" i="8" s="1"/>
  <c r="O147" i="8" s="1"/>
  <c r="L187" i="8"/>
  <c r="M187" i="8" s="1"/>
  <c r="N187" i="8" s="1"/>
  <c r="O187" i="8" s="1"/>
  <c r="L259" i="8"/>
  <c r="M259" i="8" s="1"/>
  <c r="N259" i="8" s="1"/>
  <c r="O259" i="8" s="1"/>
  <c r="L315" i="8"/>
  <c r="M315" i="8" s="1"/>
  <c r="N315" i="8" s="1"/>
  <c r="O315" i="8" s="1"/>
  <c r="L515" i="8"/>
  <c r="M515" i="8" s="1"/>
  <c r="N515" i="8" s="1"/>
  <c r="O515" i="8" s="1"/>
  <c r="L535" i="8"/>
  <c r="M535" i="8" s="1"/>
  <c r="N535" i="8" s="1"/>
  <c r="O535" i="8" s="1"/>
  <c r="L204" i="8"/>
  <c r="M204" i="8" s="1"/>
  <c r="N204" i="8" s="1"/>
  <c r="O204" i="8" s="1"/>
  <c r="L1046" i="8"/>
  <c r="M1046" i="8" s="1"/>
  <c r="N1046" i="8" s="1"/>
  <c r="O1046" i="8" s="1"/>
  <c r="L875" i="8"/>
  <c r="M875" i="8" s="1"/>
  <c r="N875" i="8" s="1"/>
  <c r="O875" i="8" s="1"/>
  <c r="L292" i="8"/>
  <c r="M292" i="8" s="1"/>
  <c r="N292" i="8" s="1"/>
  <c r="O292" i="8" s="1"/>
  <c r="L184" i="8"/>
  <c r="M184" i="8" s="1"/>
  <c r="N184" i="8" s="1"/>
  <c r="O184" i="8" s="1"/>
  <c r="L196" i="8"/>
  <c r="M196" i="8" s="1"/>
  <c r="N196" i="8" s="1"/>
  <c r="O196" i="8" s="1"/>
  <c r="L18" i="8"/>
  <c r="M18" i="8" s="1"/>
  <c r="N18" i="8" s="1"/>
  <c r="O18" i="8" s="1"/>
  <c r="L145" i="8"/>
  <c r="M145" i="8" s="1"/>
  <c r="N145" i="8" s="1"/>
  <c r="L181" i="8"/>
  <c r="M181" i="8" s="1"/>
  <c r="N181" i="8" s="1"/>
  <c r="O181" i="8" s="1"/>
  <c r="L205" i="8"/>
  <c r="M205" i="8" s="1"/>
  <c r="N205" i="8" s="1"/>
  <c r="O205" i="8" s="1"/>
  <c r="L233" i="8"/>
  <c r="M233" i="8" s="1"/>
  <c r="N233" i="8" s="1"/>
  <c r="O233" i="8" s="1"/>
  <c r="L253" i="8"/>
  <c r="M253" i="8" s="1"/>
  <c r="N253" i="8" s="1"/>
  <c r="O253" i="8" s="1"/>
  <c r="L329" i="8"/>
  <c r="M329" i="8" s="1"/>
  <c r="N329" i="8" s="1"/>
  <c r="O329" i="8" s="1"/>
  <c r="L433" i="8"/>
  <c r="M433" i="8" s="1"/>
  <c r="N433" i="8" s="1"/>
  <c r="O433" i="8" s="1"/>
  <c r="L501" i="8"/>
  <c r="M501" i="8" s="1"/>
  <c r="N501" i="8" s="1"/>
  <c r="O501" i="8" s="1"/>
  <c r="L525" i="8"/>
  <c r="M525" i="8" s="1"/>
  <c r="N525" i="8" s="1"/>
  <c r="O525" i="8" s="1"/>
  <c r="L545" i="8"/>
  <c r="M545" i="8" s="1"/>
  <c r="N545" i="8" s="1"/>
  <c r="O545" i="8" s="1"/>
  <c r="L613" i="8"/>
  <c r="M613" i="8" s="1"/>
  <c r="N613" i="8" s="1"/>
  <c r="O613" i="8" s="1"/>
  <c r="L73" i="8"/>
  <c r="M73" i="8" s="1"/>
  <c r="N73" i="8" s="1"/>
  <c r="O73" i="8" s="1"/>
  <c r="L150" i="8"/>
  <c r="M150" i="8" s="1"/>
  <c r="N150" i="8" s="1"/>
  <c r="O150" i="8" s="1"/>
  <c r="L190" i="8"/>
  <c r="M190" i="8" s="1"/>
  <c r="N190" i="8" s="1"/>
  <c r="O190" i="8" s="1"/>
  <c r="L222" i="8"/>
  <c r="M222" i="8" s="1"/>
  <c r="N222" i="8" s="1"/>
  <c r="O222" i="8" s="1"/>
  <c r="L242" i="8"/>
  <c r="M242" i="8" s="1"/>
  <c r="N242" i="8" s="1"/>
  <c r="O242" i="8" s="1"/>
  <c r="L262" i="8"/>
  <c r="M262" i="8" s="1"/>
  <c r="N262" i="8" s="1"/>
  <c r="O262" i="8" s="1"/>
  <c r="L334" i="8"/>
  <c r="M334" i="8" s="1"/>
  <c r="N334" i="8" s="1"/>
  <c r="O334" i="8" s="1"/>
  <c r="L434" i="8"/>
  <c r="M434" i="8" s="1"/>
  <c r="N434" i="8" s="1"/>
  <c r="O434" i="8" s="1"/>
  <c r="L502" i="8"/>
  <c r="M502" i="8" s="1"/>
  <c r="N502" i="8" s="1"/>
  <c r="O502" i="8" s="1"/>
  <c r="L526" i="8"/>
  <c r="M526" i="8" s="1"/>
  <c r="N526" i="8" s="1"/>
  <c r="O526" i="8" s="1"/>
  <c r="L546" i="8"/>
  <c r="M546" i="8" s="1"/>
  <c r="N546" i="8" s="1"/>
  <c r="O546" i="8" s="1"/>
  <c r="L614" i="8"/>
  <c r="M614" i="8" s="1"/>
  <c r="N614" i="8" s="1"/>
  <c r="O614" i="8" s="1"/>
  <c r="L85" i="8"/>
  <c r="M85" i="8" s="1"/>
  <c r="N85" i="8" s="1"/>
  <c r="O85" i="8" s="1"/>
  <c r="L175" i="8"/>
  <c r="M175" i="8" s="1"/>
  <c r="N175" i="8" s="1"/>
  <c r="O175" i="8" s="1"/>
  <c r="L195" i="8"/>
  <c r="M195" i="8" s="1"/>
  <c r="N195" i="8" s="1"/>
  <c r="O195" i="8" s="1"/>
  <c r="L227" i="8"/>
  <c r="M227" i="8" s="1"/>
  <c r="N227" i="8" s="1"/>
  <c r="O227" i="8" s="1"/>
  <c r="L247" i="8"/>
  <c r="M247" i="8" s="1"/>
  <c r="N247" i="8" s="1"/>
  <c r="O247" i="8" s="1"/>
  <c r="L267" i="8"/>
  <c r="M267" i="8" s="1"/>
  <c r="N267" i="8" s="1"/>
  <c r="O267" i="8" s="1"/>
  <c r="L339" i="8"/>
  <c r="M339" i="8" s="1"/>
  <c r="N339" i="8" s="1"/>
  <c r="O339" i="8" s="1"/>
  <c r="L435" i="8"/>
  <c r="M435" i="8" s="1"/>
  <c r="N435" i="8" s="1"/>
  <c r="O435" i="8" s="1"/>
  <c r="L503" i="8"/>
  <c r="M503" i="8" s="1"/>
  <c r="N503" i="8" s="1"/>
  <c r="O503" i="8" s="1"/>
  <c r="L527" i="8"/>
  <c r="M527" i="8" s="1"/>
  <c r="N527" i="8" s="1"/>
  <c r="O527" i="8" s="1"/>
  <c r="L547" i="8"/>
  <c r="M547" i="8" s="1"/>
  <c r="N547" i="8" s="1"/>
  <c r="O547" i="8" s="1"/>
  <c r="L615" i="8"/>
  <c r="M615" i="8" s="1"/>
  <c r="N615" i="8" s="1"/>
  <c r="O615" i="8" s="1"/>
  <c r="L671" i="8"/>
  <c r="M671" i="8" s="1"/>
  <c r="N671" i="8" s="1"/>
  <c r="O671" i="8" s="1"/>
  <c r="L703" i="8"/>
  <c r="M703" i="8" s="1"/>
  <c r="N703" i="8" s="1"/>
  <c r="O703" i="8" s="1"/>
  <c r="L815" i="8"/>
  <c r="M815" i="8" s="1"/>
  <c r="N815" i="8" s="1"/>
  <c r="O815" i="8" s="1"/>
  <c r="L91" i="8"/>
  <c r="M91" i="8" s="1"/>
  <c r="N91" i="8" s="1"/>
  <c r="O91" i="8" s="1"/>
  <c r="L71" i="8"/>
  <c r="M71" i="8" s="1"/>
  <c r="N71" i="8" s="1"/>
  <c r="O71" i="8" s="1"/>
  <c r="L81" i="8"/>
  <c r="M81" i="8" s="1"/>
  <c r="N81" i="8" s="1"/>
  <c r="O81" i="8" s="1"/>
  <c r="L221" i="8"/>
  <c r="M221" i="8" s="1"/>
  <c r="N221" i="8" s="1"/>
  <c r="O221" i="8" s="1"/>
  <c r="L445" i="8"/>
  <c r="M445" i="8" s="1"/>
  <c r="N445" i="8" s="1"/>
  <c r="O445" i="8" s="1"/>
  <c r="L9" i="8"/>
  <c r="M9" i="8" s="1"/>
  <c r="N9" i="8" s="1"/>
  <c r="O9" i="8" s="1"/>
  <c r="L230" i="8"/>
  <c r="M230" i="8" s="1"/>
  <c r="N230" i="8" s="1"/>
  <c r="O230" i="8" s="1"/>
  <c r="L414" i="8"/>
  <c r="M414" i="8" s="1"/>
  <c r="N414" i="8" s="1"/>
  <c r="O414" i="8" s="1"/>
  <c r="L558" i="8"/>
  <c r="M558" i="8" s="1"/>
  <c r="N558" i="8" s="1"/>
  <c r="O558" i="8" s="1"/>
  <c r="L207" i="8"/>
  <c r="M207" i="8" s="1"/>
  <c r="N207" i="8" s="1"/>
  <c r="O207" i="8" s="1"/>
  <c r="L415" i="8"/>
  <c r="M415" i="8" s="1"/>
  <c r="N415" i="8" s="1"/>
  <c r="O415" i="8" s="1"/>
  <c r="L801" i="8"/>
  <c r="M801" i="8" s="1"/>
  <c r="N801" i="8" s="1"/>
  <c r="O801" i="8" s="1"/>
  <c r="L1049" i="8"/>
  <c r="M1049" i="8" s="1"/>
  <c r="N1049" i="8" s="1"/>
  <c r="O1049" i="8" s="1"/>
  <c r="L1189" i="8"/>
  <c r="M1189" i="8" s="1"/>
  <c r="N1189" i="8" s="1"/>
  <c r="O1189" i="8" s="1"/>
  <c r="L880" i="8"/>
  <c r="M880" i="8" s="1"/>
  <c r="N880" i="8" s="1"/>
  <c r="O880" i="8" s="1"/>
  <c r="L947" i="8"/>
  <c r="M947" i="8" s="1"/>
  <c r="N947" i="8" s="1"/>
  <c r="O947" i="8" s="1"/>
  <c r="L1127" i="8"/>
  <c r="M1127" i="8" s="1"/>
  <c r="N1127" i="8" s="1"/>
  <c r="O1127" i="8" s="1"/>
  <c r="L256" i="8"/>
  <c r="M256" i="8" s="1"/>
  <c r="N256" i="8" s="1"/>
  <c r="O256" i="8" s="1"/>
  <c r="L156" i="8"/>
  <c r="M156" i="8" s="1"/>
  <c r="N156" i="8" s="1"/>
  <c r="O156" i="8" s="1"/>
  <c r="L152" i="8"/>
  <c r="M152" i="8" s="1"/>
  <c r="N152" i="8" s="1"/>
  <c r="O152" i="8" s="1"/>
  <c r="L72" i="8"/>
  <c r="M72" i="8" s="1"/>
  <c r="N72" i="8" s="1"/>
  <c r="O72" i="8" s="1"/>
  <c r="L149" i="8"/>
  <c r="M149" i="8" s="1"/>
  <c r="N149" i="8" s="1"/>
  <c r="O149" i="8" s="1"/>
  <c r="L189" i="8"/>
  <c r="M189" i="8" s="1"/>
  <c r="N189" i="8" s="1"/>
  <c r="O189" i="8" s="1"/>
  <c r="L217" i="8"/>
  <c r="M217" i="8" s="1"/>
  <c r="N217" i="8" s="1"/>
  <c r="O217" i="8" s="1"/>
  <c r="L237" i="8"/>
  <c r="M237" i="8" s="1"/>
  <c r="N237" i="8" s="1"/>
  <c r="O237" i="8" s="1"/>
  <c r="L261" i="8"/>
  <c r="M261" i="8" s="1"/>
  <c r="N261" i="8" s="1"/>
  <c r="O261" i="8" s="1"/>
  <c r="L333" i="8"/>
  <c r="M333" i="8" s="1"/>
  <c r="N333" i="8" s="1"/>
  <c r="O333" i="8" s="1"/>
  <c r="L437" i="8"/>
  <c r="M437" i="8" s="1"/>
  <c r="N437" i="8" s="1"/>
  <c r="O437" i="8" s="1"/>
  <c r="L509" i="8"/>
  <c r="M509" i="8" s="1"/>
  <c r="N509" i="8" s="1"/>
  <c r="O509" i="8" s="1"/>
  <c r="L529" i="8"/>
  <c r="M529" i="8" s="1"/>
  <c r="N529" i="8" s="1"/>
  <c r="O529" i="8" s="1"/>
  <c r="L549" i="8"/>
  <c r="M549" i="8" s="1"/>
  <c r="N549" i="8" s="1"/>
  <c r="O549" i="8" s="1"/>
  <c r="L621" i="8"/>
  <c r="M621" i="8" s="1"/>
  <c r="N621" i="8" s="1"/>
  <c r="O621" i="8" s="1"/>
  <c r="L78" i="8"/>
  <c r="M78" i="8" s="1"/>
  <c r="N78" i="8" s="1"/>
  <c r="O78" i="8" s="1"/>
  <c r="L154" i="8"/>
  <c r="M154" i="8" s="1"/>
  <c r="N154" i="8" s="1"/>
  <c r="O154" i="8" s="1"/>
  <c r="L198" i="8"/>
  <c r="M198" i="8" s="1"/>
  <c r="N198" i="8" s="1"/>
  <c r="O198" i="8" s="1"/>
  <c r="L226" i="8"/>
  <c r="M226" i="8" s="1"/>
  <c r="N226" i="8" s="1"/>
  <c r="O226" i="8" s="1"/>
  <c r="L246" i="8"/>
  <c r="M246" i="8" s="1"/>
  <c r="N246" i="8" s="1"/>
  <c r="O246" i="8" s="1"/>
  <c r="L290" i="8"/>
  <c r="M290" i="8" s="1"/>
  <c r="N290" i="8" s="1"/>
  <c r="O290" i="8" s="1"/>
  <c r="L338" i="8"/>
  <c r="M338" i="8" s="1"/>
  <c r="N338" i="8" s="1"/>
  <c r="O338" i="8" s="1"/>
  <c r="L438" i="8"/>
  <c r="M438" i="8" s="1"/>
  <c r="N438" i="8" s="1"/>
  <c r="O438" i="8" s="1"/>
  <c r="L510" i="8"/>
  <c r="M510" i="8" s="1"/>
  <c r="N510" i="8" s="1"/>
  <c r="O510" i="8" s="1"/>
  <c r="L530" i="8"/>
  <c r="M530" i="8" s="1"/>
  <c r="N530" i="8" s="1"/>
  <c r="O530" i="8" s="1"/>
  <c r="L550" i="8"/>
  <c r="M550" i="8" s="1"/>
  <c r="N550" i="8" s="1"/>
  <c r="O550" i="8" s="1"/>
  <c r="L16" i="8"/>
  <c r="M16" i="8" s="1"/>
  <c r="N16" i="8" s="1"/>
  <c r="O16" i="8" s="1"/>
  <c r="L90" i="8"/>
  <c r="M90" i="8" s="1"/>
  <c r="N90" i="8" s="1"/>
  <c r="O90" i="8" s="1"/>
  <c r="L179" i="8"/>
  <c r="M179" i="8" s="1"/>
  <c r="N179" i="8" s="1"/>
  <c r="O179" i="8" s="1"/>
  <c r="L203" i="8"/>
  <c r="M203" i="8" s="1"/>
  <c r="N203" i="8" s="1"/>
  <c r="O203" i="8" s="1"/>
  <c r="L231" i="8"/>
  <c r="M231" i="8" s="1"/>
  <c r="N231" i="8" s="1"/>
  <c r="O231" i="8" s="1"/>
  <c r="L251" i="8"/>
  <c r="M251" i="8" s="1"/>
  <c r="N251" i="8" s="1"/>
  <c r="O251" i="8" s="1"/>
  <c r="L295" i="8"/>
  <c r="M295" i="8" s="1"/>
  <c r="N295" i="8" s="1"/>
  <c r="O295" i="8" s="1"/>
  <c r="L411" i="8"/>
  <c r="M411" i="8" s="1"/>
  <c r="N411" i="8" s="1"/>
  <c r="L439" i="8"/>
  <c r="M439" i="8" s="1"/>
  <c r="N439" i="8" s="1"/>
  <c r="O439" i="8" s="1"/>
  <c r="L511" i="8"/>
  <c r="M511" i="8" s="1"/>
  <c r="N511" i="8" s="1"/>
  <c r="O511" i="8" s="1"/>
  <c r="L531" i="8"/>
  <c r="M531" i="8" s="1"/>
  <c r="N531" i="8" s="1"/>
  <c r="O531" i="8" s="1"/>
  <c r="L551" i="8"/>
  <c r="M551" i="8" s="1"/>
  <c r="N551" i="8" s="1"/>
  <c r="O551" i="8" s="1"/>
  <c r="L655" i="8"/>
  <c r="M655" i="8" s="1"/>
  <c r="N655" i="8" s="1"/>
  <c r="O655" i="8" s="1"/>
  <c r="L687" i="8"/>
  <c r="M687" i="8" s="1"/>
  <c r="N687" i="8" s="1"/>
  <c r="O687" i="8" s="1"/>
  <c r="L707" i="8"/>
  <c r="M707" i="8" s="1"/>
  <c r="N707" i="8" s="1"/>
  <c r="O707" i="8" s="1"/>
  <c r="L823" i="8"/>
  <c r="M823" i="8" s="1"/>
  <c r="N823" i="8" s="1"/>
  <c r="O823" i="8" s="1"/>
  <c r="L87" i="8"/>
  <c r="M87" i="8" s="1"/>
  <c r="N87" i="8" s="1"/>
  <c r="O87" i="8" s="1"/>
  <c r="L19" i="8"/>
  <c r="M19" i="8" s="1"/>
  <c r="N19" i="8" s="1"/>
  <c r="O19" i="8" s="1"/>
  <c r="L873" i="8"/>
  <c r="M873" i="8" s="1"/>
  <c r="N873" i="8" s="1"/>
  <c r="O873" i="8" s="1"/>
  <c r="L1138" i="8"/>
  <c r="M1138" i="8" s="1"/>
  <c r="N1138" i="8" s="1"/>
  <c r="O1138" i="8" s="1"/>
  <c r="L77" i="8"/>
  <c r="M77" i="8" s="1"/>
  <c r="N77" i="8" s="1"/>
  <c r="O77" i="8" s="1"/>
  <c r="L245" i="8"/>
  <c r="M245" i="8" s="1"/>
  <c r="N245" i="8" s="1"/>
  <c r="O245" i="8" s="1"/>
  <c r="L513" i="8"/>
  <c r="M513" i="8" s="1"/>
  <c r="N513" i="8" s="1"/>
  <c r="O513" i="8" s="1"/>
  <c r="L84" i="8"/>
  <c r="M84" i="8" s="1"/>
  <c r="N84" i="8" s="1"/>
  <c r="O84" i="8" s="1"/>
  <c r="L254" i="8"/>
  <c r="M254" i="8" s="1"/>
  <c r="N254" i="8" s="1"/>
  <c r="O254" i="8" s="1"/>
  <c r="L514" i="8"/>
  <c r="M514" i="8" s="1"/>
  <c r="N514" i="8" s="1"/>
  <c r="O514" i="8" s="1"/>
  <c r="L21" i="8"/>
  <c r="M21" i="8" s="1"/>
  <c r="N21" i="8" s="1"/>
  <c r="O21" i="8" s="1"/>
  <c r="L235" i="8"/>
  <c r="M235" i="8" s="1"/>
  <c r="N235" i="8" s="1"/>
  <c r="O235" i="8" s="1"/>
  <c r="L495" i="8"/>
  <c r="M495" i="8" s="1"/>
  <c r="N495" i="8" s="1"/>
  <c r="O495" i="8" s="1"/>
  <c r="L659" i="8"/>
  <c r="M659" i="8" s="1"/>
  <c r="N659" i="8" s="1"/>
  <c r="O659" i="8" s="1"/>
  <c r="L83" i="8"/>
  <c r="M83" i="8" s="1"/>
  <c r="N83" i="8" s="1"/>
  <c r="O83" i="8" s="1"/>
  <c r="L691" i="8"/>
  <c r="M691" i="8" s="1"/>
  <c r="N691" i="8" s="1"/>
  <c r="O691" i="8" s="1"/>
  <c r="L559" i="8"/>
  <c r="M559" i="8" s="1"/>
  <c r="N559" i="8" s="1"/>
  <c r="O559" i="8" s="1"/>
  <c r="L827" i="8"/>
  <c r="M827" i="8" s="1"/>
  <c r="N827" i="8" s="1"/>
  <c r="O827" i="8" s="1"/>
  <c r="L799" i="8"/>
  <c r="M799" i="8" s="1"/>
  <c r="N799" i="8" s="1"/>
  <c r="O799" i="8" s="1"/>
  <c r="O411" i="8" l="1"/>
  <c r="W18" i="8" s="1"/>
  <c r="I16" i="9" s="1"/>
  <c r="J16" i="9" s="1"/>
  <c r="V18" i="8"/>
  <c r="D16" i="9" s="1"/>
  <c r="O652" i="8"/>
  <c r="W25" i="8" s="1"/>
  <c r="I23" i="9" s="1"/>
  <c r="J23" i="9" s="1"/>
  <c r="V25" i="8"/>
  <c r="D23" i="9" s="1"/>
  <c r="O22" i="8"/>
  <c r="W8" i="8" s="1"/>
  <c r="I6" i="9" s="1"/>
  <c r="J6" i="9" s="1"/>
  <c r="V8" i="8"/>
  <c r="D6" i="9" s="1"/>
  <c r="O40" i="8"/>
  <c r="W9" i="8" s="1"/>
  <c r="I7" i="9" s="1"/>
  <c r="J7" i="9" s="1"/>
  <c r="V9" i="8"/>
  <c r="D7" i="9" s="1"/>
  <c r="O533" i="8"/>
  <c r="W13" i="8" s="1"/>
  <c r="I11" i="9" s="1"/>
  <c r="J11" i="9" s="1"/>
  <c r="V13" i="8"/>
  <c r="D11" i="9" s="1"/>
  <c r="O494" i="8"/>
  <c r="W23" i="8" s="1"/>
  <c r="I21" i="9" s="1"/>
  <c r="J21" i="9" s="1"/>
  <c r="V23" i="8"/>
  <c r="D21" i="9" s="1"/>
  <c r="O798" i="8"/>
  <c r="W22" i="8" s="1"/>
  <c r="I20" i="9" s="1"/>
  <c r="J20" i="9" s="1"/>
  <c r="V22" i="8"/>
  <c r="D20" i="9" s="1"/>
  <c r="V6" i="8"/>
  <c r="D4" i="9" s="1"/>
  <c r="O8" i="8"/>
  <c r="V7" i="8"/>
  <c r="D5" i="9" s="1"/>
  <c r="V11" i="8"/>
  <c r="D9" i="9" s="1"/>
  <c r="O1011" i="8"/>
  <c r="W14" i="8" s="1"/>
  <c r="I12" i="9" s="1"/>
  <c r="J12" i="9" s="1"/>
  <c r="V14" i="8"/>
  <c r="D12" i="9" s="1"/>
  <c r="O908" i="8"/>
  <c r="W15" i="8" s="1"/>
  <c r="I13" i="9" s="1"/>
  <c r="J13" i="9" s="1"/>
  <c r="V15" i="8"/>
  <c r="D13" i="9" s="1"/>
  <c r="O216" i="8"/>
  <c r="W24" i="8" s="1"/>
  <c r="I22" i="9" s="1"/>
  <c r="J22" i="9" s="1"/>
  <c r="V24" i="8"/>
  <c r="D22" i="9" s="1"/>
  <c r="O145" i="8"/>
  <c r="W19" i="8" s="1"/>
  <c r="I17" i="9" s="1"/>
  <c r="J17" i="9" s="1"/>
  <c r="V19" i="8"/>
  <c r="D17" i="9" s="1"/>
  <c r="O670" i="8"/>
  <c r="W12" i="8" s="1"/>
  <c r="I10" i="9" s="1"/>
  <c r="J10" i="9" s="1"/>
  <c r="V12" i="8"/>
  <c r="D10" i="9" s="1"/>
  <c r="O1122" i="8"/>
  <c r="W17" i="8" s="1"/>
  <c r="I15" i="9" s="1"/>
  <c r="J15" i="9" s="1"/>
  <c r="V17" i="8"/>
  <c r="D15" i="9" s="1"/>
  <c r="O850" i="8"/>
  <c r="W21" i="8" s="1"/>
  <c r="I19" i="9" s="1"/>
  <c r="J19" i="9" s="1"/>
  <c r="V21" i="8"/>
  <c r="D19" i="9" s="1"/>
  <c r="O662" i="8"/>
  <c r="W26" i="8" s="1"/>
  <c r="I24" i="9" s="1"/>
  <c r="J24" i="9" s="1"/>
  <c r="V26" i="8"/>
  <c r="D24" i="9" s="1"/>
  <c r="O314" i="8"/>
  <c r="W16" i="8" s="1"/>
  <c r="I14" i="9" s="1"/>
  <c r="J14" i="9" s="1"/>
  <c r="V16" i="8"/>
  <c r="D14" i="9" s="1"/>
  <c r="O252" i="8"/>
  <c r="W20" i="8" s="1"/>
  <c r="I18" i="9" s="1"/>
  <c r="J18" i="9" s="1"/>
  <c r="V20" i="8"/>
  <c r="D18" i="9" s="1"/>
  <c r="V10" i="8"/>
  <c r="D8" i="9" s="1"/>
  <c r="O54" i="8"/>
  <c r="W10" i="8" s="1"/>
  <c r="I8" i="9" s="1"/>
  <c r="J8" i="9" s="1"/>
  <c r="W6" i="8" l="1"/>
  <c r="I4" i="9" s="1"/>
  <c r="J4" i="9" s="1"/>
  <c r="W7" i="8"/>
  <c r="I5" i="9" s="1"/>
  <c r="J5" i="9" s="1"/>
  <c r="W11" i="8"/>
  <c r="I9" i="9" s="1"/>
  <c r="J9" i="9" s="1"/>
</calcChain>
</file>

<file path=xl/sharedStrings.xml><?xml version="1.0" encoding="utf-8"?>
<sst xmlns="http://schemas.openxmlformats.org/spreadsheetml/2006/main" count="1726" uniqueCount="247">
  <si>
    <t>GID</t>
  </si>
  <si>
    <t>PID</t>
  </si>
  <si>
    <t>SEASON</t>
  </si>
  <si>
    <t>POSTSEASON</t>
  </si>
  <si>
    <t>PRECIP</t>
  </si>
  <si>
    <t>WINDY</t>
  </si>
  <si>
    <t>GRASS</t>
  </si>
  <si>
    <t>ALTITUDE</t>
  </si>
  <si>
    <t>DIST</t>
  </si>
  <si>
    <t>MAKE</t>
  </si>
  <si>
    <t>NAME</t>
  </si>
  <si>
    <t>Jason Hanson</t>
  </si>
  <si>
    <t>Shayne Graham</t>
  </si>
  <si>
    <t>Josh Scobee</t>
  </si>
  <si>
    <t>Jay Feely</t>
  </si>
  <si>
    <t>Matt Bryant</t>
  </si>
  <si>
    <t>David Akers</t>
  </si>
  <si>
    <t>Robbie Gould</t>
  </si>
  <si>
    <t>Adam Vinatieri</t>
  </si>
  <si>
    <t>Sebastian Janikowski</t>
  </si>
  <si>
    <t>Rian Lindell</t>
  </si>
  <si>
    <t>Lawrence Tynes</t>
  </si>
  <si>
    <t>Phil Dawson</t>
  </si>
  <si>
    <t>Rob Bironas</t>
  </si>
  <si>
    <t>Olindo Mare</t>
  </si>
  <si>
    <t>Josh Brown</t>
  </si>
  <si>
    <t>Nate Kaeding</t>
  </si>
  <si>
    <t>cold</t>
  </si>
  <si>
    <t>Regression</t>
  </si>
  <si>
    <t>VarNo</t>
  </si>
  <si>
    <t>name</t>
  </si>
  <si>
    <t>DumVar</t>
  </si>
  <si>
    <t>RHSVariable</t>
  </si>
  <si>
    <t>Estimate</t>
  </si>
  <si>
    <t>StdErr</t>
  </si>
  <si>
    <t>WaldChiSq</t>
  </si>
  <si>
    <t>ProbChiSq</t>
  </si>
  <si>
    <t>Intercept_0</t>
  </si>
  <si>
    <t>DIST_0</t>
  </si>
  <si>
    <t>cold_0</t>
  </si>
  <si>
    <t>GRASS_0</t>
  </si>
  <si>
    <t>ALTITUDE_0</t>
  </si>
  <si>
    <t>PRECIP_0</t>
  </si>
  <si>
    <t>WINDY_0</t>
  </si>
  <si>
    <t>kd_101</t>
  </si>
  <si>
    <t>kd_101_1</t>
  </si>
  <si>
    <t>kd_102</t>
  </si>
  <si>
    <t>kd_102_1</t>
  </si>
  <si>
    <t>kd_103</t>
  </si>
  <si>
    <t>kd_103_1</t>
  </si>
  <si>
    <t>Ryan Longwell</t>
  </si>
  <si>
    <t>kd_104</t>
  </si>
  <si>
    <t>kd_104_1</t>
  </si>
  <si>
    <t>kd_105</t>
  </si>
  <si>
    <t>kd_105_1</t>
  </si>
  <si>
    <t>Neil Rackers</t>
  </si>
  <si>
    <t>kd_106</t>
  </si>
  <si>
    <t>kd_106_1</t>
  </si>
  <si>
    <t>Matt Stover</t>
  </si>
  <si>
    <t>kd_107</t>
  </si>
  <si>
    <t>kd_107_1</t>
  </si>
  <si>
    <t>kd_108</t>
  </si>
  <si>
    <t>kd_108_1</t>
  </si>
  <si>
    <t>kd_109</t>
  </si>
  <si>
    <t>kd_109_1</t>
  </si>
  <si>
    <t>kd_110</t>
  </si>
  <si>
    <t>kd_110_1</t>
  </si>
  <si>
    <t>John Kasay</t>
  </si>
  <si>
    <t>kd_111</t>
  </si>
  <si>
    <t>kd_111_1</t>
  </si>
  <si>
    <t>kd_112</t>
  </si>
  <si>
    <t>kd_112_1</t>
  </si>
  <si>
    <t>Jason Elam</t>
  </si>
  <si>
    <t>kd_113</t>
  </si>
  <si>
    <t>kd_113_1</t>
  </si>
  <si>
    <t>Kris Brown</t>
  </si>
  <si>
    <t>kd_114</t>
  </si>
  <si>
    <t>kd_114_1</t>
  </si>
  <si>
    <t>kd_115</t>
  </si>
  <si>
    <t>kd_115_1</t>
  </si>
  <si>
    <t>John Carney</t>
  </si>
  <si>
    <t>kd_116</t>
  </si>
  <si>
    <t>kd_116_1</t>
  </si>
  <si>
    <t>Jeff Reed</t>
  </si>
  <si>
    <t>kd_117</t>
  </si>
  <si>
    <t>kd_117_1</t>
  </si>
  <si>
    <t>kd_118</t>
  </si>
  <si>
    <t>kd_118_1</t>
  </si>
  <si>
    <t>Jeff Wilkins</t>
  </si>
  <si>
    <t>kd_119</t>
  </si>
  <si>
    <t>kd_119_1</t>
  </si>
  <si>
    <t>Joe Nedney</t>
  </si>
  <si>
    <t>kd_120</t>
  </si>
  <si>
    <t>kd_120_1</t>
  </si>
  <si>
    <t>kd_121</t>
  </si>
  <si>
    <t>kd_121_1</t>
  </si>
  <si>
    <t>kd_122</t>
  </si>
  <si>
    <t>kd_122_1</t>
  </si>
  <si>
    <t>kd_123</t>
  </si>
  <si>
    <t>kd_123_1</t>
  </si>
  <si>
    <t>kd_124</t>
  </si>
  <si>
    <t>kd_124_1</t>
  </si>
  <si>
    <t>kd_125</t>
  </si>
  <si>
    <t>kd_125_1</t>
  </si>
  <si>
    <t>kd_126</t>
  </si>
  <si>
    <t>kd_126_1</t>
  </si>
  <si>
    <t>Mike Vanderjagt</t>
  </si>
  <si>
    <t>kd_127</t>
  </si>
  <si>
    <t>kd_127_1</t>
  </si>
  <si>
    <t>DIST_1</t>
  </si>
  <si>
    <t>dist2_1</t>
  </si>
  <si>
    <t>dist3_1</t>
  </si>
  <si>
    <t>cold_1</t>
  </si>
  <si>
    <t>GRASS_1</t>
  </si>
  <si>
    <t>ALTITUDE_1</t>
  </si>
  <si>
    <t>PRECIP_1</t>
  </si>
  <si>
    <t>WINDY_1</t>
  </si>
  <si>
    <t>year2001_1</t>
  </si>
  <si>
    <t>year2002_1</t>
  </si>
  <si>
    <t>year2003_1</t>
  </si>
  <si>
    <t>year2004_1</t>
  </si>
  <si>
    <t>year2005_1</t>
  </si>
  <si>
    <t>year2006_1</t>
  </si>
  <si>
    <t>year2007_1</t>
  </si>
  <si>
    <t>year2008_1</t>
  </si>
  <si>
    <t>year2009_1</t>
  </si>
  <si>
    <t>year2010_1</t>
  </si>
  <si>
    <t>year2011_1</t>
  </si>
  <si>
    <t>kd_101_2</t>
  </si>
  <si>
    <t>kd_102_2</t>
  </si>
  <si>
    <t>kd_103_2</t>
  </si>
  <si>
    <t>kd_104_2</t>
  </si>
  <si>
    <t>kd_105_2</t>
  </si>
  <si>
    <t>kd_106_2</t>
  </si>
  <si>
    <t>kd_107_2</t>
  </si>
  <si>
    <t>kd_108_2</t>
  </si>
  <si>
    <t>kd_109_2</t>
  </si>
  <si>
    <t>kd_110_2</t>
  </si>
  <si>
    <t>kd_111_2</t>
  </si>
  <si>
    <t>kd_112_2</t>
  </si>
  <si>
    <t>kd_113_2</t>
  </si>
  <si>
    <t>kd_114_2</t>
  </si>
  <si>
    <t>kd_115_2</t>
  </si>
  <si>
    <t>kd_116_2</t>
  </si>
  <si>
    <t>kd_117_2</t>
  </si>
  <si>
    <t>kd_118_2</t>
  </si>
  <si>
    <t>kd_119_2</t>
  </si>
  <si>
    <t>kd_120_2</t>
  </si>
  <si>
    <t>kd_121_2</t>
  </si>
  <si>
    <t>kd_122_2</t>
  </si>
  <si>
    <t>kd_123_2</t>
  </si>
  <si>
    <t>kd_124_2</t>
  </si>
  <si>
    <t>kd_125_2</t>
  </si>
  <si>
    <t>kd_126_2</t>
  </si>
  <si>
    <t>kd_127_2</t>
  </si>
  <si>
    <t>DIST_2</t>
  </si>
  <si>
    <t>dist2_2</t>
  </si>
  <si>
    <t>dist3_2</t>
  </si>
  <si>
    <t>cold_2</t>
  </si>
  <si>
    <t>GRASS_2</t>
  </si>
  <si>
    <t>ALTITUDE_2</t>
  </si>
  <si>
    <t>PRECIP_2</t>
  </si>
  <si>
    <t>WINDY_2</t>
  </si>
  <si>
    <t>year2001_2</t>
  </si>
  <si>
    <t>year2002_2</t>
  </si>
  <si>
    <t>year2003_2</t>
  </si>
  <si>
    <t>year2004_2</t>
  </si>
  <si>
    <t>year2005_2</t>
  </si>
  <si>
    <t>year2006_2</t>
  </si>
  <si>
    <t>year2007_2</t>
  </si>
  <si>
    <t>year2008_2</t>
  </si>
  <si>
    <t>year2009_2</t>
  </si>
  <si>
    <t>year2010_2</t>
  </si>
  <si>
    <t>year2011_2</t>
  </si>
  <si>
    <t>year2012_2</t>
  </si>
  <si>
    <t>year2013_2</t>
  </si>
  <si>
    <t>year2014_2</t>
  </si>
  <si>
    <t>year2015_2</t>
  </si>
  <si>
    <t>1*</t>
  </si>
  <si>
    <t>Intercept</t>
  </si>
  <si>
    <t>FORECAST</t>
  </si>
  <si>
    <t>CLARK COEFS</t>
  </si>
  <si>
    <t>RESIDUAL</t>
  </si>
  <si>
    <t>Bias</t>
  </si>
  <si>
    <t>RMSE</t>
  </si>
  <si>
    <t>Residual^2</t>
  </si>
  <si>
    <t>All</t>
  </si>
  <si>
    <t>Kicks</t>
  </si>
  <si>
    <t>DIST2</t>
  </si>
  <si>
    <t>DIST3</t>
  </si>
  <si>
    <t>FE COEFS</t>
  </si>
  <si>
    <t>Clark</t>
  </si>
  <si>
    <t>FE</t>
  </si>
  <si>
    <t>HypNo</t>
  </si>
  <si>
    <t>Hypotheses</t>
  </si>
  <si>
    <t>DF</t>
  </si>
  <si>
    <t>kd 1-27 equal avg of 27_1</t>
  </si>
  <si>
    <t>kd 1-27 equal avg of 27_1_1</t>
  </si>
  <si>
    <t>kd 1-27 equal avg of 27_1_2</t>
  </si>
  <si>
    <t>kd 1-27 equal avg of 27_1_3</t>
  </si>
  <si>
    <t>kd 1-27 equal avg of 27_1_4</t>
  </si>
  <si>
    <t>kd 1-27 equal avg of 27_1_5</t>
  </si>
  <si>
    <t>kd 1-27 equal avg of 27_1_6</t>
  </si>
  <si>
    <t>kd 1-27 equal avg of 27_1_7</t>
  </si>
  <si>
    <t>kd 1-27 equal avg of 27_1_8</t>
  </si>
  <si>
    <t>kd 1-27 equal avg of 27_1_9</t>
  </si>
  <si>
    <t>kd 1-27 equal avg of 27_1_10</t>
  </si>
  <si>
    <t>kd 1-27 equal avg of 27_1_11</t>
  </si>
  <si>
    <t>kd 1-27 equal avg of 27_1_12</t>
  </si>
  <si>
    <t>kd 1-27 equal avg of 27_1_13</t>
  </si>
  <si>
    <t>kd 1-27 equal avg of 27_1_14</t>
  </si>
  <si>
    <t>kd 1-27 equal avg of 27_1_15</t>
  </si>
  <si>
    <t>kd 1-27 equal avg of 27_1_16</t>
  </si>
  <si>
    <t>kd 1-27 equal avg of 27_1_17</t>
  </si>
  <si>
    <t>kd 1-27 equal avg of 27_1_18</t>
  </si>
  <si>
    <t>kd 1-27 equal avg of 27_1_19</t>
  </si>
  <si>
    <t>kd 1-27 equal avg of 27_1_20</t>
  </si>
  <si>
    <t>kd 1-27 equal avg of 27_1_21</t>
  </si>
  <si>
    <t>kd 1-27 equal avg of 27_1_22</t>
  </si>
  <si>
    <t>kd 1-27 equal avg of 27_1_23</t>
  </si>
  <si>
    <t>kd 1-27 equal avg of 27_1_24</t>
  </si>
  <si>
    <t>kd 1-27 equal avg of 27_1_25</t>
  </si>
  <si>
    <t>kd 1-27 equal avg of 27_1_26</t>
  </si>
  <si>
    <t>kd 1-27 equal avg of 27_1_27</t>
  </si>
  <si>
    <t>Variance</t>
  </si>
  <si>
    <t>w_i^2</t>
  </si>
  <si>
    <t>d_i</t>
  </si>
  <si>
    <t>inv</t>
  </si>
  <si>
    <t>Wald Test</t>
  </si>
  <si>
    <t>a_i</t>
  </si>
  <si>
    <t>rank</t>
  </si>
  <si>
    <t>Avg Fixed Effect</t>
  </si>
  <si>
    <t>FE*</t>
  </si>
  <si>
    <t>% of Clark</t>
  </si>
  <si>
    <t>rank*</t>
  </si>
  <si>
    <t>Single Shrinkage Factor</t>
  </si>
  <si>
    <t>Total</t>
  </si>
  <si>
    <t>Shrinkage</t>
  </si>
  <si>
    <t>Factor</t>
  </si>
  <si>
    <t>Max</t>
  </si>
  <si>
    <t>Min</t>
  </si>
  <si>
    <t>max</t>
  </si>
  <si>
    <t>min</t>
  </si>
  <si>
    <t>Out of Smaple Kicks</t>
  </si>
  <si>
    <t>Dev of</t>
  </si>
  <si>
    <t>2000 to</t>
  </si>
  <si>
    <t>p-values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</si>
</sst>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E+00"/>
    <numFmt numFmtId="166" formatCode="0.000"/>
    <numFmt numFmtId="167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166" fontId="0" fillId="0" borderId="0" xfId="0" applyNumberFormat="1"/>
    <xf numFmtId="166" fontId="0" fillId="0" borderId="0" xfId="0" applyNumberFormat="1" applyAlignment="1">
      <alignment horizontal="center"/>
    </xf>
    <xf numFmtId="2" fontId="0" fillId="0" borderId="0" xfId="0" applyNumberFormat="1"/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1" fillId="3" borderId="0" xfId="0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2" fontId="0" fillId="3" borderId="0" xfId="0" applyNumberFormat="1" applyFill="1"/>
    <xf numFmtId="164" fontId="1" fillId="3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/>
    <xf numFmtId="165" fontId="0" fillId="3" borderId="0" xfId="0" applyNumberFormat="1" applyFill="1"/>
    <xf numFmtId="0" fontId="0" fillId="2" borderId="0" xfId="0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7" fontId="2" fillId="0" borderId="0" xfId="0" applyNumberFormat="1" applyFont="1" applyAlignment="1">
      <alignment horizontal="center"/>
    </xf>
    <xf numFmtId="167" fontId="2" fillId="0" borderId="0" xfId="0" applyNumberFormat="1" applyFont="1" applyFill="1" applyAlignment="1">
      <alignment horizontal="center"/>
    </xf>
    <xf numFmtId="166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7" fontId="2" fillId="0" borderId="0" xfId="0" applyNumberFormat="1" applyFont="1"/>
    <xf numFmtId="0" fontId="2" fillId="0" borderId="0" xfId="0" applyFont="1" applyAlignment="1">
      <alignment horizontal="left"/>
    </xf>
    <xf numFmtId="166" fontId="3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Estimated Seasonals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Estimated Seasonals thru 2011</c:v>
          </c:tx>
          <c:invertIfNegative val="0"/>
          <c:trendline>
            <c:trendlineType val="linear"/>
            <c:dispRSqr val="1"/>
            <c:dispEq val="1"/>
            <c:trendlineLbl>
              <c:layout>
                <c:manualLayout>
                  <c:x val="-5.8277657903952826E-2"/>
                  <c:y val="-3.7118081234320845E-2"/>
                </c:manualLayout>
              </c:layout>
              <c:numFmt formatCode="General" sourceLinked="0"/>
            </c:trendlineLbl>
          </c:trendline>
          <c:cat>
            <c:numRef>
              <c:f>'My Graphs'!$A$3:$A$17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cat>
          <c:val>
            <c:numRef>
              <c:f>'My Graphs'!$B$3:$B$17</c:f>
              <c:numCache>
                <c:formatCode>0.000</c:formatCode>
                <c:ptCount val="15"/>
                <c:pt idx="0">
                  <c:v>-0.195699580148918</c:v>
                </c:pt>
                <c:pt idx="1">
                  <c:v>-0.125769652219894</c:v>
                </c:pt>
                <c:pt idx="2">
                  <c:v>-3.4126601308567699E-2</c:v>
                </c:pt>
                <c:pt idx="3">
                  <c:v>9.5193288078510394E-2</c:v>
                </c:pt>
                <c:pt idx="4">
                  <c:v>-1.0237402799145199E-2</c:v>
                </c:pt>
                <c:pt idx="5">
                  <c:v>8.18969779169713E-2</c:v>
                </c:pt>
                <c:pt idx="6">
                  <c:v>0.181540187451951</c:v>
                </c:pt>
                <c:pt idx="7">
                  <c:v>0.372741041992385</c:v>
                </c:pt>
                <c:pt idx="8">
                  <c:v>-2.4807222990388899E-3</c:v>
                </c:pt>
                <c:pt idx="9">
                  <c:v>0.22035196634885201</c:v>
                </c:pt>
                <c:pt idx="10">
                  <c:v>0.28402237809384001</c:v>
                </c:pt>
              </c:numCache>
            </c:numRef>
          </c:val>
        </c:ser>
        <c:ser>
          <c:idx val="1"/>
          <c:order val="1"/>
          <c:tx>
            <c:v>Estimated Seasonals thru 2015</c:v>
          </c:tx>
          <c:invertIfNegative val="0"/>
          <c:val>
            <c:numRef>
              <c:f>'My Graphs'!$D$3:$D$17</c:f>
              <c:numCache>
                <c:formatCode>0.000</c:formatCode>
                <c:ptCount val="15"/>
                <c:pt idx="0">
                  <c:v>-0.206370775577287</c:v>
                </c:pt>
                <c:pt idx="1">
                  <c:v>-0.13377905649838201</c:v>
                </c:pt>
                <c:pt idx="2">
                  <c:v>-5.16382557029939E-2</c:v>
                </c:pt>
                <c:pt idx="3">
                  <c:v>8.7911604776879093E-2</c:v>
                </c:pt>
                <c:pt idx="4">
                  <c:v>-2.46740896642588E-2</c:v>
                </c:pt>
                <c:pt idx="5">
                  <c:v>7.4709325540479696E-2</c:v>
                </c:pt>
                <c:pt idx="6">
                  <c:v>0.17052803392058999</c:v>
                </c:pt>
                <c:pt idx="7">
                  <c:v>0.35531491650261499</c:v>
                </c:pt>
                <c:pt idx="8">
                  <c:v>-8.5535679732634193E-3</c:v>
                </c:pt>
                <c:pt idx="9">
                  <c:v>0.21174375244294399</c:v>
                </c:pt>
                <c:pt idx="10">
                  <c:v>0.27764667672971399</c:v>
                </c:pt>
                <c:pt idx="11">
                  <c:v>0.29356610646828502</c:v>
                </c:pt>
                <c:pt idx="12">
                  <c:v>0.39718246365819698</c:v>
                </c:pt>
                <c:pt idx="13">
                  <c:v>0.46811468690021901</c:v>
                </c:pt>
                <c:pt idx="14">
                  <c:v>0.26818570915962903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53152"/>
        <c:axId val="169954688"/>
      </c:barChart>
      <c:catAx>
        <c:axId val="16995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954688"/>
        <c:crosses val="autoZero"/>
        <c:auto val="1"/>
        <c:lblAlgn val="ctr"/>
        <c:lblOffset val="100"/>
        <c:noMultiLvlLbl val="0"/>
      </c:catAx>
      <c:valAx>
        <c:axId val="1699546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699531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</xdr:row>
      <xdr:rowOff>171450</xdr:rowOff>
    </xdr:from>
    <xdr:to>
      <xdr:col>15</xdr:col>
      <xdr:colOff>581024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2"/>
  <sheetViews>
    <sheetView workbookViewId="0">
      <pane ySplit="1" topLeftCell="A1156" activePane="bottomLeft" state="frozen"/>
      <selection pane="bottomLeft" activeCell="C1202" sqref="C1202"/>
    </sheetView>
  </sheetViews>
  <sheetFormatPr defaultRowHeight="15" x14ac:dyDescent="0.25"/>
  <cols>
    <col min="1" max="3" width="9.140625" style="1"/>
    <col min="4" max="4" width="12.7109375" style="1" bestFit="1" customWidth="1"/>
    <col min="5" max="11" width="9.140625" style="1"/>
    <col min="12" max="12" width="19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10</v>
      </c>
    </row>
    <row r="2" spans="1:12" x14ac:dyDescent="0.25">
      <c r="A2" s="1">
        <v>3255</v>
      </c>
      <c r="B2" s="1">
        <v>529698</v>
      </c>
      <c r="C2" s="1">
        <v>2012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24</v>
      </c>
      <c r="K2" s="1">
        <v>1</v>
      </c>
      <c r="L2" t="s">
        <v>18</v>
      </c>
    </row>
    <row r="3" spans="1:12" x14ac:dyDescent="0.25">
      <c r="A3" s="1">
        <v>3255</v>
      </c>
      <c r="B3" s="1">
        <v>529717</v>
      </c>
      <c r="C3" s="1">
        <v>2012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53</v>
      </c>
      <c r="K3" s="1">
        <v>0</v>
      </c>
      <c r="L3" t="s">
        <v>18</v>
      </c>
    </row>
    <row r="4" spans="1:12" x14ac:dyDescent="0.25">
      <c r="A4" s="1">
        <v>3255</v>
      </c>
      <c r="B4" s="1">
        <v>529753</v>
      </c>
      <c r="C4" s="1">
        <v>2012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50</v>
      </c>
      <c r="K4" s="1">
        <v>1</v>
      </c>
      <c r="L4" t="s">
        <v>18</v>
      </c>
    </row>
    <row r="5" spans="1:12" x14ac:dyDescent="0.25">
      <c r="A5" s="1">
        <v>3255</v>
      </c>
      <c r="B5" s="1">
        <v>529795</v>
      </c>
      <c r="C5" s="1">
        <v>2012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28</v>
      </c>
      <c r="K5" s="1">
        <v>1</v>
      </c>
      <c r="L5" t="s">
        <v>18</v>
      </c>
    </row>
    <row r="6" spans="1:12" x14ac:dyDescent="0.25">
      <c r="A6" s="1">
        <v>3315</v>
      </c>
      <c r="B6" s="1">
        <v>539633</v>
      </c>
      <c r="C6" s="1">
        <v>2012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48</v>
      </c>
      <c r="K6" s="1">
        <v>0</v>
      </c>
      <c r="L6" t="s">
        <v>18</v>
      </c>
    </row>
    <row r="7" spans="1:12" x14ac:dyDescent="0.25">
      <c r="A7" s="1">
        <v>3315</v>
      </c>
      <c r="B7" s="1">
        <v>539677</v>
      </c>
      <c r="C7" s="1">
        <v>2012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23</v>
      </c>
      <c r="K7" s="1">
        <v>1</v>
      </c>
      <c r="L7" t="s">
        <v>18</v>
      </c>
    </row>
    <row r="8" spans="1:12" x14ac:dyDescent="0.25">
      <c r="A8" s="1">
        <v>3315</v>
      </c>
      <c r="B8" s="1">
        <v>539697</v>
      </c>
      <c r="C8" s="1">
        <v>2012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54</v>
      </c>
      <c r="K8" s="1">
        <v>0</v>
      </c>
      <c r="L8" t="s">
        <v>18</v>
      </c>
    </row>
    <row r="9" spans="1:12" x14ac:dyDescent="0.25">
      <c r="A9" s="1">
        <v>3315</v>
      </c>
      <c r="B9" s="1">
        <v>539713</v>
      </c>
      <c r="C9" s="1">
        <v>2012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47</v>
      </c>
      <c r="K9" s="1">
        <v>1</v>
      </c>
      <c r="L9" t="s">
        <v>18</v>
      </c>
    </row>
    <row r="10" spans="1:12" x14ac:dyDescent="0.25">
      <c r="A10" s="1">
        <v>3315</v>
      </c>
      <c r="B10" s="1">
        <v>539775</v>
      </c>
      <c r="C10" s="1">
        <v>2012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43</v>
      </c>
      <c r="K10" s="1">
        <v>1</v>
      </c>
      <c r="L10" t="s">
        <v>18</v>
      </c>
    </row>
    <row r="11" spans="1:12" x14ac:dyDescent="0.25">
      <c r="A11" s="1">
        <v>3357</v>
      </c>
      <c r="B11" s="1">
        <v>546746</v>
      </c>
      <c r="C11" s="1">
        <v>2012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25</v>
      </c>
      <c r="K11" s="1">
        <v>1</v>
      </c>
      <c r="L11" t="s">
        <v>18</v>
      </c>
    </row>
    <row r="12" spans="1:12" x14ac:dyDescent="0.25">
      <c r="A12" s="1">
        <v>3357</v>
      </c>
      <c r="B12" s="1">
        <v>546772</v>
      </c>
      <c r="C12" s="1">
        <v>2012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19</v>
      </c>
      <c r="K12" s="1">
        <v>1</v>
      </c>
      <c r="L12" t="s">
        <v>18</v>
      </c>
    </row>
    <row r="13" spans="1:12" x14ac:dyDescent="0.25">
      <c r="A13" s="1">
        <v>3386</v>
      </c>
      <c r="B13" s="1">
        <v>551661</v>
      </c>
      <c r="C13" s="1">
        <v>2012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53</v>
      </c>
      <c r="K13" s="1">
        <v>1</v>
      </c>
      <c r="L13" t="s">
        <v>18</v>
      </c>
    </row>
    <row r="14" spans="1:12" x14ac:dyDescent="0.25">
      <c r="A14" s="1">
        <v>3386</v>
      </c>
      <c r="B14" s="1">
        <v>551668</v>
      </c>
      <c r="C14" s="1">
        <v>2012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40</v>
      </c>
      <c r="K14" s="1">
        <v>1</v>
      </c>
      <c r="L14" t="s">
        <v>18</v>
      </c>
    </row>
    <row r="15" spans="1:12" x14ac:dyDescent="0.25">
      <c r="A15" s="1">
        <v>3405</v>
      </c>
      <c r="B15" s="1">
        <v>554745</v>
      </c>
      <c r="C15" s="1">
        <v>2012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26</v>
      </c>
      <c r="K15" s="1">
        <v>1</v>
      </c>
      <c r="L15" t="s">
        <v>18</v>
      </c>
    </row>
    <row r="16" spans="1:12" x14ac:dyDescent="0.25">
      <c r="A16" s="1">
        <v>3522</v>
      </c>
      <c r="B16" s="1">
        <v>574436</v>
      </c>
      <c r="C16" s="1">
        <v>2013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41</v>
      </c>
      <c r="K16" s="1">
        <v>1</v>
      </c>
      <c r="L16" t="s">
        <v>18</v>
      </c>
    </row>
    <row r="17" spans="1:12" x14ac:dyDescent="0.25">
      <c r="A17" s="1">
        <v>3522</v>
      </c>
      <c r="B17" s="1">
        <v>574516</v>
      </c>
      <c r="C17" s="1">
        <v>2013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49</v>
      </c>
      <c r="K17" s="1">
        <v>1</v>
      </c>
      <c r="L17" t="s">
        <v>18</v>
      </c>
    </row>
    <row r="18" spans="1:12" x14ac:dyDescent="0.25">
      <c r="A18" s="1">
        <v>3587</v>
      </c>
      <c r="B18" s="1">
        <v>585327</v>
      </c>
      <c r="C18" s="1">
        <v>2013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42</v>
      </c>
      <c r="K18" s="1">
        <v>0</v>
      </c>
      <c r="L18" t="s">
        <v>18</v>
      </c>
    </row>
    <row r="19" spans="1:12" x14ac:dyDescent="0.25">
      <c r="A19" s="1">
        <v>3587</v>
      </c>
      <c r="B19" s="1">
        <v>585386</v>
      </c>
      <c r="C19" s="1">
        <v>2013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30</v>
      </c>
      <c r="K19" s="1">
        <v>1</v>
      </c>
      <c r="L19" t="s">
        <v>18</v>
      </c>
    </row>
    <row r="20" spans="1:12" x14ac:dyDescent="0.25">
      <c r="A20" s="1">
        <v>3587</v>
      </c>
      <c r="B20" s="1">
        <v>585409</v>
      </c>
      <c r="C20" s="1">
        <v>2013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35</v>
      </c>
      <c r="K20" s="1">
        <v>1</v>
      </c>
      <c r="L20" t="s">
        <v>18</v>
      </c>
    </row>
    <row r="21" spans="1:12" x14ac:dyDescent="0.25">
      <c r="A21" s="1">
        <v>3627</v>
      </c>
      <c r="B21" s="1">
        <v>592062</v>
      </c>
      <c r="C21" s="1">
        <v>2013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27</v>
      </c>
      <c r="K21" s="1">
        <v>1</v>
      </c>
      <c r="L21" t="s">
        <v>18</v>
      </c>
    </row>
    <row r="22" spans="1:12" x14ac:dyDescent="0.25">
      <c r="A22" s="1">
        <v>3637</v>
      </c>
      <c r="B22" s="1">
        <v>593754</v>
      </c>
      <c r="C22" s="1">
        <v>2013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47</v>
      </c>
      <c r="K22" s="1">
        <v>1</v>
      </c>
      <c r="L22" t="s">
        <v>18</v>
      </c>
    </row>
    <row r="23" spans="1:12" x14ac:dyDescent="0.25">
      <c r="A23" s="1">
        <v>3637</v>
      </c>
      <c r="B23" s="1">
        <v>593767</v>
      </c>
      <c r="C23" s="1">
        <v>2013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48</v>
      </c>
      <c r="K23" s="1">
        <v>1</v>
      </c>
      <c r="L23" t="s">
        <v>18</v>
      </c>
    </row>
    <row r="24" spans="1:12" x14ac:dyDescent="0.25">
      <c r="A24" s="1">
        <v>3637</v>
      </c>
      <c r="B24" s="1">
        <v>593790</v>
      </c>
      <c r="C24" s="1">
        <v>2013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45</v>
      </c>
      <c r="K24" s="1">
        <v>1</v>
      </c>
      <c r="L24" t="s">
        <v>18</v>
      </c>
    </row>
    <row r="25" spans="1:12" x14ac:dyDescent="0.25">
      <c r="A25" s="1">
        <v>3637</v>
      </c>
      <c r="B25" s="1">
        <v>593827</v>
      </c>
      <c r="C25" s="1">
        <v>2013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37</v>
      </c>
      <c r="K25" s="1">
        <v>1</v>
      </c>
      <c r="L25" t="s">
        <v>18</v>
      </c>
    </row>
    <row r="26" spans="1:12" x14ac:dyDescent="0.25">
      <c r="A26" s="1">
        <v>3637</v>
      </c>
      <c r="B26" s="1">
        <v>593856</v>
      </c>
      <c r="C26" s="1">
        <v>2013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49</v>
      </c>
      <c r="K26" s="1">
        <v>1</v>
      </c>
      <c r="L26" t="s">
        <v>18</v>
      </c>
    </row>
    <row r="27" spans="1:12" x14ac:dyDescent="0.25">
      <c r="A27" s="1">
        <v>3666</v>
      </c>
      <c r="B27" s="1">
        <v>598614</v>
      </c>
      <c r="C27" s="1">
        <v>2013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37</v>
      </c>
      <c r="K27" s="1">
        <v>1</v>
      </c>
      <c r="L27" t="s">
        <v>18</v>
      </c>
    </row>
    <row r="28" spans="1:12" x14ac:dyDescent="0.25">
      <c r="A28" s="1">
        <v>3666</v>
      </c>
      <c r="B28" s="1">
        <v>598647</v>
      </c>
      <c r="C28" s="1">
        <v>2013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43</v>
      </c>
      <c r="K28" s="1">
        <v>1</v>
      </c>
      <c r="L28" t="s">
        <v>18</v>
      </c>
    </row>
    <row r="29" spans="1:12" x14ac:dyDescent="0.25">
      <c r="A29" s="1">
        <v>3666</v>
      </c>
      <c r="B29" s="1">
        <v>598667</v>
      </c>
      <c r="C29" s="1">
        <v>2013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40</v>
      </c>
      <c r="K29" s="1">
        <v>1</v>
      </c>
      <c r="L29" t="s">
        <v>18</v>
      </c>
    </row>
    <row r="30" spans="1:12" x14ac:dyDescent="0.25">
      <c r="A30" s="1">
        <v>3700</v>
      </c>
      <c r="B30" s="1">
        <v>604268</v>
      </c>
      <c r="C30" s="1">
        <v>2013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23</v>
      </c>
      <c r="K30" s="1">
        <v>1</v>
      </c>
      <c r="L30" t="s">
        <v>18</v>
      </c>
    </row>
    <row r="31" spans="1:12" x14ac:dyDescent="0.25">
      <c r="A31" s="1">
        <v>3700</v>
      </c>
      <c r="B31" s="1">
        <v>604316</v>
      </c>
      <c r="C31" s="1">
        <v>2013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26</v>
      </c>
      <c r="K31" s="1">
        <v>1</v>
      </c>
      <c r="L31" t="s">
        <v>18</v>
      </c>
    </row>
    <row r="32" spans="1:12" x14ac:dyDescent="0.25">
      <c r="A32" s="1">
        <v>3700</v>
      </c>
      <c r="B32" s="1">
        <v>604367</v>
      </c>
      <c r="C32" s="1">
        <v>2013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39</v>
      </c>
      <c r="K32" s="1">
        <v>1</v>
      </c>
      <c r="L32" t="s">
        <v>18</v>
      </c>
    </row>
    <row r="33" spans="1:12" x14ac:dyDescent="0.25">
      <c r="A33" s="1">
        <v>3712</v>
      </c>
      <c r="B33" s="1">
        <v>606256</v>
      </c>
      <c r="C33" s="1">
        <v>2013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37</v>
      </c>
      <c r="K33" s="1">
        <v>1</v>
      </c>
      <c r="L33" t="s">
        <v>18</v>
      </c>
    </row>
    <row r="34" spans="1:12" x14ac:dyDescent="0.25">
      <c r="A34" s="1">
        <v>3754</v>
      </c>
      <c r="B34" s="1">
        <v>613172</v>
      </c>
      <c r="C34" s="1">
        <v>2014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46</v>
      </c>
      <c r="K34" s="1">
        <v>1</v>
      </c>
      <c r="L34" t="s">
        <v>18</v>
      </c>
    </row>
    <row r="35" spans="1:12" x14ac:dyDescent="0.25">
      <c r="A35" s="1">
        <v>3754</v>
      </c>
      <c r="B35" s="1">
        <v>613241</v>
      </c>
      <c r="C35" s="1">
        <v>2014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27</v>
      </c>
      <c r="K35" s="1">
        <v>1</v>
      </c>
      <c r="L35" t="s">
        <v>18</v>
      </c>
    </row>
    <row r="36" spans="1:12" x14ac:dyDescent="0.25">
      <c r="A36" s="1">
        <v>3799</v>
      </c>
      <c r="B36" s="1">
        <v>620686</v>
      </c>
      <c r="C36" s="1">
        <v>2014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27</v>
      </c>
      <c r="K36" s="1">
        <v>1</v>
      </c>
      <c r="L36" t="s">
        <v>18</v>
      </c>
    </row>
    <row r="37" spans="1:12" x14ac:dyDescent="0.25">
      <c r="A37" s="1">
        <v>3799</v>
      </c>
      <c r="B37" s="1">
        <v>620759</v>
      </c>
      <c r="C37" s="1">
        <v>2014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34</v>
      </c>
      <c r="K37" s="1">
        <v>1</v>
      </c>
      <c r="L37" t="s">
        <v>18</v>
      </c>
    </row>
    <row r="38" spans="1:12" x14ac:dyDescent="0.25">
      <c r="A38" s="1">
        <v>3882</v>
      </c>
      <c r="B38" s="1">
        <v>634583</v>
      </c>
      <c r="C38" s="1">
        <v>2014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31</v>
      </c>
      <c r="K38" s="1">
        <v>1</v>
      </c>
      <c r="L38" t="s">
        <v>18</v>
      </c>
    </row>
    <row r="39" spans="1:12" x14ac:dyDescent="0.25">
      <c r="A39" s="1">
        <v>3882</v>
      </c>
      <c r="B39" s="1">
        <v>634654</v>
      </c>
      <c r="C39" s="1">
        <v>2014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53</v>
      </c>
      <c r="K39" s="1">
        <v>1</v>
      </c>
      <c r="L39" t="s">
        <v>18</v>
      </c>
    </row>
    <row r="40" spans="1:12" x14ac:dyDescent="0.25">
      <c r="A40" s="1">
        <v>3887</v>
      </c>
      <c r="B40" s="1">
        <v>635385</v>
      </c>
      <c r="C40" s="1">
        <v>2014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46</v>
      </c>
      <c r="K40" s="1">
        <v>1</v>
      </c>
      <c r="L40" t="s">
        <v>18</v>
      </c>
    </row>
    <row r="41" spans="1:12" x14ac:dyDescent="0.25">
      <c r="A41" s="1">
        <v>3887</v>
      </c>
      <c r="B41" s="1">
        <v>635453</v>
      </c>
      <c r="C41" s="1">
        <v>2014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20</v>
      </c>
      <c r="K41" s="1">
        <v>1</v>
      </c>
      <c r="L41" t="s">
        <v>18</v>
      </c>
    </row>
    <row r="42" spans="1:12" x14ac:dyDescent="0.25">
      <c r="A42" s="1">
        <v>3887</v>
      </c>
      <c r="B42" s="1">
        <v>635495</v>
      </c>
      <c r="C42" s="1">
        <v>2014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32</v>
      </c>
      <c r="K42" s="1">
        <v>1</v>
      </c>
      <c r="L42" t="s">
        <v>18</v>
      </c>
    </row>
    <row r="43" spans="1:12" x14ac:dyDescent="0.25">
      <c r="A43" s="1">
        <v>3936</v>
      </c>
      <c r="B43" s="1">
        <v>643601</v>
      </c>
      <c r="C43" s="1">
        <v>2014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29</v>
      </c>
      <c r="K43" s="1">
        <v>1</v>
      </c>
      <c r="L43" t="s">
        <v>18</v>
      </c>
    </row>
    <row r="44" spans="1:12" x14ac:dyDescent="0.25">
      <c r="A44" s="1">
        <v>3981</v>
      </c>
      <c r="B44" s="1">
        <v>650932</v>
      </c>
      <c r="C44" s="1">
        <v>2014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38</v>
      </c>
      <c r="K44" s="1">
        <v>1</v>
      </c>
      <c r="L44" t="s">
        <v>18</v>
      </c>
    </row>
    <row r="45" spans="1:12" x14ac:dyDescent="0.25">
      <c r="A45" s="1">
        <v>3981</v>
      </c>
      <c r="B45" s="1">
        <v>650943</v>
      </c>
      <c r="C45" s="1">
        <v>2014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29</v>
      </c>
      <c r="K45" s="1">
        <v>1</v>
      </c>
      <c r="L45" t="s">
        <v>18</v>
      </c>
    </row>
    <row r="46" spans="1:12" x14ac:dyDescent="0.25">
      <c r="A46" s="1">
        <v>3981</v>
      </c>
      <c r="B46" s="1">
        <v>651007</v>
      </c>
      <c r="C46" s="1">
        <v>2014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22</v>
      </c>
      <c r="K46" s="1">
        <v>1</v>
      </c>
      <c r="L46" t="s">
        <v>18</v>
      </c>
    </row>
    <row r="47" spans="1:12" x14ac:dyDescent="0.25">
      <c r="A47" s="1">
        <v>3981</v>
      </c>
      <c r="B47" s="1">
        <v>651018</v>
      </c>
      <c r="C47" s="1">
        <v>2014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53</v>
      </c>
      <c r="K47" s="1">
        <v>1</v>
      </c>
      <c r="L47" t="s">
        <v>18</v>
      </c>
    </row>
    <row r="48" spans="1:12" x14ac:dyDescent="0.25">
      <c r="A48" s="1">
        <v>4021</v>
      </c>
      <c r="B48" s="1">
        <v>657586</v>
      </c>
      <c r="C48" s="1">
        <v>2015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29</v>
      </c>
      <c r="K48" s="1">
        <v>0</v>
      </c>
      <c r="L48" t="s">
        <v>18</v>
      </c>
    </row>
    <row r="49" spans="1:12" x14ac:dyDescent="0.25">
      <c r="A49" s="1">
        <v>4040</v>
      </c>
      <c r="B49" s="1">
        <v>660771</v>
      </c>
      <c r="C49" s="1">
        <v>2015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54</v>
      </c>
      <c r="K49" s="1">
        <v>1</v>
      </c>
      <c r="L49" t="s">
        <v>18</v>
      </c>
    </row>
    <row r="50" spans="1:12" x14ac:dyDescent="0.25">
      <c r="A50" s="1">
        <v>4040</v>
      </c>
      <c r="B50" s="1">
        <v>660873</v>
      </c>
      <c r="C50" s="1">
        <v>2015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32</v>
      </c>
      <c r="K50" s="1">
        <v>1</v>
      </c>
      <c r="L50" t="s">
        <v>18</v>
      </c>
    </row>
    <row r="51" spans="1:12" x14ac:dyDescent="0.25">
      <c r="A51" s="1">
        <v>4040</v>
      </c>
      <c r="B51" s="1">
        <v>660946</v>
      </c>
      <c r="C51" s="1">
        <v>2015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27</v>
      </c>
      <c r="K51" s="1">
        <v>1</v>
      </c>
      <c r="L51" t="s">
        <v>18</v>
      </c>
    </row>
    <row r="52" spans="1:12" x14ac:dyDescent="0.25">
      <c r="A52" s="1">
        <v>4053</v>
      </c>
      <c r="B52" s="1">
        <v>662968</v>
      </c>
      <c r="C52" s="1">
        <v>2015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48</v>
      </c>
      <c r="K52" s="1">
        <v>1</v>
      </c>
      <c r="L52" t="s">
        <v>18</v>
      </c>
    </row>
    <row r="53" spans="1:12" x14ac:dyDescent="0.25">
      <c r="A53" s="1">
        <v>4053</v>
      </c>
      <c r="B53" s="1">
        <v>663004</v>
      </c>
      <c r="C53" s="1">
        <v>2015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42</v>
      </c>
      <c r="K53" s="1">
        <v>1</v>
      </c>
      <c r="L53" t="s">
        <v>18</v>
      </c>
    </row>
    <row r="54" spans="1:12" x14ac:dyDescent="0.25">
      <c r="A54" s="1">
        <v>4119</v>
      </c>
      <c r="B54" s="1">
        <v>674234</v>
      </c>
      <c r="C54" s="1">
        <v>2015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43</v>
      </c>
      <c r="K54" s="1">
        <v>1</v>
      </c>
      <c r="L54" t="s">
        <v>18</v>
      </c>
    </row>
    <row r="55" spans="1:12" x14ac:dyDescent="0.25">
      <c r="A55" s="1">
        <v>4119</v>
      </c>
      <c r="B55" s="1">
        <v>674337</v>
      </c>
      <c r="C55" s="1">
        <v>2015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55</v>
      </c>
      <c r="K55" s="1">
        <v>1</v>
      </c>
      <c r="L55" t="s">
        <v>18</v>
      </c>
    </row>
    <row r="56" spans="1:12" x14ac:dyDescent="0.25">
      <c r="A56" s="1">
        <v>4138</v>
      </c>
      <c r="B56" s="1">
        <v>677544</v>
      </c>
      <c r="C56" s="1">
        <v>2015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43</v>
      </c>
      <c r="K56" s="1">
        <v>1</v>
      </c>
      <c r="L56" t="s">
        <v>18</v>
      </c>
    </row>
    <row r="57" spans="1:12" x14ac:dyDescent="0.25">
      <c r="A57" s="1">
        <v>4157</v>
      </c>
      <c r="B57" s="1">
        <v>680553</v>
      </c>
      <c r="C57" s="1">
        <v>2015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49</v>
      </c>
      <c r="K57" s="1">
        <v>1</v>
      </c>
      <c r="L57" t="s">
        <v>18</v>
      </c>
    </row>
    <row r="58" spans="1:12" x14ac:dyDescent="0.25">
      <c r="A58" s="1">
        <v>4157</v>
      </c>
      <c r="B58" s="1">
        <v>680580</v>
      </c>
      <c r="C58" s="1">
        <v>2015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27</v>
      </c>
      <c r="K58" s="1">
        <v>1</v>
      </c>
      <c r="L58" t="s">
        <v>18</v>
      </c>
    </row>
    <row r="59" spans="1:12" x14ac:dyDescent="0.25">
      <c r="A59" s="1">
        <v>4157</v>
      </c>
      <c r="B59" s="1">
        <v>680634</v>
      </c>
      <c r="C59" s="1">
        <v>2015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26</v>
      </c>
      <c r="K59" s="1">
        <v>1</v>
      </c>
      <c r="L59" t="s">
        <v>18</v>
      </c>
    </row>
    <row r="60" spans="1:12" x14ac:dyDescent="0.25">
      <c r="A60" s="1">
        <v>4157</v>
      </c>
      <c r="B60" s="1">
        <v>680660</v>
      </c>
      <c r="C60" s="1">
        <v>2015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44</v>
      </c>
      <c r="K60" s="1">
        <v>1</v>
      </c>
      <c r="L60" t="s">
        <v>18</v>
      </c>
    </row>
    <row r="61" spans="1:12" x14ac:dyDescent="0.25">
      <c r="A61" s="1">
        <v>4202</v>
      </c>
      <c r="B61" s="1">
        <v>688063</v>
      </c>
      <c r="C61" s="1">
        <v>2015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29</v>
      </c>
      <c r="K61" s="1">
        <v>1</v>
      </c>
      <c r="L61" t="s">
        <v>18</v>
      </c>
    </row>
    <row r="62" spans="1:12" x14ac:dyDescent="0.25">
      <c r="A62" s="1">
        <v>4236</v>
      </c>
      <c r="B62" s="1">
        <v>693699</v>
      </c>
      <c r="C62" s="1">
        <v>2015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49</v>
      </c>
      <c r="K62" s="1">
        <v>1</v>
      </c>
      <c r="L62" t="s">
        <v>18</v>
      </c>
    </row>
    <row r="63" spans="1:12" x14ac:dyDescent="0.25">
      <c r="A63" s="1">
        <v>4236</v>
      </c>
      <c r="B63" s="1">
        <v>693745</v>
      </c>
      <c r="C63" s="1">
        <v>2015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52</v>
      </c>
      <c r="K63" s="1">
        <v>1</v>
      </c>
      <c r="L63" t="s">
        <v>18</v>
      </c>
    </row>
    <row r="64" spans="1:12" x14ac:dyDescent="0.25">
      <c r="A64" s="1">
        <v>4236</v>
      </c>
      <c r="B64" s="1">
        <v>693838</v>
      </c>
      <c r="C64" s="1">
        <v>2015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35</v>
      </c>
      <c r="K64" s="1">
        <v>1</v>
      </c>
      <c r="L64" t="s">
        <v>18</v>
      </c>
    </row>
    <row r="65" spans="1:12" x14ac:dyDescent="0.25">
      <c r="A65" s="1">
        <v>3190</v>
      </c>
      <c r="B65" s="1">
        <v>518801</v>
      </c>
      <c r="C65" s="1">
        <v>2012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37</v>
      </c>
      <c r="K65" s="1">
        <v>0</v>
      </c>
      <c r="L65" t="s">
        <v>18</v>
      </c>
    </row>
    <row r="66" spans="1:12" x14ac:dyDescent="0.25">
      <c r="A66" s="1">
        <v>3208</v>
      </c>
      <c r="B66" s="1">
        <v>521753</v>
      </c>
      <c r="C66" s="1">
        <v>2012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26</v>
      </c>
      <c r="K66" s="1">
        <v>1</v>
      </c>
      <c r="L66" t="s">
        <v>18</v>
      </c>
    </row>
    <row r="67" spans="1:12" x14ac:dyDescent="0.25">
      <c r="A67" s="1">
        <v>3208</v>
      </c>
      <c r="B67" s="1">
        <v>521787</v>
      </c>
      <c r="C67" s="1">
        <v>2012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45</v>
      </c>
      <c r="K67" s="1">
        <v>1</v>
      </c>
      <c r="L67" t="s">
        <v>18</v>
      </c>
    </row>
    <row r="68" spans="1:12" x14ac:dyDescent="0.25">
      <c r="A68" s="1">
        <v>3208</v>
      </c>
      <c r="B68" s="1">
        <v>521857</v>
      </c>
      <c r="C68" s="1">
        <v>2012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53</v>
      </c>
      <c r="K68" s="1">
        <v>1</v>
      </c>
      <c r="L68" t="s">
        <v>18</v>
      </c>
    </row>
    <row r="69" spans="1:12" x14ac:dyDescent="0.25">
      <c r="A69" s="1">
        <v>3224</v>
      </c>
      <c r="B69" s="1">
        <v>524485</v>
      </c>
      <c r="C69" s="1">
        <v>2012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36</v>
      </c>
      <c r="K69" s="1">
        <v>0</v>
      </c>
      <c r="L69" t="s">
        <v>18</v>
      </c>
    </row>
    <row r="70" spans="1:12" x14ac:dyDescent="0.25">
      <c r="A70" s="1">
        <v>3224</v>
      </c>
      <c r="B70" s="1">
        <v>524505</v>
      </c>
      <c r="C70" s="1">
        <v>2012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37</v>
      </c>
      <c r="K70" s="1">
        <v>1</v>
      </c>
      <c r="L70" t="s">
        <v>18</v>
      </c>
    </row>
    <row r="71" spans="1:12" x14ac:dyDescent="0.25">
      <c r="A71" s="1">
        <v>3272</v>
      </c>
      <c r="B71" s="1">
        <v>532520</v>
      </c>
      <c r="C71" s="1">
        <v>2012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20</v>
      </c>
      <c r="K71" s="1">
        <v>1</v>
      </c>
      <c r="L71" t="s">
        <v>18</v>
      </c>
    </row>
    <row r="72" spans="1:12" x14ac:dyDescent="0.25">
      <c r="A72" s="1">
        <v>3272</v>
      </c>
      <c r="B72" s="1">
        <v>532561</v>
      </c>
      <c r="C72" s="1">
        <v>2012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50</v>
      </c>
      <c r="K72" s="1">
        <v>1</v>
      </c>
      <c r="L72" t="s">
        <v>18</v>
      </c>
    </row>
    <row r="73" spans="1:12" x14ac:dyDescent="0.25">
      <c r="A73" s="1">
        <v>3272</v>
      </c>
      <c r="B73" s="1">
        <v>532621</v>
      </c>
      <c r="C73" s="1">
        <v>2012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47</v>
      </c>
      <c r="K73" s="1">
        <v>1</v>
      </c>
      <c r="L73" t="s">
        <v>18</v>
      </c>
    </row>
    <row r="74" spans="1:12" x14ac:dyDescent="0.25">
      <c r="A74" s="1">
        <v>3283</v>
      </c>
      <c r="B74" s="1">
        <v>534445</v>
      </c>
      <c r="C74" s="1">
        <v>2012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38</v>
      </c>
      <c r="K74" s="1">
        <v>1</v>
      </c>
      <c r="L74" t="s">
        <v>18</v>
      </c>
    </row>
    <row r="75" spans="1:12" x14ac:dyDescent="0.25">
      <c r="A75" s="1">
        <v>3302</v>
      </c>
      <c r="B75" s="1">
        <v>537532</v>
      </c>
      <c r="C75" s="1">
        <v>2012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20</v>
      </c>
      <c r="K75" s="1">
        <v>1</v>
      </c>
      <c r="L75" t="s">
        <v>18</v>
      </c>
    </row>
    <row r="76" spans="1:12" x14ac:dyDescent="0.25">
      <c r="A76" s="1">
        <v>3302</v>
      </c>
      <c r="B76" s="1">
        <v>537581</v>
      </c>
      <c r="C76" s="1">
        <v>2012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37</v>
      </c>
      <c r="K76" s="1">
        <v>0</v>
      </c>
      <c r="L76" t="s">
        <v>18</v>
      </c>
    </row>
    <row r="77" spans="1:12" x14ac:dyDescent="0.25">
      <c r="A77" s="1">
        <v>3302</v>
      </c>
      <c r="B77" s="1">
        <v>537592</v>
      </c>
      <c r="C77" s="1">
        <v>2012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44</v>
      </c>
      <c r="K77" s="1">
        <v>1</v>
      </c>
      <c r="L77" t="s">
        <v>18</v>
      </c>
    </row>
    <row r="78" spans="1:12" x14ac:dyDescent="0.25">
      <c r="A78" s="1">
        <v>3342</v>
      </c>
      <c r="B78" s="1">
        <v>544216</v>
      </c>
      <c r="C78" s="1">
        <v>2012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47</v>
      </c>
      <c r="K78" s="1">
        <v>1</v>
      </c>
      <c r="L78" t="s">
        <v>18</v>
      </c>
    </row>
    <row r="79" spans="1:12" x14ac:dyDescent="0.25">
      <c r="A79" s="1">
        <v>3342</v>
      </c>
      <c r="B79" s="1">
        <v>544238</v>
      </c>
      <c r="C79" s="1">
        <v>2012</v>
      </c>
      <c r="D79" s="1">
        <v>0</v>
      </c>
      <c r="E79" s="1">
        <v>0</v>
      </c>
      <c r="F79" s="1">
        <v>1</v>
      </c>
      <c r="G79" s="1">
        <v>1</v>
      </c>
      <c r="H79" s="1">
        <v>0</v>
      </c>
      <c r="I79" s="1">
        <v>0</v>
      </c>
      <c r="J79" s="1">
        <v>58</v>
      </c>
      <c r="K79" s="1">
        <v>0</v>
      </c>
      <c r="L79" t="s">
        <v>18</v>
      </c>
    </row>
    <row r="80" spans="1:12" x14ac:dyDescent="0.25">
      <c r="A80" s="1">
        <v>3415</v>
      </c>
      <c r="B80" s="1">
        <v>556388</v>
      </c>
      <c r="C80" s="1">
        <v>2012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0</v>
      </c>
      <c r="J80" s="1">
        <v>48</v>
      </c>
      <c r="K80" s="1">
        <v>1</v>
      </c>
      <c r="L80" t="s">
        <v>18</v>
      </c>
    </row>
    <row r="81" spans="1:12" x14ac:dyDescent="0.25">
      <c r="A81" s="1">
        <v>3415</v>
      </c>
      <c r="B81" s="1">
        <v>556426</v>
      </c>
      <c r="C81" s="1">
        <v>2012</v>
      </c>
      <c r="D81" s="1">
        <v>0</v>
      </c>
      <c r="E81" s="1">
        <v>0</v>
      </c>
      <c r="F81" s="1">
        <v>1</v>
      </c>
      <c r="G81" s="1">
        <v>0</v>
      </c>
      <c r="H81" s="1">
        <v>1</v>
      </c>
      <c r="I81" s="1">
        <v>0</v>
      </c>
      <c r="J81" s="1">
        <v>36</v>
      </c>
      <c r="K81" s="1">
        <v>1</v>
      </c>
      <c r="L81" t="s">
        <v>18</v>
      </c>
    </row>
    <row r="82" spans="1:12" x14ac:dyDescent="0.25">
      <c r="A82" s="1">
        <v>3447</v>
      </c>
      <c r="B82" s="1">
        <v>561627</v>
      </c>
      <c r="C82" s="1">
        <v>2012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0</v>
      </c>
      <c r="J82" s="1">
        <v>47</v>
      </c>
      <c r="K82" s="1">
        <v>1</v>
      </c>
      <c r="L82" t="s">
        <v>18</v>
      </c>
    </row>
    <row r="83" spans="1:12" x14ac:dyDescent="0.25">
      <c r="A83" s="1">
        <v>3447</v>
      </c>
      <c r="B83" s="1">
        <v>561643</v>
      </c>
      <c r="C83" s="1">
        <v>2012</v>
      </c>
      <c r="D83" s="1">
        <v>1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52</v>
      </c>
      <c r="K83" s="1">
        <v>1</v>
      </c>
      <c r="L83" t="s">
        <v>18</v>
      </c>
    </row>
    <row r="84" spans="1:12" x14ac:dyDescent="0.25">
      <c r="A84" s="1">
        <v>3447</v>
      </c>
      <c r="B84" s="1">
        <v>561683</v>
      </c>
      <c r="C84" s="1">
        <v>2012</v>
      </c>
      <c r="D84" s="1">
        <v>1</v>
      </c>
      <c r="E84" s="1">
        <v>0</v>
      </c>
      <c r="F84" s="1">
        <v>1</v>
      </c>
      <c r="G84" s="1">
        <v>0</v>
      </c>
      <c r="H84" s="1">
        <v>0</v>
      </c>
      <c r="I84" s="1">
        <v>0</v>
      </c>
      <c r="J84" s="1">
        <v>26</v>
      </c>
      <c r="K84" s="1">
        <v>1</v>
      </c>
      <c r="L84" t="s">
        <v>18</v>
      </c>
    </row>
    <row r="85" spans="1:12" x14ac:dyDescent="0.25">
      <c r="A85" s="1">
        <v>3447</v>
      </c>
      <c r="B85" s="1">
        <v>561696</v>
      </c>
      <c r="C85" s="1">
        <v>2012</v>
      </c>
      <c r="D85" s="1">
        <v>1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40</v>
      </c>
      <c r="K85" s="1">
        <v>0</v>
      </c>
      <c r="L85" t="s">
        <v>18</v>
      </c>
    </row>
    <row r="86" spans="1:12" x14ac:dyDescent="0.25">
      <c r="A86" s="1">
        <v>3477</v>
      </c>
      <c r="B86" s="1">
        <v>566714</v>
      </c>
      <c r="C86" s="1">
        <v>2013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52</v>
      </c>
      <c r="K86" s="1">
        <v>0</v>
      </c>
      <c r="L86" t="s">
        <v>18</v>
      </c>
    </row>
    <row r="87" spans="1:12" x14ac:dyDescent="0.25">
      <c r="A87" s="1">
        <v>3477</v>
      </c>
      <c r="B87" s="1">
        <v>566734</v>
      </c>
      <c r="C87" s="1">
        <v>2013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30</v>
      </c>
      <c r="K87" s="1">
        <v>1</v>
      </c>
      <c r="L87" t="s">
        <v>18</v>
      </c>
    </row>
    <row r="88" spans="1:12" x14ac:dyDescent="0.25">
      <c r="A88" s="1">
        <v>3477</v>
      </c>
      <c r="B88" s="1">
        <v>566806</v>
      </c>
      <c r="C88" s="1">
        <v>2013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38</v>
      </c>
      <c r="K88" s="1">
        <v>1</v>
      </c>
      <c r="L88" t="s">
        <v>18</v>
      </c>
    </row>
    <row r="89" spans="1:12" x14ac:dyDescent="0.25">
      <c r="A89" s="1">
        <v>3500</v>
      </c>
      <c r="B89" s="1">
        <v>570630</v>
      </c>
      <c r="C89" s="1">
        <v>2013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43</v>
      </c>
      <c r="K89" s="1">
        <v>1</v>
      </c>
      <c r="L89" t="s">
        <v>18</v>
      </c>
    </row>
    <row r="90" spans="1:12" x14ac:dyDescent="0.25">
      <c r="A90" s="1">
        <v>3500</v>
      </c>
      <c r="B90" s="1">
        <v>570665</v>
      </c>
      <c r="C90" s="1">
        <v>2013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41</v>
      </c>
      <c r="K90" s="1">
        <v>1</v>
      </c>
      <c r="L90" t="s">
        <v>18</v>
      </c>
    </row>
    <row r="91" spans="1:12" x14ac:dyDescent="0.25">
      <c r="A91" s="1">
        <v>3500</v>
      </c>
      <c r="B91" s="1">
        <v>570685</v>
      </c>
      <c r="C91" s="1">
        <v>2013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51</v>
      </c>
      <c r="K91" s="1">
        <v>0</v>
      </c>
      <c r="L91" t="s">
        <v>18</v>
      </c>
    </row>
    <row r="92" spans="1:12" x14ac:dyDescent="0.25">
      <c r="A92" s="1">
        <v>3547</v>
      </c>
      <c r="B92" s="1">
        <v>578536</v>
      </c>
      <c r="C92" s="1">
        <v>2013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0</v>
      </c>
      <c r="J92" s="1">
        <v>30</v>
      </c>
      <c r="K92" s="1">
        <v>1</v>
      </c>
      <c r="L92" t="s">
        <v>18</v>
      </c>
    </row>
    <row r="93" spans="1:12" x14ac:dyDescent="0.25">
      <c r="A93" s="1">
        <v>3547</v>
      </c>
      <c r="B93" s="1">
        <v>578608</v>
      </c>
      <c r="C93" s="1">
        <v>2013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0</v>
      </c>
      <c r="J93" s="1">
        <v>50</v>
      </c>
      <c r="K93" s="1">
        <v>1</v>
      </c>
      <c r="L93" t="s">
        <v>18</v>
      </c>
    </row>
    <row r="94" spans="1:12" x14ac:dyDescent="0.25">
      <c r="A94" s="1">
        <v>3547</v>
      </c>
      <c r="B94" s="1">
        <v>578654</v>
      </c>
      <c r="C94" s="1">
        <v>2013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51</v>
      </c>
      <c r="K94" s="1">
        <v>1</v>
      </c>
      <c r="L94" t="s">
        <v>18</v>
      </c>
    </row>
    <row r="95" spans="1:12" x14ac:dyDescent="0.25">
      <c r="A95" s="1">
        <v>3561</v>
      </c>
      <c r="B95" s="1">
        <v>580905</v>
      </c>
      <c r="C95" s="1">
        <v>2013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27</v>
      </c>
      <c r="K95" s="1">
        <v>1</v>
      </c>
      <c r="L95" t="s">
        <v>18</v>
      </c>
    </row>
    <row r="96" spans="1:12" x14ac:dyDescent="0.25">
      <c r="A96" s="1">
        <v>3561</v>
      </c>
      <c r="B96" s="1">
        <v>581025</v>
      </c>
      <c r="C96" s="1">
        <v>2013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52</v>
      </c>
      <c r="K96" s="1">
        <v>1</v>
      </c>
      <c r="L96" t="s">
        <v>18</v>
      </c>
    </row>
    <row r="97" spans="1:12" x14ac:dyDescent="0.25">
      <c r="A97" s="1">
        <v>3561</v>
      </c>
      <c r="B97" s="1">
        <v>581053</v>
      </c>
      <c r="C97" s="1">
        <v>2013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42</v>
      </c>
      <c r="K97" s="1">
        <v>1</v>
      </c>
      <c r="L97" t="s">
        <v>18</v>
      </c>
    </row>
    <row r="98" spans="1:12" x14ac:dyDescent="0.25">
      <c r="A98" s="1">
        <v>3603</v>
      </c>
      <c r="B98" s="1">
        <v>587992</v>
      </c>
      <c r="C98" s="1">
        <v>2013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0</v>
      </c>
      <c r="J98" s="1">
        <v>48</v>
      </c>
      <c r="K98" s="1">
        <v>1</v>
      </c>
      <c r="L98" t="s">
        <v>18</v>
      </c>
    </row>
    <row r="99" spans="1:12" x14ac:dyDescent="0.25">
      <c r="A99" s="1">
        <v>3603</v>
      </c>
      <c r="B99" s="1">
        <v>588028</v>
      </c>
      <c r="C99" s="1">
        <v>2013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30</v>
      </c>
      <c r="K99" s="1">
        <v>1</v>
      </c>
      <c r="L99" t="s">
        <v>18</v>
      </c>
    </row>
    <row r="100" spans="1:12" x14ac:dyDescent="0.25">
      <c r="A100" s="1">
        <v>3603</v>
      </c>
      <c r="B100" s="1">
        <v>588060</v>
      </c>
      <c r="C100" s="1">
        <v>2013</v>
      </c>
      <c r="D100" s="1">
        <v>0</v>
      </c>
      <c r="E100" s="1">
        <v>0</v>
      </c>
      <c r="F100" s="1">
        <v>1</v>
      </c>
      <c r="G100" s="1">
        <v>0</v>
      </c>
      <c r="H100" s="1">
        <v>1</v>
      </c>
      <c r="I100" s="1">
        <v>0</v>
      </c>
      <c r="J100" s="1">
        <v>50</v>
      </c>
      <c r="K100" s="1">
        <v>1</v>
      </c>
      <c r="L100" t="s">
        <v>18</v>
      </c>
    </row>
    <row r="101" spans="1:12" x14ac:dyDescent="0.25">
      <c r="A101" s="1">
        <v>3650</v>
      </c>
      <c r="B101" s="1">
        <v>596004</v>
      </c>
      <c r="C101" s="1">
        <v>2013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44</v>
      </c>
      <c r="K101" s="1">
        <v>0</v>
      </c>
      <c r="L101" t="s">
        <v>18</v>
      </c>
    </row>
    <row r="102" spans="1:12" x14ac:dyDescent="0.25">
      <c r="A102" s="1">
        <v>3682</v>
      </c>
      <c r="B102" s="1">
        <v>601309</v>
      </c>
      <c r="C102" s="1">
        <v>2013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0</v>
      </c>
      <c r="J102" s="1">
        <v>34</v>
      </c>
      <c r="K102" s="1">
        <v>0</v>
      </c>
      <c r="L102" t="s">
        <v>18</v>
      </c>
    </row>
    <row r="103" spans="1:12" x14ac:dyDescent="0.25">
      <c r="A103" s="1">
        <v>3682</v>
      </c>
      <c r="B103" s="1">
        <v>601324</v>
      </c>
      <c r="C103" s="1">
        <v>2013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46</v>
      </c>
      <c r="K103" s="1">
        <v>1</v>
      </c>
      <c r="L103" t="s">
        <v>18</v>
      </c>
    </row>
    <row r="104" spans="1:12" x14ac:dyDescent="0.25">
      <c r="A104" s="1">
        <v>3682</v>
      </c>
      <c r="B104" s="1">
        <v>601349</v>
      </c>
      <c r="C104" s="1">
        <v>2013</v>
      </c>
      <c r="D104" s="1">
        <v>0</v>
      </c>
      <c r="E104" s="1">
        <v>0</v>
      </c>
      <c r="F104" s="1">
        <v>1</v>
      </c>
      <c r="G104" s="1">
        <v>1</v>
      </c>
      <c r="H104" s="1">
        <v>1</v>
      </c>
      <c r="I104" s="1">
        <v>0</v>
      </c>
      <c r="J104" s="1">
        <v>45</v>
      </c>
      <c r="K104" s="1">
        <v>1</v>
      </c>
      <c r="L104" t="s">
        <v>18</v>
      </c>
    </row>
    <row r="105" spans="1:12" x14ac:dyDescent="0.25">
      <c r="A105" s="1">
        <v>3682</v>
      </c>
      <c r="B105" s="1">
        <v>601391</v>
      </c>
      <c r="C105" s="1">
        <v>2013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30</v>
      </c>
      <c r="K105" s="1">
        <v>1</v>
      </c>
      <c r="L105" t="s">
        <v>18</v>
      </c>
    </row>
    <row r="106" spans="1:12" x14ac:dyDescent="0.25">
      <c r="A106" s="1">
        <v>3717</v>
      </c>
      <c r="B106" s="1">
        <v>607092</v>
      </c>
      <c r="C106" s="1">
        <v>2013</v>
      </c>
      <c r="D106" s="1">
        <v>1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36</v>
      </c>
      <c r="K106" s="1">
        <v>1</v>
      </c>
      <c r="L106" t="s">
        <v>18</v>
      </c>
    </row>
    <row r="107" spans="1:12" x14ac:dyDescent="0.25">
      <c r="A107" s="1">
        <v>3717</v>
      </c>
      <c r="B107" s="1">
        <v>607125</v>
      </c>
      <c r="C107" s="1">
        <v>2013</v>
      </c>
      <c r="D107" s="1">
        <v>1</v>
      </c>
      <c r="E107" s="1">
        <v>1</v>
      </c>
      <c r="F107" s="1">
        <v>0</v>
      </c>
      <c r="G107" s="1">
        <v>1</v>
      </c>
      <c r="H107" s="1">
        <v>0</v>
      </c>
      <c r="I107" s="1">
        <v>0</v>
      </c>
      <c r="J107" s="1">
        <v>21</v>
      </c>
      <c r="K107" s="1">
        <v>1</v>
      </c>
      <c r="L107" t="s">
        <v>18</v>
      </c>
    </row>
    <row r="108" spans="1:12" x14ac:dyDescent="0.25">
      <c r="A108" s="1">
        <v>3736</v>
      </c>
      <c r="B108" s="1">
        <v>610287</v>
      </c>
      <c r="C108" s="1">
        <v>2014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1</v>
      </c>
      <c r="J108" s="1">
        <v>25</v>
      </c>
      <c r="K108" s="1">
        <v>1</v>
      </c>
      <c r="L108" t="s">
        <v>18</v>
      </c>
    </row>
    <row r="109" spans="1:12" x14ac:dyDescent="0.25">
      <c r="A109" s="1">
        <v>3773</v>
      </c>
      <c r="B109" s="1">
        <v>616330</v>
      </c>
      <c r="C109" s="1">
        <v>2014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31</v>
      </c>
      <c r="K109" s="1">
        <v>1</v>
      </c>
      <c r="L109" t="s">
        <v>18</v>
      </c>
    </row>
    <row r="110" spans="1:12" x14ac:dyDescent="0.25">
      <c r="A110" s="1">
        <v>3773</v>
      </c>
      <c r="B110" s="1">
        <v>616356</v>
      </c>
      <c r="C110" s="1">
        <v>2014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30</v>
      </c>
      <c r="K110" s="1">
        <v>1</v>
      </c>
      <c r="L110" t="s">
        <v>18</v>
      </c>
    </row>
    <row r="111" spans="1:12" x14ac:dyDescent="0.25">
      <c r="A111" s="1">
        <v>3788</v>
      </c>
      <c r="B111" s="1">
        <v>618816</v>
      </c>
      <c r="C111" s="1">
        <v>2014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0</v>
      </c>
      <c r="J111" s="1">
        <v>38</v>
      </c>
      <c r="K111" s="1">
        <v>1</v>
      </c>
      <c r="L111" t="s">
        <v>18</v>
      </c>
    </row>
    <row r="112" spans="1:12" x14ac:dyDescent="0.25">
      <c r="A112" s="1">
        <v>3788</v>
      </c>
      <c r="B112" s="1">
        <v>618874</v>
      </c>
      <c r="C112" s="1">
        <v>2014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34</v>
      </c>
      <c r="K112" s="1">
        <v>1</v>
      </c>
      <c r="L112" t="s">
        <v>18</v>
      </c>
    </row>
    <row r="113" spans="1:12" x14ac:dyDescent="0.25">
      <c r="A113" s="1">
        <v>3819</v>
      </c>
      <c r="B113" s="1">
        <v>624129</v>
      </c>
      <c r="C113" s="1">
        <v>2014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23</v>
      </c>
      <c r="K113" s="1">
        <v>1</v>
      </c>
      <c r="L113" t="s">
        <v>18</v>
      </c>
    </row>
    <row r="114" spans="1:12" x14ac:dyDescent="0.25">
      <c r="A114" s="1">
        <v>3819</v>
      </c>
      <c r="B114" s="1">
        <v>624246</v>
      </c>
      <c r="C114" s="1">
        <v>2014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0</v>
      </c>
      <c r="J114" s="1">
        <v>50</v>
      </c>
      <c r="K114" s="1">
        <v>1</v>
      </c>
      <c r="L114" t="s">
        <v>18</v>
      </c>
    </row>
    <row r="115" spans="1:12" x14ac:dyDescent="0.25">
      <c r="A115" s="1">
        <v>3841</v>
      </c>
      <c r="B115" s="1">
        <v>627721</v>
      </c>
      <c r="C115" s="1">
        <v>2014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31</v>
      </c>
      <c r="K115" s="1">
        <v>1</v>
      </c>
      <c r="L115" t="s">
        <v>18</v>
      </c>
    </row>
    <row r="116" spans="1:12" x14ac:dyDescent="0.25">
      <c r="A116" s="1">
        <v>3841</v>
      </c>
      <c r="B116" s="1">
        <v>627810</v>
      </c>
      <c r="C116" s="1">
        <v>2014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0</v>
      </c>
      <c r="J116" s="1">
        <v>23</v>
      </c>
      <c r="K116" s="1">
        <v>1</v>
      </c>
      <c r="L116" t="s">
        <v>18</v>
      </c>
    </row>
    <row r="117" spans="1:12" x14ac:dyDescent="0.25">
      <c r="A117" s="1">
        <v>3856</v>
      </c>
      <c r="B117" s="1">
        <v>630257</v>
      </c>
      <c r="C117" s="1">
        <v>2014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48</v>
      </c>
      <c r="K117" s="1">
        <v>1</v>
      </c>
      <c r="L117" t="s">
        <v>18</v>
      </c>
    </row>
    <row r="118" spans="1:12" x14ac:dyDescent="0.25">
      <c r="A118" s="1">
        <v>3856</v>
      </c>
      <c r="B118" s="1">
        <v>630319</v>
      </c>
      <c r="C118" s="1">
        <v>2014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31</v>
      </c>
      <c r="K118" s="1">
        <v>1</v>
      </c>
      <c r="L118" t="s">
        <v>18</v>
      </c>
    </row>
    <row r="119" spans="1:12" x14ac:dyDescent="0.25">
      <c r="A119" s="1">
        <v>3856</v>
      </c>
      <c r="B119" s="1">
        <v>630332</v>
      </c>
      <c r="C119" s="1">
        <v>2014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48</v>
      </c>
      <c r="K119" s="1">
        <v>1</v>
      </c>
      <c r="L119" t="s">
        <v>18</v>
      </c>
    </row>
    <row r="120" spans="1:12" x14ac:dyDescent="0.25">
      <c r="A120" s="1">
        <v>3856</v>
      </c>
      <c r="B120" s="1">
        <v>630387</v>
      </c>
      <c r="C120" s="1">
        <v>2014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43</v>
      </c>
      <c r="K120" s="1">
        <v>1</v>
      </c>
      <c r="L120" t="s">
        <v>18</v>
      </c>
    </row>
    <row r="121" spans="1:12" x14ac:dyDescent="0.25">
      <c r="A121" s="1">
        <v>3917</v>
      </c>
      <c r="B121" s="1">
        <v>640458</v>
      </c>
      <c r="C121" s="1">
        <v>2014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0</v>
      </c>
      <c r="J121" s="1">
        <v>51</v>
      </c>
      <c r="K121" s="1">
        <v>1</v>
      </c>
      <c r="L121" t="s">
        <v>18</v>
      </c>
    </row>
    <row r="122" spans="1:12" x14ac:dyDescent="0.25">
      <c r="A122" s="1">
        <v>3917</v>
      </c>
      <c r="B122" s="1">
        <v>640484</v>
      </c>
      <c r="C122" s="1">
        <v>2014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33</v>
      </c>
      <c r="K122" s="1">
        <v>1</v>
      </c>
      <c r="L122" t="s">
        <v>18</v>
      </c>
    </row>
    <row r="123" spans="1:12" x14ac:dyDescent="0.25">
      <c r="A123" s="1">
        <v>3965</v>
      </c>
      <c r="B123" s="1">
        <v>648336</v>
      </c>
      <c r="C123" s="1">
        <v>2014</v>
      </c>
      <c r="D123" s="1">
        <v>0</v>
      </c>
      <c r="E123" s="1">
        <v>0</v>
      </c>
      <c r="F123" s="1">
        <v>1</v>
      </c>
      <c r="G123" s="1">
        <v>0</v>
      </c>
      <c r="H123" s="1">
        <v>1</v>
      </c>
      <c r="I123" s="1">
        <v>0</v>
      </c>
      <c r="J123" s="1">
        <v>23</v>
      </c>
      <c r="K123" s="1">
        <v>1</v>
      </c>
      <c r="L123" t="s">
        <v>18</v>
      </c>
    </row>
    <row r="124" spans="1:12" x14ac:dyDescent="0.25">
      <c r="A124" s="1">
        <v>3965</v>
      </c>
      <c r="B124" s="1">
        <v>648370</v>
      </c>
      <c r="C124" s="1">
        <v>2014</v>
      </c>
      <c r="D124" s="1">
        <v>0</v>
      </c>
      <c r="E124" s="1">
        <v>0</v>
      </c>
      <c r="F124" s="1">
        <v>1</v>
      </c>
      <c r="G124" s="1">
        <v>0</v>
      </c>
      <c r="H124" s="1">
        <v>1</v>
      </c>
      <c r="I124" s="1">
        <v>0</v>
      </c>
      <c r="J124" s="1">
        <v>46</v>
      </c>
      <c r="K124" s="1">
        <v>0</v>
      </c>
      <c r="L124" t="s">
        <v>18</v>
      </c>
    </row>
    <row r="125" spans="1:12" x14ac:dyDescent="0.25">
      <c r="A125" s="1">
        <v>3965</v>
      </c>
      <c r="B125" s="1">
        <v>648388</v>
      </c>
      <c r="C125" s="1">
        <v>2014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0</v>
      </c>
      <c r="J125" s="1">
        <v>26</v>
      </c>
      <c r="K125" s="1">
        <v>1</v>
      </c>
      <c r="L125" t="s">
        <v>18</v>
      </c>
    </row>
    <row r="126" spans="1:12" x14ac:dyDescent="0.25">
      <c r="A126" s="1">
        <v>3986</v>
      </c>
      <c r="B126" s="1">
        <v>651762</v>
      </c>
      <c r="C126" s="1">
        <v>2014</v>
      </c>
      <c r="D126" s="1">
        <v>1</v>
      </c>
      <c r="E126" s="1">
        <v>0</v>
      </c>
      <c r="F126" s="1">
        <v>1</v>
      </c>
      <c r="G126" s="1">
        <v>0</v>
      </c>
      <c r="H126" s="1">
        <v>1</v>
      </c>
      <c r="I126" s="1">
        <v>1</v>
      </c>
      <c r="J126" s="1">
        <v>44</v>
      </c>
      <c r="K126" s="1">
        <v>0</v>
      </c>
      <c r="L126" t="s">
        <v>18</v>
      </c>
    </row>
    <row r="127" spans="1:12" x14ac:dyDescent="0.25">
      <c r="A127" s="1">
        <v>3986</v>
      </c>
      <c r="B127" s="1">
        <v>651850</v>
      </c>
      <c r="C127" s="1">
        <v>2014</v>
      </c>
      <c r="D127" s="1">
        <v>1</v>
      </c>
      <c r="E127" s="1">
        <v>0</v>
      </c>
      <c r="F127" s="1">
        <v>1</v>
      </c>
      <c r="G127" s="1">
        <v>0</v>
      </c>
      <c r="H127" s="1">
        <v>1</v>
      </c>
      <c r="I127" s="1">
        <v>1</v>
      </c>
      <c r="J127" s="1">
        <v>30</v>
      </c>
      <c r="K127" s="1">
        <v>1</v>
      </c>
      <c r="L127" t="s">
        <v>18</v>
      </c>
    </row>
    <row r="128" spans="1:12" x14ac:dyDescent="0.25">
      <c r="A128" s="1">
        <v>3988</v>
      </c>
      <c r="B128" s="1">
        <v>652075</v>
      </c>
      <c r="C128" s="1">
        <v>2014</v>
      </c>
      <c r="D128" s="1">
        <v>1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51</v>
      </c>
      <c r="K128" s="1">
        <v>0</v>
      </c>
      <c r="L128" t="s">
        <v>18</v>
      </c>
    </row>
    <row r="129" spans="1:12" x14ac:dyDescent="0.25">
      <c r="A129" s="1">
        <v>3994</v>
      </c>
      <c r="B129" s="1">
        <v>653095</v>
      </c>
      <c r="C129" s="1">
        <v>2015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52</v>
      </c>
      <c r="K129" s="1">
        <v>0</v>
      </c>
      <c r="L129" t="s">
        <v>18</v>
      </c>
    </row>
    <row r="130" spans="1:12" x14ac:dyDescent="0.25">
      <c r="A130" s="1">
        <v>4108</v>
      </c>
      <c r="B130" s="1">
        <v>672335</v>
      </c>
      <c r="C130" s="1">
        <v>2015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0</v>
      </c>
      <c r="J130" s="1">
        <v>47</v>
      </c>
      <c r="K130" s="1">
        <v>1</v>
      </c>
      <c r="L130" t="s">
        <v>18</v>
      </c>
    </row>
    <row r="131" spans="1:12" x14ac:dyDescent="0.25">
      <c r="A131" s="1">
        <v>4108</v>
      </c>
      <c r="B131" s="1">
        <v>672344</v>
      </c>
      <c r="C131" s="1">
        <v>2015</v>
      </c>
      <c r="D131" s="1">
        <v>0</v>
      </c>
      <c r="E131" s="1">
        <v>1</v>
      </c>
      <c r="F131" s="1">
        <v>0</v>
      </c>
      <c r="G131" s="1">
        <v>0</v>
      </c>
      <c r="H131" s="1">
        <v>1</v>
      </c>
      <c r="I131" s="1">
        <v>0</v>
      </c>
      <c r="J131" s="1">
        <v>34</v>
      </c>
      <c r="K131" s="1">
        <v>1</v>
      </c>
      <c r="L131" t="s">
        <v>18</v>
      </c>
    </row>
    <row r="132" spans="1:12" x14ac:dyDescent="0.25">
      <c r="A132" s="1">
        <v>4108</v>
      </c>
      <c r="B132" s="1">
        <v>672458</v>
      </c>
      <c r="C132" s="1">
        <v>2015</v>
      </c>
      <c r="D132" s="1">
        <v>0</v>
      </c>
      <c r="E132" s="1">
        <v>1</v>
      </c>
      <c r="F132" s="1">
        <v>0</v>
      </c>
      <c r="G132" s="1">
        <v>0</v>
      </c>
      <c r="H132" s="1">
        <v>1</v>
      </c>
      <c r="I132" s="1">
        <v>0</v>
      </c>
      <c r="J132" s="1">
        <v>24</v>
      </c>
      <c r="K132" s="1">
        <v>1</v>
      </c>
      <c r="L132" t="s">
        <v>18</v>
      </c>
    </row>
    <row r="133" spans="1:12" x14ac:dyDescent="0.25">
      <c r="A133" s="1">
        <v>4108</v>
      </c>
      <c r="B133" s="1">
        <v>672465</v>
      </c>
      <c r="C133" s="1">
        <v>2015</v>
      </c>
      <c r="D133" s="1">
        <v>0</v>
      </c>
      <c r="E133" s="1">
        <v>1</v>
      </c>
      <c r="F133" s="1">
        <v>0</v>
      </c>
      <c r="G133" s="1">
        <v>0</v>
      </c>
      <c r="H133" s="1">
        <v>1</v>
      </c>
      <c r="I133" s="1">
        <v>0</v>
      </c>
      <c r="J133" s="1">
        <v>50</v>
      </c>
      <c r="K133" s="1">
        <v>1</v>
      </c>
      <c r="L133" t="s">
        <v>18</v>
      </c>
    </row>
    <row r="134" spans="1:12" x14ac:dyDescent="0.25">
      <c r="A134" s="1">
        <v>4180</v>
      </c>
      <c r="B134" s="1">
        <v>684436</v>
      </c>
      <c r="C134" s="1">
        <v>2015</v>
      </c>
      <c r="D134" s="1">
        <v>0</v>
      </c>
      <c r="E134" s="1">
        <v>0</v>
      </c>
      <c r="F134" s="1">
        <v>1</v>
      </c>
      <c r="G134" s="1">
        <v>0</v>
      </c>
      <c r="H134" s="1">
        <v>1</v>
      </c>
      <c r="I134" s="1">
        <v>0</v>
      </c>
      <c r="J134" s="1">
        <v>35</v>
      </c>
      <c r="K134" s="1">
        <v>1</v>
      </c>
      <c r="L134" t="s">
        <v>18</v>
      </c>
    </row>
    <row r="135" spans="1:12" x14ac:dyDescent="0.25">
      <c r="A135" s="1">
        <v>4190</v>
      </c>
      <c r="B135" s="1">
        <v>686072</v>
      </c>
      <c r="C135" s="1">
        <v>2015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25</v>
      </c>
      <c r="K135" s="1">
        <v>1</v>
      </c>
      <c r="L135" t="s">
        <v>18</v>
      </c>
    </row>
    <row r="136" spans="1:12" x14ac:dyDescent="0.25">
      <c r="A136" s="1">
        <v>4190</v>
      </c>
      <c r="B136" s="1">
        <v>686097</v>
      </c>
      <c r="C136" s="1">
        <v>2015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21</v>
      </c>
      <c r="K136" s="1">
        <v>1</v>
      </c>
      <c r="L136" t="s">
        <v>18</v>
      </c>
    </row>
    <row r="137" spans="1:12" x14ac:dyDescent="0.25">
      <c r="A137" s="1">
        <v>4190</v>
      </c>
      <c r="B137" s="1">
        <v>686170</v>
      </c>
      <c r="C137" s="1">
        <v>2015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32</v>
      </c>
      <c r="K137" s="1">
        <v>1</v>
      </c>
      <c r="L137" t="s">
        <v>18</v>
      </c>
    </row>
    <row r="138" spans="1:12" x14ac:dyDescent="0.25">
      <c r="A138" s="1">
        <v>4219</v>
      </c>
      <c r="B138" s="1">
        <v>691042</v>
      </c>
      <c r="C138" s="1">
        <v>2015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38</v>
      </c>
      <c r="K138" s="1">
        <v>1</v>
      </c>
      <c r="L138" t="s">
        <v>18</v>
      </c>
    </row>
    <row r="139" spans="1:12" x14ac:dyDescent="0.25">
      <c r="A139" s="1">
        <v>3230</v>
      </c>
      <c r="B139" s="1">
        <v>525504</v>
      </c>
      <c r="C139" s="1">
        <v>2012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29</v>
      </c>
      <c r="K139" s="1">
        <v>1</v>
      </c>
      <c r="L139" t="s">
        <v>16</v>
      </c>
    </row>
    <row r="140" spans="1:12" x14ac:dyDescent="0.25">
      <c r="A140" s="1">
        <v>3230</v>
      </c>
      <c r="B140" s="1">
        <v>525530</v>
      </c>
      <c r="C140" s="1">
        <v>2012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43</v>
      </c>
      <c r="K140" s="1">
        <v>0</v>
      </c>
      <c r="L140" t="s">
        <v>16</v>
      </c>
    </row>
    <row r="141" spans="1:12" x14ac:dyDescent="0.25">
      <c r="A141" s="1">
        <v>3230</v>
      </c>
      <c r="B141" s="1">
        <v>525545</v>
      </c>
      <c r="C141" s="1">
        <v>2012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29</v>
      </c>
      <c r="K141" s="1">
        <v>1</v>
      </c>
      <c r="L141" t="s">
        <v>16</v>
      </c>
    </row>
    <row r="142" spans="1:12" x14ac:dyDescent="0.25">
      <c r="A142" s="1">
        <v>3362</v>
      </c>
      <c r="B142" s="1">
        <v>547663</v>
      </c>
      <c r="C142" s="1">
        <v>2012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27</v>
      </c>
      <c r="K142" s="1">
        <v>1</v>
      </c>
      <c r="L142" t="s">
        <v>16</v>
      </c>
    </row>
    <row r="143" spans="1:12" x14ac:dyDescent="0.25">
      <c r="A143" s="1">
        <v>3362</v>
      </c>
      <c r="B143" s="1">
        <v>547676</v>
      </c>
      <c r="C143" s="1">
        <v>2012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50</v>
      </c>
      <c r="K143" s="1">
        <v>0</v>
      </c>
      <c r="L143" t="s">
        <v>16</v>
      </c>
    </row>
    <row r="144" spans="1:12" x14ac:dyDescent="0.25">
      <c r="A144" s="1">
        <v>3362</v>
      </c>
      <c r="B144" s="1">
        <v>547688</v>
      </c>
      <c r="C144" s="1">
        <v>2012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33</v>
      </c>
      <c r="K144" s="1">
        <v>0</v>
      </c>
      <c r="L144" t="s">
        <v>16</v>
      </c>
    </row>
    <row r="145" spans="1:12" x14ac:dyDescent="0.25">
      <c r="A145" s="1">
        <v>3373</v>
      </c>
      <c r="B145" s="1">
        <v>549461</v>
      </c>
      <c r="C145" s="1">
        <v>2012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23</v>
      </c>
      <c r="K145" s="1">
        <v>1</v>
      </c>
      <c r="L145" t="s">
        <v>16</v>
      </c>
    </row>
    <row r="146" spans="1:12" x14ac:dyDescent="0.25">
      <c r="A146" s="1">
        <v>3373</v>
      </c>
      <c r="B146" s="1">
        <v>549483</v>
      </c>
      <c r="C146" s="1">
        <v>2012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33</v>
      </c>
      <c r="K146" s="1">
        <v>1</v>
      </c>
      <c r="L146" t="s">
        <v>16</v>
      </c>
    </row>
    <row r="147" spans="1:12" x14ac:dyDescent="0.25">
      <c r="A147" s="1">
        <v>3373</v>
      </c>
      <c r="B147" s="1">
        <v>549519</v>
      </c>
      <c r="C147" s="1">
        <v>2012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51</v>
      </c>
      <c r="K147" s="1">
        <v>0</v>
      </c>
      <c r="L147" t="s">
        <v>16</v>
      </c>
    </row>
    <row r="148" spans="1:12" x14ac:dyDescent="0.25">
      <c r="A148" s="1">
        <v>3453</v>
      </c>
      <c r="B148" s="1">
        <v>562711</v>
      </c>
      <c r="C148" s="1">
        <v>2012</v>
      </c>
      <c r="D148" s="1">
        <v>1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38</v>
      </c>
      <c r="K148" s="1">
        <v>0</v>
      </c>
      <c r="L148" t="s">
        <v>16</v>
      </c>
    </row>
    <row r="149" spans="1:12" x14ac:dyDescent="0.25">
      <c r="A149" s="1">
        <v>3455</v>
      </c>
      <c r="B149" s="1">
        <v>562970</v>
      </c>
      <c r="C149" s="1">
        <v>2012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36</v>
      </c>
      <c r="K149" s="1">
        <v>1</v>
      </c>
      <c r="L149" t="s">
        <v>16</v>
      </c>
    </row>
    <row r="150" spans="1:12" x14ac:dyDescent="0.25">
      <c r="A150" s="1">
        <v>3455</v>
      </c>
      <c r="B150" s="1">
        <v>563025</v>
      </c>
      <c r="C150" s="1">
        <v>2012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27</v>
      </c>
      <c r="K150" s="1">
        <v>1</v>
      </c>
      <c r="L150" t="s">
        <v>16</v>
      </c>
    </row>
    <row r="151" spans="1:12" x14ac:dyDescent="0.25">
      <c r="A151" s="1">
        <v>3455</v>
      </c>
      <c r="B151" s="1">
        <v>563062</v>
      </c>
      <c r="C151" s="1">
        <v>2012</v>
      </c>
      <c r="D151" s="1">
        <v>1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34</v>
      </c>
      <c r="K151" s="1">
        <v>1</v>
      </c>
      <c r="L151" t="s">
        <v>16</v>
      </c>
    </row>
    <row r="152" spans="1:12" x14ac:dyDescent="0.25">
      <c r="A152" s="1">
        <v>3466</v>
      </c>
      <c r="B152" s="1">
        <v>564789</v>
      </c>
      <c r="C152" s="1">
        <v>2013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33</v>
      </c>
      <c r="K152" s="1">
        <v>1</v>
      </c>
      <c r="L152" t="s">
        <v>16</v>
      </c>
    </row>
    <row r="153" spans="1:12" x14ac:dyDescent="0.25">
      <c r="A153" s="1">
        <v>3466</v>
      </c>
      <c r="B153" s="1">
        <v>564802</v>
      </c>
      <c r="C153" s="1">
        <v>2013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42</v>
      </c>
      <c r="K153" s="1">
        <v>1</v>
      </c>
      <c r="L153" t="s">
        <v>16</v>
      </c>
    </row>
    <row r="154" spans="1:12" x14ac:dyDescent="0.25">
      <c r="A154" s="1">
        <v>3483</v>
      </c>
      <c r="B154" s="1">
        <v>567735</v>
      </c>
      <c r="C154" s="1">
        <v>2013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v>47</v>
      </c>
      <c r="K154" s="1">
        <v>0</v>
      </c>
      <c r="L154" t="s">
        <v>16</v>
      </c>
    </row>
    <row r="155" spans="1:12" x14ac:dyDescent="0.25">
      <c r="A155" s="1">
        <v>3483</v>
      </c>
      <c r="B155" s="1">
        <v>567847</v>
      </c>
      <c r="C155" s="1">
        <v>2013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47</v>
      </c>
      <c r="K155" s="1">
        <v>0</v>
      </c>
      <c r="L155" t="s">
        <v>16</v>
      </c>
    </row>
    <row r="156" spans="1:12" x14ac:dyDescent="0.25">
      <c r="A156" s="1">
        <v>3505</v>
      </c>
      <c r="B156" s="1">
        <v>571459</v>
      </c>
      <c r="C156" s="1">
        <v>2013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23</v>
      </c>
      <c r="K156" s="1">
        <v>1</v>
      </c>
      <c r="L156" t="s">
        <v>16</v>
      </c>
    </row>
    <row r="157" spans="1:12" x14ac:dyDescent="0.25">
      <c r="A157" s="1">
        <v>3505</v>
      </c>
      <c r="B157" s="1">
        <v>571469</v>
      </c>
      <c r="C157" s="1">
        <v>2013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31</v>
      </c>
      <c r="K157" s="1">
        <v>1</v>
      </c>
      <c r="L157" t="s">
        <v>16</v>
      </c>
    </row>
    <row r="158" spans="1:12" x14ac:dyDescent="0.25">
      <c r="A158" s="1">
        <v>3505</v>
      </c>
      <c r="B158" s="1">
        <v>571482</v>
      </c>
      <c r="C158" s="1">
        <v>2013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41</v>
      </c>
      <c r="K158" s="1">
        <v>1</v>
      </c>
      <c r="L158" t="s">
        <v>16</v>
      </c>
    </row>
    <row r="159" spans="1:12" x14ac:dyDescent="0.25">
      <c r="A159" s="1">
        <v>3505</v>
      </c>
      <c r="B159" s="1">
        <v>571574</v>
      </c>
      <c r="C159" s="1">
        <v>2013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43</v>
      </c>
      <c r="K159" s="1">
        <v>1</v>
      </c>
      <c r="L159" t="s">
        <v>16</v>
      </c>
    </row>
    <row r="160" spans="1:12" x14ac:dyDescent="0.25">
      <c r="A160" s="1">
        <v>3554</v>
      </c>
      <c r="B160" s="1">
        <v>579760</v>
      </c>
      <c r="C160" s="1">
        <v>2013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36</v>
      </c>
      <c r="K160" s="1">
        <v>1</v>
      </c>
      <c r="L160" t="s">
        <v>16</v>
      </c>
    </row>
    <row r="161" spans="1:12" x14ac:dyDescent="0.25">
      <c r="A161" s="1">
        <v>3554</v>
      </c>
      <c r="B161" s="1">
        <v>579782</v>
      </c>
      <c r="C161" s="1">
        <v>2013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34</v>
      </c>
      <c r="K161" s="1">
        <v>0</v>
      </c>
      <c r="L161" t="s">
        <v>16</v>
      </c>
    </row>
    <row r="162" spans="1:12" x14ac:dyDescent="0.25">
      <c r="A162" s="1">
        <v>3564</v>
      </c>
      <c r="B162" s="1">
        <v>581543</v>
      </c>
      <c r="C162" s="1">
        <v>2013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20</v>
      </c>
      <c r="K162" s="1">
        <v>1</v>
      </c>
      <c r="L162" t="s">
        <v>16</v>
      </c>
    </row>
    <row r="163" spans="1:12" x14ac:dyDescent="0.25">
      <c r="A163" s="1">
        <v>3632</v>
      </c>
      <c r="B163" s="1">
        <v>592924</v>
      </c>
      <c r="C163" s="1">
        <v>2013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27</v>
      </c>
      <c r="K163" s="1">
        <v>1</v>
      </c>
      <c r="L163" t="s">
        <v>16</v>
      </c>
    </row>
    <row r="164" spans="1:12" x14ac:dyDescent="0.25">
      <c r="A164" s="1">
        <v>3632</v>
      </c>
      <c r="B164" s="1">
        <v>592974</v>
      </c>
      <c r="C164" s="1">
        <v>2013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31</v>
      </c>
      <c r="K164" s="1">
        <v>0</v>
      </c>
      <c r="L164" t="s">
        <v>16</v>
      </c>
    </row>
    <row r="165" spans="1:12" x14ac:dyDescent="0.25">
      <c r="A165" s="1">
        <v>3679</v>
      </c>
      <c r="B165" s="1">
        <v>600902</v>
      </c>
      <c r="C165" s="1">
        <v>2013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40</v>
      </c>
      <c r="K165" s="1">
        <v>1</v>
      </c>
      <c r="L165" t="s">
        <v>16</v>
      </c>
    </row>
    <row r="166" spans="1:12" x14ac:dyDescent="0.25">
      <c r="A166" s="1">
        <v>3689</v>
      </c>
      <c r="B166" s="1">
        <v>602435</v>
      </c>
      <c r="C166" s="1">
        <v>2013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37</v>
      </c>
      <c r="K166" s="1">
        <v>1</v>
      </c>
      <c r="L166" t="s">
        <v>16</v>
      </c>
    </row>
    <row r="167" spans="1:12" x14ac:dyDescent="0.25">
      <c r="A167" s="1">
        <v>3702</v>
      </c>
      <c r="B167" s="1">
        <v>604656</v>
      </c>
      <c r="C167" s="1">
        <v>2013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25</v>
      </c>
      <c r="K167" s="1">
        <v>1</v>
      </c>
      <c r="L167" t="s">
        <v>16</v>
      </c>
    </row>
    <row r="168" spans="1:12" x14ac:dyDescent="0.25">
      <c r="A168" s="1">
        <v>3702</v>
      </c>
      <c r="B168" s="1">
        <v>604663</v>
      </c>
      <c r="C168" s="1">
        <v>2013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53</v>
      </c>
      <c r="K168" s="1">
        <v>1</v>
      </c>
      <c r="L168" t="s">
        <v>16</v>
      </c>
    </row>
    <row r="169" spans="1:12" x14ac:dyDescent="0.25">
      <c r="A169" s="1">
        <v>3201</v>
      </c>
      <c r="B169" s="1">
        <v>520570</v>
      </c>
      <c r="C169" s="1">
        <v>2012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40</v>
      </c>
      <c r="K169" s="1">
        <v>1</v>
      </c>
      <c r="L169" t="s">
        <v>16</v>
      </c>
    </row>
    <row r="170" spans="1:12" x14ac:dyDescent="0.25">
      <c r="A170" s="1">
        <v>3201</v>
      </c>
      <c r="B170" s="1">
        <v>520621</v>
      </c>
      <c r="C170" s="1">
        <v>2012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43</v>
      </c>
      <c r="K170" s="1">
        <v>1</v>
      </c>
      <c r="L170" t="s">
        <v>16</v>
      </c>
    </row>
    <row r="171" spans="1:12" x14ac:dyDescent="0.25">
      <c r="A171" s="1">
        <v>3201</v>
      </c>
      <c r="B171" s="1">
        <v>520631</v>
      </c>
      <c r="C171" s="1">
        <v>2012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63</v>
      </c>
      <c r="K171" s="1">
        <v>1</v>
      </c>
      <c r="L171" t="s">
        <v>16</v>
      </c>
    </row>
    <row r="172" spans="1:12" x14ac:dyDescent="0.25">
      <c r="A172" s="1">
        <v>3219</v>
      </c>
      <c r="B172" s="1">
        <v>523619</v>
      </c>
      <c r="C172" s="1">
        <v>2012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36</v>
      </c>
      <c r="K172" s="1">
        <v>1</v>
      </c>
      <c r="L172" t="s">
        <v>16</v>
      </c>
    </row>
    <row r="173" spans="1:12" x14ac:dyDescent="0.25">
      <c r="A173" s="1">
        <v>3219</v>
      </c>
      <c r="B173" s="1">
        <v>523641</v>
      </c>
      <c r="C173" s="1">
        <v>2012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48</v>
      </c>
      <c r="K173" s="1">
        <v>1</v>
      </c>
      <c r="L173" t="s">
        <v>16</v>
      </c>
    </row>
    <row r="174" spans="1:12" x14ac:dyDescent="0.25">
      <c r="A174" s="1">
        <v>3241</v>
      </c>
      <c r="B174" s="1">
        <v>527392</v>
      </c>
      <c r="C174" s="1">
        <v>2012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55</v>
      </c>
      <c r="K174" s="1">
        <v>0</v>
      </c>
      <c r="L174" t="s">
        <v>16</v>
      </c>
    </row>
    <row r="175" spans="1:12" x14ac:dyDescent="0.25">
      <c r="A175" s="1">
        <v>3241</v>
      </c>
      <c r="B175" s="1">
        <v>527415</v>
      </c>
      <c r="C175" s="1">
        <v>2012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36</v>
      </c>
      <c r="K175" s="1">
        <v>1</v>
      </c>
      <c r="L175" t="s">
        <v>16</v>
      </c>
    </row>
    <row r="176" spans="1:12" x14ac:dyDescent="0.25">
      <c r="A176" s="1">
        <v>3241</v>
      </c>
      <c r="B176" s="1">
        <v>527425</v>
      </c>
      <c r="C176" s="1">
        <v>2012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40</v>
      </c>
      <c r="K176" s="1">
        <v>0</v>
      </c>
      <c r="L176" t="s">
        <v>16</v>
      </c>
    </row>
    <row r="177" spans="1:12" x14ac:dyDescent="0.25">
      <c r="A177" s="1">
        <v>3241</v>
      </c>
      <c r="B177" s="1">
        <v>527471</v>
      </c>
      <c r="C177" s="1">
        <v>2012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40</v>
      </c>
      <c r="K177" s="1">
        <v>1</v>
      </c>
      <c r="L177" t="s">
        <v>16</v>
      </c>
    </row>
    <row r="178" spans="1:12" x14ac:dyDescent="0.25">
      <c r="A178" s="1">
        <v>3262</v>
      </c>
      <c r="B178" s="1">
        <v>530817</v>
      </c>
      <c r="C178" s="1">
        <v>2012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0</v>
      </c>
      <c r="J178" s="1">
        <v>19</v>
      </c>
      <c r="K178" s="1">
        <v>1</v>
      </c>
      <c r="L178" t="s">
        <v>16</v>
      </c>
    </row>
    <row r="179" spans="1:12" x14ac:dyDescent="0.25">
      <c r="A179" s="1">
        <v>3276</v>
      </c>
      <c r="B179" s="1">
        <v>533205</v>
      </c>
      <c r="C179" s="1">
        <v>2012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0</v>
      </c>
      <c r="J179" s="1">
        <v>43</v>
      </c>
      <c r="K179" s="1">
        <v>0</v>
      </c>
      <c r="L179" t="s">
        <v>16</v>
      </c>
    </row>
    <row r="180" spans="1:12" x14ac:dyDescent="0.25">
      <c r="A180" s="1">
        <v>3276</v>
      </c>
      <c r="B180" s="1">
        <v>533221</v>
      </c>
      <c r="C180" s="1">
        <v>2012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0</v>
      </c>
      <c r="J180" s="1">
        <v>42</v>
      </c>
      <c r="K180" s="1">
        <v>1</v>
      </c>
      <c r="L180" t="s">
        <v>16</v>
      </c>
    </row>
    <row r="181" spans="1:12" x14ac:dyDescent="0.25">
      <c r="A181" s="1">
        <v>3276</v>
      </c>
      <c r="B181" s="1">
        <v>533268</v>
      </c>
      <c r="C181" s="1">
        <v>2012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52</v>
      </c>
      <c r="K181" s="1">
        <v>0</v>
      </c>
      <c r="L181" t="s">
        <v>16</v>
      </c>
    </row>
    <row r="182" spans="1:12" x14ac:dyDescent="0.25">
      <c r="A182" s="1">
        <v>3280</v>
      </c>
      <c r="B182" s="1">
        <v>533903</v>
      </c>
      <c r="C182" s="1">
        <v>2012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38</v>
      </c>
      <c r="K182" s="1">
        <v>1</v>
      </c>
      <c r="L182" t="s">
        <v>16</v>
      </c>
    </row>
    <row r="183" spans="1:12" x14ac:dyDescent="0.25">
      <c r="A183" s="1">
        <v>3280</v>
      </c>
      <c r="B183" s="1">
        <v>533991</v>
      </c>
      <c r="C183" s="1">
        <v>2012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28</v>
      </c>
      <c r="K183" s="1">
        <v>1</v>
      </c>
      <c r="L183" t="s">
        <v>16</v>
      </c>
    </row>
    <row r="184" spans="1:12" x14ac:dyDescent="0.25">
      <c r="A184" s="1">
        <v>3306</v>
      </c>
      <c r="B184" s="1">
        <v>538226</v>
      </c>
      <c r="C184" s="1">
        <v>2012</v>
      </c>
      <c r="D184" s="1">
        <v>0</v>
      </c>
      <c r="E184" s="1">
        <v>0</v>
      </c>
      <c r="F184" s="1">
        <v>0</v>
      </c>
      <c r="G184" s="1">
        <v>0</v>
      </c>
      <c r="H184" s="1">
        <v>1</v>
      </c>
      <c r="I184" s="1">
        <v>0</v>
      </c>
      <c r="J184" s="1">
        <v>43</v>
      </c>
      <c r="K184" s="1">
        <v>1</v>
      </c>
      <c r="L184" t="s">
        <v>16</v>
      </c>
    </row>
    <row r="185" spans="1:12" x14ac:dyDescent="0.25">
      <c r="A185" s="1">
        <v>3331</v>
      </c>
      <c r="B185" s="1">
        <v>542405</v>
      </c>
      <c r="C185" s="1">
        <v>2012</v>
      </c>
      <c r="D185" s="1">
        <v>0</v>
      </c>
      <c r="E185" s="1">
        <v>0</v>
      </c>
      <c r="F185" s="1">
        <v>0</v>
      </c>
      <c r="G185" s="1">
        <v>0</v>
      </c>
      <c r="H185" s="1">
        <v>1</v>
      </c>
      <c r="I185" s="1">
        <v>0</v>
      </c>
      <c r="J185" s="1">
        <v>33</v>
      </c>
      <c r="K185" s="1">
        <v>1</v>
      </c>
      <c r="L185" t="s">
        <v>16</v>
      </c>
    </row>
    <row r="186" spans="1:12" x14ac:dyDescent="0.25">
      <c r="A186" s="1">
        <v>3331</v>
      </c>
      <c r="B186" s="1">
        <v>542420</v>
      </c>
      <c r="C186" s="1">
        <v>2012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41</v>
      </c>
      <c r="K186" s="1">
        <v>0</v>
      </c>
      <c r="L186" t="s">
        <v>16</v>
      </c>
    </row>
    <row r="187" spans="1:12" x14ac:dyDescent="0.25">
      <c r="A187" s="1">
        <v>3348</v>
      </c>
      <c r="B187" s="1">
        <v>545189</v>
      </c>
      <c r="C187" s="1">
        <v>2012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0</v>
      </c>
      <c r="J187" s="1">
        <v>32</v>
      </c>
      <c r="K187" s="1">
        <v>1</v>
      </c>
      <c r="L187" t="s">
        <v>16</v>
      </c>
    </row>
    <row r="188" spans="1:12" x14ac:dyDescent="0.25">
      <c r="A188" s="1">
        <v>3348</v>
      </c>
      <c r="B188" s="1">
        <v>545232</v>
      </c>
      <c r="C188" s="1">
        <v>2012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0</v>
      </c>
      <c r="J188" s="1">
        <v>37</v>
      </c>
      <c r="K188" s="1">
        <v>1</v>
      </c>
      <c r="L188" t="s">
        <v>16</v>
      </c>
    </row>
    <row r="189" spans="1:12" x14ac:dyDescent="0.25">
      <c r="A189" s="1">
        <v>3348</v>
      </c>
      <c r="B189" s="1">
        <v>545295</v>
      </c>
      <c r="C189" s="1">
        <v>2012</v>
      </c>
      <c r="D189" s="1">
        <v>0</v>
      </c>
      <c r="E189" s="1">
        <v>0</v>
      </c>
      <c r="F189" s="1">
        <v>0</v>
      </c>
      <c r="G189" s="1">
        <v>1</v>
      </c>
      <c r="H189" s="1">
        <v>1</v>
      </c>
      <c r="I189" s="1">
        <v>0</v>
      </c>
      <c r="J189" s="1">
        <v>32</v>
      </c>
      <c r="K189" s="1">
        <v>1</v>
      </c>
      <c r="L189" t="s">
        <v>16</v>
      </c>
    </row>
    <row r="190" spans="1:12" x14ac:dyDescent="0.25">
      <c r="A190" s="1">
        <v>3392</v>
      </c>
      <c r="B190" s="1">
        <v>552575</v>
      </c>
      <c r="C190" s="1">
        <v>2012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30</v>
      </c>
      <c r="K190" s="1">
        <v>1</v>
      </c>
      <c r="L190" t="s">
        <v>16</v>
      </c>
    </row>
    <row r="191" spans="1:12" x14ac:dyDescent="0.25">
      <c r="A191" s="1">
        <v>3392</v>
      </c>
      <c r="B191" s="1">
        <v>552594</v>
      </c>
      <c r="C191" s="1">
        <v>2012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37</v>
      </c>
      <c r="K191" s="1">
        <v>1</v>
      </c>
      <c r="L191" t="s">
        <v>16</v>
      </c>
    </row>
    <row r="192" spans="1:12" x14ac:dyDescent="0.25">
      <c r="A192" s="1">
        <v>3411</v>
      </c>
      <c r="B192" s="1">
        <v>555688</v>
      </c>
      <c r="C192" s="1">
        <v>2012</v>
      </c>
      <c r="D192" s="1">
        <v>0</v>
      </c>
      <c r="E192" s="1">
        <v>1</v>
      </c>
      <c r="F192" s="1">
        <v>1</v>
      </c>
      <c r="G192" s="1">
        <v>0</v>
      </c>
      <c r="H192" s="1">
        <v>0</v>
      </c>
      <c r="I192" s="1">
        <v>0</v>
      </c>
      <c r="J192" s="1">
        <v>39</v>
      </c>
      <c r="K192" s="1">
        <v>0</v>
      </c>
      <c r="L192" t="s">
        <v>16</v>
      </c>
    </row>
    <row r="193" spans="1:12" x14ac:dyDescent="0.25">
      <c r="A193" s="1">
        <v>3411</v>
      </c>
      <c r="B193" s="1">
        <v>555739</v>
      </c>
      <c r="C193" s="1">
        <v>2012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0</v>
      </c>
      <c r="J193" s="1">
        <v>20</v>
      </c>
      <c r="K193" s="1">
        <v>1</v>
      </c>
      <c r="L193" t="s">
        <v>16</v>
      </c>
    </row>
    <row r="194" spans="1:12" x14ac:dyDescent="0.25">
      <c r="A194" s="1">
        <v>3411</v>
      </c>
      <c r="B194" s="1">
        <v>555840</v>
      </c>
      <c r="C194" s="1">
        <v>2012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0</v>
      </c>
      <c r="J194" s="1">
        <v>28</v>
      </c>
      <c r="K194" s="1">
        <v>1</v>
      </c>
      <c r="L194" t="s">
        <v>16</v>
      </c>
    </row>
    <row r="195" spans="1:12" x14ac:dyDescent="0.25">
      <c r="A195" s="1">
        <v>3428</v>
      </c>
      <c r="B195" s="1">
        <v>558559</v>
      </c>
      <c r="C195" s="1">
        <v>2012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0</v>
      </c>
      <c r="J195" s="1">
        <v>21</v>
      </c>
      <c r="K195" s="1">
        <v>0</v>
      </c>
      <c r="L195" t="s">
        <v>16</v>
      </c>
    </row>
    <row r="196" spans="1:12" x14ac:dyDescent="0.25">
      <c r="A196" s="1">
        <v>3428</v>
      </c>
      <c r="B196" s="1">
        <v>558573</v>
      </c>
      <c r="C196" s="1">
        <v>2012</v>
      </c>
      <c r="D196" s="1">
        <v>0</v>
      </c>
      <c r="E196" s="1">
        <v>1</v>
      </c>
      <c r="F196" s="1">
        <v>1</v>
      </c>
      <c r="G196" s="1">
        <v>0</v>
      </c>
      <c r="H196" s="1">
        <v>0</v>
      </c>
      <c r="I196" s="1">
        <v>0</v>
      </c>
      <c r="J196" s="1">
        <v>33</v>
      </c>
      <c r="K196" s="1">
        <v>1</v>
      </c>
      <c r="L196" t="s">
        <v>16</v>
      </c>
    </row>
    <row r="197" spans="1:12" x14ac:dyDescent="0.25">
      <c r="A197" s="1">
        <v>3428</v>
      </c>
      <c r="B197" s="1">
        <v>558597</v>
      </c>
      <c r="C197" s="1">
        <v>2012</v>
      </c>
      <c r="D197" s="1">
        <v>0</v>
      </c>
      <c r="E197" s="1">
        <v>1</v>
      </c>
      <c r="F197" s="1">
        <v>1</v>
      </c>
      <c r="G197" s="1">
        <v>0</v>
      </c>
      <c r="H197" s="1">
        <v>0</v>
      </c>
      <c r="I197" s="1">
        <v>0</v>
      </c>
      <c r="J197" s="1">
        <v>54</v>
      </c>
      <c r="K197" s="1">
        <v>1</v>
      </c>
      <c r="L197" t="s">
        <v>16</v>
      </c>
    </row>
    <row r="198" spans="1:12" x14ac:dyDescent="0.25">
      <c r="A198" s="1">
        <v>3440</v>
      </c>
      <c r="B198" s="1">
        <v>560517</v>
      </c>
      <c r="C198" s="1">
        <v>2012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44</v>
      </c>
      <c r="K198" s="1">
        <v>0</v>
      </c>
      <c r="L198" t="s">
        <v>16</v>
      </c>
    </row>
    <row r="199" spans="1:12" x14ac:dyDescent="0.25">
      <c r="A199" s="1">
        <v>3440</v>
      </c>
      <c r="B199" s="1">
        <v>560542</v>
      </c>
      <c r="C199" s="1">
        <v>2012</v>
      </c>
      <c r="D199" s="1">
        <v>0</v>
      </c>
      <c r="E199" s="1">
        <v>0</v>
      </c>
      <c r="F199" s="1">
        <v>0</v>
      </c>
      <c r="G199" s="1">
        <v>0</v>
      </c>
      <c r="H199" s="1">
        <v>1</v>
      </c>
      <c r="I199" s="1">
        <v>0</v>
      </c>
      <c r="J199" s="1">
        <v>40</v>
      </c>
      <c r="K199" s="1">
        <v>0</v>
      </c>
      <c r="L199" t="s">
        <v>16</v>
      </c>
    </row>
    <row r="200" spans="1:12" x14ac:dyDescent="0.25">
      <c r="A200" s="1">
        <v>3440</v>
      </c>
      <c r="B200" s="1">
        <v>560554</v>
      </c>
      <c r="C200" s="1">
        <v>2012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43</v>
      </c>
      <c r="K200" s="1">
        <v>1</v>
      </c>
      <c r="L200" t="s">
        <v>16</v>
      </c>
    </row>
    <row r="201" spans="1:12" x14ac:dyDescent="0.25">
      <c r="A201" s="1">
        <v>3440</v>
      </c>
      <c r="B201" s="1">
        <v>560595</v>
      </c>
      <c r="C201" s="1">
        <v>2012</v>
      </c>
      <c r="D201" s="1">
        <v>0</v>
      </c>
      <c r="E201" s="1">
        <v>0</v>
      </c>
      <c r="F201" s="1">
        <v>0</v>
      </c>
      <c r="G201" s="1">
        <v>0</v>
      </c>
      <c r="H201" s="1">
        <v>1</v>
      </c>
      <c r="I201" s="1">
        <v>0</v>
      </c>
      <c r="J201" s="1">
        <v>26</v>
      </c>
      <c r="K201" s="1">
        <v>1</v>
      </c>
      <c r="L201" t="s">
        <v>16</v>
      </c>
    </row>
    <row r="202" spans="1:12" x14ac:dyDescent="0.25">
      <c r="A202" s="1">
        <v>3450</v>
      </c>
      <c r="B202" s="1">
        <v>562189</v>
      </c>
      <c r="C202" s="1">
        <v>2012</v>
      </c>
      <c r="D202" s="1">
        <v>1</v>
      </c>
      <c r="E202" s="1">
        <v>0</v>
      </c>
      <c r="F202" s="1">
        <v>1</v>
      </c>
      <c r="G202" s="1">
        <v>0</v>
      </c>
      <c r="H202" s="1">
        <v>1</v>
      </c>
      <c r="I202" s="1">
        <v>0</v>
      </c>
      <c r="J202" s="1">
        <v>36</v>
      </c>
      <c r="K202" s="1">
        <v>1</v>
      </c>
      <c r="L202" t="s">
        <v>16</v>
      </c>
    </row>
    <row r="203" spans="1:12" x14ac:dyDescent="0.25">
      <c r="A203" s="1">
        <v>3497</v>
      </c>
      <c r="B203" s="1">
        <v>570146</v>
      </c>
      <c r="C203" s="1">
        <v>2013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0</v>
      </c>
      <c r="J203" s="1">
        <v>32</v>
      </c>
      <c r="K203" s="1">
        <v>1</v>
      </c>
      <c r="L203" t="s">
        <v>16</v>
      </c>
    </row>
    <row r="204" spans="1:12" x14ac:dyDescent="0.25">
      <c r="A204" s="1">
        <v>3497</v>
      </c>
      <c r="B204" s="1">
        <v>570201</v>
      </c>
      <c r="C204" s="1">
        <v>2013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28</v>
      </c>
      <c r="K204" s="1">
        <v>1</v>
      </c>
      <c r="L204" t="s">
        <v>16</v>
      </c>
    </row>
    <row r="205" spans="1:12" x14ac:dyDescent="0.25">
      <c r="A205" s="1">
        <v>3526</v>
      </c>
      <c r="B205" s="1">
        <v>575101</v>
      </c>
      <c r="C205" s="1">
        <v>2013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53</v>
      </c>
      <c r="K205" s="1">
        <v>1</v>
      </c>
      <c r="L205" t="s">
        <v>16</v>
      </c>
    </row>
    <row r="206" spans="1:12" x14ac:dyDescent="0.25">
      <c r="A206" s="1">
        <v>3539</v>
      </c>
      <c r="B206" s="1">
        <v>577286</v>
      </c>
      <c r="C206" s="1">
        <v>2013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51</v>
      </c>
      <c r="K206" s="1">
        <v>1</v>
      </c>
      <c r="L206" t="s">
        <v>16</v>
      </c>
    </row>
    <row r="207" spans="1:12" x14ac:dyDescent="0.25">
      <c r="A207" s="1">
        <v>3591</v>
      </c>
      <c r="B207" s="1">
        <v>586109</v>
      </c>
      <c r="C207" s="1">
        <v>2013</v>
      </c>
      <c r="D207" s="1">
        <v>0</v>
      </c>
      <c r="E207" s="1">
        <v>0</v>
      </c>
      <c r="F207" s="1">
        <v>1</v>
      </c>
      <c r="G207" s="1">
        <v>0</v>
      </c>
      <c r="H207" s="1">
        <v>1</v>
      </c>
      <c r="I207" s="1">
        <v>0</v>
      </c>
      <c r="J207" s="1">
        <v>45</v>
      </c>
      <c r="K207" s="1">
        <v>0</v>
      </c>
      <c r="L207" t="s">
        <v>16</v>
      </c>
    </row>
    <row r="208" spans="1:12" x14ac:dyDescent="0.25">
      <c r="A208" s="1">
        <v>3611</v>
      </c>
      <c r="B208" s="1">
        <v>589365</v>
      </c>
      <c r="C208" s="1">
        <v>2013</v>
      </c>
      <c r="D208" s="1">
        <v>0</v>
      </c>
      <c r="E208" s="1">
        <v>1</v>
      </c>
      <c r="F208" s="1">
        <v>0</v>
      </c>
      <c r="G208" s="1">
        <v>1</v>
      </c>
      <c r="H208" s="1">
        <v>1</v>
      </c>
      <c r="I208" s="1">
        <v>0</v>
      </c>
      <c r="J208" s="1">
        <v>35</v>
      </c>
      <c r="K208" s="1">
        <v>1</v>
      </c>
      <c r="L208" t="s">
        <v>16</v>
      </c>
    </row>
    <row r="209" spans="1:12" x14ac:dyDescent="0.25">
      <c r="A209" s="1">
        <v>3611</v>
      </c>
      <c r="B209" s="1">
        <v>589428</v>
      </c>
      <c r="C209" s="1">
        <v>2013</v>
      </c>
      <c r="D209" s="1">
        <v>0</v>
      </c>
      <c r="E209" s="1">
        <v>1</v>
      </c>
      <c r="F209" s="1">
        <v>0</v>
      </c>
      <c r="G209" s="1">
        <v>1</v>
      </c>
      <c r="H209" s="1">
        <v>1</v>
      </c>
      <c r="I209" s="1">
        <v>0</v>
      </c>
      <c r="J209" s="1">
        <v>19</v>
      </c>
      <c r="K209" s="1">
        <v>1</v>
      </c>
      <c r="L209" t="s">
        <v>16</v>
      </c>
    </row>
    <row r="210" spans="1:12" x14ac:dyDescent="0.25">
      <c r="A210" s="1">
        <v>3194</v>
      </c>
      <c r="B210" s="1">
        <v>519455</v>
      </c>
      <c r="C210" s="1">
        <v>2012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41</v>
      </c>
      <c r="K210" s="1">
        <v>1</v>
      </c>
      <c r="L210" t="s">
        <v>11</v>
      </c>
    </row>
    <row r="211" spans="1:12" x14ac:dyDescent="0.25">
      <c r="A211" s="1">
        <v>3194</v>
      </c>
      <c r="B211" s="1">
        <v>519469</v>
      </c>
      <c r="C211" s="1">
        <v>2012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45</v>
      </c>
      <c r="K211" s="1">
        <v>1</v>
      </c>
      <c r="L211" t="s">
        <v>11</v>
      </c>
    </row>
    <row r="212" spans="1:12" x14ac:dyDescent="0.25">
      <c r="A212" s="1">
        <v>3242</v>
      </c>
      <c r="B212" s="1">
        <v>527502</v>
      </c>
      <c r="C212" s="1">
        <v>2012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40</v>
      </c>
      <c r="K212" s="1">
        <v>1</v>
      </c>
      <c r="L212" t="s">
        <v>11</v>
      </c>
    </row>
    <row r="213" spans="1:12" x14ac:dyDescent="0.25">
      <c r="A213" s="1">
        <v>3242</v>
      </c>
      <c r="B213" s="1">
        <v>527564</v>
      </c>
      <c r="C213" s="1">
        <v>2012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31</v>
      </c>
      <c r="K213" s="1">
        <v>1</v>
      </c>
      <c r="L213" t="s">
        <v>11</v>
      </c>
    </row>
    <row r="214" spans="1:12" x14ac:dyDescent="0.25">
      <c r="A214" s="1">
        <v>3329</v>
      </c>
      <c r="B214" s="1">
        <v>541979</v>
      </c>
      <c r="C214" s="1">
        <v>2012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41</v>
      </c>
      <c r="K214" s="1">
        <v>1</v>
      </c>
      <c r="L214" t="s">
        <v>11</v>
      </c>
    </row>
    <row r="215" spans="1:12" x14ac:dyDescent="0.25">
      <c r="A215" s="1">
        <v>3340</v>
      </c>
      <c r="B215" s="1">
        <v>543828</v>
      </c>
      <c r="C215" s="1">
        <v>2012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30</v>
      </c>
      <c r="K215" s="1">
        <v>1</v>
      </c>
      <c r="L215" t="s">
        <v>11</v>
      </c>
    </row>
    <row r="216" spans="1:12" x14ac:dyDescent="0.25">
      <c r="A216" s="1">
        <v>3340</v>
      </c>
      <c r="B216" s="1">
        <v>543941</v>
      </c>
      <c r="C216" s="1">
        <v>2012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27</v>
      </c>
      <c r="K216" s="1">
        <v>1</v>
      </c>
      <c r="L216" t="s">
        <v>11</v>
      </c>
    </row>
    <row r="217" spans="1:12" x14ac:dyDescent="0.25">
      <c r="A217" s="1">
        <v>3349</v>
      </c>
      <c r="B217" s="1">
        <v>545424</v>
      </c>
      <c r="C217" s="1">
        <v>2012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46</v>
      </c>
      <c r="K217" s="1">
        <v>1</v>
      </c>
      <c r="L217" t="s">
        <v>11</v>
      </c>
    </row>
    <row r="218" spans="1:12" x14ac:dyDescent="0.25">
      <c r="A218" s="1">
        <v>3349</v>
      </c>
      <c r="B218" s="1">
        <v>545528</v>
      </c>
      <c r="C218" s="1">
        <v>2012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47</v>
      </c>
      <c r="K218" s="1">
        <v>0</v>
      </c>
      <c r="L218" t="s">
        <v>11</v>
      </c>
    </row>
    <row r="219" spans="1:12" x14ac:dyDescent="0.25">
      <c r="A219" s="1">
        <v>3371</v>
      </c>
      <c r="B219" s="1">
        <v>548996</v>
      </c>
      <c r="C219" s="1">
        <v>2012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48</v>
      </c>
      <c r="K219" s="1">
        <v>1</v>
      </c>
      <c r="L219" t="s">
        <v>11</v>
      </c>
    </row>
    <row r="220" spans="1:12" x14ac:dyDescent="0.25">
      <c r="A220" s="1">
        <v>3371</v>
      </c>
      <c r="B220" s="1">
        <v>549046</v>
      </c>
      <c r="C220" s="1">
        <v>2012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33</v>
      </c>
      <c r="K220" s="1">
        <v>1</v>
      </c>
      <c r="L220" t="s">
        <v>11</v>
      </c>
    </row>
    <row r="221" spans="1:12" x14ac:dyDescent="0.25">
      <c r="A221" s="1">
        <v>3371</v>
      </c>
      <c r="B221" s="1">
        <v>549058</v>
      </c>
      <c r="C221" s="1">
        <v>2012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52</v>
      </c>
      <c r="K221" s="1">
        <v>1</v>
      </c>
      <c r="L221" t="s">
        <v>11</v>
      </c>
    </row>
    <row r="222" spans="1:12" x14ac:dyDescent="0.25">
      <c r="A222" s="1">
        <v>3371</v>
      </c>
      <c r="B222" s="1">
        <v>549134</v>
      </c>
      <c r="C222" s="1">
        <v>2012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31</v>
      </c>
      <c r="K222" s="1">
        <v>1</v>
      </c>
      <c r="L222" t="s">
        <v>11</v>
      </c>
    </row>
    <row r="223" spans="1:12" x14ac:dyDescent="0.25">
      <c r="A223" s="1">
        <v>3413</v>
      </c>
      <c r="B223" s="1">
        <v>556047</v>
      </c>
      <c r="C223" s="1">
        <v>2012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34</v>
      </c>
      <c r="K223" s="1">
        <v>1</v>
      </c>
      <c r="L223" t="s">
        <v>11</v>
      </c>
    </row>
    <row r="224" spans="1:12" x14ac:dyDescent="0.25">
      <c r="A224" s="1">
        <v>3413</v>
      </c>
      <c r="B224" s="1">
        <v>556089</v>
      </c>
      <c r="C224" s="1">
        <v>2012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38</v>
      </c>
      <c r="K224" s="1">
        <v>1</v>
      </c>
      <c r="L224" t="s">
        <v>11</v>
      </c>
    </row>
    <row r="225" spans="1:12" x14ac:dyDescent="0.25">
      <c r="A225" s="1">
        <v>3413</v>
      </c>
      <c r="B225" s="1">
        <v>556126</v>
      </c>
      <c r="C225" s="1">
        <v>2012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20</v>
      </c>
      <c r="K225" s="1">
        <v>1</v>
      </c>
      <c r="L225" t="s">
        <v>11</v>
      </c>
    </row>
    <row r="226" spans="1:12" x14ac:dyDescent="0.25">
      <c r="A226" s="1">
        <v>3434</v>
      </c>
      <c r="B226" s="1">
        <v>559497</v>
      </c>
      <c r="C226" s="1">
        <v>2012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44</v>
      </c>
      <c r="K226" s="1">
        <v>1</v>
      </c>
      <c r="L226" t="s">
        <v>11</v>
      </c>
    </row>
    <row r="227" spans="1:12" x14ac:dyDescent="0.25">
      <c r="A227" s="1">
        <v>3219</v>
      </c>
      <c r="B227" s="1">
        <v>523548</v>
      </c>
      <c r="C227" s="1">
        <v>2012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38</v>
      </c>
      <c r="K227" s="1">
        <v>1</v>
      </c>
      <c r="L227" t="s">
        <v>11</v>
      </c>
    </row>
    <row r="228" spans="1:12" x14ac:dyDescent="0.25">
      <c r="A228" s="1">
        <v>3219</v>
      </c>
      <c r="B228" s="1">
        <v>523553</v>
      </c>
      <c r="C228" s="1">
        <v>2012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41</v>
      </c>
      <c r="K228" s="1">
        <v>1</v>
      </c>
      <c r="L228" t="s">
        <v>11</v>
      </c>
    </row>
    <row r="229" spans="1:12" x14ac:dyDescent="0.25">
      <c r="A229" s="1">
        <v>3219</v>
      </c>
      <c r="B229" s="1">
        <v>523597</v>
      </c>
      <c r="C229" s="1">
        <v>2012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0</v>
      </c>
      <c r="J229" s="1">
        <v>40</v>
      </c>
      <c r="K229" s="1">
        <v>0</v>
      </c>
      <c r="L229" t="s">
        <v>11</v>
      </c>
    </row>
    <row r="230" spans="1:12" x14ac:dyDescent="0.25">
      <c r="A230" s="1">
        <v>3219</v>
      </c>
      <c r="B230" s="1">
        <v>523630</v>
      </c>
      <c r="C230" s="1">
        <v>2012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0</v>
      </c>
      <c r="J230" s="1">
        <v>40</v>
      </c>
      <c r="K230" s="1">
        <v>1</v>
      </c>
      <c r="L230" t="s">
        <v>11</v>
      </c>
    </row>
    <row r="231" spans="1:12" x14ac:dyDescent="0.25">
      <c r="A231" s="1">
        <v>3219</v>
      </c>
      <c r="B231" s="1">
        <v>523652</v>
      </c>
      <c r="C231" s="1">
        <v>2012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48</v>
      </c>
      <c r="K231" s="1">
        <v>1</v>
      </c>
      <c r="L231" t="s">
        <v>11</v>
      </c>
    </row>
    <row r="232" spans="1:12" x14ac:dyDescent="0.25">
      <c r="A232" s="1">
        <v>3229</v>
      </c>
      <c r="B232" s="1">
        <v>525265</v>
      </c>
      <c r="C232" s="1">
        <v>2012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0</v>
      </c>
      <c r="J232" s="1">
        <v>47</v>
      </c>
      <c r="K232" s="1">
        <v>1</v>
      </c>
      <c r="L232" t="s">
        <v>11</v>
      </c>
    </row>
    <row r="233" spans="1:12" x14ac:dyDescent="0.25">
      <c r="A233" s="1">
        <v>3229</v>
      </c>
      <c r="B233" s="1">
        <v>525278</v>
      </c>
      <c r="C233" s="1">
        <v>2012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53</v>
      </c>
      <c r="K233" s="1">
        <v>1</v>
      </c>
      <c r="L233" t="s">
        <v>11</v>
      </c>
    </row>
    <row r="234" spans="1:12" x14ac:dyDescent="0.25">
      <c r="A234" s="1">
        <v>3229</v>
      </c>
      <c r="B234" s="1">
        <v>525318</v>
      </c>
      <c r="C234" s="1">
        <v>2012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33</v>
      </c>
      <c r="K234" s="1">
        <v>1</v>
      </c>
      <c r="L234" t="s">
        <v>11</v>
      </c>
    </row>
    <row r="235" spans="1:12" x14ac:dyDescent="0.25">
      <c r="A235" s="1">
        <v>3229</v>
      </c>
      <c r="B235" s="1">
        <v>525385</v>
      </c>
      <c r="C235" s="1">
        <v>2012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0</v>
      </c>
      <c r="J235" s="1">
        <v>26</v>
      </c>
      <c r="K235" s="1">
        <v>1</v>
      </c>
      <c r="L235" t="s">
        <v>11</v>
      </c>
    </row>
    <row r="236" spans="1:12" x14ac:dyDescent="0.25">
      <c r="A236" s="1">
        <v>3270</v>
      </c>
      <c r="B236" s="1">
        <v>532142</v>
      </c>
      <c r="C236" s="1">
        <v>2012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0</v>
      </c>
      <c r="J236" s="1">
        <v>46</v>
      </c>
      <c r="K236" s="1">
        <v>1</v>
      </c>
      <c r="L236" t="s">
        <v>11</v>
      </c>
    </row>
    <row r="237" spans="1:12" x14ac:dyDescent="0.25">
      <c r="A237" s="1">
        <v>3270</v>
      </c>
      <c r="B237" s="1">
        <v>532162</v>
      </c>
      <c r="C237" s="1">
        <v>2012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0</v>
      </c>
      <c r="J237" s="1">
        <v>34</v>
      </c>
      <c r="K237" s="1">
        <v>1</v>
      </c>
      <c r="L237" t="s">
        <v>11</v>
      </c>
    </row>
    <row r="238" spans="1:12" x14ac:dyDescent="0.25">
      <c r="A238" s="1">
        <v>3270</v>
      </c>
      <c r="B238" s="1">
        <v>532326</v>
      </c>
      <c r="C238" s="1">
        <v>2012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19</v>
      </c>
      <c r="K238" s="1">
        <v>1</v>
      </c>
      <c r="L238" t="s">
        <v>11</v>
      </c>
    </row>
    <row r="239" spans="1:12" x14ac:dyDescent="0.25">
      <c r="A239" s="1">
        <v>3270</v>
      </c>
      <c r="B239" s="1">
        <v>532338</v>
      </c>
      <c r="C239" s="1">
        <v>2012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45</v>
      </c>
      <c r="K239" s="1">
        <v>1</v>
      </c>
      <c r="L239" t="s">
        <v>11</v>
      </c>
    </row>
    <row r="240" spans="1:12" x14ac:dyDescent="0.25">
      <c r="A240" s="1">
        <v>3310</v>
      </c>
      <c r="B240" s="1">
        <v>538834</v>
      </c>
      <c r="C240" s="1">
        <v>2012</v>
      </c>
      <c r="D240" s="1">
        <v>0</v>
      </c>
      <c r="E240" s="1">
        <v>0</v>
      </c>
      <c r="F240" s="1">
        <v>0</v>
      </c>
      <c r="G240" s="1">
        <v>1</v>
      </c>
      <c r="H240" s="1">
        <v>1</v>
      </c>
      <c r="I240" s="1">
        <v>0</v>
      </c>
      <c r="J240" s="1">
        <v>47</v>
      </c>
      <c r="K240" s="1">
        <v>0</v>
      </c>
      <c r="L240" t="s">
        <v>11</v>
      </c>
    </row>
    <row r="241" spans="1:12" x14ac:dyDescent="0.25">
      <c r="A241" s="1">
        <v>3310</v>
      </c>
      <c r="B241" s="1">
        <v>538924</v>
      </c>
      <c r="C241" s="1">
        <v>2012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0</v>
      </c>
      <c r="J241" s="1">
        <v>42</v>
      </c>
      <c r="K241" s="1">
        <v>1</v>
      </c>
      <c r="L241" t="s">
        <v>11</v>
      </c>
    </row>
    <row r="242" spans="1:12" x14ac:dyDescent="0.25">
      <c r="A242" s="1">
        <v>3395</v>
      </c>
      <c r="B242" s="1">
        <v>553110</v>
      </c>
      <c r="C242" s="1">
        <v>2012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0</v>
      </c>
      <c r="J242" s="1">
        <v>46</v>
      </c>
      <c r="K242" s="1">
        <v>1</v>
      </c>
      <c r="L242" t="s">
        <v>11</v>
      </c>
    </row>
    <row r="243" spans="1:12" x14ac:dyDescent="0.25">
      <c r="A243" s="1">
        <v>3395</v>
      </c>
      <c r="B243" s="1">
        <v>553136</v>
      </c>
      <c r="C243" s="1">
        <v>2012</v>
      </c>
      <c r="D243" s="1">
        <v>0</v>
      </c>
      <c r="E243" s="1">
        <v>1</v>
      </c>
      <c r="F243" s="1">
        <v>1</v>
      </c>
      <c r="G243" s="1">
        <v>1</v>
      </c>
      <c r="H243" s="1">
        <v>0</v>
      </c>
      <c r="I243" s="1">
        <v>0</v>
      </c>
      <c r="J243" s="1">
        <v>51</v>
      </c>
      <c r="K243" s="1">
        <v>0</v>
      </c>
      <c r="L243" t="s">
        <v>11</v>
      </c>
    </row>
    <row r="244" spans="1:12" x14ac:dyDescent="0.25">
      <c r="A244" s="1">
        <v>3395</v>
      </c>
      <c r="B244" s="1">
        <v>553184</v>
      </c>
      <c r="C244" s="1">
        <v>2012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34</v>
      </c>
      <c r="K244" s="1">
        <v>1</v>
      </c>
      <c r="L244" t="s">
        <v>11</v>
      </c>
    </row>
    <row r="245" spans="1:12" x14ac:dyDescent="0.25">
      <c r="A245" s="1">
        <v>3407</v>
      </c>
      <c r="B245" s="1">
        <v>555125</v>
      </c>
      <c r="C245" s="1">
        <v>2012</v>
      </c>
      <c r="D245" s="1">
        <v>0</v>
      </c>
      <c r="E245" s="1">
        <v>0</v>
      </c>
      <c r="F245" s="1">
        <v>0</v>
      </c>
      <c r="G245" s="1">
        <v>0</v>
      </c>
      <c r="H245" s="1">
        <v>1</v>
      </c>
      <c r="I245" s="1">
        <v>0</v>
      </c>
      <c r="J245" s="1">
        <v>41</v>
      </c>
      <c r="K245" s="1">
        <v>1</v>
      </c>
      <c r="L245" t="s">
        <v>11</v>
      </c>
    </row>
    <row r="246" spans="1:12" x14ac:dyDescent="0.25">
      <c r="A246" s="1">
        <v>3200</v>
      </c>
      <c r="B246" s="1">
        <v>520402</v>
      </c>
      <c r="C246" s="1">
        <v>2012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0</v>
      </c>
      <c r="J246" s="1">
        <v>21</v>
      </c>
      <c r="K246" s="1">
        <v>1</v>
      </c>
      <c r="L246" t="s">
        <v>14</v>
      </c>
    </row>
    <row r="247" spans="1:12" x14ac:dyDescent="0.25">
      <c r="A247" s="1">
        <v>3200</v>
      </c>
      <c r="B247" s="1">
        <v>520462</v>
      </c>
      <c r="C247" s="1">
        <v>2012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31</v>
      </c>
      <c r="K247" s="1">
        <v>1</v>
      </c>
      <c r="L247" t="s">
        <v>14</v>
      </c>
    </row>
    <row r="248" spans="1:12" x14ac:dyDescent="0.25">
      <c r="A248" s="1">
        <v>3246</v>
      </c>
      <c r="B248" s="1">
        <v>528318</v>
      </c>
      <c r="C248" s="1">
        <v>2012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46</v>
      </c>
      <c r="K248" s="1">
        <v>1</v>
      </c>
      <c r="L248" t="s">
        <v>14</v>
      </c>
    </row>
    <row r="249" spans="1:12" x14ac:dyDescent="0.25">
      <c r="A249" s="1">
        <v>3252</v>
      </c>
      <c r="B249" s="1">
        <v>529174</v>
      </c>
      <c r="C249" s="1">
        <v>2012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35</v>
      </c>
      <c r="K249" s="1">
        <v>1</v>
      </c>
      <c r="L249" t="s">
        <v>14</v>
      </c>
    </row>
    <row r="250" spans="1:12" x14ac:dyDescent="0.25">
      <c r="A250" s="1">
        <v>3252</v>
      </c>
      <c r="B250" s="1">
        <v>529219</v>
      </c>
      <c r="C250" s="1">
        <v>2012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40</v>
      </c>
      <c r="K250" s="1">
        <v>0</v>
      </c>
      <c r="L250" t="s">
        <v>14</v>
      </c>
    </row>
    <row r="251" spans="1:12" x14ac:dyDescent="0.25">
      <c r="A251" s="1">
        <v>3274</v>
      </c>
      <c r="B251" s="1">
        <v>532846</v>
      </c>
      <c r="C251" s="1">
        <v>2012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0</v>
      </c>
      <c r="J251" s="1">
        <v>49</v>
      </c>
      <c r="K251" s="1">
        <v>1</v>
      </c>
      <c r="L251" t="s">
        <v>14</v>
      </c>
    </row>
    <row r="252" spans="1:12" x14ac:dyDescent="0.25">
      <c r="A252" s="1">
        <v>3274</v>
      </c>
      <c r="B252" s="1">
        <v>532948</v>
      </c>
      <c r="C252" s="1">
        <v>2012</v>
      </c>
      <c r="D252" s="1">
        <v>0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v>49</v>
      </c>
      <c r="K252" s="1">
        <v>1</v>
      </c>
      <c r="L252" t="s">
        <v>14</v>
      </c>
    </row>
    <row r="253" spans="1:12" x14ac:dyDescent="0.25">
      <c r="A253" s="1">
        <v>3274</v>
      </c>
      <c r="B253" s="1">
        <v>532993</v>
      </c>
      <c r="C253" s="1">
        <v>2012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61</v>
      </c>
      <c r="K253" s="1">
        <v>1</v>
      </c>
      <c r="L253" t="s">
        <v>14</v>
      </c>
    </row>
    <row r="254" spans="1:12" x14ac:dyDescent="0.25">
      <c r="A254" s="1">
        <v>3274</v>
      </c>
      <c r="B254" s="1">
        <v>533002</v>
      </c>
      <c r="C254" s="1">
        <v>2012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0</v>
      </c>
      <c r="J254" s="1">
        <v>38</v>
      </c>
      <c r="K254" s="1">
        <v>0</v>
      </c>
      <c r="L254" t="s">
        <v>14</v>
      </c>
    </row>
    <row r="255" spans="1:12" x14ac:dyDescent="0.25">
      <c r="A255" s="1">
        <v>3288</v>
      </c>
      <c r="B255" s="1">
        <v>535230</v>
      </c>
      <c r="C255" s="1">
        <v>2012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47</v>
      </c>
      <c r="K255" s="1">
        <v>0</v>
      </c>
      <c r="L255" t="s">
        <v>14</v>
      </c>
    </row>
    <row r="256" spans="1:12" x14ac:dyDescent="0.25">
      <c r="A256" s="1">
        <v>3339</v>
      </c>
      <c r="B256" s="1">
        <v>543645</v>
      </c>
      <c r="C256" s="1">
        <v>2012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48</v>
      </c>
      <c r="K256" s="1">
        <v>1</v>
      </c>
      <c r="L256" t="s">
        <v>14</v>
      </c>
    </row>
    <row r="257" spans="1:12" x14ac:dyDescent="0.25">
      <c r="A257" s="1">
        <v>3339</v>
      </c>
      <c r="B257" s="1">
        <v>543671</v>
      </c>
      <c r="C257" s="1">
        <v>2012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28</v>
      </c>
      <c r="K257" s="1">
        <v>1</v>
      </c>
      <c r="L257" t="s">
        <v>14</v>
      </c>
    </row>
    <row r="258" spans="1:12" x14ac:dyDescent="0.25">
      <c r="A258" s="1">
        <v>3339</v>
      </c>
      <c r="B258" s="1">
        <v>543714</v>
      </c>
      <c r="C258" s="1">
        <v>2012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38</v>
      </c>
      <c r="K258" s="1">
        <v>1</v>
      </c>
      <c r="L258" t="s">
        <v>14</v>
      </c>
    </row>
    <row r="259" spans="1:12" x14ac:dyDescent="0.25">
      <c r="A259" s="1">
        <v>3339</v>
      </c>
      <c r="B259" s="1">
        <v>543758</v>
      </c>
      <c r="C259" s="1">
        <v>2012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27</v>
      </c>
      <c r="K259" s="1">
        <v>1</v>
      </c>
      <c r="L259" t="s">
        <v>14</v>
      </c>
    </row>
    <row r="260" spans="1:12" x14ac:dyDescent="0.25">
      <c r="A260" s="1">
        <v>3361</v>
      </c>
      <c r="B260" s="1">
        <v>547446</v>
      </c>
      <c r="C260" s="1">
        <v>2012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0</v>
      </c>
      <c r="J260" s="1">
        <v>32</v>
      </c>
      <c r="K260" s="1">
        <v>1</v>
      </c>
      <c r="L260" t="s">
        <v>14</v>
      </c>
    </row>
    <row r="261" spans="1:12" x14ac:dyDescent="0.25">
      <c r="A261" s="1">
        <v>3427</v>
      </c>
      <c r="B261" s="1">
        <v>558389</v>
      </c>
      <c r="C261" s="1">
        <v>2012</v>
      </c>
      <c r="D261" s="1">
        <v>0</v>
      </c>
      <c r="E261" s="1">
        <v>0</v>
      </c>
      <c r="F261" s="1">
        <v>0</v>
      </c>
      <c r="G261" s="1">
        <v>0</v>
      </c>
      <c r="H261" s="1">
        <v>1</v>
      </c>
      <c r="I261" s="1">
        <v>0</v>
      </c>
      <c r="J261" s="1">
        <v>49</v>
      </c>
      <c r="K261" s="1">
        <v>1</v>
      </c>
      <c r="L261" t="s">
        <v>14</v>
      </c>
    </row>
    <row r="262" spans="1:12" x14ac:dyDescent="0.25">
      <c r="A262" s="1">
        <v>3427</v>
      </c>
      <c r="B262" s="1">
        <v>558429</v>
      </c>
      <c r="C262" s="1">
        <v>2012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v>35</v>
      </c>
      <c r="K262" s="1">
        <v>1</v>
      </c>
      <c r="L262" t="s">
        <v>14</v>
      </c>
    </row>
    <row r="263" spans="1:12" x14ac:dyDescent="0.25">
      <c r="A263" s="1">
        <v>3468</v>
      </c>
      <c r="B263" s="1">
        <v>565175</v>
      </c>
      <c r="C263" s="1">
        <v>2013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30</v>
      </c>
      <c r="K263" s="1">
        <v>1</v>
      </c>
      <c r="L263" t="s">
        <v>14</v>
      </c>
    </row>
    <row r="264" spans="1:12" x14ac:dyDescent="0.25">
      <c r="A264" s="1">
        <v>3468</v>
      </c>
      <c r="B264" s="1">
        <v>565197</v>
      </c>
      <c r="C264" s="1">
        <v>2013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50</v>
      </c>
      <c r="K264" s="1">
        <v>0</v>
      </c>
      <c r="L264" t="s">
        <v>14</v>
      </c>
    </row>
    <row r="265" spans="1:12" x14ac:dyDescent="0.25">
      <c r="A265" s="1">
        <v>3483</v>
      </c>
      <c r="B265" s="1">
        <v>567751</v>
      </c>
      <c r="C265" s="1">
        <v>2013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v>47</v>
      </c>
      <c r="K265" s="1">
        <v>1</v>
      </c>
      <c r="L265" t="s">
        <v>14</v>
      </c>
    </row>
    <row r="266" spans="1:12" x14ac:dyDescent="0.25">
      <c r="A266" s="1">
        <v>3483</v>
      </c>
      <c r="B266" s="1">
        <v>567801</v>
      </c>
      <c r="C266" s="1">
        <v>2013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0</v>
      </c>
      <c r="J266" s="1">
        <v>23</v>
      </c>
      <c r="K266" s="1">
        <v>1</v>
      </c>
      <c r="L266" t="s">
        <v>14</v>
      </c>
    </row>
    <row r="267" spans="1:12" x14ac:dyDescent="0.25">
      <c r="A267" s="1">
        <v>3483</v>
      </c>
      <c r="B267" s="1">
        <v>567822</v>
      </c>
      <c r="C267" s="1">
        <v>2013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43</v>
      </c>
      <c r="K267" s="1">
        <v>1</v>
      </c>
      <c r="L267" t="s">
        <v>14</v>
      </c>
    </row>
    <row r="268" spans="1:12" x14ac:dyDescent="0.25">
      <c r="A268" s="1">
        <v>3483</v>
      </c>
      <c r="B268" s="1">
        <v>567837</v>
      </c>
      <c r="C268" s="1">
        <v>2013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33</v>
      </c>
      <c r="K268" s="1">
        <v>1</v>
      </c>
      <c r="L268" t="s">
        <v>14</v>
      </c>
    </row>
    <row r="269" spans="1:12" x14ac:dyDescent="0.25">
      <c r="A269" s="1">
        <v>3528</v>
      </c>
      <c r="B269" s="1">
        <v>575435</v>
      </c>
      <c r="C269" s="1">
        <v>2013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42</v>
      </c>
      <c r="K269" s="1">
        <v>1</v>
      </c>
      <c r="L269" t="s">
        <v>14</v>
      </c>
    </row>
    <row r="270" spans="1:12" x14ac:dyDescent="0.25">
      <c r="A270" s="1">
        <v>3528</v>
      </c>
      <c r="B270" s="1">
        <v>575520</v>
      </c>
      <c r="C270" s="1">
        <v>2013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0</v>
      </c>
      <c r="J270" s="1">
        <v>50</v>
      </c>
      <c r="K270" s="1">
        <v>1</v>
      </c>
      <c r="L270" t="s">
        <v>14</v>
      </c>
    </row>
    <row r="271" spans="1:12" x14ac:dyDescent="0.25">
      <c r="A271" s="1">
        <v>3573</v>
      </c>
      <c r="B271" s="1">
        <v>583034</v>
      </c>
      <c r="C271" s="1">
        <v>2013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39</v>
      </c>
      <c r="K271" s="1">
        <v>1</v>
      </c>
      <c r="L271" t="s">
        <v>14</v>
      </c>
    </row>
    <row r="272" spans="1:12" x14ac:dyDescent="0.25">
      <c r="A272" s="1">
        <v>3573</v>
      </c>
      <c r="B272" s="1">
        <v>583069</v>
      </c>
      <c r="C272" s="1">
        <v>2013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38</v>
      </c>
      <c r="K272" s="1">
        <v>1</v>
      </c>
      <c r="L272" t="s">
        <v>14</v>
      </c>
    </row>
    <row r="273" spans="1:12" x14ac:dyDescent="0.25">
      <c r="A273" s="1">
        <v>3599</v>
      </c>
      <c r="B273" s="1">
        <v>587402</v>
      </c>
      <c r="C273" s="1">
        <v>2013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0</v>
      </c>
      <c r="J273" s="1">
        <v>35</v>
      </c>
      <c r="K273" s="1">
        <v>1</v>
      </c>
      <c r="L273" t="s">
        <v>14</v>
      </c>
    </row>
    <row r="274" spans="1:12" x14ac:dyDescent="0.25">
      <c r="A274" s="1">
        <v>3599</v>
      </c>
      <c r="B274" s="1">
        <v>587417</v>
      </c>
      <c r="C274" s="1">
        <v>2013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21</v>
      </c>
      <c r="K274" s="1">
        <v>1</v>
      </c>
      <c r="L274" t="s">
        <v>14</v>
      </c>
    </row>
    <row r="275" spans="1:12" x14ac:dyDescent="0.25">
      <c r="A275" s="1">
        <v>3627</v>
      </c>
      <c r="B275" s="1">
        <v>592051</v>
      </c>
      <c r="C275" s="1">
        <v>2013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0</v>
      </c>
      <c r="J275" s="1">
        <v>28</v>
      </c>
      <c r="K275" s="1">
        <v>0</v>
      </c>
      <c r="L275" t="s">
        <v>14</v>
      </c>
    </row>
    <row r="276" spans="1:12" x14ac:dyDescent="0.25">
      <c r="A276" s="1">
        <v>3627</v>
      </c>
      <c r="B276" s="1">
        <v>592084</v>
      </c>
      <c r="C276" s="1">
        <v>2013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48</v>
      </c>
      <c r="K276" s="1">
        <v>1</v>
      </c>
      <c r="L276" t="s">
        <v>14</v>
      </c>
    </row>
    <row r="277" spans="1:12" x14ac:dyDescent="0.25">
      <c r="A277" s="1">
        <v>3627</v>
      </c>
      <c r="B277" s="1">
        <v>592110</v>
      </c>
      <c r="C277" s="1">
        <v>2013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0</v>
      </c>
      <c r="J277" s="1">
        <v>50</v>
      </c>
      <c r="K277" s="1">
        <v>1</v>
      </c>
      <c r="L277" t="s">
        <v>14</v>
      </c>
    </row>
    <row r="278" spans="1:12" x14ac:dyDescent="0.25">
      <c r="A278" s="1">
        <v>3627</v>
      </c>
      <c r="B278" s="1">
        <v>592172</v>
      </c>
      <c r="C278" s="1">
        <v>2013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0</v>
      </c>
      <c r="J278" s="1">
        <v>21</v>
      </c>
      <c r="K278" s="1">
        <v>1</v>
      </c>
      <c r="L278" t="s">
        <v>14</v>
      </c>
    </row>
    <row r="279" spans="1:12" x14ac:dyDescent="0.25">
      <c r="A279" s="1">
        <v>3627</v>
      </c>
      <c r="B279" s="1">
        <v>592185</v>
      </c>
      <c r="C279" s="1">
        <v>2013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0</v>
      </c>
      <c r="J279" s="1">
        <v>25</v>
      </c>
      <c r="K279" s="1">
        <v>1</v>
      </c>
      <c r="L279" t="s">
        <v>14</v>
      </c>
    </row>
    <row r="280" spans="1:12" x14ac:dyDescent="0.25">
      <c r="A280" s="1">
        <v>3659</v>
      </c>
      <c r="B280" s="1">
        <v>597577</v>
      </c>
      <c r="C280" s="1">
        <v>2013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50</v>
      </c>
      <c r="K280" s="1">
        <v>0</v>
      </c>
      <c r="L280" t="s">
        <v>14</v>
      </c>
    </row>
    <row r="281" spans="1:12" x14ac:dyDescent="0.25">
      <c r="A281" s="1">
        <v>3659</v>
      </c>
      <c r="B281" s="1">
        <v>597603</v>
      </c>
      <c r="C281" s="1">
        <v>2013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0</v>
      </c>
      <c r="J281" s="1">
        <v>25</v>
      </c>
      <c r="K281" s="1">
        <v>0</v>
      </c>
      <c r="L281" t="s">
        <v>14</v>
      </c>
    </row>
    <row r="282" spans="1:12" x14ac:dyDescent="0.25">
      <c r="A282" s="1">
        <v>3213</v>
      </c>
      <c r="B282" s="1">
        <v>522566</v>
      </c>
      <c r="C282" s="1">
        <v>2012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38</v>
      </c>
      <c r="K282" s="1">
        <v>1</v>
      </c>
      <c r="L282" t="s">
        <v>14</v>
      </c>
    </row>
    <row r="283" spans="1:12" x14ac:dyDescent="0.25">
      <c r="A283" s="1">
        <v>3213</v>
      </c>
      <c r="B283" s="1">
        <v>522573</v>
      </c>
      <c r="C283" s="1">
        <v>2012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47</v>
      </c>
      <c r="K283" s="1">
        <v>1</v>
      </c>
      <c r="L283" t="s">
        <v>14</v>
      </c>
    </row>
    <row r="284" spans="1:12" x14ac:dyDescent="0.25">
      <c r="A284" s="1">
        <v>3306</v>
      </c>
      <c r="B284" s="1">
        <v>538280</v>
      </c>
      <c r="C284" s="1">
        <v>2012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0</v>
      </c>
      <c r="J284" s="1">
        <v>28</v>
      </c>
      <c r="K284" s="1">
        <v>1</v>
      </c>
      <c r="L284" t="s">
        <v>14</v>
      </c>
    </row>
    <row r="285" spans="1:12" x14ac:dyDescent="0.25">
      <c r="A285" s="1">
        <v>3311</v>
      </c>
      <c r="B285" s="1">
        <v>539098</v>
      </c>
      <c r="C285" s="1">
        <v>2012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0</v>
      </c>
      <c r="J285" s="1">
        <v>20</v>
      </c>
      <c r="K285" s="1">
        <v>1</v>
      </c>
      <c r="L285" t="s">
        <v>14</v>
      </c>
    </row>
    <row r="286" spans="1:12" x14ac:dyDescent="0.25">
      <c r="A286" s="1">
        <v>3370</v>
      </c>
      <c r="B286" s="1">
        <v>548900</v>
      </c>
      <c r="C286" s="1">
        <v>2012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0</v>
      </c>
      <c r="J286" s="1">
        <v>48</v>
      </c>
      <c r="K286" s="1">
        <v>1</v>
      </c>
      <c r="L286" t="s">
        <v>14</v>
      </c>
    </row>
    <row r="287" spans="1:12" x14ac:dyDescent="0.25">
      <c r="A287" s="1">
        <v>3370</v>
      </c>
      <c r="B287" s="1">
        <v>548953</v>
      </c>
      <c r="C287" s="1">
        <v>2012</v>
      </c>
      <c r="D287" s="1">
        <v>0</v>
      </c>
      <c r="E287" s="1">
        <v>0</v>
      </c>
      <c r="F287" s="1">
        <v>1</v>
      </c>
      <c r="G287" s="1">
        <v>0</v>
      </c>
      <c r="H287" s="1">
        <v>0</v>
      </c>
      <c r="I287" s="1">
        <v>0</v>
      </c>
      <c r="J287" s="1">
        <v>35</v>
      </c>
      <c r="K287" s="1">
        <v>1</v>
      </c>
      <c r="L287" t="s">
        <v>14</v>
      </c>
    </row>
    <row r="288" spans="1:12" x14ac:dyDescent="0.25">
      <c r="A288" s="1">
        <v>3407</v>
      </c>
      <c r="B288" s="1">
        <v>555113</v>
      </c>
      <c r="C288" s="1">
        <v>2012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51</v>
      </c>
      <c r="K288" s="1">
        <v>1</v>
      </c>
      <c r="L288" t="s">
        <v>14</v>
      </c>
    </row>
    <row r="289" spans="1:12" x14ac:dyDescent="0.25">
      <c r="A289" s="1">
        <v>3440</v>
      </c>
      <c r="B289" s="1">
        <v>560493</v>
      </c>
      <c r="C289" s="1">
        <v>2012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0</v>
      </c>
      <c r="J289" s="1">
        <v>35</v>
      </c>
      <c r="K289" s="1">
        <v>1</v>
      </c>
      <c r="L289" t="s">
        <v>14</v>
      </c>
    </row>
    <row r="290" spans="1:12" x14ac:dyDescent="0.25">
      <c r="A290" s="1">
        <v>3440</v>
      </c>
      <c r="B290" s="1">
        <v>560508</v>
      </c>
      <c r="C290" s="1">
        <v>2012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v>31</v>
      </c>
      <c r="K290" s="1">
        <v>1</v>
      </c>
      <c r="L290" t="s">
        <v>14</v>
      </c>
    </row>
    <row r="291" spans="1:12" x14ac:dyDescent="0.25">
      <c r="A291" s="1">
        <v>3511</v>
      </c>
      <c r="B291" s="1">
        <v>572615</v>
      </c>
      <c r="C291" s="1">
        <v>2013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42</v>
      </c>
      <c r="K291" s="1">
        <v>1</v>
      </c>
      <c r="L291" t="s">
        <v>14</v>
      </c>
    </row>
    <row r="292" spans="1:12" x14ac:dyDescent="0.25">
      <c r="A292" s="1">
        <v>3511</v>
      </c>
      <c r="B292" s="1">
        <v>572647</v>
      </c>
      <c r="C292" s="1">
        <v>2013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0</v>
      </c>
      <c r="J292" s="1">
        <v>27</v>
      </c>
      <c r="K292" s="1">
        <v>1</v>
      </c>
      <c r="L292" t="s">
        <v>14</v>
      </c>
    </row>
    <row r="293" spans="1:12" x14ac:dyDescent="0.25">
      <c r="A293" s="1">
        <v>3548</v>
      </c>
      <c r="B293" s="1">
        <v>578737</v>
      </c>
      <c r="C293" s="1">
        <v>2013</v>
      </c>
      <c r="D293" s="1">
        <v>0</v>
      </c>
      <c r="E293" s="1">
        <v>0</v>
      </c>
      <c r="F293" s="1">
        <v>0</v>
      </c>
      <c r="G293" s="1">
        <v>0</v>
      </c>
      <c r="H293" s="1">
        <v>1</v>
      </c>
      <c r="I293" s="1">
        <v>0</v>
      </c>
      <c r="J293" s="1">
        <v>49</v>
      </c>
      <c r="K293" s="1">
        <v>1</v>
      </c>
      <c r="L293" t="s">
        <v>14</v>
      </c>
    </row>
    <row r="294" spans="1:12" x14ac:dyDescent="0.25">
      <c r="A294" s="1">
        <v>3548</v>
      </c>
      <c r="B294" s="1">
        <v>578769</v>
      </c>
      <c r="C294" s="1">
        <v>2013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0</v>
      </c>
      <c r="J294" s="1">
        <v>52</v>
      </c>
      <c r="K294" s="1">
        <v>1</v>
      </c>
      <c r="L294" t="s">
        <v>14</v>
      </c>
    </row>
    <row r="295" spans="1:12" x14ac:dyDescent="0.25">
      <c r="A295" s="1">
        <v>3548</v>
      </c>
      <c r="B295" s="1">
        <v>578808</v>
      </c>
      <c r="C295" s="1">
        <v>2013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0</v>
      </c>
      <c r="J295" s="1">
        <v>22</v>
      </c>
      <c r="K295" s="1">
        <v>1</v>
      </c>
      <c r="L295" t="s">
        <v>14</v>
      </c>
    </row>
    <row r="296" spans="1:12" x14ac:dyDescent="0.25">
      <c r="A296" s="1">
        <v>3609</v>
      </c>
      <c r="B296" s="1">
        <v>589071</v>
      </c>
      <c r="C296" s="1">
        <v>2013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0</v>
      </c>
      <c r="J296" s="1">
        <v>21</v>
      </c>
      <c r="K296" s="1">
        <v>1</v>
      </c>
      <c r="L296" t="s">
        <v>14</v>
      </c>
    </row>
    <row r="297" spans="1:12" x14ac:dyDescent="0.25">
      <c r="A297" s="1">
        <v>3609</v>
      </c>
      <c r="B297" s="1">
        <v>589122</v>
      </c>
      <c r="C297" s="1">
        <v>2013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0</v>
      </c>
      <c r="J297" s="1">
        <v>32</v>
      </c>
      <c r="K297" s="1">
        <v>1</v>
      </c>
      <c r="L297" t="s">
        <v>14</v>
      </c>
    </row>
    <row r="298" spans="1:12" x14ac:dyDescent="0.25">
      <c r="A298" s="1">
        <v>3674</v>
      </c>
      <c r="B298" s="1">
        <v>599977</v>
      </c>
      <c r="C298" s="1">
        <v>2013</v>
      </c>
      <c r="D298" s="1">
        <v>0</v>
      </c>
      <c r="E298" s="1">
        <v>0</v>
      </c>
      <c r="F298" s="1">
        <v>1</v>
      </c>
      <c r="G298" s="1">
        <v>0</v>
      </c>
      <c r="H298" s="1">
        <v>1</v>
      </c>
      <c r="I298" s="1">
        <v>0</v>
      </c>
      <c r="J298" s="1">
        <v>25</v>
      </c>
      <c r="K298" s="1">
        <v>1</v>
      </c>
      <c r="L298" t="s">
        <v>14</v>
      </c>
    </row>
    <row r="299" spans="1:12" x14ac:dyDescent="0.25">
      <c r="A299" s="1">
        <v>3674</v>
      </c>
      <c r="B299" s="1">
        <v>600008</v>
      </c>
      <c r="C299" s="1">
        <v>2013</v>
      </c>
      <c r="D299" s="1">
        <v>0</v>
      </c>
      <c r="E299" s="1">
        <v>0</v>
      </c>
      <c r="F299" s="1">
        <v>1</v>
      </c>
      <c r="G299" s="1">
        <v>0</v>
      </c>
      <c r="H299" s="1">
        <v>1</v>
      </c>
      <c r="I299" s="1">
        <v>0</v>
      </c>
      <c r="J299" s="1">
        <v>47</v>
      </c>
      <c r="K299" s="1">
        <v>1</v>
      </c>
      <c r="L299" t="s">
        <v>14</v>
      </c>
    </row>
    <row r="300" spans="1:12" x14ac:dyDescent="0.25">
      <c r="A300" s="1">
        <v>3674</v>
      </c>
      <c r="B300" s="1">
        <v>600120</v>
      </c>
      <c r="C300" s="1">
        <v>2013</v>
      </c>
      <c r="D300" s="1">
        <v>0</v>
      </c>
      <c r="E300" s="1">
        <v>0</v>
      </c>
      <c r="F300" s="1">
        <v>1</v>
      </c>
      <c r="G300" s="1">
        <v>0</v>
      </c>
      <c r="H300" s="1">
        <v>1</v>
      </c>
      <c r="I300" s="1">
        <v>0</v>
      </c>
      <c r="J300" s="1">
        <v>41</v>
      </c>
      <c r="K300" s="1">
        <v>1</v>
      </c>
      <c r="L300" t="s">
        <v>14</v>
      </c>
    </row>
    <row r="301" spans="1:12" x14ac:dyDescent="0.25">
      <c r="A301" s="1">
        <v>3690</v>
      </c>
      <c r="B301" s="1">
        <v>602646</v>
      </c>
      <c r="C301" s="1">
        <v>2013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0</v>
      </c>
      <c r="J301" s="1">
        <v>39</v>
      </c>
      <c r="K301" s="1">
        <v>1</v>
      </c>
      <c r="L301" t="s">
        <v>14</v>
      </c>
    </row>
    <row r="302" spans="1:12" x14ac:dyDescent="0.25">
      <c r="A302" s="1">
        <v>3690</v>
      </c>
      <c r="B302" s="1">
        <v>602699</v>
      </c>
      <c r="C302" s="1">
        <v>2013</v>
      </c>
      <c r="D302" s="1">
        <v>0</v>
      </c>
      <c r="E302" s="1">
        <v>0</v>
      </c>
      <c r="F302" s="1">
        <v>1</v>
      </c>
      <c r="G302" s="1">
        <v>0</v>
      </c>
      <c r="H302" s="1">
        <v>0</v>
      </c>
      <c r="I302" s="1">
        <v>0</v>
      </c>
      <c r="J302" s="1">
        <v>46</v>
      </c>
      <c r="K302" s="1">
        <v>1</v>
      </c>
      <c r="L302" t="s">
        <v>14</v>
      </c>
    </row>
    <row r="303" spans="1:12" x14ac:dyDescent="0.25">
      <c r="A303" s="1">
        <v>3690</v>
      </c>
      <c r="B303" s="1">
        <v>602713</v>
      </c>
      <c r="C303" s="1">
        <v>2013</v>
      </c>
      <c r="D303" s="1">
        <v>0</v>
      </c>
      <c r="E303" s="1">
        <v>0</v>
      </c>
      <c r="F303" s="1">
        <v>1</v>
      </c>
      <c r="G303" s="1">
        <v>0</v>
      </c>
      <c r="H303" s="1">
        <v>0</v>
      </c>
      <c r="I303" s="1">
        <v>0</v>
      </c>
      <c r="J303" s="1">
        <v>26</v>
      </c>
      <c r="K303" s="1">
        <v>1</v>
      </c>
      <c r="L303" t="s">
        <v>14</v>
      </c>
    </row>
    <row r="304" spans="1:12" x14ac:dyDescent="0.25">
      <c r="A304" s="1">
        <v>3968</v>
      </c>
      <c r="B304" s="1">
        <v>648824</v>
      </c>
      <c r="C304" s="1">
        <v>2014</v>
      </c>
      <c r="D304" s="1">
        <v>0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1">
        <v>48</v>
      </c>
      <c r="K304" s="1">
        <v>1</v>
      </c>
      <c r="L304" t="s">
        <v>14</v>
      </c>
    </row>
    <row r="305" spans="1:12" x14ac:dyDescent="0.25">
      <c r="A305" s="1">
        <v>3968</v>
      </c>
      <c r="B305" s="1">
        <v>648836</v>
      </c>
      <c r="C305" s="1">
        <v>2014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25</v>
      </c>
      <c r="K305" s="1">
        <v>1</v>
      </c>
      <c r="L305" t="s">
        <v>14</v>
      </c>
    </row>
    <row r="306" spans="1:12" x14ac:dyDescent="0.25">
      <c r="A306" s="1">
        <v>3968</v>
      </c>
      <c r="B306" s="1">
        <v>648853</v>
      </c>
      <c r="C306" s="1">
        <v>2014</v>
      </c>
      <c r="D306" s="1">
        <v>0</v>
      </c>
      <c r="E306" s="1">
        <v>0</v>
      </c>
      <c r="F306" s="1">
        <v>1</v>
      </c>
      <c r="G306" s="1">
        <v>0</v>
      </c>
      <c r="H306" s="1">
        <v>0</v>
      </c>
      <c r="I306" s="1">
        <v>0</v>
      </c>
      <c r="J306" s="1">
        <v>43</v>
      </c>
      <c r="K306" s="1">
        <v>0</v>
      </c>
      <c r="L306" t="s">
        <v>14</v>
      </c>
    </row>
    <row r="307" spans="1:12" x14ac:dyDescent="0.25">
      <c r="A307" s="1">
        <v>3968</v>
      </c>
      <c r="B307" s="1">
        <v>648884</v>
      </c>
      <c r="C307" s="1">
        <v>2014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35</v>
      </c>
      <c r="K307" s="1">
        <v>1</v>
      </c>
      <c r="L307" t="s">
        <v>14</v>
      </c>
    </row>
    <row r="308" spans="1:12" x14ac:dyDescent="0.25">
      <c r="A308" s="1">
        <v>3445</v>
      </c>
      <c r="B308" s="1">
        <v>561343</v>
      </c>
      <c r="C308" s="1">
        <v>2012</v>
      </c>
      <c r="D308" s="1">
        <v>1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34</v>
      </c>
      <c r="K308" s="1">
        <v>1</v>
      </c>
      <c r="L308" t="s">
        <v>25</v>
      </c>
    </row>
    <row r="309" spans="1:12" x14ac:dyDescent="0.25">
      <c r="A309" s="1">
        <v>3445</v>
      </c>
      <c r="B309" s="1">
        <v>561375</v>
      </c>
      <c r="C309" s="1">
        <v>2012</v>
      </c>
      <c r="D309" s="1">
        <v>1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47</v>
      </c>
      <c r="K309" s="1">
        <v>1</v>
      </c>
      <c r="L309" t="s">
        <v>25</v>
      </c>
    </row>
    <row r="310" spans="1:12" x14ac:dyDescent="0.25">
      <c r="A310" s="1">
        <v>3469</v>
      </c>
      <c r="B310" s="1">
        <v>565321</v>
      </c>
      <c r="C310" s="1">
        <v>2013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20</v>
      </c>
      <c r="K310" s="1">
        <v>1</v>
      </c>
      <c r="L310" t="s">
        <v>25</v>
      </c>
    </row>
    <row r="311" spans="1:12" x14ac:dyDescent="0.25">
      <c r="A311" s="1">
        <v>3689</v>
      </c>
      <c r="B311" s="1">
        <v>602422</v>
      </c>
      <c r="C311" s="1">
        <v>2013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41</v>
      </c>
      <c r="K311" s="1">
        <v>1</v>
      </c>
      <c r="L311" t="s">
        <v>25</v>
      </c>
    </row>
    <row r="312" spans="1:12" x14ac:dyDescent="0.25">
      <c r="A312" s="1">
        <v>3689</v>
      </c>
      <c r="B312" s="1">
        <v>602475</v>
      </c>
      <c r="C312" s="1">
        <v>2013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52</v>
      </c>
      <c r="K312" s="1">
        <v>1</v>
      </c>
      <c r="L312" t="s">
        <v>25</v>
      </c>
    </row>
    <row r="313" spans="1:12" x14ac:dyDescent="0.25">
      <c r="A313" s="1">
        <v>3689</v>
      </c>
      <c r="B313" s="1">
        <v>602580</v>
      </c>
      <c r="C313" s="1">
        <v>2013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45</v>
      </c>
      <c r="K313" s="1">
        <v>1</v>
      </c>
      <c r="L313" t="s">
        <v>25</v>
      </c>
    </row>
    <row r="314" spans="1:12" x14ac:dyDescent="0.25">
      <c r="A314" s="1">
        <v>3958</v>
      </c>
      <c r="B314" s="1">
        <v>647111</v>
      </c>
      <c r="C314" s="1">
        <v>2014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29</v>
      </c>
      <c r="K314" s="1">
        <v>1</v>
      </c>
      <c r="L314" t="s">
        <v>25</v>
      </c>
    </row>
    <row r="315" spans="1:12" x14ac:dyDescent="0.25">
      <c r="A315" s="1">
        <v>3958</v>
      </c>
      <c r="B315" s="1">
        <v>647143</v>
      </c>
      <c r="C315" s="1">
        <v>2014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37</v>
      </c>
      <c r="K315" s="1">
        <v>1</v>
      </c>
      <c r="L315" t="s">
        <v>25</v>
      </c>
    </row>
    <row r="316" spans="1:12" x14ac:dyDescent="0.25">
      <c r="A316" s="1">
        <v>3958</v>
      </c>
      <c r="B316" s="1">
        <v>647238</v>
      </c>
      <c r="C316" s="1">
        <v>2014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52</v>
      </c>
      <c r="K316" s="1">
        <v>1</v>
      </c>
      <c r="L316" t="s">
        <v>25</v>
      </c>
    </row>
    <row r="317" spans="1:12" x14ac:dyDescent="0.25">
      <c r="A317" s="1">
        <v>3958</v>
      </c>
      <c r="B317" s="1">
        <v>647266</v>
      </c>
      <c r="C317" s="1">
        <v>2014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29</v>
      </c>
      <c r="K317" s="1">
        <v>0</v>
      </c>
      <c r="L317" t="s">
        <v>25</v>
      </c>
    </row>
    <row r="318" spans="1:12" x14ac:dyDescent="0.25">
      <c r="A318" s="1">
        <v>4003</v>
      </c>
      <c r="B318" s="1">
        <v>654522</v>
      </c>
      <c r="C318" s="1">
        <v>2015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50</v>
      </c>
      <c r="K318" s="1">
        <v>1</v>
      </c>
      <c r="L318" t="s">
        <v>25</v>
      </c>
    </row>
    <row r="319" spans="1:12" x14ac:dyDescent="0.25">
      <c r="A319" s="1">
        <v>4003</v>
      </c>
      <c r="B319" s="1">
        <v>654569</v>
      </c>
      <c r="C319" s="1">
        <v>2015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40</v>
      </c>
      <c r="K319" s="1">
        <v>1</v>
      </c>
      <c r="L319" t="s">
        <v>25</v>
      </c>
    </row>
    <row r="320" spans="1:12" x14ac:dyDescent="0.25">
      <c r="A320" s="1">
        <v>4003</v>
      </c>
      <c r="B320" s="1">
        <v>654584</v>
      </c>
      <c r="C320" s="1">
        <v>2015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30</v>
      </c>
      <c r="K320" s="1">
        <v>1</v>
      </c>
      <c r="L320" t="s">
        <v>25</v>
      </c>
    </row>
    <row r="321" spans="1:12" x14ac:dyDescent="0.25">
      <c r="A321" s="1">
        <v>4003</v>
      </c>
      <c r="B321" s="1">
        <v>654645</v>
      </c>
      <c r="C321" s="1">
        <v>2015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19</v>
      </c>
      <c r="K321" s="1">
        <v>1</v>
      </c>
      <c r="L321" t="s">
        <v>25</v>
      </c>
    </row>
    <row r="322" spans="1:12" x14ac:dyDescent="0.25">
      <c r="A322" s="1">
        <v>3382</v>
      </c>
      <c r="B322" s="1">
        <v>550885</v>
      </c>
      <c r="C322" s="1">
        <v>2012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25</v>
      </c>
      <c r="K322" s="1">
        <v>1</v>
      </c>
      <c r="L322" t="s">
        <v>25</v>
      </c>
    </row>
    <row r="323" spans="1:12" x14ac:dyDescent="0.25">
      <c r="A323" s="1">
        <v>3382</v>
      </c>
      <c r="B323" s="1">
        <v>550917</v>
      </c>
      <c r="C323" s="1">
        <v>2012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33</v>
      </c>
      <c r="K323" s="1">
        <v>1</v>
      </c>
      <c r="L323" t="s">
        <v>25</v>
      </c>
    </row>
    <row r="324" spans="1:12" x14ac:dyDescent="0.25">
      <c r="A324" s="1">
        <v>3382</v>
      </c>
      <c r="B324" s="1">
        <v>550945</v>
      </c>
      <c r="C324" s="1">
        <v>2012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25</v>
      </c>
      <c r="K324" s="1">
        <v>1</v>
      </c>
      <c r="L324" t="s">
        <v>25</v>
      </c>
    </row>
    <row r="325" spans="1:12" x14ac:dyDescent="0.25">
      <c r="A325" s="1">
        <v>3382</v>
      </c>
      <c r="B325" s="1">
        <v>550957</v>
      </c>
      <c r="C325" s="1">
        <v>2012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52</v>
      </c>
      <c r="K325" s="1">
        <v>1</v>
      </c>
      <c r="L325" t="s">
        <v>25</v>
      </c>
    </row>
    <row r="326" spans="1:12" x14ac:dyDescent="0.25">
      <c r="A326" s="1">
        <v>3397</v>
      </c>
      <c r="B326" s="1">
        <v>553381</v>
      </c>
      <c r="C326" s="1">
        <v>2012</v>
      </c>
      <c r="D326" s="1">
        <v>0</v>
      </c>
      <c r="E326" s="1">
        <v>0</v>
      </c>
      <c r="F326" s="1">
        <v>1</v>
      </c>
      <c r="G326" s="1">
        <v>0</v>
      </c>
      <c r="H326" s="1">
        <v>1</v>
      </c>
      <c r="I326" s="1">
        <v>0</v>
      </c>
      <c r="J326" s="1">
        <v>24</v>
      </c>
      <c r="K326" s="1">
        <v>1</v>
      </c>
      <c r="L326" t="s">
        <v>25</v>
      </c>
    </row>
    <row r="327" spans="1:12" x14ac:dyDescent="0.25">
      <c r="A327" s="1">
        <v>3397</v>
      </c>
      <c r="B327" s="1">
        <v>553499</v>
      </c>
      <c r="C327" s="1">
        <v>2012</v>
      </c>
      <c r="D327" s="1">
        <v>0</v>
      </c>
      <c r="E327" s="1">
        <v>0</v>
      </c>
      <c r="F327" s="1">
        <v>1</v>
      </c>
      <c r="G327" s="1">
        <v>0</v>
      </c>
      <c r="H327" s="1">
        <v>1</v>
      </c>
      <c r="I327" s="1">
        <v>0</v>
      </c>
      <c r="J327" s="1">
        <v>32</v>
      </c>
      <c r="K327" s="1">
        <v>1</v>
      </c>
      <c r="L327" t="s">
        <v>25</v>
      </c>
    </row>
    <row r="328" spans="1:12" x14ac:dyDescent="0.25">
      <c r="A328" s="1">
        <v>3424</v>
      </c>
      <c r="B328" s="1">
        <v>557909</v>
      </c>
      <c r="C328" s="1">
        <v>2012</v>
      </c>
      <c r="D328" s="1">
        <v>0</v>
      </c>
      <c r="E328" s="1">
        <v>0</v>
      </c>
      <c r="F328" s="1">
        <v>1</v>
      </c>
      <c r="G328" s="1">
        <v>1</v>
      </c>
      <c r="H328" s="1">
        <v>1</v>
      </c>
      <c r="I328" s="1">
        <v>0</v>
      </c>
      <c r="J328" s="1">
        <v>41</v>
      </c>
      <c r="K328" s="1">
        <v>1</v>
      </c>
      <c r="L328" t="s">
        <v>25</v>
      </c>
    </row>
    <row r="329" spans="1:12" x14ac:dyDescent="0.25">
      <c r="A329" s="1">
        <v>3424</v>
      </c>
      <c r="B329" s="1">
        <v>557987</v>
      </c>
      <c r="C329" s="1">
        <v>2012</v>
      </c>
      <c r="D329" s="1">
        <v>0</v>
      </c>
      <c r="E329" s="1">
        <v>0</v>
      </c>
      <c r="F329" s="1">
        <v>1</v>
      </c>
      <c r="G329" s="1">
        <v>1</v>
      </c>
      <c r="H329" s="1">
        <v>1</v>
      </c>
      <c r="I329" s="1">
        <v>0</v>
      </c>
      <c r="J329" s="1">
        <v>56</v>
      </c>
      <c r="K329" s="1">
        <v>0</v>
      </c>
      <c r="L329" t="s">
        <v>25</v>
      </c>
    </row>
    <row r="330" spans="1:12" x14ac:dyDescent="0.25">
      <c r="A330" s="1">
        <v>3424</v>
      </c>
      <c r="B330" s="1">
        <v>558002</v>
      </c>
      <c r="C330" s="1">
        <v>2012</v>
      </c>
      <c r="D330" s="1">
        <v>0</v>
      </c>
      <c r="E330" s="1">
        <v>0</v>
      </c>
      <c r="F330" s="1">
        <v>1</v>
      </c>
      <c r="G330" s="1">
        <v>1</v>
      </c>
      <c r="H330" s="1">
        <v>1</v>
      </c>
      <c r="I330" s="1">
        <v>0</v>
      </c>
      <c r="J330" s="1">
        <v>43</v>
      </c>
      <c r="K330" s="1">
        <v>1</v>
      </c>
      <c r="L330" t="s">
        <v>25</v>
      </c>
    </row>
    <row r="331" spans="1:12" x14ac:dyDescent="0.25">
      <c r="A331" s="1">
        <v>3429</v>
      </c>
      <c r="B331" s="1">
        <v>558776</v>
      </c>
      <c r="C331" s="1">
        <v>2012</v>
      </c>
      <c r="D331" s="1">
        <v>0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47</v>
      </c>
      <c r="K331" s="1">
        <v>1</v>
      </c>
      <c r="L331" t="s">
        <v>25</v>
      </c>
    </row>
    <row r="332" spans="1:12" x14ac:dyDescent="0.25">
      <c r="A332" s="1">
        <v>3429</v>
      </c>
      <c r="B332" s="1">
        <v>558789</v>
      </c>
      <c r="C332" s="1">
        <v>2012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32</v>
      </c>
      <c r="K332" s="1">
        <v>1</v>
      </c>
      <c r="L332" t="s">
        <v>25</v>
      </c>
    </row>
    <row r="333" spans="1:12" x14ac:dyDescent="0.25">
      <c r="A333" s="1">
        <v>3429</v>
      </c>
      <c r="B333" s="1">
        <v>558820</v>
      </c>
      <c r="C333" s="1">
        <v>2012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0</v>
      </c>
      <c r="J333" s="1">
        <v>38</v>
      </c>
      <c r="K333" s="1">
        <v>1</v>
      </c>
      <c r="L333" t="s">
        <v>25</v>
      </c>
    </row>
    <row r="334" spans="1:12" x14ac:dyDescent="0.25">
      <c r="A334" s="1">
        <v>3485</v>
      </c>
      <c r="B334" s="1">
        <v>568060</v>
      </c>
      <c r="C334" s="1">
        <v>2013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36</v>
      </c>
      <c r="K334" s="1">
        <v>1</v>
      </c>
      <c r="L334" t="s">
        <v>25</v>
      </c>
    </row>
    <row r="335" spans="1:12" x14ac:dyDescent="0.25">
      <c r="A335" s="1">
        <v>3485</v>
      </c>
      <c r="B335" s="1">
        <v>568106</v>
      </c>
      <c r="C335" s="1">
        <v>2013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24</v>
      </c>
      <c r="K335" s="1">
        <v>1</v>
      </c>
      <c r="L335" t="s">
        <v>25</v>
      </c>
    </row>
    <row r="336" spans="1:12" x14ac:dyDescent="0.25">
      <c r="A336" s="1">
        <v>3485</v>
      </c>
      <c r="B336" s="1">
        <v>568119</v>
      </c>
      <c r="C336" s="1">
        <v>2013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41</v>
      </c>
      <c r="K336" s="1">
        <v>1</v>
      </c>
      <c r="L336" t="s">
        <v>25</v>
      </c>
    </row>
    <row r="337" spans="1:12" x14ac:dyDescent="0.25">
      <c r="A337" s="1">
        <v>3495</v>
      </c>
      <c r="B337" s="1">
        <v>569798</v>
      </c>
      <c r="C337" s="1">
        <v>2013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38</v>
      </c>
      <c r="K337" s="1">
        <v>0</v>
      </c>
      <c r="L337" t="s">
        <v>25</v>
      </c>
    </row>
    <row r="338" spans="1:12" x14ac:dyDescent="0.25">
      <c r="A338" s="1">
        <v>3562</v>
      </c>
      <c r="B338" s="1">
        <v>581097</v>
      </c>
      <c r="C338" s="1">
        <v>2013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35</v>
      </c>
      <c r="K338" s="1">
        <v>1</v>
      </c>
      <c r="L338" t="s">
        <v>25</v>
      </c>
    </row>
    <row r="339" spans="1:12" x14ac:dyDescent="0.25">
      <c r="A339" s="1">
        <v>3562</v>
      </c>
      <c r="B339" s="1">
        <v>581210</v>
      </c>
      <c r="C339" s="1">
        <v>2013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23</v>
      </c>
      <c r="K339" s="1">
        <v>1</v>
      </c>
      <c r="L339" t="s">
        <v>25</v>
      </c>
    </row>
    <row r="340" spans="1:12" x14ac:dyDescent="0.25">
      <c r="A340" s="1">
        <v>3562</v>
      </c>
      <c r="B340" s="1">
        <v>581215</v>
      </c>
      <c r="C340" s="1">
        <v>2013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36</v>
      </c>
      <c r="K340" s="1">
        <v>1</v>
      </c>
      <c r="L340" t="s">
        <v>25</v>
      </c>
    </row>
    <row r="341" spans="1:12" x14ac:dyDescent="0.25">
      <c r="A341" s="1">
        <v>3565</v>
      </c>
      <c r="B341" s="1">
        <v>581612</v>
      </c>
      <c r="C341" s="1">
        <v>2013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40</v>
      </c>
      <c r="K341" s="1">
        <v>1</v>
      </c>
      <c r="L341" t="s">
        <v>25</v>
      </c>
    </row>
    <row r="342" spans="1:12" x14ac:dyDescent="0.25">
      <c r="A342" s="1">
        <v>3565</v>
      </c>
      <c r="B342" s="1">
        <v>581624</v>
      </c>
      <c r="C342" s="1">
        <v>2013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0</v>
      </c>
      <c r="J342" s="1">
        <v>44</v>
      </c>
      <c r="K342" s="1">
        <v>1</v>
      </c>
      <c r="L342" t="s">
        <v>25</v>
      </c>
    </row>
    <row r="343" spans="1:12" x14ac:dyDescent="0.25">
      <c r="A343" s="1">
        <v>3565</v>
      </c>
      <c r="B343" s="1">
        <v>581645</v>
      </c>
      <c r="C343" s="1">
        <v>2013</v>
      </c>
      <c r="D343" s="1">
        <v>0</v>
      </c>
      <c r="E343" s="1">
        <v>0</v>
      </c>
      <c r="F343" s="1">
        <v>0</v>
      </c>
      <c r="G343" s="1">
        <v>1</v>
      </c>
      <c r="H343" s="1">
        <v>1</v>
      </c>
      <c r="I343" s="1">
        <v>0</v>
      </c>
      <c r="J343" s="1">
        <v>33</v>
      </c>
      <c r="K343" s="1">
        <v>1</v>
      </c>
      <c r="L343" t="s">
        <v>25</v>
      </c>
    </row>
    <row r="344" spans="1:12" x14ac:dyDescent="0.25">
      <c r="A344" s="1">
        <v>3565</v>
      </c>
      <c r="B344" s="1">
        <v>581664</v>
      </c>
      <c r="C344" s="1">
        <v>2013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0</v>
      </c>
      <c r="J344" s="1">
        <v>46</v>
      </c>
      <c r="K344" s="1">
        <v>1</v>
      </c>
      <c r="L344" t="s">
        <v>25</v>
      </c>
    </row>
    <row r="345" spans="1:12" x14ac:dyDescent="0.25">
      <c r="A345" s="1">
        <v>3565</v>
      </c>
      <c r="B345" s="1">
        <v>581721</v>
      </c>
      <c r="C345" s="1">
        <v>2013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0</v>
      </c>
      <c r="J345" s="1">
        <v>27</v>
      </c>
      <c r="K345" s="1">
        <v>1</v>
      </c>
      <c r="L345" t="s">
        <v>25</v>
      </c>
    </row>
    <row r="346" spans="1:12" x14ac:dyDescent="0.25">
      <c r="A346" s="1">
        <v>3596</v>
      </c>
      <c r="B346" s="1">
        <v>586963</v>
      </c>
      <c r="C346" s="1">
        <v>2013</v>
      </c>
      <c r="D346" s="1">
        <v>0</v>
      </c>
      <c r="E346" s="1">
        <v>0</v>
      </c>
      <c r="F346" s="1">
        <v>1</v>
      </c>
      <c r="G346" s="1">
        <v>1</v>
      </c>
      <c r="H346" s="1">
        <v>0</v>
      </c>
      <c r="I346" s="1">
        <v>0</v>
      </c>
      <c r="J346" s="1">
        <v>23</v>
      </c>
      <c r="K346" s="1">
        <v>1</v>
      </c>
      <c r="L346" t="s">
        <v>25</v>
      </c>
    </row>
    <row r="347" spans="1:12" x14ac:dyDescent="0.25">
      <c r="A347" s="1">
        <v>3615</v>
      </c>
      <c r="B347" s="1">
        <v>590044</v>
      </c>
      <c r="C347" s="1">
        <v>2013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40</v>
      </c>
      <c r="K347" s="1">
        <v>1</v>
      </c>
      <c r="L347" t="s">
        <v>25</v>
      </c>
    </row>
    <row r="348" spans="1:12" x14ac:dyDescent="0.25">
      <c r="A348" s="1">
        <v>3615</v>
      </c>
      <c r="B348" s="1">
        <v>590091</v>
      </c>
      <c r="C348" s="1">
        <v>2013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28</v>
      </c>
      <c r="K348" s="1">
        <v>1</v>
      </c>
      <c r="L348" t="s">
        <v>25</v>
      </c>
    </row>
    <row r="349" spans="1:12" x14ac:dyDescent="0.25">
      <c r="A349" s="1">
        <v>3629</v>
      </c>
      <c r="B349" s="1">
        <v>592406</v>
      </c>
      <c r="C349" s="1">
        <v>2013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0</v>
      </c>
      <c r="J349" s="1">
        <v>21</v>
      </c>
      <c r="K349" s="1">
        <v>1</v>
      </c>
      <c r="L349" t="s">
        <v>25</v>
      </c>
    </row>
    <row r="350" spans="1:12" x14ac:dyDescent="0.25">
      <c r="A350" s="1">
        <v>3629</v>
      </c>
      <c r="B350" s="1">
        <v>592424</v>
      </c>
      <c r="C350" s="1">
        <v>2013</v>
      </c>
      <c r="D350" s="1">
        <v>0</v>
      </c>
      <c r="E350" s="1">
        <v>0</v>
      </c>
      <c r="F350" s="1">
        <v>1</v>
      </c>
      <c r="G350" s="1">
        <v>0</v>
      </c>
      <c r="H350" s="1">
        <v>0</v>
      </c>
      <c r="I350" s="1">
        <v>0</v>
      </c>
      <c r="J350" s="1">
        <v>23</v>
      </c>
      <c r="K350" s="1">
        <v>1</v>
      </c>
      <c r="L350" t="s">
        <v>25</v>
      </c>
    </row>
    <row r="351" spans="1:12" x14ac:dyDescent="0.25">
      <c r="A351" s="1">
        <v>3646</v>
      </c>
      <c r="B351" s="1">
        <v>595392</v>
      </c>
      <c r="C351" s="1">
        <v>2013</v>
      </c>
      <c r="D351" s="1">
        <v>0</v>
      </c>
      <c r="E351" s="1">
        <v>0</v>
      </c>
      <c r="F351" s="1">
        <v>1</v>
      </c>
      <c r="G351" s="1">
        <v>0</v>
      </c>
      <c r="H351" s="1">
        <v>1</v>
      </c>
      <c r="I351" s="1">
        <v>0</v>
      </c>
      <c r="J351" s="1">
        <v>39</v>
      </c>
      <c r="K351" s="1">
        <v>1</v>
      </c>
      <c r="L351" t="s">
        <v>25</v>
      </c>
    </row>
    <row r="352" spans="1:12" x14ac:dyDescent="0.25">
      <c r="A352" s="1">
        <v>3703</v>
      </c>
      <c r="B352" s="1">
        <v>604739</v>
      </c>
      <c r="C352" s="1">
        <v>2013</v>
      </c>
      <c r="D352" s="1">
        <v>0</v>
      </c>
      <c r="E352" s="1">
        <v>1</v>
      </c>
      <c r="F352" s="1">
        <v>1</v>
      </c>
      <c r="G352" s="1">
        <v>0</v>
      </c>
      <c r="H352" s="1">
        <v>0</v>
      </c>
      <c r="I352" s="1">
        <v>0</v>
      </c>
      <c r="J352" s="1">
        <v>50</v>
      </c>
      <c r="K352" s="1">
        <v>0</v>
      </c>
      <c r="L352" t="s">
        <v>25</v>
      </c>
    </row>
    <row r="353" spans="1:12" x14ac:dyDescent="0.25">
      <c r="A353" s="1">
        <v>3703</v>
      </c>
      <c r="B353" s="1">
        <v>604771</v>
      </c>
      <c r="C353" s="1">
        <v>2013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34</v>
      </c>
      <c r="K353" s="1">
        <v>1</v>
      </c>
      <c r="L353" t="s">
        <v>25</v>
      </c>
    </row>
    <row r="354" spans="1:12" x14ac:dyDescent="0.25">
      <c r="A354" s="1">
        <v>3703</v>
      </c>
      <c r="B354" s="1">
        <v>604844</v>
      </c>
      <c r="C354" s="1">
        <v>2013</v>
      </c>
      <c r="D354" s="1">
        <v>0</v>
      </c>
      <c r="E354" s="1">
        <v>1</v>
      </c>
      <c r="F354" s="1">
        <v>1</v>
      </c>
      <c r="G354" s="1">
        <v>0</v>
      </c>
      <c r="H354" s="1">
        <v>0</v>
      </c>
      <c r="I354" s="1">
        <v>0</v>
      </c>
      <c r="J354" s="1">
        <v>38</v>
      </c>
      <c r="K354" s="1">
        <v>1</v>
      </c>
      <c r="L354" t="s">
        <v>25</v>
      </c>
    </row>
    <row r="355" spans="1:12" x14ac:dyDescent="0.25">
      <c r="A355" s="1">
        <v>3763</v>
      </c>
      <c r="B355" s="1">
        <v>614667</v>
      </c>
      <c r="C355" s="1">
        <v>2014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39</v>
      </c>
      <c r="K355" s="1">
        <v>1</v>
      </c>
      <c r="L355" t="s">
        <v>25</v>
      </c>
    </row>
    <row r="356" spans="1:12" x14ac:dyDescent="0.25">
      <c r="A356" s="1">
        <v>3763</v>
      </c>
      <c r="B356" s="1">
        <v>614701</v>
      </c>
      <c r="C356" s="1">
        <v>2014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29</v>
      </c>
      <c r="K356" s="1">
        <v>1</v>
      </c>
      <c r="L356" t="s">
        <v>25</v>
      </c>
    </row>
    <row r="357" spans="1:12" x14ac:dyDescent="0.25">
      <c r="A357" s="1">
        <v>3763</v>
      </c>
      <c r="B357" s="1">
        <v>614719</v>
      </c>
      <c r="C357" s="1">
        <v>2014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31</v>
      </c>
      <c r="K357" s="1">
        <v>1</v>
      </c>
      <c r="L357" t="s">
        <v>25</v>
      </c>
    </row>
    <row r="358" spans="1:12" x14ac:dyDescent="0.25">
      <c r="A358" s="1">
        <v>3771</v>
      </c>
      <c r="B358" s="1">
        <v>616039</v>
      </c>
      <c r="C358" s="1">
        <v>2014</v>
      </c>
      <c r="D358" s="1">
        <v>0</v>
      </c>
      <c r="E358" s="1">
        <v>0</v>
      </c>
      <c r="F358" s="1">
        <v>0</v>
      </c>
      <c r="G358" s="1">
        <v>0</v>
      </c>
      <c r="H358" s="1">
        <v>1</v>
      </c>
      <c r="I358" s="1">
        <v>0</v>
      </c>
      <c r="J358" s="1">
        <v>29</v>
      </c>
      <c r="K358" s="1">
        <v>1</v>
      </c>
      <c r="L358" t="s">
        <v>25</v>
      </c>
    </row>
    <row r="359" spans="1:12" x14ac:dyDescent="0.25">
      <c r="A359" s="1">
        <v>3790</v>
      </c>
      <c r="B359" s="1">
        <v>619229</v>
      </c>
      <c r="C359" s="1">
        <v>2014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49</v>
      </c>
      <c r="K359" s="1">
        <v>1</v>
      </c>
      <c r="L359" t="s">
        <v>25</v>
      </c>
    </row>
    <row r="360" spans="1:12" x14ac:dyDescent="0.25">
      <c r="A360" s="1">
        <v>3790</v>
      </c>
      <c r="B360" s="1">
        <v>619310</v>
      </c>
      <c r="C360" s="1">
        <v>2014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50</v>
      </c>
      <c r="K360" s="1">
        <v>1</v>
      </c>
      <c r="L360" t="s">
        <v>25</v>
      </c>
    </row>
    <row r="361" spans="1:12" x14ac:dyDescent="0.25">
      <c r="A361" s="1">
        <v>3790</v>
      </c>
      <c r="B361" s="1">
        <v>619322</v>
      </c>
      <c r="C361" s="1">
        <v>2014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26</v>
      </c>
      <c r="K361" s="1">
        <v>1</v>
      </c>
      <c r="L361" t="s">
        <v>25</v>
      </c>
    </row>
    <row r="362" spans="1:12" x14ac:dyDescent="0.25">
      <c r="A362" s="1">
        <v>3856</v>
      </c>
      <c r="B362" s="1">
        <v>630309</v>
      </c>
      <c r="C362" s="1">
        <v>2014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38</v>
      </c>
      <c r="K362" s="1">
        <v>1</v>
      </c>
      <c r="L362" t="s">
        <v>25</v>
      </c>
    </row>
    <row r="363" spans="1:12" x14ac:dyDescent="0.25">
      <c r="A363" s="1">
        <v>3867</v>
      </c>
      <c r="B363" s="1">
        <v>632176</v>
      </c>
      <c r="C363" s="1">
        <v>2014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41</v>
      </c>
      <c r="K363" s="1">
        <v>1</v>
      </c>
      <c r="L363" t="s">
        <v>25</v>
      </c>
    </row>
    <row r="364" spans="1:12" x14ac:dyDescent="0.25">
      <c r="A364" s="1">
        <v>3877</v>
      </c>
      <c r="B364" s="1">
        <v>633858</v>
      </c>
      <c r="C364" s="1">
        <v>2014</v>
      </c>
      <c r="D364" s="1">
        <v>0</v>
      </c>
      <c r="E364" s="1">
        <v>0</v>
      </c>
      <c r="F364" s="1">
        <v>1</v>
      </c>
      <c r="G364" s="1">
        <v>0</v>
      </c>
      <c r="H364" s="1">
        <v>0</v>
      </c>
      <c r="I364" s="1">
        <v>0</v>
      </c>
      <c r="J364" s="1">
        <v>43</v>
      </c>
      <c r="K364" s="1">
        <v>1</v>
      </c>
      <c r="L364" t="s">
        <v>25</v>
      </c>
    </row>
    <row r="365" spans="1:12" x14ac:dyDescent="0.25">
      <c r="A365" s="1">
        <v>3908</v>
      </c>
      <c r="B365" s="1">
        <v>638964</v>
      </c>
      <c r="C365" s="1">
        <v>2014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43</v>
      </c>
      <c r="K365" s="1">
        <v>0</v>
      </c>
      <c r="L365" t="s">
        <v>25</v>
      </c>
    </row>
    <row r="366" spans="1:12" x14ac:dyDescent="0.25">
      <c r="A366" s="1">
        <v>3908</v>
      </c>
      <c r="B366" s="1">
        <v>639006</v>
      </c>
      <c r="C366" s="1">
        <v>2014</v>
      </c>
      <c r="D366" s="1">
        <v>0</v>
      </c>
      <c r="E366" s="1">
        <v>0</v>
      </c>
      <c r="F366" s="1">
        <v>0</v>
      </c>
      <c r="G366" s="1">
        <v>0</v>
      </c>
      <c r="H366" s="1">
        <v>1</v>
      </c>
      <c r="I366" s="1">
        <v>0</v>
      </c>
      <c r="J366" s="1">
        <v>33</v>
      </c>
      <c r="K366" s="1">
        <v>1</v>
      </c>
      <c r="L366" t="s">
        <v>25</v>
      </c>
    </row>
    <row r="367" spans="1:12" x14ac:dyDescent="0.25">
      <c r="A367" s="1">
        <v>3919</v>
      </c>
      <c r="B367" s="1">
        <v>640710</v>
      </c>
      <c r="C367" s="1">
        <v>2014</v>
      </c>
      <c r="D367" s="1">
        <v>0</v>
      </c>
      <c r="E367" s="1">
        <v>0</v>
      </c>
      <c r="F367" s="1">
        <v>1</v>
      </c>
      <c r="G367" s="1">
        <v>0</v>
      </c>
      <c r="H367" s="1">
        <v>1</v>
      </c>
      <c r="I367" s="1">
        <v>0</v>
      </c>
      <c r="J367" s="1">
        <v>20</v>
      </c>
      <c r="K367" s="1">
        <v>1</v>
      </c>
      <c r="L367" t="s">
        <v>25</v>
      </c>
    </row>
    <row r="368" spans="1:12" x14ac:dyDescent="0.25">
      <c r="A368" s="1">
        <v>3919</v>
      </c>
      <c r="B368" s="1">
        <v>640764</v>
      </c>
      <c r="C368" s="1">
        <v>2014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0</v>
      </c>
      <c r="J368" s="1">
        <v>19</v>
      </c>
      <c r="K368" s="1">
        <v>1</v>
      </c>
      <c r="L368" t="s">
        <v>25</v>
      </c>
    </row>
    <row r="369" spans="1:12" x14ac:dyDescent="0.25">
      <c r="A369" s="1">
        <v>3919</v>
      </c>
      <c r="B369" s="1">
        <v>640777</v>
      </c>
      <c r="C369" s="1">
        <v>2014</v>
      </c>
      <c r="D369" s="1">
        <v>0</v>
      </c>
      <c r="E369" s="1">
        <v>0</v>
      </c>
      <c r="F369" s="1">
        <v>1</v>
      </c>
      <c r="G369" s="1">
        <v>0</v>
      </c>
      <c r="H369" s="1">
        <v>1</v>
      </c>
      <c r="I369" s="1">
        <v>0</v>
      </c>
      <c r="J369" s="1">
        <v>36</v>
      </c>
      <c r="K369" s="1">
        <v>1</v>
      </c>
      <c r="L369" t="s">
        <v>25</v>
      </c>
    </row>
    <row r="370" spans="1:12" x14ac:dyDescent="0.25">
      <c r="A370" s="1">
        <v>3919</v>
      </c>
      <c r="B370" s="1">
        <v>640817</v>
      </c>
      <c r="C370" s="1">
        <v>2014</v>
      </c>
      <c r="D370" s="1">
        <v>0</v>
      </c>
      <c r="E370" s="1">
        <v>0</v>
      </c>
      <c r="F370" s="1">
        <v>1</v>
      </c>
      <c r="G370" s="1">
        <v>0</v>
      </c>
      <c r="H370" s="1">
        <v>1</v>
      </c>
      <c r="I370" s="1">
        <v>0</v>
      </c>
      <c r="J370" s="1">
        <v>52</v>
      </c>
      <c r="K370" s="1">
        <v>1</v>
      </c>
      <c r="L370" t="s">
        <v>25</v>
      </c>
    </row>
    <row r="371" spans="1:12" x14ac:dyDescent="0.25">
      <c r="A371" s="1">
        <v>3919</v>
      </c>
      <c r="B371" s="1">
        <v>640830</v>
      </c>
      <c r="C371" s="1">
        <v>2014</v>
      </c>
      <c r="D371" s="1">
        <v>0</v>
      </c>
      <c r="E371" s="1">
        <v>0</v>
      </c>
      <c r="F371" s="1">
        <v>1</v>
      </c>
      <c r="G371" s="1">
        <v>0</v>
      </c>
      <c r="H371" s="1">
        <v>1</v>
      </c>
      <c r="I371" s="1">
        <v>0</v>
      </c>
      <c r="J371" s="1">
        <v>42</v>
      </c>
      <c r="K371" s="1">
        <v>1</v>
      </c>
      <c r="L371" t="s">
        <v>25</v>
      </c>
    </row>
    <row r="372" spans="1:12" x14ac:dyDescent="0.25">
      <c r="A372" s="1">
        <v>3939</v>
      </c>
      <c r="B372" s="1">
        <v>644067</v>
      </c>
      <c r="C372" s="1">
        <v>2014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32</v>
      </c>
      <c r="K372" s="1">
        <v>1</v>
      </c>
      <c r="L372" t="s">
        <v>25</v>
      </c>
    </row>
    <row r="373" spans="1:12" x14ac:dyDescent="0.25">
      <c r="A373" s="1">
        <v>3970</v>
      </c>
      <c r="B373" s="1">
        <v>649102</v>
      </c>
      <c r="C373" s="1">
        <v>2014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0</v>
      </c>
      <c r="J373" s="1">
        <v>38</v>
      </c>
      <c r="K373" s="1">
        <v>1</v>
      </c>
      <c r="L373" t="s">
        <v>25</v>
      </c>
    </row>
    <row r="374" spans="1:12" x14ac:dyDescent="0.25">
      <c r="A374" s="1">
        <v>3970</v>
      </c>
      <c r="B374" s="1">
        <v>649134</v>
      </c>
      <c r="C374" s="1">
        <v>2014</v>
      </c>
      <c r="D374" s="1">
        <v>0</v>
      </c>
      <c r="E374" s="1">
        <v>0</v>
      </c>
      <c r="F374" s="1">
        <v>1</v>
      </c>
      <c r="G374" s="1">
        <v>0</v>
      </c>
      <c r="H374" s="1">
        <v>0</v>
      </c>
      <c r="I374" s="1">
        <v>0</v>
      </c>
      <c r="J374" s="1">
        <v>20</v>
      </c>
      <c r="K374" s="1">
        <v>1</v>
      </c>
      <c r="L374" t="s">
        <v>25</v>
      </c>
    </row>
    <row r="375" spans="1:12" x14ac:dyDescent="0.25">
      <c r="A375" s="1">
        <v>3970</v>
      </c>
      <c r="B375" s="1">
        <v>649152</v>
      </c>
      <c r="C375" s="1">
        <v>2014</v>
      </c>
      <c r="D375" s="1">
        <v>0</v>
      </c>
      <c r="E375" s="1">
        <v>0</v>
      </c>
      <c r="F375" s="1">
        <v>1</v>
      </c>
      <c r="G375" s="1">
        <v>0</v>
      </c>
      <c r="H375" s="1">
        <v>0</v>
      </c>
      <c r="I375" s="1">
        <v>0</v>
      </c>
      <c r="J375" s="1">
        <v>36</v>
      </c>
      <c r="K375" s="1">
        <v>1</v>
      </c>
      <c r="L375" t="s">
        <v>25</v>
      </c>
    </row>
    <row r="376" spans="1:12" x14ac:dyDescent="0.25">
      <c r="A376" s="1">
        <v>3970</v>
      </c>
      <c r="B376" s="1">
        <v>649198</v>
      </c>
      <c r="C376" s="1">
        <v>2014</v>
      </c>
      <c r="D376" s="1">
        <v>0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53</v>
      </c>
      <c r="K376" s="1">
        <v>1</v>
      </c>
      <c r="L376" t="s">
        <v>25</v>
      </c>
    </row>
    <row r="377" spans="1:12" x14ac:dyDescent="0.25">
      <c r="A377" s="1">
        <v>4015</v>
      </c>
      <c r="B377" s="1">
        <v>656587</v>
      </c>
      <c r="C377" s="1">
        <v>2015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38</v>
      </c>
      <c r="K377" s="1">
        <v>1</v>
      </c>
      <c r="L377" t="s">
        <v>25</v>
      </c>
    </row>
    <row r="378" spans="1:12" x14ac:dyDescent="0.25">
      <c r="A378" s="1">
        <v>4015</v>
      </c>
      <c r="B378" s="1">
        <v>656629</v>
      </c>
      <c r="C378" s="1">
        <v>2015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44</v>
      </c>
      <c r="K378" s="1">
        <v>1</v>
      </c>
      <c r="L378" t="s">
        <v>25</v>
      </c>
    </row>
    <row r="379" spans="1:12" x14ac:dyDescent="0.25">
      <c r="A379" s="1">
        <v>4022</v>
      </c>
      <c r="B379" s="1">
        <v>657748</v>
      </c>
      <c r="C379" s="1">
        <v>2015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35</v>
      </c>
      <c r="K379" s="1">
        <v>1</v>
      </c>
      <c r="L379" t="s">
        <v>25</v>
      </c>
    </row>
    <row r="380" spans="1:12" x14ac:dyDescent="0.25">
      <c r="A380" s="1">
        <v>4022</v>
      </c>
      <c r="B380" s="1">
        <v>657769</v>
      </c>
      <c r="C380" s="1">
        <v>2015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36</v>
      </c>
      <c r="K380" s="1">
        <v>1</v>
      </c>
      <c r="L380" t="s">
        <v>25</v>
      </c>
    </row>
    <row r="381" spans="1:12" x14ac:dyDescent="0.25">
      <c r="A381" s="1">
        <v>4022</v>
      </c>
      <c r="B381" s="1">
        <v>657810</v>
      </c>
      <c r="C381" s="1">
        <v>2015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48</v>
      </c>
      <c r="K381" s="1">
        <v>1</v>
      </c>
      <c r="L381" t="s">
        <v>25</v>
      </c>
    </row>
    <row r="382" spans="1:12" x14ac:dyDescent="0.25">
      <c r="A382" s="1">
        <v>4041</v>
      </c>
      <c r="B382" s="1">
        <v>660960</v>
      </c>
      <c r="C382" s="1">
        <v>2015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47</v>
      </c>
      <c r="K382" s="1">
        <v>1</v>
      </c>
      <c r="L382" t="s">
        <v>25</v>
      </c>
    </row>
    <row r="383" spans="1:12" x14ac:dyDescent="0.25">
      <c r="A383" s="1">
        <v>4065</v>
      </c>
      <c r="B383" s="1">
        <v>665006</v>
      </c>
      <c r="C383" s="1">
        <v>2015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22</v>
      </c>
      <c r="K383" s="1">
        <v>1</v>
      </c>
      <c r="L383" t="s">
        <v>25</v>
      </c>
    </row>
    <row r="384" spans="1:12" x14ac:dyDescent="0.25">
      <c r="A384" s="1">
        <v>4065</v>
      </c>
      <c r="B384" s="1">
        <v>665048</v>
      </c>
      <c r="C384" s="1">
        <v>2015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41</v>
      </c>
      <c r="K384" s="1">
        <v>1</v>
      </c>
      <c r="L384" t="s">
        <v>25</v>
      </c>
    </row>
    <row r="385" spans="1:12" x14ac:dyDescent="0.25">
      <c r="A385" s="1">
        <v>4065</v>
      </c>
      <c r="B385" s="1">
        <v>665138</v>
      </c>
      <c r="C385" s="1">
        <v>2015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24</v>
      </c>
      <c r="K385" s="1">
        <v>1</v>
      </c>
      <c r="L385" t="s">
        <v>25</v>
      </c>
    </row>
    <row r="386" spans="1:12" x14ac:dyDescent="0.25">
      <c r="A386" s="1">
        <v>4092</v>
      </c>
      <c r="B386" s="1">
        <v>669702</v>
      </c>
      <c r="C386" s="1">
        <v>2015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47</v>
      </c>
      <c r="K386" s="1">
        <v>1</v>
      </c>
      <c r="L386" t="s">
        <v>25</v>
      </c>
    </row>
    <row r="387" spans="1:12" x14ac:dyDescent="0.25">
      <c r="A387" s="1">
        <v>4092</v>
      </c>
      <c r="B387" s="1">
        <v>669735</v>
      </c>
      <c r="C387" s="1">
        <v>2015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0</v>
      </c>
      <c r="J387" s="1">
        <v>34</v>
      </c>
      <c r="K387" s="1">
        <v>1</v>
      </c>
      <c r="L387" t="s">
        <v>25</v>
      </c>
    </row>
    <row r="388" spans="1:12" x14ac:dyDescent="0.25">
      <c r="A388" s="1">
        <v>4117</v>
      </c>
      <c r="B388" s="1">
        <v>673877</v>
      </c>
      <c r="C388" s="1">
        <v>2015</v>
      </c>
      <c r="D388" s="1">
        <v>0</v>
      </c>
      <c r="E388" s="1">
        <v>0</v>
      </c>
      <c r="F388" s="1">
        <v>0</v>
      </c>
      <c r="G388" s="1">
        <v>0</v>
      </c>
      <c r="H388" s="1">
        <v>1</v>
      </c>
      <c r="I388" s="1">
        <v>0</v>
      </c>
      <c r="J388" s="1">
        <v>35</v>
      </c>
      <c r="K388" s="1">
        <v>1</v>
      </c>
      <c r="L388" t="s">
        <v>25</v>
      </c>
    </row>
    <row r="389" spans="1:12" x14ac:dyDescent="0.25">
      <c r="A389" s="1">
        <v>4117</v>
      </c>
      <c r="B389" s="1">
        <v>673954</v>
      </c>
      <c r="C389" s="1">
        <v>2015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v>35</v>
      </c>
      <c r="K389" s="1">
        <v>1</v>
      </c>
      <c r="L389" t="s">
        <v>25</v>
      </c>
    </row>
    <row r="390" spans="1:12" x14ac:dyDescent="0.25">
      <c r="A390" s="1">
        <v>4117</v>
      </c>
      <c r="B390" s="1">
        <v>674006</v>
      </c>
      <c r="C390" s="1">
        <v>2015</v>
      </c>
      <c r="D390" s="1">
        <v>0</v>
      </c>
      <c r="E390" s="1">
        <v>0</v>
      </c>
      <c r="F390" s="1">
        <v>0</v>
      </c>
      <c r="G390" s="1">
        <v>0</v>
      </c>
      <c r="H390" s="1">
        <v>1</v>
      </c>
      <c r="I390" s="1">
        <v>0</v>
      </c>
      <c r="J390" s="1">
        <v>53</v>
      </c>
      <c r="K390" s="1">
        <v>1</v>
      </c>
      <c r="L390" t="s">
        <v>25</v>
      </c>
    </row>
    <row r="391" spans="1:12" x14ac:dyDescent="0.25">
      <c r="A391" s="1">
        <v>4117</v>
      </c>
      <c r="B391" s="1">
        <v>674026</v>
      </c>
      <c r="C391" s="1">
        <v>2015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0</v>
      </c>
      <c r="J391" s="1">
        <v>44</v>
      </c>
      <c r="K391" s="1">
        <v>1</v>
      </c>
      <c r="L391" t="s">
        <v>25</v>
      </c>
    </row>
    <row r="392" spans="1:12" x14ac:dyDescent="0.25">
      <c r="A392" s="1">
        <v>4132</v>
      </c>
      <c r="B392" s="1">
        <v>676427</v>
      </c>
      <c r="C392" s="1">
        <v>2015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37</v>
      </c>
      <c r="K392" s="1">
        <v>1</v>
      </c>
      <c r="L392" t="s">
        <v>25</v>
      </c>
    </row>
    <row r="393" spans="1:12" x14ac:dyDescent="0.25">
      <c r="A393" s="1">
        <v>4132</v>
      </c>
      <c r="B393" s="1">
        <v>676460</v>
      </c>
      <c r="C393" s="1">
        <v>2015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38</v>
      </c>
      <c r="K393" s="1">
        <v>1</v>
      </c>
      <c r="L393" t="s">
        <v>25</v>
      </c>
    </row>
    <row r="394" spans="1:12" x14ac:dyDescent="0.25">
      <c r="A394" s="1">
        <v>4132</v>
      </c>
      <c r="B394" s="1">
        <v>676486</v>
      </c>
      <c r="C394" s="1">
        <v>2015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53</v>
      </c>
      <c r="K394" s="1">
        <v>1</v>
      </c>
      <c r="L394" t="s">
        <v>25</v>
      </c>
    </row>
    <row r="395" spans="1:12" x14ac:dyDescent="0.25">
      <c r="A395" s="1">
        <v>4132</v>
      </c>
      <c r="B395" s="1">
        <v>676530</v>
      </c>
      <c r="C395" s="1">
        <v>2015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29</v>
      </c>
      <c r="K395" s="1">
        <v>1</v>
      </c>
      <c r="L395" t="s">
        <v>25</v>
      </c>
    </row>
    <row r="396" spans="1:12" x14ac:dyDescent="0.25">
      <c r="A396" s="1">
        <v>4167</v>
      </c>
      <c r="B396" s="1">
        <v>682318</v>
      </c>
      <c r="C396" s="1">
        <v>2015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20</v>
      </c>
      <c r="K396" s="1">
        <v>1</v>
      </c>
      <c r="L396" t="s">
        <v>25</v>
      </c>
    </row>
    <row r="397" spans="1:12" x14ac:dyDescent="0.25">
      <c r="A397" s="1">
        <v>4167</v>
      </c>
      <c r="B397" s="1">
        <v>682345</v>
      </c>
      <c r="C397" s="1">
        <v>2015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35</v>
      </c>
      <c r="K397" s="1">
        <v>1</v>
      </c>
      <c r="L397" t="s">
        <v>25</v>
      </c>
    </row>
    <row r="398" spans="1:12" x14ac:dyDescent="0.25">
      <c r="A398" s="1">
        <v>4167</v>
      </c>
      <c r="B398" s="1">
        <v>682451</v>
      </c>
      <c r="C398" s="1">
        <v>2015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48</v>
      </c>
      <c r="K398" s="1">
        <v>0</v>
      </c>
      <c r="L398" t="s">
        <v>25</v>
      </c>
    </row>
    <row r="399" spans="1:12" x14ac:dyDescent="0.25">
      <c r="A399" s="1">
        <v>4197</v>
      </c>
      <c r="B399" s="1">
        <v>687197</v>
      </c>
      <c r="C399" s="1">
        <v>2015</v>
      </c>
      <c r="D399" s="1">
        <v>0</v>
      </c>
      <c r="E399" s="1">
        <v>0</v>
      </c>
      <c r="F399" s="1">
        <v>0</v>
      </c>
      <c r="G399" s="1">
        <v>0</v>
      </c>
      <c r="H399" s="1">
        <v>1</v>
      </c>
      <c r="I399" s="1">
        <v>0</v>
      </c>
      <c r="J399" s="1">
        <v>35</v>
      </c>
      <c r="K399" s="1">
        <v>1</v>
      </c>
      <c r="L399" t="s">
        <v>25</v>
      </c>
    </row>
    <row r="400" spans="1:12" x14ac:dyDescent="0.25">
      <c r="A400" s="1">
        <v>4197</v>
      </c>
      <c r="B400" s="1">
        <v>687316</v>
      </c>
      <c r="C400" s="1">
        <v>2015</v>
      </c>
      <c r="D400" s="1">
        <v>0</v>
      </c>
      <c r="E400" s="1">
        <v>0</v>
      </c>
      <c r="F400" s="1">
        <v>0</v>
      </c>
      <c r="G400" s="1">
        <v>0</v>
      </c>
      <c r="H400" s="1">
        <v>1</v>
      </c>
      <c r="I400" s="1">
        <v>0</v>
      </c>
      <c r="J400" s="1">
        <v>48</v>
      </c>
      <c r="K400" s="1">
        <v>0</v>
      </c>
      <c r="L400" t="s">
        <v>25</v>
      </c>
    </row>
    <row r="401" spans="1:12" x14ac:dyDescent="0.25">
      <c r="A401" s="1">
        <v>4228</v>
      </c>
      <c r="B401" s="1">
        <v>692399</v>
      </c>
      <c r="C401" s="1">
        <v>2015</v>
      </c>
      <c r="D401" s="1">
        <v>0</v>
      </c>
      <c r="E401" s="1">
        <v>0</v>
      </c>
      <c r="F401" s="1">
        <v>1</v>
      </c>
      <c r="G401" s="1">
        <v>0</v>
      </c>
      <c r="H401" s="1">
        <v>0</v>
      </c>
      <c r="I401" s="1">
        <v>0</v>
      </c>
      <c r="J401" s="1">
        <v>27</v>
      </c>
      <c r="K401" s="1">
        <v>1</v>
      </c>
      <c r="L401" t="s">
        <v>25</v>
      </c>
    </row>
    <row r="402" spans="1:12" x14ac:dyDescent="0.25">
      <c r="A402" s="1">
        <v>4238</v>
      </c>
      <c r="B402" s="1">
        <v>694047</v>
      </c>
      <c r="C402" s="1">
        <v>2015</v>
      </c>
      <c r="D402" s="1">
        <v>0</v>
      </c>
      <c r="E402" s="1">
        <v>0</v>
      </c>
      <c r="F402" s="1">
        <v>1</v>
      </c>
      <c r="G402" s="1">
        <v>1</v>
      </c>
      <c r="H402" s="1">
        <v>0</v>
      </c>
      <c r="I402" s="1">
        <v>0</v>
      </c>
      <c r="J402" s="1">
        <v>22</v>
      </c>
      <c r="K402" s="1">
        <v>1</v>
      </c>
      <c r="L402" t="s">
        <v>25</v>
      </c>
    </row>
    <row r="403" spans="1:12" x14ac:dyDescent="0.25">
      <c r="A403" s="1">
        <v>4238</v>
      </c>
      <c r="B403" s="1">
        <v>694066</v>
      </c>
      <c r="C403" s="1">
        <v>2015</v>
      </c>
      <c r="D403" s="1">
        <v>0</v>
      </c>
      <c r="E403" s="1">
        <v>0</v>
      </c>
      <c r="F403" s="1">
        <v>1</v>
      </c>
      <c r="G403" s="1">
        <v>1</v>
      </c>
      <c r="H403" s="1">
        <v>0</v>
      </c>
      <c r="I403" s="1">
        <v>0</v>
      </c>
      <c r="J403" s="1">
        <v>30</v>
      </c>
      <c r="K403" s="1">
        <v>1</v>
      </c>
      <c r="L403" t="s">
        <v>25</v>
      </c>
    </row>
    <row r="404" spans="1:12" x14ac:dyDescent="0.25">
      <c r="A404" s="1">
        <v>4238</v>
      </c>
      <c r="B404" s="1">
        <v>694177</v>
      </c>
      <c r="C404" s="1">
        <v>2015</v>
      </c>
      <c r="D404" s="1">
        <v>0</v>
      </c>
      <c r="E404" s="1">
        <v>0</v>
      </c>
      <c r="F404" s="1">
        <v>1</v>
      </c>
      <c r="G404" s="1">
        <v>1</v>
      </c>
      <c r="H404" s="1">
        <v>0</v>
      </c>
      <c r="I404" s="1">
        <v>0</v>
      </c>
      <c r="J404" s="1">
        <v>48</v>
      </c>
      <c r="K404" s="1">
        <v>1</v>
      </c>
      <c r="L404" t="s">
        <v>25</v>
      </c>
    </row>
    <row r="405" spans="1:12" x14ac:dyDescent="0.25">
      <c r="A405" s="1">
        <v>3198</v>
      </c>
      <c r="B405" s="1">
        <v>520079</v>
      </c>
      <c r="C405" s="1">
        <v>2012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19</v>
      </c>
      <c r="K405" s="1">
        <v>1</v>
      </c>
      <c r="L405" t="s">
        <v>13</v>
      </c>
    </row>
    <row r="406" spans="1:12" x14ac:dyDescent="0.25">
      <c r="A406" s="1">
        <v>3198</v>
      </c>
      <c r="B406" s="1">
        <v>520154</v>
      </c>
      <c r="C406" s="1">
        <v>2012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26</v>
      </c>
      <c r="K406" s="1">
        <v>1</v>
      </c>
      <c r="L406" t="s">
        <v>13</v>
      </c>
    </row>
    <row r="407" spans="1:12" x14ac:dyDescent="0.25">
      <c r="A407" s="1">
        <v>3198</v>
      </c>
      <c r="B407" s="1">
        <v>520177</v>
      </c>
      <c r="C407" s="1">
        <v>2012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47</v>
      </c>
      <c r="K407" s="1">
        <v>1</v>
      </c>
      <c r="L407" t="s">
        <v>13</v>
      </c>
    </row>
    <row r="408" spans="1:12" x14ac:dyDescent="0.25">
      <c r="A408" s="1">
        <v>3345</v>
      </c>
      <c r="B408" s="1">
        <v>544714</v>
      </c>
      <c r="C408" s="1">
        <v>2012</v>
      </c>
      <c r="D408" s="1">
        <v>0</v>
      </c>
      <c r="E408" s="1">
        <v>0</v>
      </c>
      <c r="F408" s="1">
        <v>0</v>
      </c>
      <c r="G408" s="1">
        <v>0</v>
      </c>
      <c r="H408" s="1">
        <v>1</v>
      </c>
      <c r="I408" s="1">
        <v>0</v>
      </c>
      <c r="J408" s="1">
        <v>43</v>
      </c>
      <c r="K408" s="1">
        <v>1</v>
      </c>
      <c r="L408" t="s">
        <v>13</v>
      </c>
    </row>
    <row r="409" spans="1:12" x14ac:dyDescent="0.25">
      <c r="A409" s="1">
        <v>3345</v>
      </c>
      <c r="B409" s="1">
        <v>544742</v>
      </c>
      <c r="C409" s="1">
        <v>2012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40</v>
      </c>
      <c r="K409" s="1">
        <v>1</v>
      </c>
      <c r="L409" t="s">
        <v>13</v>
      </c>
    </row>
    <row r="410" spans="1:12" x14ac:dyDescent="0.25">
      <c r="A410" s="1">
        <v>3345</v>
      </c>
      <c r="B410" s="1">
        <v>544846</v>
      </c>
      <c r="C410" s="1">
        <v>2012</v>
      </c>
      <c r="D410" s="1">
        <v>0</v>
      </c>
      <c r="E410" s="1">
        <v>0</v>
      </c>
      <c r="F410" s="1">
        <v>0</v>
      </c>
      <c r="G410" s="1">
        <v>0</v>
      </c>
      <c r="H410" s="1">
        <v>1</v>
      </c>
      <c r="I410" s="1">
        <v>0</v>
      </c>
      <c r="J410" s="1">
        <v>33</v>
      </c>
      <c r="K410" s="1">
        <v>1</v>
      </c>
      <c r="L410" t="s">
        <v>13</v>
      </c>
    </row>
    <row r="411" spans="1:12" x14ac:dyDescent="0.25">
      <c r="A411" s="1">
        <v>3524</v>
      </c>
      <c r="B411" s="1">
        <v>574744</v>
      </c>
      <c r="C411" s="1">
        <v>2013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48</v>
      </c>
      <c r="K411" s="1">
        <v>1</v>
      </c>
      <c r="L411" t="s">
        <v>13</v>
      </c>
    </row>
    <row r="412" spans="1:12" x14ac:dyDescent="0.25">
      <c r="A412" s="1">
        <v>3524</v>
      </c>
      <c r="B412" s="1">
        <v>574821</v>
      </c>
      <c r="C412" s="1">
        <v>2013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34</v>
      </c>
      <c r="K412" s="1">
        <v>1</v>
      </c>
      <c r="L412" t="s">
        <v>13</v>
      </c>
    </row>
    <row r="413" spans="1:12" x14ac:dyDescent="0.25">
      <c r="A413" s="1">
        <v>3622</v>
      </c>
      <c r="B413" s="1">
        <v>591235</v>
      </c>
      <c r="C413" s="1">
        <v>2013</v>
      </c>
      <c r="D413" s="1">
        <v>0</v>
      </c>
      <c r="E413" s="1">
        <v>0</v>
      </c>
      <c r="F413" s="1">
        <v>0</v>
      </c>
      <c r="G413" s="1">
        <v>0</v>
      </c>
      <c r="H413" s="1">
        <v>1</v>
      </c>
      <c r="I413" s="1">
        <v>0</v>
      </c>
      <c r="J413" s="1">
        <v>30</v>
      </c>
      <c r="K413" s="1">
        <v>1</v>
      </c>
      <c r="L413" t="s">
        <v>13</v>
      </c>
    </row>
    <row r="414" spans="1:12" x14ac:dyDescent="0.25">
      <c r="A414" s="1">
        <v>3622</v>
      </c>
      <c r="B414" s="1">
        <v>591288</v>
      </c>
      <c r="C414" s="1">
        <v>2013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0</v>
      </c>
      <c r="J414" s="1">
        <v>49</v>
      </c>
      <c r="K414" s="1">
        <v>0</v>
      </c>
      <c r="L414" t="s">
        <v>13</v>
      </c>
    </row>
    <row r="415" spans="1:12" x14ac:dyDescent="0.25">
      <c r="A415" s="1">
        <v>3622</v>
      </c>
      <c r="B415" s="1">
        <v>591309</v>
      </c>
      <c r="C415" s="1">
        <v>2013</v>
      </c>
      <c r="D415" s="1">
        <v>0</v>
      </c>
      <c r="E415" s="1">
        <v>0</v>
      </c>
      <c r="F415" s="1">
        <v>0</v>
      </c>
      <c r="G415" s="1">
        <v>0</v>
      </c>
      <c r="H415" s="1">
        <v>1</v>
      </c>
      <c r="I415" s="1">
        <v>0</v>
      </c>
      <c r="J415" s="1">
        <v>53</v>
      </c>
      <c r="K415" s="1">
        <v>1</v>
      </c>
      <c r="L415" t="s">
        <v>13</v>
      </c>
    </row>
    <row r="416" spans="1:12" x14ac:dyDescent="0.25">
      <c r="A416" s="1">
        <v>3700</v>
      </c>
      <c r="B416" s="1">
        <v>604280</v>
      </c>
      <c r="C416" s="1">
        <v>2013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37</v>
      </c>
      <c r="K416" s="1">
        <v>1</v>
      </c>
      <c r="L416" t="s">
        <v>13</v>
      </c>
    </row>
    <row r="417" spans="1:12" x14ac:dyDescent="0.25">
      <c r="A417" s="1">
        <v>3887</v>
      </c>
      <c r="B417" s="1">
        <v>635401</v>
      </c>
      <c r="C417" s="1">
        <v>2014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28</v>
      </c>
      <c r="K417" s="1">
        <v>1</v>
      </c>
      <c r="L417" t="s">
        <v>13</v>
      </c>
    </row>
    <row r="418" spans="1:12" x14ac:dyDescent="0.25">
      <c r="A418" s="1">
        <v>4032</v>
      </c>
      <c r="B418" s="1">
        <v>659453</v>
      </c>
      <c r="C418" s="1">
        <v>2015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21</v>
      </c>
      <c r="K418" s="1">
        <v>1</v>
      </c>
      <c r="L418" t="s">
        <v>13</v>
      </c>
    </row>
    <row r="419" spans="1:12" x14ac:dyDescent="0.25">
      <c r="A419" s="1">
        <v>4032</v>
      </c>
      <c r="B419" s="1">
        <v>659566</v>
      </c>
      <c r="C419" s="1">
        <v>2015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41</v>
      </c>
      <c r="K419" s="1">
        <v>1</v>
      </c>
      <c r="L419" t="s">
        <v>13</v>
      </c>
    </row>
    <row r="420" spans="1:12" x14ac:dyDescent="0.25">
      <c r="A420" s="1">
        <v>3224</v>
      </c>
      <c r="B420" s="1">
        <v>524357</v>
      </c>
      <c r="C420" s="1">
        <v>2012</v>
      </c>
      <c r="D420" s="1">
        <v>0</v>
      </c>
      <c r="E420" s="1">
        <v>0</v>
      </c>
      <c r="F420" s="1">
        <v>0</v>
      </c>
      <c r="G420" s="1">
        <v>1</v>
      </c>
      <c r="H420" s="1">
        <v>0</v>
      </c>
      <c r="I420" s="1">
        <v>0</v>
      </c>
      <c r="J420" s="1">
        <v>44</v>
      </c>
      <c r="K420" s="1">
        <v>1</v>
      </c>
      <c r="L420" t="s">
        <v>13</v>
      </c>
    </row>
    <row r="421" spans="1:12" x14ac:dyDescent="0.25">
      <c r="A421" s="1">
        <v>3224</v>
      </c>
      <c r="B421" s="1">
        <v>524450</v>
      </c>
      <c r="C421" s="1">
        <v>2012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0</v>
      </c>
      <c r="J421" s="1">
        <v>47</v>
      </c>
      <c r="K421" s="1">
        <v>1</v>
      </c>
      <c r="L421" t="s">
        <v>13</v>
      </c>
    </row>
    <row r="422" spans="1:12" x14ac:dyDescent="0.25">
      <c r="A422" s="1">
        <v>3224</v>
      </c>
      <c r="B422" s="1">
        <v>524471</v>
      </c>
      <c r="C422" s="1">
        <v>2012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v>0</v>
      </c>
      <c r="J422" s="1">
        <v>26</v>
      </c>
      <c r="K422" s="1">
        <v>1</v>
      </c>
      <c r="L422" t="s">
        <v>13</v>
      </c>
    </row>
    <row r="423" spans="1:12" x14ac:dyDescent="0.25">
      <c r="A423" s="1">
        <v>3247</v>
      </c>
      <c r="B423" s="1">
        <v>528424</v>
      </c>
      <c r="C423" s="1">
        <v>2012</v>
      </c>
      <c r="D423" s="1">
        <v>0</v>
      </c>
      <c r="E423" s="1">
        <v>0</v>
      </c>
      <c r="F423" s="1">
        <v>0</v>
      </c>
      <c r="G423" s="1">
        <v>0</v>
      </c>
      <c r="H423" s="1">
        <v>1</v>
      </c>
      <c r="I423" s="1">
        <v>0</v>
      </c>
      <c r="J423" s="1">
        <v>21</v>
      </c>
      <c r="K423" s="1">
        <v>1</v>
      </c>
      <c r="L423" t="s">
        <v>13</v>
      </c>
    </row>
    <row r="424" spans="1:12" x14ac:dyDescent="0.25">
      <c r="A424" s="1">
        <v>3260</v>
      </c>
      <c r="B424" s="1">
        <v>530528</v>
      </c>
      <c r="C424" s="1">
        <v>2012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v>31</v>
      </c>
      <c r="K424" s="1">
        <v>1</v>
      </c>
      <c r="L424" t="s">
        <v>13</v>
      </c>
    </row>
    <row r="425" spans="1:12" x14ac:dyDescent="0.25">
      <c r="A425" s="1">
        <v>3290</v>
      </c>
      <c r="B425" s="1">
        <v>535573</v>
      </c>
      <c r="C425" s="1">
        <v>2012</v>
      </c>
      <c r="D425" s="1">
        <v>0</v>
      </c>
      <c r="E425" s="1">
        <v>0</v>
      </c>
      <c r="F425" s="1">
        <v>0</v>
      </c>
      <c r="G425" s="1">
        <v>1</v>
      </c>
      <c r="H425" s="1">
        <v>1</v>
      </c>
      <c r="I425" s="1">
        <v>0</v>
      </c>
      <c r="J425" s="1">
        <v>50</v>
      </c>
      <c r="K425" s="1">
        <v>1</v>
      </c>
      <c r="L425" t="s">
        <v>13</v>
      </c>
    </row>
    <row r="426" spans="1:12" x14ac:dyDescent="0.25">
      <c r="A426" s="1">
        <v>3290</v>
      </c>
      <c r="B426" s="1">
        <v>535602</v>
      </c>
      <c r="C426" s="1">
        <v>2012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0</v>
      </c>
      <c r="J426" s="1">
        <v>40</v>
      </c>
      <c r="K426" s="1">
        <v>1</v>
      </c>
      <c r="L426" t="s">
        <v>13</v>
      </c>
    </row>
    <row r="427" spans="1:12" x14ac:dyDescent="0.25">
      <c r="A427" s="1">
        <v>3290</v>
      </c>
      <c r="B427" s="1">
        <v>535634</v>
      </c>
      <c r="C427" s="1">
        <v>2012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0</v>
      </c>
      <c r="J427" s="1">
        <v>45</v>
      </c>
      <c r="K427" s="1">
        <v>1</v>
      </c>
      <c r="L427" t="s">
        <v>13</v>
      </c>
    </row>
    <row r="428" spans="1:12" x14ac:dyDescent="0.25">
      <c r="A428" s="1">
        <v>3299</v>
      </c>
      <c r="B428" s="1">
        <v>537035</v>
      </c>
      <c r="C428" s="1">
        <v>2012</v>
      </c>
      <c r="D428" s="1">
        <v>0</v>
      </c>
      <c r="E428" s="1">
        <v>0</v>
      </c>
      <c r="F428" s="1">
        <v>1</v>
      </c>
      <c r="G428" s="1">
        <v>1</v>
      </c>
      <c r="H428" s="1">
        <v>0</v>
      </c>
      <c r="I428" s="1">
        <v>0</v>
      </c>
      <c r="J428" s="1">
        <v>38</v>
      </c>
      <c r="K428" s="1">
        <v>1</v>
      </c>
      <c r="L428" t="s">
        <v>13</v>
      </c>
    </row>
    <row r="429" spans="1:12" x14ac:dyDescent="0.25">
      <c r="A429" s="1">
        <v>3299</v>
      </c>
      <c r="B429" s="1">
        <v>537098</v>
      </c>
      <c r="C429" s="1">
        <v>2012</v>
      </c>
      <c r="D429" s="1">
        <v>0</v>
      </c>
      <c r="E429" s="1">
        <v>0</v>
      </c>
      <c r="F429" s="1">
        <v>1</v>
      </c>
      <c r="G429" s="1">
        <v>1</v>
      </c>
      <c r="H429" s="1">
        <v>0</v>
      </c>
      <c r="I429" s="1">
        <v>0</v>
      </c>
      <c r="J429" s="1">
        <v>22</v>
      </c>
      <c r="K429" s="1">
        <v>1</v>
      </c>
      <c r="L429" t="s">
        <v>13</v>
      </c>
    </row>
    <row r="430" spans="1:12" x14ac:dyDescent="0.25">
      <c r="A430" s="1">
        <v>3299</v>
      </c>
      <c r="B430" s="1">
        <v>537167</v>
      </c>
      <c r="C430" s="1">
        <v>2012</v>
      </c>
      <c r="D430" s="1">
        <v>0</v>
      </c>
      <c r="E430" s="1">
        <v>0</v>
      </c>
      <c r="F430" s="1">
        <v>1</v>
      </c>
      <c r="G430" s="1">
        <v>1</v>
      </c>
      <c r="H430" s="1">
        <v>0</v>
      </c>
      <c r="I430" s="1">
        <v>0</v>
      </c>
      <c r="J430" s="1">
        <v>32</v>
      </c>
      <c r="K430" s="1">
        <v>1</v>
      </c>
      <c r="L430" t="s">
        <v>13</v>
      </c>
    </row>
    <row r="431" spans="1:12" x14ac:dyDescent="0.25">
      <c r="A431" s="1">
        <v>3359</v>
      </c>
      <c r="B431" s="1">
        <v>547159</v>
      </c>
      <c r="C431" s="1">
        <v>2012</v>
      </c>
      <c r="D431" s="1">
        <v>0</v>
      </c>
      <c r="E431" s="1">
        <v>0</v>
      </c>
      <c r="F431" s="1">
        <v>0</v>
      </c>
      <c r="G431" s="1">
        <v>0</v>
      </c>
      <c r="H431" s="1">
        <v>1</v>
      </c>
      <c r="I431" s="1">
        <v>0</v>
      </c>
      <c r="J431" s="1">
        <v>41</v>
      </c>
      <c r="K431" s="1">
        <v>1</v>
      </c>
      <c r="L431" t="s">
        <v>13</v>
      </c>
    </row>
    <row r="432" spans="1:12" x14ac:dyDescent="0.25">
      <c r="A432" s="1">
        <v>3367</v>
      </c>
      <c r="B432" s="1">
        <v>548378</v>
      </c>
      <c r="C432" s="1">
        <v>2012</v>
      </c>
      <c r="D432" s="1">
        <v>0</v>
      </c>
      <c r="E432" s="1">
        <v>1</v>
      </c>
      <c r="F432" s="1">
        <v>0</v>
      </c>
      <c r="G432" s="1">
        <v>1</v>
      </c>
      <c r="H432" s="1">
        <v>0</v>
      </c>
      <c r="I432" s="1">
        <v>0</v>
      </c>
      <c r="J432" s="1">
        <v>36</v>
      </c>
      <c r="K432" s="1">
        <v>1</v>
      </c>
      <c r="L432" t="s">
        <v>13</v>
      </c>
    </row>
    <row r="433" spans="1:12" x14ac:dyDescent="0.25">
      <c r="A433" s="1">
        <v>3387</v>
      </c>
      <c r="B433" s="1">
        <v>551731</v>
      </c>
      <c r="C433" s="1">
        <v>2012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31</v>
      </c>
      <c r="K433" s="1">
        <v>1</v>
      </c>
      <c r="L433" t="s">
        <v>13</v>
      </c>
    </row>
    <row r="434" spans="1:12" x14ac:dyDescent="0.25">
      <c r="A434" s="1">
        <v>3387</v>
      </c>
      <c r="B434" s="1">
        <v>551757</v>
      </c>
      <c r="C434" s="1">
        <v>2012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55</v>
      </c>
      <c r="K434" s="1">
        <v>0</v>
      </c>
      <c r="L434" t="s">
        <v>13</v>
      </c>
    </row>
    <row r="435" spans="1:12" x14ac:dyDescent="0.25">
      <c r="A435" s="1">
        <v>3400</v>
      </c>
      <c r="B435" s="1">
        <v>553872</v>
      </c>
      <c r="C435" s="1">
        <v>2012</v>
      </c>
      <c r="D435" s="1">
        <v>0</v>
      </c>
      <c r="E435" s="1">
        <v>0</v>
      </c>
      <c r="F435" s="1">
        <v>0</v>
      </c>
      <c r="G435" s="1">
        <v>1</v>
      </c>
      <c r="H435" s="1">
        <v>1</v>
      </c>
      <c r="I435" s="1">
        <v>0</v>
      </c>
      <c r="J435" s="1">
        <v>37</v>
      </c>
      <c r="K435" s="1">
        <v>1</v>
      </c>
      <c r="L435" t="s">
        <v>13</v>
      </c>
    </row>
    <row r="436" spans="1:12" x14ac:dyDescent="0.25">
      <c r="A436" s="1">
        <v>3420</v>
      </c>
      <c r="B436" s="1">
        <v>557196</v>
      </c>
      <c r="C436" s="1">
        <v>2012</v>
      </c>
      <c r="D436" s="1">
        <v>0</v>
      </c>
      <c r="E436" s="1">
        <v>0</v>
      </c>
      <c r="F436" s="1">
        <v>0</v>
      </c>
      <c r="G436" s="1">
        <v>0</v>
      </c>
      <c r="H436" s="1">
        <v>1</v>
      </c>
      <c r="I436" s="1">
        <v>0</v>
      </c>
      <c r="J436" s="1">
        <v>41</v>
      </c>
      <c r="K436" s="1">
        <v>1</v>
      </c>
      <c r="L436" t="s">
        <v>13</v>
      </c>
    </row>
    <row r="437" spans="1:12" x14ac:dyDescent="0.25">
      <c r="A437" s="1">
        <v>3420</v>
      </c>
      <c r="B437" s="1">
        <v>557214</v>
      </c>
      <c r="C437" s="1">
        <v>2012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43</v>
      </c>
      <c r="K437" s="1">
        <v>0</v>
      </c>
      <c r="L437" t="s">
        <v>13</v>
      </c>
    </row>
    <row r="438" spans="1:12" x14ac:dyDescent="0.25">
      <c r="A438" s="1">
        <v>3420</v>
      </c>
      <c r="B438" s="1">
        <v>557223</v>
      </c>
      <c r="C438" s="1">
        <v>2012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0</v>
      </c>
      <c r="J438" s="1">
        <v>35</v>
      </c>
      <c r="K438" s="1">
        <v>1</v>
      </c>
      <c r="L438" t="s">
        <v>13</v>
      </c>
    </row>
    <row r="439" spans="1:12" x14ac:dyDescent="0.25">
      <c r="A439" s="1">
        <v>3420</v>
      </c>
      <c r="B439" s="1">
        <v>557323</v>
      </c>
      <c r="C439" s="1">
        <v>2012</v>
      </c>
      <c r="D439" s="1">
        <v>0</v>
      </c>
      <c r="E439" s="1">
        <v>0</v>
      </c>
      <c r="F439" s="1">
        <v>0</v>
      </c>
      <c r="G439" s="1">
        <v>0</v>
      </c>
      <c r="H439" s="1">
        <v>1</v>
      </c>
      <c r="I439" s="1">
        <v>0</v>
      </c>
      <c r="J439" s="1">
        <v>42</v>
      </c>
      <c r="K439" s="1">
        <v>1</v>
      </c>
      <c r="L439" t="s">
        <v>13</v>
      </c>
    </row>
    <row r="440" spans="1:12" x14ac:dyDescent="0.25">
      <c r="A440" s="1">
        <v>3484</v>
      </c>
      <c r="B440" s="1">
        <v>567933</v>
      </c>
      <c r="C440" s="1">
        <v>2013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27</v>
      </c>
      <c r="K440" s="1">
        <v>1</v>
      </c>
      <c r="L440" t="s">
        <v>13</v>
      </c>
    </row>
    <row r="441" spans="1:12" x14ac:dyDescent="0.25">
      <c r="A441" s="1">
        <v>3542</v>
      </c>
      <c r="B441" s="1">
        <v>577724</v>
      </c>
      <c r="C441" s="1">
        <v>2013</v>
      </c>
      <c r="D441" s="1">
        <v>0</v>
      </c>
      <c r="E441" s="1">
        <v>0</v>
      </c>
      <c r="F441" s="1">
        <v>0</v>
      </c>
      <c r="G441" s="1">
        <v>0</v>
      </c>
      <c r="H441" s="1">
        <v>1</v>
      </c>
      <c r="I441" s="1">
        <v>1</v>
      </c>
      <c r="J441" s="1">
        <v>50</v>
      </c>
      <c r="K441" s="1">
        <v>1</v>
      </c>
      <c r="L441" t="s">
        <v>13</v>
      </c>
    </row>
    <row r="442" spans="1:12" x14ac:dyDescent="0.25">
      <c r="A442" s="1">
        <v>3542</v>
      </c>
      <c r="B442" s="1">
        <v>577748</v>
      </c>
      <c r="C442" s="1">
        <v>2013</v>
      </c>
      <c r="D442" s="1">
        <v>0</v>
      </c>
      <c r="E442" s="1">
        <v>0</v>
      </c>
      <c r="F442" s="1">
        <v>0</v>
      </c>
      <c r="G442" s="1">
        <v>0</v>
      </c>
      <c r="H442" s="1">
        <v>1</v>
      </c>
      <c r="I442" s="1">
        <v>1</v>
      </c>
      <c r="J442" s="1">
        <v>30</v>
      </c>
      <c r="K442" s="1">
        <v>1</v>
      </c>
      <c r="L442" t="s">
        <v>13</v>
      </c>
    </row>
    <row r="443" spans="1:12" x14ac:dyDescent="0.25">
      <c r="A443" s="1">
        <v>3551</v>
      </c>
      <c r="B443" s="1">
        <v>579290</v>
      </c>
      <c r="C443" s="1">
        <v>2013</v>
      </c>
      <c r="D443" s="1">
        <v>0</v>
      </c>
      <c r="E443" s="1">
        <v>0</v>
      </c>
      <c r="F443" s="1">
        <v>0</v>
      </c>
      <c r="G443" s="1">
        <v>1</v>
      </c>
      <c r="H443" s="1">
        <v>1</v>
      </c>
      <c r="I443" s="1">
        <v>0</v>
      </c>
      <c r="J443" s="1">
        <v>30</v>
      </c>
      <c r="K443" s="1">
        <v>1</v>
      </c>
      <c r="L443" t="s">
        <v>13</v>
      </c>
    </row>
    <row r="444" spans="1:12" x14ac:dyDescent="0.25">
      <c r="A444" s="1">
        <v>3551</v>
      </c>
      <c r="B444" s="1">
        <v>579333</v>
      </c>
      <c r="C444" s="1">
        <v>2013</v>
      </c>
      <c r="D444" s="1">
        <v>0</v>
      </c>
      <c r="E444" s="1">
        <v>0</v>
      </c>
      <c r="F444" s="1">
        <v>0</v>
      </c>
      <c r="G444" s="1">
        <v>1</v>
      </c>
      <c r="H444" s="1">
        <v>1</v>
      </c>
      <c r="I444" s="1">
        <v>0</v>
      </c>
      <c r="J444" s="1">
        <v>23</v>
      </c>
      <c r="K444" s="1">
        <v>1</v>
      </c>
      <c r="L444" t="s">
        <v>13</v>
      </c>
    </row>
    <row r="445" spans="1:12" x14ac:dyDescent="0.25">
      <c r="A445" s="1">
        <v>3568</v>
      </c>
      <c r="B445" s="1">
        <v>582181</v>
      </c>
      <c r="C445" s="1">
        <v>2013</v>
      </c>
      <c r="D445" s="1">
        <v>0</v>
      </c>
      <c r="E445" s="1">
        <v>1</v>
      </c>
      <c r="F445" s="1">
        <v>0</v>
      </c>
      <c r="G445" s="1">
        <v>1</v>
      </c>
      <c r="H445" s="1">
        <v>1</v>
      </c>
      <c r="I445" s="1">
        <v>0</v>
      </c>
      <c r="J445" s="1">
        <v>38</v>
      </c>
      <c r="K445" s="1">
        <v>1</v>
      </c>
      <c r="L445" t="s">
        <v>13</v>
      </c>
    </row>
    <row r="446" spans="1:12" x14ac:dyDescent="0.25">
      <c r="A446" s="1">
        <v>3595</v>
      </c>
      <c r="B446" s="1">
        <v>586688</v>
      </c>
      <c r="C446" s="1">
        <v>2013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32</v>
      </c>
      <c r="K446" s="1">
        <v>1</v>
      </c>
      <c r="L446" t="s">
        <v>13</v>
      </c>
    </row>
    <row r="447" spans="1:12" x14ac:dyDescent="0.25">
      <c r="A447" s="1">
        <v>3595</v>
      </c>
      <c r="B447" s="1">
        <v>586712</v>
      </c>
      <c r="C447" s="1">
        <v>2013</v>
      </c>
      <c r="D447" s="1">
        <v>0</v>
      </c>
      <c r="E447" s="1">
        <v>0</v>
      </c>
      <c r="F447" s="1">
        <v>0</v>
      </c>
      <c r="G447" s="1">
        <v>0</v>
      </c>
      <c r="H447" s="1">
        <v>1</v>
      </c>
      <c r="I447" s="1">
        <v>0</v>
      </c>
      <c r="J447" s="1">
        <v>44</v>
      </c>
      <c r="K447" s="1">
        <v>1</v>
      </c>
      <c r="L447" t="s">
        <v>13</v>
      </c>
    </row>
    <row r="448" spans="1:12" x14ac:dyDescent="0.25">
      <c r="A448" s="1">
        <v>3609</v>
      </c>
      <c r="B448" s="1">
        <v>589061</v>
      </c>
      <c r="C448" s="1">
        <v>2013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0</v>
      </c>
      <c r="J448" s="1">
        <v>60</v>
      </c>
      <c r="K448" s="1">
        <v>0</v>
      </c>
      <c r="L448" t="s">
        <v>13</v>
      </c>
    </row>
    <row r="449" spans="1:12" x14ac:dyDescent="0.25">
      <c r="A449" s="1">
        <v>3636</v>
      </c>
      <c r="B449" s="1">
        <v>593631</v>
      </c>
      <c r="C449" s="1">
        <v>2013</v>
      </c>
      <c r="D449" s="1">
        <v>0</v>
      </c>
      <c r="E449" s="1">
        <v>0</v>
      </c>
      <c r="F449" s="1">
        <v>1</v>
      </c>
      <c r="G449" s="1">
        <v>0</v>
      </c>
      <c r="H449" s="1">
        <v>1</v>
      </c>
      <c r="I449" s="1">
        <v>0</v>
      </c>
      <c r="J449" s="1">
        <v>44</v>
      </c>
      <c r="K449" s="1">
        <v>1</v>
      </c>
      <c r="L449" t="s">
        <v>13</v>
      </c>
    </row>
    <row r="450" spans="1:12" x14ac:dyDescent="0.25">
      <c r="A450" s="1">
        <v>3636</v>
      </c>
      <c r="B450" s="1">
        <v>593638</v>
      </c>
      <c r="C450" s="1">
        <v>2013</v>
      </c>
      <c r="D450" s="1">
        <v>0</v>
      </c>
      <c r="E450" s="1">
        <v>0</v>
      </c>
      <c r="F450" s="1">
        <v>1</v>
      </c>
      <c r="G450" s="1">
        <v>0</v>
      </c>
      <c r="H450" s="1">
        <v>1</v>
      </c>
      <c r="I450" s="1">
        <v>0</v>
      </c>
      <c r="J450" s="1">
        <v>36</v>
      </c>
      <c r="K450" s="1">
        <v>1</v>
      </c>
      <c r="L450" t="s">
        <v>13</v>
      </c>
    </row>
    <row r="451" spans="1:12" x14ac:dyDescent="0.25">
      <c r="A451" s="1">
        <v>3636</v>
      </c>
      <c r="B451" s="1">
        <v>593707</v>
      </c>
      <c r="C451" s="1">
        <v>2013</v>
      </c>
      <c r="D451" s="1">
        <v>0</v>
      </c>
      <c r="E451" s="1">
        <v>0</v>
      </c>
      <c r="F451" s="1">
        <v>1</v>
      </c>
      <c r="G451" s="1">
        <v>0</v>
      </c>
      <c r="H451" s="1">
        <v>1</v>
      </c>
      <c r="I451" s="1">
        <v>0</v>
      </c>
      <c r="J451" s="1">
        <v>25</v>
      </c>
      <c r="K451" s="1">
        <v>1</v>
      </c>
      <c r="L451" t="s">
        <v>13</v>
      </c>
    </row>
    <row r="452" spans="1:12" x14ac:dyDescent="0.25">
      <c r="A452" s="1">
        <v>3648</v>
      </c>
      <c r="B452" s="1">
        <v>595652</v>
      </c>
      <c r="C452" s="1">
        <v>2013</v>
      </c>
      <c r="D452" s="1">
        <v>0</v>
      </c>
      <c r="E452" s="1">
        <v>0</v>
      </c>
      <c r="F452" s="1">
        <v>0</v>
      </c>
      <c r="G452" s="1">
        <v>0</v>
      </c>
      <c r="H452" s="1">
        <v>1</v>
      </c>
      <c r="I452" s="1">
        <v>0</v>
      </c>
      <c r="J452" s="1">
        <v>40</v>
      </c>
      <c r="K452" s="1">
        <v>1</v>
      </c>
      <c r="L452" t="s">
        <v>13</v>
      </c>
    </row>
    <row r="453" spans="1:12" x14ac:dyDescent="0.25">
      <c r="A453" s="1">
        <v>3648</v>
      </c>
      <c r="B453" s="1">
        <v>595748</v>
      </c>
      <c r="C453" s="1">
        <v>2013</v>
      </c>
      <c r="D453" s="1">
        <v>0</v>
      </c>
      <c r="E453" s="1">
        <v>0</v>
      </c>
      <c r="F453" s="1">
        <v>0</v>
      </c>
      <c r="G453" s="1">
        <v>0</v>
      </c>
      <c r="H453" s="1">
        <v>1</v>
      </c>
      <c r="I453" s="1">
        <v>0</v>
      </c>
      <c r="J453" s="1">
        <v>39</v>
      </c>
      <c r="K453" s="1">
        <v>1</v>
      </c>
      <c r="L453" t="s">
        <v>13</v>
      </c>
    </row>
    <row r="454" spans="1:12" x14ac:dyDescent="0.25">
      <c r="A454" s="1">
        <v>3667</v>
      </c>
      <c r="B454" s="1">
        <v>598764</v>
      </c>
      <c r="C454" s="1">
        <v>2013</v>
      </c>
      <c r="D454" s="1">
        <v>0</v>
      </c>
      <c r="E454" s="1">
        <v>0</v>
      </c>
      <c r="F454" s="1">
        <v>0</v>
      </c>
      <c r="G454" s="1">
        <v>1</v>
      </c>
      <c r="H454" s="1">
        <v>1</v>
      </c>
      <c r="I454" s="1">
        <v>0</v>
      </c>
      <c r="J454" s="1">
        <v>32</v>
      </c>
      <c r="K454" s="1">
        <v>1</v>
      </c>
      <c r="L454" t="s">
        <v>13</v>
      </c>
    </row>
    <row r="455" spans="1:12" x14ac:dyDescent="0.25">
      <c r="A455" s="1">
        <v>3667</v>
      </c>
      <c r="B455" s="1">
        <v>598861</v>
      </c>
      <c r="C455" s="1">
        <v>2013</v>
      </c>
      <c r="D455" s="1">
        <v>0</v>
      </c>
      <c r="E455" s="1">
        <v>0</v>
      </c>
      <c r="F455" s="1">
        <v>0</v>
      </c>
      <c r="G455" s="1">
        <v>1</v>
      </c>
      <c r="H455" s="1">
        <v>1</v>
      </c>
      <c r="I455" s="1">
        <v>0</v>
      </c>
      <c r="J455" s="1">
        <v>55</v>
      </c>
      <c r="K455" s="1">
        <v>1</v>
      </c>
      <c r="L455" t="s">
        <v>13</v>
      </c>
    </row>
    <row r="456" spans="1:12" x14ac:dyDescent="0.25">
      <c r="A456" s="1">
        <v>3685</v>
      </c>
      <c r="B456" s="1">
        <v>601877</v>
      </c>
      <c r="C456" s="1">
        <v>2013</v>
      </c>
      <c r="D456" s="1">
        <v>0</v>
      </c>
      <c r="E456" s="1">
        <v>0</v>
      </c>
      <c r="F456" s="1">
        <v>0</v>
      </c>
      <c r="G456" s="1">
        <v>1</v>
      </c>
      <c r="H456" s="1">
        <v>1</v>
      </c>
      <c r="I456" s="1">
        <v>0</v>
      </c>
      <c r="J456" s="1">
        <v>36</v>
      </c>
      <c r="K456" s="1">
        <v>1</v>
      </c>
      <c r="L456" t="s">
        <v>13</v>
      </c>
    </row>
    <row r="457" spans="1:12" x14ac:dyDescent="0.25">
      <c r="A457" s="1">
        <v>3730</v>
      </c>
      <c r="B457" s="1">
        <v>609199</v>
      </c>
      <c r="C457" s="1">
        <v>2014</v>
      </c>
      <c r="D457" s="1">
        <v>0</v>
      </c>
      <c r="E457" s="1">
        <v>0</v>
      </c>
      <c r="F457" s="1">
        <v>0</v>
      </c>
      <c r="G457" s="1">
        <v>0</v>
      </c>
      <c r="H457" s="1">
        <v>1</v>
      </c>
      <c r="I457" s="1">
        <v>0</v>
      </c>
      <c r="J457" s="1">
        <v>49</v>
      </c>
      <c r="K457" s="1">
        <v>1</v>
      </c>
      <c r="L457" t="s">
        <v>13</v>
      </c>
    </row>
    <row r="458" spans="1:12" x14ac:dyDescent="0.25">
      <c r="A458" s="1">
        <v>3730</v>
      </c>
      <c r="B458" s="1">
        <v>609208</v>
      </c>
      <c r="C458" s="1">
        <v>2014</v>
      </c>
      <c r="D458" s="1">
        <v>0</v>
      </c>
      <c r="E458" s="1">
        <v>0</v>
      </c>
      <c r="F458" s="1">
        <v>0</v>
      </c>
      <c r="G458" s="1">
        <v>0</v>
      </c>
      <c r="H458" s="1">
        <v>1</v>
      </c>
      <c r="I458" s="1">
        <v>0</v>
      </c>
      <c r="J458" s="1">
        <v>50</v>
      </c>
      <c r="K458" s="1">
        <v>0</v>
      </c>
      <c r="L458" t="s">
        <v>13</v>
      </c>
    </row>
    <row r="459" spans="1:12" x14ac:dyDescent="0.25">
      <c r="A459" s="1">
        <v>3730</v>
      </c>
      <c r="B459" s="1">
        <v>609225</v>
      </c>
      <c r="C459" s="1">
        <v>2014</v>
      </c>
      <c r="D459" s="1">
        <v>0</v>
      </c>
      <c r="E459" s="1">
        <v>0</v>
      </c>
      <c r="F459" s="1">
        <v>0</v>
      </c>
      <c r="G459" s="1">
        <v>0</v>
      </c>
      <c r="H459" s="1">
        <v>1</v>
      </c>
      <c r="I459" s="1">
        <v>0</v>
      </c>
      <c r="J459" s="1">
        <v>36</v>
      </c>
      <c r="K459" s="1">
        <v>0</v>
      </c>
      <c r="L459" t="s">
        <v>13</v>
      </c>
    </row>
    <row r="460" spans="1:12" x14ac:dyDescent="0.25">
      <c r="A460" s="1">
        <v>3746</v>
      </c>
      <c r="B460" s="1">
        <v>611991</v>
      </c>
      <c r="C460" s="1">
        <v>2014</v>
      </c>
      <c r="D460" s="1">
        <v>0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v>36</v>
      </c>
      <c r="K460" s="1">
        <v>1</v>
      </c>
      <c r="L460" t="s">
        <v>13</v>
      </c>
    </row>
    <row r="461" spans="1:12" x14ac:dyDescent="0.25">
      <c r="A461" s="1">
        <v>3793</v>
      </c>
      <c r="B461" s="1">
        <v>619707</v>
      </c>
      <c r="C461" s="1">
        <v>2014</v>
      </c>
      <c r="D461" s="1">
        <v>0</v>
      </c>
      <c r="E461" s="1">
        <v>0</v>
      </c>
      <c r="F461" s="1">
        <v>0</v>
      </c>
      <c r="G461" s="1">
        <v>1</v>
      </c>
      <c r="H461" s="1">
        <v>1</v>
      </c>
      <c r="I461" s="1">
        <v>0</v>
      </c>
      <c r="J461" s="1">
        <v>43</v>
      </c>
      <c r="K461" s="1">
        <v>1</v>
      </c>
      <c r="L461" t="s">
        <v>13</v>
      </c>
    </row>
    <row r="462" spans="1:12" x14ac:dyDescent="0.25">
      <c r="A462" s="1">
        <v>3793</v>
      </c>
      <c r="B462" s="1">
        <v>619769</v>
      </c>
      <c r="C462" s="1">
        <v>2014</v>
      </c>
      <c r="D462" s="1">
        <v>0</v>
      </c>
      <c r="E462" s="1">
        <v>0</v>
      </c>
      <c r="F462" s="1">
        <v>0</v>
      </c>
      <c r="G462" s="1">
        <v>1</v>
      </c>
      <c r="H462" s="1">
        <v>1</v>
      </c>
      <c r="I462" s="1">
        <v>0</v>
      </c>
      <c r="J462" s="1">
        <v>35</v>
      </c>
      <c r="K462" s="1">
        <v>1</v>
      </c>
      <c r="L462" t="s">
        <v>13</v>
      </c>
    </row>
    <row r="463" spans="1:12" x14ac:dyDescent="0.25">
      <c r="A463" s="1">
        <v>3793</v>
      </c>
      <c r="B463" s="1">
        <v>619798</v>
      </c>
      <c r="C463" s="1">
        <v>2014</v>
      </c>
      <c r="D463" s="1">
        <v>0</v>
      </c>
      <c r="E463" s="1">
        <v>0</v>
      </c>
      <c r="F463" s="1">
        <v>0</v>
      </c>
      <c r="G463" s="1">
        <v>1</v>
      </c>
      <c r="H463" s="1">
        <v>1</v>
      </c>
      <c r="I463" s="1">
        <v>0</v>
      </c>
      <c r="J463" s="1">
        <v>36</v>
      </c>
      <c r="K463" s="1">
        <v>1</v>
      </c>
      <c r="L463" t="s">
        <v>13</v>
      </c>
    </row>
    <row r="464" spans="1:12" x14ac:dyDescent="0.25">
      <c r="A464" s="1">
        <v>3804</v>
      </c>
      <c r="B464" s="1">
        <v>621718</v>
      </c>
      <c r="C464" s="1">
        <v>2014</v>
      </c>
      <c r="D464" s="1">
        <v>0</v>
      </c>
      <c r="E464" s="1">
        <v>0</v>
      </c>
      <c r="F464" s="1">
        <v>0</v>
      </c>
      <c r="G464" s="1">
        <v>0</v>
      </c>
      <c r="H464" s="1">
        <v>1</v>
      </c>
      <c r="I464" s="1">
        <v>0</v>
      </c>
      <c r="J464" s="1">
        <v>55</v>
      </c>
      <c r="K464" s="1">
        <v>0</v>
      </c>
      <c r="L464" t="s">
        <v>13</v>
      </c>
    </row>
    <row r="465" spans="1:12" x14ac:dyDescent="0.25">
      <c r="A465" s="1">
        <v>3822</v>
      </c>
      <c r="B465" s="1">
        <v>624662</v>
      </c>
      <c r="C465" s="1">
        <v>2014</v>
      </c>
      <c r="D465" s="1">
        <v>0</v>
      </c>
      <c r="E465" s="1">
        <v>0</v>
      </c>
      <c r="F465" s="1">
        <v>0</v>
      </c>
      <c r="G465" s="1">
        <v>0</v>
      </c>
      <c r="H465" s="1">
        <v>1</v>
      </c>
      <c r="I465" s="1">
        <v>0</v>
      </c>
      <c r="J465" s="1">
        <v>30</v>
      </c>
      <c r="K465" s="1">
        <v>1</v>
      </c>
      <c r="L465" t="s">
        <v>13</v>
      </c>
    </row>
    <row r="466" spans="1:12" x14ac:dyDescent="0.25">
      <c r="A466" s="1">
        <v>3838</v>
      </c>
      <c r="B466" s="1">
        <v>627176</v>
      </c>
      <c r="C466" s="1">
        <v>2014</v>
      </c>
      <c r="D466" s="1">
        <v>0</v>
      </c>
      <c r="E466" s="1">
        <v>0</v>
      </c>
      <c r="F466" s="1">
        <v>0</v>
      </c>
      <c r="G466" s="1">
        <v>0</v>
      </c>
      <c r="H466" s="1">
        <v>1</v>
      </c>
      <c r="I466" s="1">
        <v>0</v>
      </c>
      <c r="J466" s="1">
        <v>48</v>
      </c>
      <c r="K466" s="1">
        <v>0</v>
      </c>
      <c r="L466" t="s">
        <v>13</v>
      </c>
    </row>
    <row r="467" spans="1:12" x14ac:dyDescent="0.25">
      <c r="A467" s="1">
        <v>3838</v>
      </c>
      <c r="B467" s="1">
        <v>627224</v>
      </c>
      <c r="C467" s="1">
        <v>2014</v>
      </c>
      <c r="D467" s="1">
        <v>0</v>
      </c>
      <c r="E467" s="1">
        <v>0</v>
      </c>
      <c r="F467" s="1">
        <v>0</v>
      </c>
      <c r="G467" s="1">
        <v>0</v>
      </c>
      <c r="H467" s="1">
        <v>1</v>
      </c>
      <c r="I467" s="1">
        <v>0</v>
      </c>
      <c r="J467" s="1">
        <v>30</v>
      </c>
      <c r="K467" s="1">
        <v>1</v>
      </c>
      <c r="L467" t="s">
        <v>13</v>
      </c>
    </row>
    <row r="468" spans="1:12" x14ac:dyDescent="0.25">
      <c r="A468" s="1">
        <v>3838</v>
      </c>
      <c r="B468" s="1">
        <v>627267</v>
      </c>
      <c r="C468" s="1">
        <v>2014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0</v>
      </c>
      <c r="J468" s="1">
        <v>40</v>
      </c>
      <c r="K468" s="1">
        <v>1</v>
      </c>
      <c r="L468" t="s">
        <v>13</v>
      </c>
    </row>
    <row r="469" spans="1:12" x14ac:dyDescent="0.25">
      <c r="A469" s="1">
        <v>3908</v>
      </c>
      <c r="B469" s="1">
        <v>638919</v>
      </c>
      <c r="C469" s="1">
        <v>2014</v>
      </c>
      <c r="D469" s="1">
        <v>0</v>
      </c>
      <c r="E469" s="1">
        <v>0</v>
      </c>
      <c r="F469" s="1">
        <v>0</v>
      </c>
      <c r="G469" s="1">
        <v>0</v>
      </c>
      <c r="H469" s="1">
        <v>1</v>
      </c>
      <c r="I469" s="1">
        <v>0</v>
      </c>
      <c r="J469" s="1">
        <v>28</v>
      </c>
      <c r="K469" s="1">
        <v>1</v>
      </c>
      <c r="L469" t="s">
        <v>13</v>
      </c>
    </row>
    <row r="470" spans="1:12" x14ac:dyDescent="0.25">
      <c r="A470" s="1">
        <v>3908</v>
      </c>
      <c r="B470" s="1">
        <v>639020</v>
      </c>
      <c r="C470" s="1">
        <v>2014</v>
      </c>
      <c r="D470" s="1">
        <v>0</v>
      </c>
      <c r="E470" s="1">
        <v>0</v>
      </c>
      <c r="F470" s="1">
        <v>0</v>
      </c>
      <c r="G470" s="1">
        <v>0</v>
      </c>
      <c r="H470" s="1">
        <v>1</v>
      </c>
      <c r="I470" s="1">
        <v>0</v>
      </c>
      <c r="J470" s="1">
        <v>43</v>
      </c>
      <c r="K470" s="1">
        <v>1</v>
      </c>
      <c r="L470" t="s">
        <v>13</v>
      </c>
    </row>
    <row r="471" spans="1:12" x14ac:dyDescent="0.25">
      <c r="A471" s="1">
        <v>3924</v>
      </c>
      <c r="B471" s="1">
        <v>641574</v>
      </c>
      <c r="C471" s="1">
        <v>2014</v>
      </c>
      <c r="D471" s="1">
        <v>0</v>
      </c>
      <c r="E471" s="1">
        <v>0</v>
      </c>
      <c r="F471" s="1">
        <v>0</v>
      </c>
      <c r="G471" s="1">
        <v>1</v>
      </c>
      <c r="H471" s="1">
        <v>1</v>
      </c>
      <c r="I471" s="1">
        <v>0</v>
      </c>
      <c r="J471" s="1">
        <v>33</v>
      </c>
      <c r="K471" s="1">
        <v>1</v>
      </c>
      <c r="L471" t="s">
        <v>13</v>
      </c>
    </row>
    <row r="472" spans="1:12" x14ac:dyDescent="0.25">
      <c r="A472" s="1">
        <v>3924</v>
      </c>
      <c r="B472" s="1">
        <v>641592</v>
      </c>
      <c r="C472" s="1">
        <v>2014</v>
      </c>
      <c r="D472" s="1">
        <v>0</v>
      </c>
      <c r="E472" s="1">
        <v>0</v>
      </c>
      <c r="F472" s="1">
        <v>0</v>
      </c>
      <c r="G472" s="1">
        <v>1</v>
      </c>
      <c r="H472" s="1">
        <v>1</v>
      </c>
      <c r="I472" s="1">
        <v>0</v>
      </c>
      <c r="J472" s="1">
        <v>37</v>
      </c>
      <c r="K472" s="1">
        <v>1</v>
      </c>
      <c r="L472" t="s">
        <v>13</v>
      </c>
    </row>
    <row r="473" spans="1:12" x14ac:dyDescent="0.25">
      <c r="A473" s="1">
        <v>3941</v>
      </c>
      <c r="B473" s="1">
        <v>644324</v>
      </c>
      <c r="C473" s="1">
        <v>2014</v>
      </c>
      <c r="D473" s="1">
        <v>0</v>
      </c>
      <c r="E473" s="1">
        <v>0</v>
      </c>
      <c r="F473" s="1">
        <v>1</v>
      </c>
      <c r="G473" s="1">
        <v>0</v>
      </c>
      <c r="H473" s="1">
        <v>0</v>
      </c>
      <c r="I473" s="1">
        <v>0</v>
      </c>
      <c r="J473" s="1">
        <v>53</v>
      </c>
      <c r="K473" s="1">
        <v>1</v>
      </c>
      <c r="L473" t="s">
        <v>13</v>
      </c>
    </row>
    <row r="474" spans="1:12" x14ac:dyDescent="0.25">
      <c r="A474" s="1">
        <v>3941</v>
      </c>
      <c r="B474" s="1">
        <v>644343</v>
      </c>
      <c r="C474" s="1">
        <v>2014</v>
      </c>
      <c r="D474" s="1">
        <v>0</v>
      </c>
      <c r="E474" s="1">
        <v>0</v>
      </c>
      <c r="F474" s="1">
        <v>1</v>
      </c>
      <c r="G474" s="1">
        <v>0</v>
      </c>
      <c r="H474" s="1">
        <v>0</v>
      </c>
      <c r="I474" s="1">
        <v>0</v>
      </c>
      <c r="J474" s="1">
        <v>45</v>
      </c>
      <c r="K474" s="1">
        <v>1</v>
      </c>
      <c r="L474" t="s">
        <v>13</v>
      </c>
    </row>
    <row r="475" spans="1:12" x14ac:dyDescent="0.25">
      <c r="A475" s="1">
        <v>3941</v>
      </c>
      <c r="B475" s="1">
        <v>644353</v>
      </c>
      <c r="C475" s="1">
        <v>2014</v>
      </c>
      <c r="D475" s="1">
        <v>0</v>
      </c>
      <c r="E475" s="1">
        <v>0</v>
      </c>
      <c r="F475" s="1">
        <v>1</v>
      </c>
      <c r="G475" s="1">
        <v>0</v>
      </c>
      <c r="H475" s="1">
        <v>0</v>
      </c>
      <c r="I475" s="1">
        <v>0</v>
      </c>
      <c r="J475" s="1">
        <v>53</v>
      </c>
      <c r="K475" s="1">
        <v>1</v>
      </c>
      <c r="L475" t="s">
        <v>13</v>
      </c>
    </row>
    <row r="476" spans="1:12" x14ac:dyDescent="0.25">
      <c r="A476" s="1">
        <v>3941</v>
      </c>
      <c r="B476" s="1">
        <v>644362</v>
      </c>
      <c r="C476" s="1">
        <v>2014</v>
      </c>
      <c r="D476" s="1">
        <v>0</v>
      </c>
      <c r="E476" s="1">
        <v>0</v>
      </c>
      <c r="F476" s="1">
        <v>1</v>
      </c>
      <c r="G476" s="1">
        <v>0</v>
      </c>
      <c r="H476" s="1">
        <v>0</v>
      </c>
      <c r="I476" s="1">
        <v>0</v>
      </c>
      <c r="J476" s="1">
        <v>42</v>
      </c>
      <c r="K476" s="1">
        <v>0</v>
      </c>
      <c r="L476" t="s">
        <v>13</v>
      </c>
    </row>
    <row r="477" spans="1:12" x14ac:dyDescent="0.25">
      <c r="A477" s="1">
        <v>3941</v>
      </c>
      <c r="B477" s="1">
        <v>644390</v>
      </c>
      <c r="C477" s="1">
        <v>2014</v>
      </c>
      <c r="D477" s="1">
        <v>0</v>
      </c>
      <c r="E477" s="1">
        <v>0</v>
      </c>
      <c r="F477" s="1">
        <v>1</v>
      </c>
      <c r="G477" s="1">
        <v>0</v>
      </c>
      <c r="H477" s="1">
        <v>0</v>
      </c>
      <c r="I477" s="1">
        <v>0</v>
      </c>
      <c r="J477" s="1">
        <v>45</v>
      </c>
      <c r="K477" s="1">
        <v>1</v>
      </c>
      <c r="L477" t="s">
        <v>13</v>
      </c>
    </row>
    <row r="478" spans="1:12" x14ac:dyDescent="0.25">
      <c r="A478" s="1">
        <v>3974</v>
      </c>
      <c r="B478" s="1">
        <v>649767</v>
      </c>
      <c r="C478" s="1">
        <v>2014</v>
      </c>
      <c r="D478" s="1">
        <v>0</v>
      </c>
      <c r="E478" s="1">
        <v>1</v>
      </c>
      <c r="F478" s="1">
        <v>1</v>
      </c>
      <c r="G478" s="1">
        <v>1</v>
      </c>
      <c r="H478" s="1">
        <v>1</v>
      </c>
      <c r="I478" s="1">
        <v>0</v>
      </c>
      <c r="J478" s="1">
        <v>53</v>
      </c>
      <c r="K478" s="1">
        <v>1</v>
      </c>
      <c r="L478" t="s">
        <v>13</v>
      </c>
    </row>
    <row r="479" spans="1:12" x14ac:dyDescent="0.25">
      <c r="A479" s="1">
        <v>3974</v>
      </c>
      <c r="B479" s="1">
        <v>649844</v>
      </c>
      <c r="C479" s="1">
        <v>2014</v>
      </c>
      <c r="D479" s="1">
        <v>0</v>
      </c>
      <c r="E479" s="1">
        <v>1</v>
      </c>
      <c r="F479" s="1">
        <v>1</v>
      </c>
      <c r="G479" s="1">
        <v>1</v>
      </c>
      <c r="H479" s="1">
        <v>1</v>
      </c>
      <c r="I479" s="1">
        <v>0</v>
      </c>
      <c r="J479" s="1">
        <v>51</v>
      </c>
      <c r="K479" s="1">
        <v>0</v>
      </c>
      <c r="L479" t="s">
        <v>13</v>
      </c>
    </row>
    <row r="480" spans="1:12" x14ac:dyDescent="0.25">
      <c r="A480" s="1">
        <v>3990</v>
      </c>
      <c r="B480" s="1">
        <v>652377</v>
      </c>
      <c r="C480" s="1">
        <v>2015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44</v>
      </c>
      <c r="K480" s="1">
        <v>0</v>
      </c>
      <c r="L480" t="s">
        <v>13</v>
      </c>
    </row>
    <row r="481" spans="1:12" x14ac:dyDescent="0.25">
      <c r="A481" s="1">
        <v>3990</v>
      </c>
      <c r="B481" s="1">
        <v>652415</v>
      </c>
      <c r="C481" s="1">
        <v>2015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46</v>
      </c>
      <c r="K481" s="1">
        <v>0</v>
      </c>
      <c r="L481" t="s">
        <v>13</v>
      </c>
    </row>
    <row r="482" spans="1:12" x14ac:dyDescent="0.25">
      <c r="A482" s="1">
        <v>3990</v>
      </c>
      <c r="B482" s="1">
        <v>652438</v>
      </c>
      <c r="C482" s="1">
        <v>2015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44</v>
      </c>
      <c r="K482" s="1">
        <v>1</v>
      </c>
      <c r="L482" t="s">
        <v>13</v>
      </c>
    </row>
    <row r="483" spans="1:12" x14ac:dyDescent="0.25">
      <c r="A483" s="1">
        <v>3990</v>
      </c>
      <c r="B483" s="1">
        <v>652482</v>
      </c>
      <c r="C483" s="1">
        <v>2015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24</v>
      </c>
      <c r="K483" s="1">
        <v>1</v>
      </c>
      <c r="L483" t="s">
        <v>13</v>
      </c>
    </row>
    <row r="484" spans="1:12" x14ac:dyDescent="0.25">
      <c r="A484" s="1">
        <v>4038</v>
      </c>
      <c r="B484" s="1">
        <v>660410</v>
      </c>
      <c r="C484" s="1">
        <v>2015</v>
      </c>
      <c r="D484" s="1">
        <v>0</v>
      </c>
      <c r="E484" s="1">
        <v>0</v>
      </c>
      <c r="F484" s="1">
        <v>0</v>
      </c>
      <c r="G484" s="1">
        <v>0</v>
      </c>
      <c r="H484" s="1">
        <v>1</v>
      </c>
      <c r="I484" s="1">
        <v>0</v>
      </c>
      <c r="J484" s="1">
        <v>45</v>
      </c>
      <c r="K484" s="1">
        <v>1</v>
      </c>
      <c r="L484" t="s">
        <v>13</v>
      </c>
    </row>
    <row r="485" spans="1:12" x14ac:dyDescent="0.25">
      <c r="A485" s="1">
        <v>4038</v>
      </c>
      <c r="B485" s="1">
        <v>660465</v>
      </c>
      <c r="C485" s="1">
        <v>2015</v>
      </c>
      <c r="D485" s="1">
        <v>0</v>
      </c>
      <c r="E485" s="1">
        <v>0</v>
      </c>
      <c r="F485" s="1">
        <v>0</v>
      </c>
      <c r="G485" s="1">
        <v>0</v>
      </c>
      <c r="H485" s="1">
        <v>1</v>
      </c>
      <c r="I485" s="1">
        <v>0</v>
      </c>
      <c r="J485" s="1">
        <v>36</v>
      </c>
      <c r="K485" s="1">
        <v>1</v>
      </c>
      <c r="L485" t="s">
        <v>13</v>
      </c>
    </row>
    <row r="486" spans="1:12" x14ac:dyDescent="0.25">
      <c r="A486" s="1">
        <v>4038</v>
      </c>
      <c r="B486" s="1">
        <v>660528</v>
      </c>
      <c r="C486" s="1">
        <v>2015</v>
      </c>
      <c r="D486" s="1">
        <v>0</v>
      </c>
      <c r="E486" s="1">
        <v>0</v>
      </c>
      <c r="F486" s="1">
        <v>0</v>
      </c>
      <c r="G486" s="1">
        <v>0</v>
      </c>
      <c r="H486" s="1">
        <v>1</v>
      </c>
      <c r="I486" s="1">
        <v>0</v>
      </c>
      <c r="J486" s="1">
        <v>49</v>
      </c>
      <c r="K486" s="1">
        <v>0</v>
      </c>
      <c r="L486" t="s">
        <v>13</v>
      </c>
    </row>
    <row r="487" spans="1:12" x14ac:dyDescent="0.25">
      <c r="A487" s="1">
        <v>4038</v>
      </c>
      <c r="B487" s="1">
        <v>660536</v>
      </c>
      <c r="C487" s="1">
        <v>2015</v>
      </c>
      <c r="D487" s="1">
        <v>0</v>
      </c>
      <c r="E487" s="1">
        <v>0</v>
      </c>
      <c r="F487" s="1">
        <v>0</v>
      </c>
      <c r="G487" s="1">
        <v>0</v>
      </c>
      <c r="H487" s="1">
        <v>1</v>
      </c>
      <c r="I487" s="1">
        <v>0</v>
      </c>
      <c r="J487" s="1">
        <v>41</v>
      </c>
      <c r="K487" s="1">
        <v>0</v>
      </c>
      <c r="L487" t="s">
        <v>13</v>
      </c>
    </row>
    <row r="488" spans="1:12" x14ac:dyDescent="0.25">
      <c r="A488" s="1">
        <v>3304</v>
      </c>
      <c r="B488" s="1">
        <v>537833</v>
      </c>
      <c r="C488" s="1">
        <v>2012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41</v>
      </c>
      <c r="K488" s="1">
        <v>1</v>
      </c>
      <c r="L488" t="s">
        <v>21</v>
      </c>
    </row>
    <row r="489" spans="1:12" x14ac:dyDescent="0.25">
      <c r="A489" s="1">
        <v>3304</v>
      </c>
      <c r="B489" s="1">
        <v>537845</v>
      </c>
      <c r="C489" s="1">
        <v>2012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37</v>
      </c>
      <c r="K489" s="1">
        <v>1</v>
      </c>
      <c r="L489" t="s">
        <v>21</v>
      </c>
    </row>
    <row r="490" spans="1:12" x14ac:dyDescent="0.25">
      <c r="A490" s="1">
        <v>3304</v>
      </c>
      <c r="B490" s="1">
        <v>537868</v>
      </c>
      <c r="C490" s="1">
        <v>2012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26</v>
      </c>
      <c r="K490" s="1">
        <v>1</v>
      </c>
      <c r="L490" t="s">
        <v>21</v>
      </c>
    </row>
    <row r="491" spans="1:12" x14ac:dyDescent="0.25">
      <c r="A491" s="1">
        <v>3304</v>
      </c>
      <c r="B491" s="1">
        <v>537967</v>
      </c>
      <c r="C491" s="1">
        <v>2012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43</v>
      </c>
      <c r="K491" s="1">
        <v>1</v>
      </c>
      <c r="L491" t="s">
        <v>21</v>
      </c>
    </row>
    <row r="492" spans="1:12" x14ac:dyDescent="0.25">
      <c r="A492" s="1">
        <v>3304</v>
      </c>
      <c r="B492" s="1">
        <v>537982</v>
      </c>
      <c r="C492" s="1">
        <v>2012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37</v>
      </c>
      <c r="K492" s="1">
        <v>1</v>
      </c>
      <c r="L492" t="s">
        <v>21</v>
      </c>
    </row>
    <row r="493" spans="1:12" x14ac:dyDescent="0.25">
      <c r="A493" s="1">
        <v>3401</v>
      </c>
      <c r="B493" s="1">
        <v>554036</v>
      </c>
      <c r="C493" s="1">
        <v>2012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30</v>
      </c>
      <c r="K493" s="1">
        <v>0</v>
      </c>
      <c r="L493" t="s">
        <v>21</v>
      </c>
    </row>
    <row r="494" spans="1:12" x14ac:dyDescent="0.25">
      <c r="A494" s="1">
        <v>3189</v>
      </c>
      <c r="B494" s="1">
        <v>518606</v>
      </c>
      <c r="C494" s="1">
        <v>2012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22</v>
      </c>
      <c r="K494" s="1">
        <v>1</v>
      </c>
      <c r="L494" t="s">
        <v>21</v>
      </c>
    </row>
    <row r="495" spans="1:12" x14ac:dyDescent="0.25">
      <c r="A495" s="1">
        <v>3210</v>
      </c>
      <c r="B495" s="1">
        <v>522048</v>
      </c>
      <c r="C495" s="1">
        <v>2012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37</v>
      </c>
      <c r="K495" s="1">
        <v>1</v>
      </c>
      <c r="L495" t="s">
        <v>21</v>
      </c>
    </row>
    <row r="496" spans="1:12" x14ac:dyDescent="0.25">
      <c r="A496" s="1">
        <v>3210</v>
      </c>
      <c r="B496" s="1">
        <v>522070</v>
      </c>
      <c r="C496" s="1">
        <v>2012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24</v>
      </c>
      <c r="K496" s="1">
        <v>1</v>
      </c>
      <c r="L496" t="s">
        <v>21</v>
      </c>
    </row>
    <row r="497" spans="1:12" x14ac:dyDescent="0.25">
      <c r="A497" s="1">
        <v>3210</v>
      </c>
      <c r="B497" s="1">
        <v>522162</v>
      </c>
      <c r="C497" s="1">
        <v>2012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36</v>
      </c>
      <c r="K497" s="1">
        <v>1</v>
      </c>
      <c r="L497" t="s">
        <v>21</v>
      </c>
    </row>
    <row r="498" spans="1:12" x14ac:dyDescent="0.25">
      <c r="A498" s="1">
        <v>3210</v>
      </c>
      <c r="B498" s="1">
        <v>522174</v>
      </c>
      <c r="C498" s="1">
        <v>2012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24</v>
      </c>
      <c r="K498" s="1">
        <v>1</v>
      </c>
      <c r="L498" t="s">
        <v>21</v>
      </c>
    </row>
    <row r="499" spans="1:12" x14ac:dyDescent="0.25">
      <c r="A499" s="1">
        <v>3221</v>
      </c>
      <c r="B499" s="1">
        <v>523887</v>
      </c>
      <c r="C499" s="1">
        <v>2012</v>
      </c>
      <c r="D499" s="1">
        <v>0</v>
      </c>
      <c r="E499" s="1">
        <v>0</v>
      </c>
      <c r="F499" s="1">
        <v>0</v>
      </c>
      <c r="G499" s="1">
        <v>0</v>
      </c>
      <c r="H499" s="1">
        <v>1</v>
      </c>
      <c r="I499" s="1">
        <v>0</v>
      </c>
      <c r="J499" s="1">
        <v>47</v>
      </c>
      <c r="K499" s="1">
        <v>1</v>
      </c>
      <c r="L499" t="s">
        <v>21</v>
      </c>
    </row>
    <row r="500" spans="1:12" x14ac:dyDescent="0.25">
      <c r="A500" s="1">
        <v>3221</v>
      </c>
      <c r="B500" s="1">
        <v>523924</v>
      </c>
      <c r="C500" s="1">
        <v>2012</v>
      </c>
      <c r="D500" s="1">
        <v>0</v>
      </c>
      <c r="E500" s="1">
        <v>0</v>
      </c>
      <c r="F500" s="1">
        <v>0</v>
      </c>
      <c r="G500" s="1">
        <v>0</v>
      </c>
      <c r="H500" s="1">
        <v>1</v>
      </c>
      <c r="I500" s="1">
        <v>0</v>
      </c>
      <c r="J500" s="1">
        <v>49</v>
      </c>
      <c r="K500" s="1">
        <v>1</v>
      </c>
      <c r="L500" t="s">
        <v>21</v>
      </c>
    </row>
    <row r="501" spans="1:12" x14ac:dyDescent="0.25">
      <c r="A501" s="1">
        <v>3221</v>
      </c>
      <c r="B501" s="1">
        <v>523943</v>
      </c>
      <c r="C501" s="1">
        <v>2012</v>
      </c>
      <c r="D501" s="1">
        <v>0</v>
      </c>
      <c r="E501" s="1">
        <v>0</v>
      </c>
      <c r="F501" s="1">
        <v>0</v>
      </c>
      <c r="G501" s="1">
        <v>0</v>
      </c>
      <c r="H501" s="1">
        <v>1</v>
      </c>
      <c r="I501" s="1">
        <v>0</v>
      </c>
      <c r="J501" s="1">
        <v>30</v>
      </c>
      <c r="K501" s="1">
        <v>1</v>
      </c>
      <c r="L501" t="s">
        <v>21</v>
      </c>
    </row>
    <row r="502" spans="1:12" x14ac:dyDescent="0.25">
      <c r="A502" s="1">
        <v>3221</v>
      </c>
      <c r="B502" s="1">
        <v>523969</v>
      </c>
      <c r="C502" s="1">
        <v>2012</v>
      </c>
      <c r="D502" s="1">
        <v>0</v>
      </c>
      <c r="E502" s="1">
        <v>0</v>
      </c>
      <c r="F502" s="1">
        <v>0</v>
      </c>
      <c r="G502" s="1">
        <v>0</v>
      </c>
      <c r="H502" s="1">
        <v>1</v>
      </c>
      <c r="I502" s="1">
        <v>0</v>
      </c>
      <c r="J502" s="1">
        <v>36</v>
      </c>
      <c r="K502" s="1">
        <v>1</v>
      </c>
      <c r="L502" t="s">
        <v>21</v>
      </c>
    </row>
    <row r="503" spans="1:12" x14ac:dyDescent="0.25">
      <c r="A503" s="1">
        <v>3221</v>
      </c>
      <c r="B503" s="1">
        <v>524007</v>
      </c>
      <c r="C503" s="1">
        <v>2012</v>
      </c>
      <c r="D503" s="1">
        <v>0</v>
      </c>
      <c r="E503" s="1">
        <v>0</v>
      </c>
      <c r="F503" s="1">
        <v>0</v>
      </c>
      <c r="G503" s="1">
        <v>0</v>
      </c>
      <c r="H503" s="1">
        <v>1</v>
      </c>
      <c r="I503" s="1">
        <v>0</v>
      </c>
      <c r="J503" s="1">
        <v>27</v>
      </c>
      <c r="K503" s="1">
        <v>1</v>
      </c>
      <c r="L503" t="s">
        <v>21</v>
      </c>
    </row>
    <row r="504" spans="1:12" x14ac:dyDescent="0.25">
      <c r="A504" s="1">
        <v>3250</v>
      </c>
      <c r="B504" s="1">
        <v>528914</v>
      </c>
      <c r="C504" s="1">
        <v>2012</v>
      </c>
      <c r="D504" s="1">
        <v>0</v>
      </c>
      <c r="E504" s="1">
        <v>0</v>
      </c>
      <c r="F504" s="1">
        <v>0</v>
      </c>
      <c r="G504" s="1">
        <v>0</v>
      </c>
      <c r="H504" s="1">
        <v>1</v>
      </c>
      <c r="I504" s="1">
        <v>0</v>
      </c>
      <c r="J504" s="1">
        <v>25</v>
      </c>
      <c r="K504" s="1">
        <v>1</v>
      </c>
      <c r="L504" t="s">
        <v>21</v>
      </c>
    </row>
    <row r="505" spans="1:12" x14ac:dyDescent="0.25">
      <c r="A505" s="1">
        <v>3250</v>
      </c>
      <c r="B505" s="1">
        <v>528994</v>
      </c>
      <c r="C505" s="1">
        <v>2012</v>
      </c>
      <c r="D505" s="1">
        <v>0</v>
      </c>
      <c r="E505" s="1">
        <v>0</v>
      </c>
      <c r="F505" s="1">
        <v>0</v>
      </c>
      <c r="G505" s="1">
        <v>0</v>
      </c>
      <c r="H505" s="1">
        <v>1</v>
      </c>
      <c r="I505" s="1">
        <v>0</v>
      </c>
      <c r="J505" s="1">
        <v>54</v>
      </c>
      <c r="K505" s="1">
        <v>0</v>
      </c>
      <c r="L505" t="s">
        <v>21</v>
      </c>
    </row>
    <row r="506" spans="1:12" x14ac:dyDescent="0.25">
      <c r="A506" s="1">
        <v>3256</v>
      </c>
      <c r="B506" s="1">
        <v>529893</v>
      </c>
      <c r="C506" s="1">
        <v>2012</v>
      </c>
      <c r="D506" s="1">
        <v>0</v>
      </c>
      <c r="E506" s="1">
        <v>1</v>
      </c>
      <c r="F506" s="1">
        <v>0</v>
      </c>
      <c r="G506" s="1">
        <v>0</v>
      </c>
      <c r="H506" s="1">
        <v>0</v>
      </c>
      <c r="I506" s="1">
        <v>0</v>
      </c>
      <c r="J506" s="1">
        <v>29</v>
      </c>
      <c r="K506" s="1">
        <v>1</v>
      </c>
      <c r="L506" t="s">
        <v>21</v>
      </c>
    </row>
    <row r="507" spans="1:12" x14ac:dyDescent="0.25">
      <c r="A507" s="1">
        <v>3256</v>
      </c>
      <c r="B507" s="1">
        <v>529921</v>
      </c>
      <c r="C507" s="1">
        <v>2012</v>
      </c>
      <c r="D507" s="1">
        <v>0</v>
      </c>
      <c r="E507" s="1">
        <v>1</v>
      </c>
      <c r="F507" s="1">
        <v>0</v>
      </c>
      <c r="G507" s="1">
        <v>0</v>
      </c>
      <c r="H507" s="1">
        <v>0</v>
      </c>
      <c r="I507" s="1">
        <v>0</v>
      </c>
      <c r="J507" s="1">
        <v>40</v>
      </c>
      <c r="K507" s="1">
        <v>1</v>
      </c>
      <c r="L507" t="s">
        <v>21</v>
      </c>
    </row>
    <row r="508" spans="1:12" x14ac:dyDescent="0.25">
      <c r="A508" s="1">
        <v>3276</v>
      </c>
      <c r="B508" s="1">
        <v>533252</v>
      </c>
      <c r="C508" s="1">
        <v>2012</v>
      </c>
      <c r="D508" s="1">
        <v>0</v>
      </c>
      <c r="E508" s="1">
        <v>0</v>
      </c>
      <c r="F508" s="1">
        <v>0</v>
      </c>
      <c r="G508" s="1">
        <v>0</v>
      </c>
      <c r="H508" s="1">
        <v>1</v>
      </c>
      <c r="I508" s="1">
        <v>0</v>
      </c>
      <c r="J508" s="1">
        <v>34</v>
      </c>
      <c r="K508" s="1">
        <v>1</v>
      </c>
      <c r="L508" t="s">
        <v>21</v>
      </c>
    </row>
    <row r="509" spans="1:12" x14ac:dyDescent="0.25">
      <c r="A509" s="1">
        <v>3276</v>
      </c>
      <c r="B509" s="1">
        <v>533266</v>
      </c>
      <c r="C509" s="1">
        <v>2012</v>
      </c>
      <c r="D509" s="1">
        <v>0</v>
      </c>
      <c r="E509" s="1">
        <v>0</v>
      </c>
      <c r="F509" s="1">
        <v>0</v>
      </c>
      <c r="G509" s="1">
        <v>0</v>
      </c>
      <c r="H509" s="1">
        <v>1</v>
      </c>
      <c r="I509" s="1">
        <v>0</v>
      </c>
      <c r="J509" s="1">
        <v>40</v>
      </c>
      <c r="K509" s="1">
        <v>0</v>
      </c>
      <c r="L509" t="s">
        <v>21</v>
      </c>
    </row>
    <row r="510" spans="1:12" x14ac:dyDescent="0.25">
      <c r="A510" s="1">
        <v>3276</v>
      </c>
      <c r="B510" s="1">
        <v>533286</v>
      </c>
      <c r="C510" s="1">
        <v>2012</v>
      </c>
      <c r="D510" s="1">
        <v>0</v>
      </c>
      <c r="E510" s="1">
        <v>0</v>
      </c>
      <c r="F510" s="1">
        <v>0</v>
      </c>
      <c r="G510" s="1">
        <v>0</v>
      </c>
      <c r="H510" s="1">
        <v>1</v>
      </c>
      <c r="I510" s="1">
        <v>0</v>
      </c>
      <c r="J510" s="1">
        <v>30</v>
      </c>
      <c r="K510" s="1">
        <v>1</v>
      </c>
      <c r="L510" t="s">
        <v>21</v>
      </c>
    </row>
    <row r="511" spans="1:12" x14ac:dyDescent="0.25">
      <c r="A511" s="1">
        <v>3276</v>
      </c>
      <c r="B511" s="1">
        <v>533295</v>
      </c>
      <c r="C511" s="1">
        <v>2012</v>
      </c>
      <c r="D511" s="1">
        <v>0</v>
      </c>
      <c r="E511" s="1">
        <v>0</v>
      </c>
      <c r="F511" s="1">
        <v>0</v>
      </c>
      <c r="G511" s="1">
        <v>0</v>
      </c>
      <c r="H511" s="1">
        <v>1</v>
      </c>
      <c r="I511" s="1">
        <v>0</v>
      </c>
      <c r="J511" s="1">
        <v>22</v>
      </c>
      <c r="K511" s="1">
        <v>1</v>
      </c>
      <c r="L511" t="s">
        <v>21</v>
      </c>
    </row>
    <row r="512" spans="1:12" x14ac:dyDescent="0.25">
      <c r="A512" s="1">
        <v>3276</v>
      </c>
      <c r="B512" s="1">
        <v>533340</v>
      </c>
      <c r="C512" s="1">
        <v>2012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v>32</v>
      </c>
      <c r="K512" s="1">
        <v>1</v>
      </c>
      <c r="L512" t="s">
        <v>21</v>
      </c>
    </row>
    <row r="513" spans="1:12" x14ac:dyDescent="0.25">
      <c r="A513" s="1">
        <v>3284</v>
      </c>
      <c r="B513" s="1">
        <v>534562</v>
      </c>
      <c r="C513" s="1">
        <v>2012</v>
      </c>
      <c r="D513" s="1">
        <v>0</v>
      </c>
      <c r="E513" s="1">
        <v>0</v>
      </c>
      <c r="F513" s="1">
        <v>0</v>
      </c>
      <c r="G513" s="1">
        <v>1</v>
      </c>
      <c r="H513" s="1">
        <v>0</v>
      </c>
      <c r="I513" s="1">
        <v>0</v>
      </c>
      <c r="J513" s="1">
        <v>27</v>
      </c>
      <c r="K513" s="1">
        <v>1</v>
      </c>
      <c r="L513" t="s">
        <v>21</v>
      </c>
    </row>
    <row r="514" spans="1:12" x14ac:dyDescent="0.25">
      <c r="A514" s="1">
        <v>3284</v>
      </c>
      <c r="B514" s="1">
        <v>534580</v>
      </c>
      <c r="C514" s="1">
        <v>2012</v>
      </c>
      <c r="D514" s="1">
        <v>0</v>
      </c>
      <c r="E514" s="1">
        <v>0</v>
      </c>
      <c r="F514" s="1">
        <v>0</v>
      </c>
      <c r="G514" s="1">
        <v>1</v>
      </c>
      <c r="H514" s="1">
        <v>0</v>
      </c>
      <c r="I514" s="1">
        <v>0</v>
      </c>
      <c r="J514" s="1">
        <v>39</v>
      </c>
      <c r="K514" s="1">
        <v>1</v>
      </c>
      <c r="L514" t="s">
        <v>21</v>
      </c>
    </row>
    <row r="515" spans="1:12" x14ac:dyDescent="0.25">
      <c r="A515" s="1">
        <v>3318</v>
      </c>
      <c r="B515" s="1">
        <v>540224</v>
      </c>
      <c r="C515" s="1">
        <v>2012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51</v>
      </c>
      <c r="K515" s="1">
        <v>0</v>
      </c>
      <c r="L515" t="s">
        <v>21</v>
      </c>
    </row>
    <row r="516" spans="1:12" x14ac:dyDescent="0.25">
      <c r="A516" s="1">
        <v>3318</v>
      </c>
      <c r="B516" s="1">
        <v>540242</v>
      </c>
      <c r="C516" s="1">
        <v>2012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50</v>
      </c>
      <c r="K516" s="1">
        <v>1</v>
      </c>
      <c r="L516" t="s">
        <v>21</v>
      </c>
    </row>
    <row r="517" spans="1:12" x14ac:dyDescent="0.25">
      <c r="A517" s="1">
        <v>3318</v>
      </c>
      <c r="B517" s="1">
        <v>540256</v>
      </c>
      <c r="C517" s="1">
        <v>2012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23</v>
      </c>
      <c r="K517" s="1">
        <v>1</v>
      </c>
      <c r="L517" t="s">
        <v>21</v>
      </c>
    </row>
    <row r="518" spans="1:12" x14ac:dyDescent="0.25">
      <c r="A518" s="1">
        <v>3322</v>
      </c>
      <c r="B518" s="1">
        <v>540805</v>
      </c>
      <c r="C518" s="1">
        <v>2012</v>
      </c>
      <c r="D518" s="1">
        <v>0</v>
      </c>
      <c r="E518" s="1">
        <v>0</v>
      </c>
      <c r="F518" s="1">
        <v>0</v>
      </c>
      <c r="G518" s="1">
        <v>1</v>
      </c>
      <c r="H518" s="1">
        <v>0</v>
      </c>
      <c r="I518" s="1">
        <v>0</v>
      </c>
      <c r="J518" s="1">
        <v>23</v>
      </c>
      <c r="K518" s="1">
        <v>1</v>
      </c>
      <c r="L518" t="s">
        <v>21</v>
      </c>
    </row>
    <row r="519" spans="1:12" x14ac:dyDescent="0.25">
      <c r="A519" s="1">
        <v>3322</v>
      </c>
      <c r="B519" s="1">
        <v>540851</v>
      </c>
      <c r="C519" s="1">
        <v>2012</v>
      </c>
      <c r="D519" s="1">
        <v>0</v>
      </c>
      <c r="E519" s="1">
        <v>0</v>
      </c>
      <c r="F519" s="1">
        <v>0</v>
      </c>
      <c r="G519" s="1">
        <v>1</v>
      </c>
      <c r="H519" s="1">
        <v>0</v>
      </c>
      <c r="I519" s="1">
        <v>0</v>
      </c>
      <c r="J519" s="1">
        <v>31</v>
      </c>
      <c r="K519" s="1">
        <v>1</v>
      </c>
      <c r="L519" t="s">
        <v>21</v>
      </c>
    </row>
    <row r="520" spans="1:12" x14ac:dyDescent="0.25">
      <c r="A520" s="1">
        <v>3363</v>
      </c>
      <c r="B520" s="1">
        <v>547735</v>
      </c>
      <c r="C520" s="1">
        <v>2012</v>
      </c>
      <c r="D520" s="1">
        <v>0</v>
      </c>
      <c r="E520" s="1">
        <v>0</v>
      </c>
      <c r="F520" s="1">
        <v>1</v>
      </c>
      <c r="G520" s="1">
        <v>1</v>
      </c>
      <c r="H520" s="1">
        <v>0</v>
      </c>
      <c r="I520" s="1">
        <v>0</v>
      </c>
      <c r="J520" s="1">
        <v>43</v>
      </c>
      <c r="K520" s="1">
        <v>1</v>
      </c>
      <c r="L520" t="s">
        <v>21</v>
      </c>
    </row>
    <row r="521" spans="1:12" x14ac:dyDescent="0.25">
      <c r="A521" s="1">
        <v>3380</v>
      </c>
      <c r="B521" s="1">
        <v>550566</v>
      </c>
      <c r="C521" s="1">
        <v>2012</v>
      </c>
      <c r="D521" s="1">
        <v>0</v>
      </c>
      <c r="E521" s="1">
        <v>0</v>
      </c>
      <c r="F521" s="1">
        <v>0</v>
      </c>
      <c r="G521" s="1">
        <v>0</v>
      </c>
      <c r="H521" s="1">
        <v>1</v>
      </c>
      <c r="I521" s="1">
        <v>0</v>
      </c>
      <c r="J521" s="1">
        <v>39</v>
      </c>
      <c r="K521" s="1">
        <v>1</v>
      </c>
      <c r="L521" t="s">
        <v>21</v>
      </c>
    </row>
    <row r="522" spans="1:12" x14ac:dyDescent="0.25">
      <c r="A522" s="1">
        <v>3380</v>
      </c>
      <c r="B522" s="1">
        <v>550586</v>
      </c>
      <c r="C522" s="1">
        <v>2012</v>
      </c>
      <c r="D522" s="1">
        <v>0</v>
      </c>
      <c r="E522" s="1">
        <v>0</v>
      </c>
      <c r="F522" s="1">
        <v>0</v>
      </c>
      <c r="G522" s="1">
        <v>0</v>
      </c>
      <c r="H522" s="1">
        <v>1</v>
      </c>
      <c r="I522" s="1">
        <v>0</v>
      </c>
      <c r="J522" s="1">
        <v>43</v>
      </c>
      <c r="K522" s="1">
        <v>0</v>
      </c>
      <c r="L522" t="s">
        <v>21</v>
      </c>
    </row>
    <row r="523" spans="1:12" x14ac:dyDescent="0.25">
      <c r="A523" s="1">
        <v>3380</v>
      </c>
      <c r="B523" s="1">
        <v>550625</v>
      </c>
      <c r="C523" s="1">
        <v>2012</v>
      </c>
      <c r="D523" s="1">
        <v>0</v>
      </c>
      <c r="E523" s="1">
        <v>0</v>
      </c>
      <c r="F523" s="1">
        <v>0</v>
      </c>
      <c r="G523" s="1">
        <v>0</v>
      </c>
      <c r="H523" s="1">
        <v>1</v>
      </c>
      <c r="I523" s="1">
        <v>0</v>
      </c>
      <c r="J523" s="1">
        <v>40</v>
      </c>
      <c r="K523" s="1">
        <v>1</v>
      </c>
      <c r="L523" t="s">
        <v>21</v>
      </c>
    </row>
    <row r="524" spans="1:12" x14ac:dyDescent="0.25">
      <c r="A524" s="1">
        <v>3380</v>
      </c>
      <c r="B524" s="1">
        <v>550649</v>
      </c>
      <c r="C524" s="1">
        <v>2012</v>
      </c>
      <c r="D524" s="1">
        <v>0</v>
      </c>
      <c r="E524" s="1">
        <v>0</v>
      </c>
      <c r="F524" s="1">
        <v>0</v>
      </c>
      <c r="G524" s="1">
        <v>0</v>
      </c>
      <c r="H524" s="1">
        <v>1</v>
      </c>
      <c r="I524" s="1">
        <v>0</v>
      </c>
      <c r="J524" s="1">
        <v>35</v>
      </c>
      <c r="K524" s="1">
        <v>1</v>
      </c>
      <c r="L524" t="s">
        <v>21</v>
      </c>
    </row>
    <row r="525" spans="1:12" x14ac:dyDescent="0.25">
      <c r="A525" s="1">
        <v>3393</v>
      </c>
      <c r="B525" s="1">
        <v>552743</v>
      </c>
      <c r="C525" s="1">
        <v>2012</v>
      </c>
      <c r="D525" s="1">
        <v>0</v>
      </c>
      <c r="E525" s="1">
        <v>1</v>
      </c>
      <c r="F525" s="1">
        <v>1</v>
      </c>
      <c r="G525" s="1">
        <v>0</v>
      </c>
      <c r="H525" s="1">
        <v>0</v>
      </c>
      <c r="I525" s="1">
        <v>0</v>
      </c>
      <c r="J525" s="1">
        <v>36</v>
      </c>
      <c r="K525" s="1">
        <v>0</v>
      </c>
      <c r="L525" t="s">
        <v>21</v>
      </c>
    </row>
    <row r="526" spans="1:12" x14ac:dyDescent="0.25">
      <c r="A526" s="1">
        <v>3393</v>
      </c>
      <c r="B526" s="1">
        <v>552821</v>
      </c>
      <c r="C526" s="1">
        <v>2012</v>
      </c>
      <c r="D526" s="1">
        <v>0</v>
      </c>
      <c r="E526" s="1">
        <v>1</v>
      </c>
      <c r="F526" s="1">
        <v>1</v>
      </c>
      <c r="G526" s="1">
        <v>0</v>
      </c>
      <c r="H526" s="1">
        <v>0</v>
      </c>
      <c r="I526" s="1">
        <v>0</v>
      </c>
      <c r="J526" s="1">
        <v>39</v>
      </c>
      <c r="K526" s="1">
        <v>1</v>
      </c>
      <c r="L526" t="s">
        <v>21</v>
      </c>
    </row>
    <row r="527" spans="1:12" x14ac:dyDescent="0.25">
      <c r="A527" s="1">
        <v>3220</v>
      </c>
      <c r="B527" s="1">
        <v>523704</v>
      </c>
      <c r="C527" s="1">
        <v>2012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37</v>
      </c>
      <c r="K527" s="1">
        <v>1</v>
      </c>
      <c r="L527" t="s">
        <v>15</v>
      </c>
    </row>
    <row r="528" spans="1:12" x14ac:dyDescent="0.25">
      <c r="A528" s="1">
        <v>3220</v>
      </c>
      <c r="B528" s="1">
        <v>523741</v>
      </c>
      <c r="C528" s="1">
        <v>2012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42</v>
      </c>
      <c r="K528" s="1">
        <v>1</v>
      </c>
      <c r="L528" t="s">
        <v>15</v>
      </c>
    </row>
    <row r="529" spans="1:12" x14ac:dyDescent="0.25">
      <c r="A529" s="1">
        <v>3240</v>
      </c>
      <c r="B529" s="1">
        <v>527217</v>
      </c>
      <c r="C529" s="1">
        <v>2012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41</v>
      </c>
      <c r="K529" s="1">
        <v>1</v>
      </c>
      <c r="L529" t="s">
        <v>15</v>
      </c>
    </row>
    <row r="530" spans="1:12" x14ac:dyDescent="0.25">
      <c r="A530" s="1">
        <v>3240</v>
      </c>
      <c r="B530" s="1">
        <v>527317</v>
      </c>
      <c r="C530" s="1">
        <v>2012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33</v>
      </c>
      <c r="K530" s="1">
        <v>1</v>
      </c>
      <c r="L530" t="s">
        <v>15</v>
      </c>
    </row>
    <row r="531" spans="1:12" x14ac:dyDescent="0.25">
      <c r="A531" s="1">
        <v>3240</v>
      </c>
      <c r="B531" s="1">
        <v>527339</v>
      </c>
      <c r="C531" s="1">
        <v>2012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40</v>
      </c>
      <c r="K531" s="1">
        <v>1</v>
      </c>
      <c r="L531" t="s">
        <v>15</v>
      </c>
    </row>
    <row r="532" spans="1:12" x14ac:dyDescent="0.25">
      <c r="A532" s="1">
        <v>3271</v>
      </c>
      <c r="B532" s="1">
        <v>532350</v>
      </c>
      <c r="C532" s="1">
        <v>2012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43</v>
      </c>
      <c r="K532" s="1">
        <v>0</v>
      </c>
      <c r="L532" t="s">
        <v>15</v>
      </c>
    </row>
    <row r="533" spans="1:12" x14ac:dyDescent="0.25">
      <c r="A533" s="1">
        <v>3271</v>
      </c>
      <c r="B533" s="1">
        <v>532435</v>
      </c>
      <c r="C533" s="1">
        <v>2012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41</v>
      </c>
      <c r="K533" s="1">
        <v>1</v>
      </c>
      <c r="L533" t="s">
        <v>15</v>
      </c>
    </row>
    <row r="534" spans="1:12" x14ac:dyDescent="0.25">
      <c r="A534" s="1">
        <v>3271</v>
      </c>
      <c r="B534" s="1">
        <v>532443</v>
      </c>
      <c r="C534" s="1">
        <v>2012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20</v>
      </c>
      <c r="K534" s="1">
        <v>1</v>
      </c>
      <c r="L534" t="s">
        <v>15</v>
      </c>
    </row>
    <row r="535" spans="1:12" x14ac:dyDescent="0.25">
      <c r="A535" s="1">
        <v>3271</v>
      </c>
      <c r="B535" s="1">
        <v>532497</v>
      </c>
      <c r="C535" s="1">
        <v>2012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55</v>
      </c>
      <c r="K535" s="1">
        <v>1</v>
      </c>
      <c r="L535" t="s">
        <v>15</v>
      </c>
    </row>
    <row r="536" spans="1:12" x14ac:dyDescent="0.25">
      <c r="A536" s="1">
        <v>3319</v>
      </c>
      <c r="B536" s="1">
        <v>540322</v>
      </c>
      <c r="C536" s="1">
        <v>2012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37</v>
      </c>
      <c r="K536" s="1">
        <v>0</v>
      </c>
      <c r="L536" t="s">
        <v>15</v>
      </c>
    </row>
    <row r="537" spans="1:12" x14ac:dyDescent="0.25">
      <c r="A537" s="1">
        <v>3319</v>
      </c>
      <c r="B537" s="1">
        <v>540339</v>
      </c>
      <c r="C537" s="1">
        <v>2012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45</v>
      </c>
      <c r="K537" s="1">
        <v>1</v>
      </c>
      <c r="L537" t="s">
        <v>15</v>
      </c>
    </row>
    <row r="538" spans="1:12" x14ac:dyDescent="0.25">
      <c r="A538" s="1">
        <v>3319</v>
      </c>
      <c r="B538" s="1">
        <v>540374</v>
      </c>
      <c r="C538" s="1">
        <v>2012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46</v>
      </c>
      <c r="K538" s="1">
        <v>1</v>
      </c>
      <c r="L538" t="s">
        <v>15</v>
      </c>
    </row>
    <row r="539" spans="1:12" x14ac:dyDescent="0.25">
      <c r="A539" s="1">
        <v>3319</v>
      </c>
      <c r="B539" s="1">
        <v>540392</v>
      </c>
      <c r="C539" s="1">
        <v>2012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43</v>
      </c>
      <c r="K539" s="1">
        <v>0</v>
      </c>
      <c r="L539" t="s">
        <v>15</v>
      </c>
    </row>
    <row r="540" spans="1:12" x14ac:dyDescent="0.25">
      <c r="A540" s="1">
        <v>3319</v>
      </c>
      <c r="B540" s="1">
        <v>540422</v>
      </c>
      <c r="C540" s="1">
        <v>2012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36</v>
      </c>
      <c r="K540" s="1">
        <v>1</v>
      </c>
      <c r="L540" t="s">
        <v>15</v>
      </c>
    </row>
    <row r="541" spans="1:12" x14ac:dyDescent="0.25">
      <c r="A541" s="1">
        <v>3319</v>
      </c>
      <c r="B541" s="1">
        <v>540445</v>
      </c>
      <c r="C541" s="1">
        <v>2012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32</v>
      </c>
      <c r="K541" s="1">
        <v>1</v>
      </c>
      <c r="L541" t="s">
        <v>15</v>
      </c>
    </row>
    <row r="542" spans="1:12" x14ac:dyDescent="0.25">
      <c r="A542" s="1">
        <v>3328</v>
      </c>
      <c r="B542" s="1">
        <v>541778</v>
      </c>
      <c r="C542" s="1">
        <v>2012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37</v>
      </c>
      <c r="K542" s="1">
        <v>1</v>
      </c>
      <c r="L542" t="s">
        <v>15</v>
      </c>
    </row>
    <row r="543" spans="1:12" x14ac:dyDescent="0.25">
      <c r="A543" s="1">
        <v>3328</v>
      </c>
      <c r="B543" s="1">
        <v>541899</v>
      </c>
      <c r="C543" s="1">
        <v>2012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20</v>
      </c>
      <c r="K543" s="1">
        <v>1</v>
      </c>
      <c r="L543" t="s">
        <v>15</v>
      </c>
    </row>
    <row r="544" spans="1:12" x14ac:dyDescent="0.25">
      <c r="A544" s="1">
        <v>3339</v>
      </c>
      <c r="B544" s="1">
        <v>543686</v>
      </c>
      <c r="C544" s="1">
        <v>2012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51</v>
      </c>
      <c r="K544" s="1">
        <v>1</v>
      </c>
      <c r="L544" t="s">
        <v>15</v>
      </c>
    </row>
    <row r="545" spans="1:12" x14ac:dyDescent="0.25">
      <c r="A545" s="1">
        <v>3339</v>
      </c>
      <c r="B545" s="1">
        <v>543706</v>
      </c>
      <c r="C545" s="1">
        <v>2012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28</v>
      </c>
      <c r="K545" s="1">
        <v>1</v>
      </c>
      <c r="L545" t="s">
        <v>15</v>
      </c>
    </row>
    <row r="546" spans="1:12" x14ac:dyDescent="0.25">
      <c r="A546" s="1">
        <v>3339</v>
      </c>
      <c r="B546" s="1">
        <v>543720</v>
      </c>
      <c r="C546" s="1">
        <v>2012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48</v>
      </c>
      <c r="K546" s="1">
        <v>1</v>
      </c>
      <c r="L546" t="s">
        <v>15</v>
      </c>
    </row>
    <row r="547" spans="1:12" x14ac:dyDescent="0.25">
      <c r="A547" s="1">
        <v>3365</v>
      </c>
      <c r="B547" s="1">
        <v>548055</v>
      </c>
      <c r="C547" s="1">
        <v>2012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45</v>
      </c>
      <c r="K547" s="1">
        <v>1</v>
      </c>
      <c r="L547" t="s">
        <v>15</v>
      </c>
    </row>
    <row r="548" spans="1:12" x14ac:dyDescent="0.25">
      <c r="A548" s="1">
        <v>3365</v>
      </c>
      <c r="B548" s="1">
        <v>548127</v>
      </c>
      <c r="C548" s="1">
        <v>2012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29</v>
      </c>
      <c r="K548" s="1">
        <v>1</v>
      </c>
      <c r="L548" t="s">
        <v>15</v>
      </c>
    </row>
    <row r="549" spans="1:12" x14ac:dyDescent="0.25">
      <c r="A549" s="1">
        <v>3365</v>
      </c>
      <c r="B549" s="1">
        <v>548148</v>
      </c>
      <c r="C549" s="1">
        <v>2012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55</v>
      </c>
      <c r="K549" s="1">
        <v>1</v>
      </c>
      <c r="L549" t="s">
        <v>15</v>
      </c>
    </row>
    <row r="550" spans="1:12" x14ac:dyDescent="0.25">
      <c r="A550" s="1">
        <v>3401</v>
      </c>
      <c r="B550" s="1">
        <v>554064</v>
      </c>
      <c r="C550" s="1">
        <v>2012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38</v>
      </c>
      <c r="K550" s="1">
        <v>1</v>
      </c>
      <c r="L550" t="s">
        <v>15</v>
      </c>
    </row>
    <row r="551" spans="1:12" x14ac:dyDescent="0.25">
      <c r="A551" s="1">
        <v>3401</v>
      </c>
      <c r="B551" s="1">
        <v>554123</v>
      </c>
      <c r="C551" s="1">
        <v>2012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19</v>
      </c>
      <c r="K551" s="1">
        <v>1</v>
      </c>
      <c r="L551" t="s">
        <v>15</v>
      </c>
    </row>
    <row r="552" spans="1:12" x14ac:dyDescent="0.25">
      <c r="A552" s="1">
        <v>3413</v>
      </c>
      <c r="B552" s="1">
        <v>556149</v>
      </c>
      <c r="C552" s="1">
        <v>2012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20</v>
      </c>
      <c r="K552" s="1">
        <v>1</v>
      </c>
      <c r="L552" t="s">
        <v>15</v>
      </c>
    </row>
    <row r="553" spans="1:12" x14ac:dyDescent="0.25">
      <c r="A553" s="1">
        <v>3432</v>
      </c>
      <c r="B553" s="1">
        <v>559193</v>
      </c>
      <c r="C553" s="1">
        <v>2012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28</v>
      </c>
      <c r="K553" s="1">
        <v>1</v>
      </c>
      <c r="L553" t="s">
        <v>15</v>
      </c>
    </row>
    <row r="554" spans="1:12" x14ac:dyDescent="0.25">
      <c r="A554" s="1">
        <v>3451</v>
      </c>
      <c r="B554" s="1">
        <v>562284</v>
      </c>
      <c r="C554" s="1">
        <v>2012</v>
      </c>
      <c r="D554" s="1">
        <v>1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39</v>
      </c>
      <c r="K554" s="1">
        <v>1</v>
      </c>
      <c r="L554" t="s">
        <v>15</v>
      </c>
    </row>
    <row r="555" spans="1:12" x14ac:dyDescent="0.25">
      <c r="A555" s="1">
        <v>3451</v>
      </c>
      <c r="B555" s="1">
        <v>562326</v>
      </c>
      <c r="C555" s="1">
        <v>2012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37</v>
      </c>
      <c r="K555" s="1">
        <v>1</v>
      </c>
      <c r="L555" t="s">
        <v>15</v>
      </c>
    </row>
    <row r="556" spans="1:12" x14ac:dyDescent="0.25">
      <c r="A556" s="1">
        <v>3451</v>
      </c>
      <c r="B556" s="1">
        <v>562430</v>
      </c>
      <c r="C556" s="1">
        <v>2012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49</v>
      </c>
      <c r="K556" s="1">
        <v>1</v>
      </c>
      <c r="L556" t="s">
        <v>15</v>
      </c>
    </row>
    <row r="557" spans="1:12" x14ac:dyDescent="0.25">
      <c r="A557" s="1">
        <v>3453</v>
      </c>
      <c r="B557" s="1">
        <v>562639</v>
      </c>
      <c r="C557" s="1">
        <v>2012</v>
      </c>
      <c r="D557" s="1">
        <v>1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35</v>
      </c>
      <c r="K557" s="1">
        <v>1</v>
      </c>
      <c r="L557" t="s">
        <v>15</v>
      </c>
    </row>
    <row r="558" spans="1:12" x14ac:dyDescent="0.25">
      <c r="A558" s="1">
        <v>3464</v>
      </c>
      <c r="B558" s="1">
        <v>564507</v>
      </c>
      <c r="C558" s="1">
        <v>2013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23</v>
      </c>
      <c r="K558" s="1">
        <v>1</v>
      </c>
      <c r="L558" t="s">
        <v>15</v>
      </c>
    </row>
    <row r="559" spans="1:12" x14ac:dyDescent="0.25">
      <c r="A559" s="1">
        <v>3474</v>
      </c>
      <c r="B559" s="1">
        <v>566242</v>
      </c>
      <c r="C559" s="1">
        <v>2013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38</v>
      </c>
      <c r="K559" s="1">
        <v>1</v>
      </c>
      <c r="L559" t="s">
        <v>15</v>
      </c>
    </row>
    <row r="560" spans="1:12" x14ac:dyDescent="0.25">
      <c r="A560" s="1">
        <v>3517</v>
      </c>
      <c r="B560" s="1">
        <v>573514</v>
      </c>
      <c r="C560" s="1">
        <v>2013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23</v>
      </c>
      <c r="K560" s="1">
        <v>1</v>
      </c>
      <c r="L560" t="s">
        <v>15</v>
      </c>
    </row>
    <row r="561" spans="1:12" x14ac:dyDescent="0.25">
      <c r="A561" s="1">
        <v>3517</v>
      </c>
      <c r="B561" s="1">
        <v>573627</v>
      </c>
      <c r="C561" s="1">
        <v>2013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45</v>
      </c>
      <c r="K561" s="1">
        <v>1</v>
      </c>
      <c r="L561" t="s">
        <v>15</v>
      </c>
    </row>
    <row r="562" spans="1:12" x14ac:dyDescent="0.25">
      <c r="A562" s="1">
        <v>3517</v>
      </c>
      <c r="B562" s="1">
        <v>573662</v>
      </c>
      <c r="C562" s="1">
        <v>2013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25</v>
      </c>
      <c r="K562" s="1">
        <v>1</v>
      </c>
      <c r="L562" t="s">
        <v>15</v>
      </c>
    </row>
    <row r="563" spans="1:12" x14ac:dyDescent="0.25">
      <c r="A563" s="1">
        <v>3549</v>
      </c>
      <c r="B563" s="1">
        <v>578920</v>
      </c>
      <c r="C563" s="1">
        <v>2013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23</v>
      </c>
      <c r="K563" s="1">
        <v>1</v>
      </c>
      <c r="L563" t="s">
        <v>15</v>
      </c>
    </row>
    <row r="564" spans="1:12" x14ac:dyDescent="0.25">
      <c r="A564" s="1">
        <v>3573</v>
      </c>
      <c r="B564" s="1">
        <v>582962</v>
      </c>
      <c r="C564" s="1">
        <v>2013</v>
      </c>
      <c r="D564" s="1">
        <v>0</v>
      </c>
      <c r="E564" s="1">
        <v>0</v>
      </c>
      <c r="F564" s="1">
        <v>0</v>
      </c>
      <c r="G564" s="1">
        <v>0</v>
      </c>
      <c r="H564" s="1">
        <v>1</v>
      </c>
      <c r="I564" s="1">
        <v>0</v>
      </c>
      <c r="J564" s="1">
        <v>24</v>
      </c>
      <c r="K564" s="1">
        <v>1</v>
      </c>
      <c r="L564" t="s">
        <v>15</v>
      </c>
    </row>
    <row r="565" spans="1:12" x14ac:dyDescent="0.25">
      <c r="A565" s="1">
        <v>3573</v>
      </c>
      <c r="B565" s="1">
        <v>582989</v>
      </c>
      <c r="C565" s="1">
        <v>2013</v>
      </c>
      <c r="D565" s="1">
        <v>0</v>
      </c>
      <c r="E565" s="1">
        <v>0</v>
      </c>
      <c r="F565" s="1">
        <v>0</v>
      </c>
      <c r="G565" s="1">
        <v>0</v>
      </c>
      <c r="H565" s="1">
        <v>1</v>
      </c>
      <c r="I565" s="1">
        <v>0</v>
      </c>
      <c r="J565" s="1">
        <v>30</v>
      </c>
      <c r="K565" s="1">
        <v>1</v>
      </c>
      <c r="L565" t="s">
        <v>15</v>
      </c>
    </row>
    <row r="566" spans="1:12" x14ac:dyDescent="0.25">
      <c r="A566" s="1">
        <v>3597</v>
      </c>
      <c r="B566" s="1">
        <v>587038</v>
      </c>
      <c r="C566" s="1">
        <v>2013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53</v>
      </c>
      <c r="K566" s="1">
        <v>1</v>
      </c>
      <c r="L566" t="s">
        <v>15</v>
      </c>
    </row>
    <row r="567" spans="1:12" x14ac:dyDescent="0.25">
      <c r="A567" s="1">
        <v>3618</v>
      </c>
      <c r="B567" s="1">
        <v>590547</v>
      </c>
      <c r="C567" s="1">
        <v>2013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39</v>
      </c>
      <c r="K567" s="1">
        <v>1</v>
      </c>
      <c r="L567" t="s">
        <v>15</v>
      </c>
    </row>
    <row r="568" spans="1:12" x14ac:dyDescent="0.25">
      <c r="A568" s="1">
        <v>3618</v>
      </c>
      <c r="B568" s="1">
        <v>590569</v>
      </c>
      <c r="C568" s="1">
        <v>2013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24</v>
      </c>
      <c r="K568" s="1">
        <v>1</v>
      </c>
      <c r="L568" t="s">
        <v>15</v>
      </c>
    </row>
    <row r="569" spans="1:12" x14ac:dyDescent="0.25">
      <c r="A569" s="1">
        <v>3618</v>
      </c>
      <c r="B569" s="1">
        <v>590647</v>
      </c>
      <c r="C569" s="1">
        <v>2013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52</v>
      </c>
      <c r="K569" s="1">
        <v>0</v>
      </c>
      <c r="L569" t="s">
        <v>15</v>
      </c>
    </row>
    <row r="570" spans="1:12" x14ac:dyDescent="0.25">
      <c r="A570" s="1">
        <v>3643</v>
      </c>
      <c r="B570" s="1">
        <v>594829</v>
      </c>
      <c r="C570" s="1">
        <v>2013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49</v>
      </c>
      <c r="K570" s="1">
        <v>1</v>
      </c>
      <c r="L570" t="s">
        <v>15</v>
      </c>
    </row>
    <row r="571" spans="1:12" x14ac:dyDescent="0.25">
      <c r="A571" s="1">
        <v>3643</v>
      </c>
      <c r="B571" s="1">
        <v>594937</v>
      </c>
      <c r="C571" s="1">
        <v>2013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36</v>
      </c>
      <c r="K571" s="1">
        <v>1</v>
      </c>
      <c r="L571" t="s">
        <v>15</v>
      </c>
    </row>
    <row r="572" spans="1:12" x14ac:dyDescent="0.25">
      <c r="A572" s="1">
        <v>3668</v>
      </c>
      <c r="B572" s="1">
        <v>598968</v>
      </c>
      <c r="C572" s="1">
        <v>2013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20</v>
      </c>
      <c r="K572" s="1">
        <v>1</v>
      </c>
      <c r="L572" t="s">
        <v>15</v>
      </c>
    </row>
    <row r="573" spans="1:12" x14ac:dyDescent="0.25">
      <c r="A573" s="1">
        <v>3668</v>
      </c>
      <c r="B573" s="1">
        <v>599071</v>
      </c>
      <c r="C573" s="1">
        <v>2013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51</v>
      </c>
      <c r="K573" s="1">
        <v>1</v>
      </c>
      <c r="L573" t="s">
        <v>15</v>
      </c>
    </row>
    <row r="574" spans="1:12" x14ac:dyDescent="0.25">
      <c r="A574" s="1">
        <v>3696</v>
      </c>
      <c r="B574" s="1">
        <v>603629</v>
      </c>
      <c r="C574" s="1">
        <v>2013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42</v>
      </c>
      <c r="K574" s="1">
        <v>1</v>
      </c>
      <c r="L574" t="s">
        <v>15</v>
      </c>
    </row>
    <row r="575" spans="1:12" x14ac:dyDescent="0.25">
      <c r="A575" s="1">
        <v>3696</v>
      </c>
      <c r="B575" s="1">
        <v>603715</v>
      </c>
      <c r="C575" s="1">
        <v>2013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37</v>
      </c>
      <c r="K575" s="1">
        <v>1</v>
      </c>
      <c r="L575" t="s">
        <v>15</v>
      </c>
    </row>
    <row r="576" spans="1:12" x14ac:dyDescent="0.25">
      <c r="A576" s="1">
        <v>3724</v>
      </c>
      <c r="B576" s="1">
        <v>608199</v>
      </c>
      <c r="C576" s="1">
        <v>2014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40</v>
      </c>
      <c r="K576" s="1">
        <v>1</v>
      </c>
      <c r="L576" t="s">
        <v>15</v>
      </c>
    </row>
    <row r="577" spans="1:12" x14ac:dyDescent="0.25">
      <c r="A577" s="1">
        <v>3724</v>
      </c>
      <c r="B577" s="1">
        <v>608292</v>
      </c>
      <c r="C577" s="1">
        <v>2014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51</v>
      </c>
      <c r="K577" s="1">
        <v>1</v>
      </c>
      <c r="L577" t="s">
        <v>15</v>
      </c>
    </row>
    <row r="578" spans="1:12" x14ac:dyDescent="0.25">
      <c r="A578" s="1">
        <v>3724</v>
      </c>
      <c r="B578" s="1">
        <v>608299</v>
      </c>
      <c r="C578" s="1">
        <v>2014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52</v>
      </c>
      <c r="K578" s="1">
        <v>1</v>
      </c>
      <c r="L578" t="s">
        <v>15</v>
      </c>
    </row>
    <row r="579" spans="1:12" x14ac:dyDescent="0.25">
      <c r="A579" s="1">
        <v>3755</v>
      </c>
      <c r="B579" s="1">
        <v>613390</v>
      </c>
      <c r="C579" s="1">
        <v>2014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59</v>
      </c>
      <c r="K579" s="1">
        <v>0</v>
      </c>
      <c r="L579" t="s">
        <v>15</v>
      </c>
    </row>
    <row r="580" spans="1:12" x14ac:dyDescent="0.25">
      <c r="A580" s="1">
        <v>3800</v>
      </c>
      <c r="B580" s="1">
        <v>620859</v>
      </c>
      <c r="C580" s="1">
        <v>2014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52</v>
      </c>
      <c r="K580" s="1">
        <v>1</v>
      </c>
      <c r="L580" t="s">
        <v>15</v>
      </c>
    </row>
    <row r="581" spans="1:12" x14ac:dyDescent="0.25">
      <c r="A581" s="1">
        <v>3800</v>
      </c>
      <c r="B581" s="1">
        <v>620950</v>
      </c>
      <c r="C581" s="1">
        <v>2014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54</v>
      </c>
      <c r="K581" s="1">
        <v>1</v>
      </c>
      <c r="L581" t="s">
        <v>15</v>
      </c>
    </row>
    <row r="582" spans="1:12" x14ac:dyDescent="0.25">
      <c r="A582" s="1">
        <v>3885</v>
      </c>
      <c r="B582" s="1">
        <v>635195</v>
      </c>
      <c r="C582" s="1">
        <v>2014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53</v>
      </c>
      <c r="K582" s="1">
        <v>1</v>
      </c>
      <c r="L582" t="s">
        <v>15</v>
      </c>
    </row>
    <row r="583" spans="1:12" x14ac:dyDescent="0.25">
      <c r="A583" s="1">
        <v>3911</v>
      </c>
      <c r="B583" s="1">
        <v>639388</v>
      </c>
      <c r="C583" s="1">
        <v>2014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20</v>
      </c>
      <c r="K583" s="1">
        <v>1</v>
      </c>
      <c r="L583" t="s">
        <v>15</v>
      </c>
    </row>
    <row r="584" spans="1:12" x14ac:dyDescent="0.25">
      <c r="A584" s="1">
        <v>3911</v>
      </c>
      <c r="B584" s="1">
        <v>639455</v>
      </c>
      <c r="C584" s="1">
        <v>2014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23</v>
      </c>
      <c r="K584" s="1">
        <v>1</v>
      </c>
      <c r="L584" t="s">
        <v>15</v>
      </c>
    </row>
    <row r="585" spans="1:12" x14ac:dyDescent="0.25">
      <c r="A585" s="1">
        <v>3911</v>
      </c>
      <c r="B585" s="1">
        <v>639475</v>
      </c>
      <c r="C585" s="1">
        <v>2014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21</v>
      </c>
      <c r="K585" s="1">
        <v>1</v>
      </c>
      <c r="L585" t="s">
        <v>15</v>
      </c>
    </row>
    <row r="586" spans="1:12" x14ac:dyDescent="0.25">
      <c r="A586" s="1">
        <v>3911</v>
      </c>
      <c r="B586" s="1">
        <v>639492</v>
      </c>
      <c r="C586" s="1">
        <v>2014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45</v>
      </c>
      <c r="K586" s="1">
        <v>1</v>
      </c>
      <c r="L586" t="s">
        <v>15</v>
      </c>
    </row>
    <row r="587" spans="1:12" x14ac:dyDescent="0.25">
      <c r="A587" s="1">
        <v>3911</v>
      </c>
      <c r="B587" s="1">
        <v>639519</v>
      </c>
      <c r="C587" s="1">
        <v>2014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28</v>
      </c>
      <c r="K587" s="1">
        <v>1</v>
      </c>
      <c r="L587" t="s">
        <v>15</v>
      </c>
    </row>
    <row r="588" spans="1:12" x14ac:dyDescent="0.25">
      <c r="A588" s="1">
        <v>3932</v>
      </c>
      <c r="B588" s="1">
        <v>642912</v>
      </c>
      <c r="C588" s="1">
        <v>2014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28</v>
      </c>
      <c r="K588" s="1">
        <v>1</v>
      </c>
      <c r="L588" t="s">
        <v>15</v>
      </c>
    </row>
    <row r="589" spans="1:12" x14ac:dyDescent="0.25">
      <c r="A589" s="1">
        <v>3932</v>
      </c>
      <c r="B589" s="1">
        <v>642931</v>
      </c>
      <c r="C589" s="1">
        <v>2014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22</v>
      </c>
      <c r="K589" s="1">
        <v>1</v>
      </c>
      <c r="L589" t="s">
        <v>15</v>
      </c>
    </row>
    <row r="590" spans="1:12" x14ac:dyDescent="0.25">
      <c r="A590" s="1">
        <v>3952</v>
      </c>
      <c r="B590" s="1">
        <v>646159</v>
      </c>
      <c r="C590" s="1">
        <v>2014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44</v>
      </c>
      <c r="K590" s="1">
        <v>1</v>
      </c>
      <c r="L590" t="s">
        <v>15</v>
      </c>
    </row>
    <row r="591" spans="1:12" x14ac:dyDescent="0.25">
      <c r="A591" s="1">
        <v>3952</v>
      </c>
      <c r="B591" s="1">
        <v>646196</v>
      </c>
      <c r="C591" s="1">
        <v>2014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50</v>
      </c>
      <c r="K591" s="1">
        <v>1</v>
      </c>
      <c r="L591" t="s">
        <v>15</v>
      </c>
    </row>
    <row r="592" spans="1:12" x14ac:dyDescent="0.25">
      <c r="A592" s="1">
        <v>3952</v>
      </c>
      <c r="B592" s="1">
        <v>646298</v>
      </c>
      <c r="C592" s="1">
        <v>2014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32</v>
      </c>
      <c r="K592" s="1">
        <v>1</v>
      </c>
      <c r="L592" t="s">
        <v>15</v>
      </c>
    </row>
    <row r="593" spans="1:12" x14ac:dyDescent="0.25">
      <c r="A593" s="1">
        <v>3963</v>
      </c>
      <c r="B593" s="1">
        <v>647991</v>
      </c>
      <c r="C593" s="1">
        <v>2014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21</v>
      </c>
      <c r="K593" s="1">
        <v>1</v>
      </c>
      <c r="L593" t="s">
        <v>15</v>
      </c>
    </row>
    <row r="594" spans="1:12" x14ac:dyDescent="0.25">
      <c r="A594" s="1">
        <v>4004</v>
      </c>
      <c r="B594" s="1">
        <v>654668</v>
      </c>
      <c r="C594" s="1">
        <v>2015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41</v>
      </c>
      <c r="K594" s="1">
        <v>1</v>
      </c>
      <c r="L594" t="s">
        <v>15</v>
      </c>
    </row>
    <row r="595" spans="1:12" x14ac:dyDescent="0.25">
      <c r="A595" s="1">
        <v>4004</v>
      </c>
      <c r="B595" s="1">
        <v>654742</v>
      </c>
      <c r="C595" s="1">
        <v>2015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39</v>
      </c>
      <c r="K595" s="1">
        <v>1</v>
      </c>
      <c r="L595" t="s">
        <v>15</v>
      </c>
    </row>
    <row r="596" spans="1:12" x14ac:dyDescent="0.25">
      <c r="A596" s="1">
        <v>4004</v>
      </c>
      <c r="B596" s="1">
        <v>654804</v>
      </c>
      <c r="C596" s="1">
        <v>2015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44</v>
      </c>
      <c r="K596" s="1">
        <v>1</v>
      </c>
      <c r="L596" t="s">
        <v>15</v>
      </c>
    </row>
    <row r="597" spans="1:12" x14ac:dyDescent="0.25">
      <c r="A597" s="1">
        <v>4004</v>
      </c>
      <c r="B597" s="1">
        <v>654818</v>
      </c>
      <c r="C597" s="1">
        <v>2015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47</v>
      </c>
      <c r="K597" s="1">
        <v>1</v>
      </c>
      <c r="L597" t="s">
        <v>15</v>
      </c>
    </row>
    <row r="598" spans="1:12" x14ac:dyDescent="0.25">
      <c r="A598" s="1">
        <v>4023</v>
      </c>
      <c r="B598" s="1">
        <v>657971</v>
      </c>
      <c r="C598" s="1">
        <v>2015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32</v>
      </c>
      <c r="K598" s="1">
        <v>1</v>
      </c>
      <c r="L598" t="s">
        <v>15</v>
      </c>
    </row>
    <row r="599" spans="1:12" x14ac:dyDescent="0.25">
      <c r="A599" s="1">
        <v>4056</v>
      </c>
      <c r="B599" s="1">
        <v>663515</v>
      </c>
      <c r="C599" s="1">
        <v>2015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42</v>
      </c>
      <c r="K599" s="1">
        <v>1</v>
      </c>
      <c r="L599" t="s">
        <v>15</v>
      </c>
    </row>
    <row r="600" spans="1:12" x14ac:dyDescent="0.25">
      <c r="A600" s="1">
        <v>4056</v>
      </c>
      <c r="B600" s="1">
        <v>663538</v>
      </c>
      <c r="C600" s="1">
        <v>2015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38</v>
      </c>
      <c r="K600" s="1">
        <v>0</v>
      </c>
      <c r="L600" t="s">
        <v>15</v>
      </c>
    </row>
    <row r="601" spans="1:12" x14ac:dyDescent="0.25">
      <c r="A601" s="1">
        <v>4056</v>
      </c>
      <c r="B601" s="1">
        <v>663549</v>
      </c>
      <c r="C601" s="1">
        <v>2015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48</v>
      </c>
      <c r="K601" s="1">
        <v>0</v>
      </c>
      <c r="L601" t="s">
        <v>15</v>
      </c>
    </row>
    <row r="602" spans="1:12" x14ac:dyDescent="0.25">
      <c r="A602" s="1">
        <v>4056</v>
      </c>
      <c r="B602" s="1">
        <v>663570</v>
      </c>
      <c r="C602" s="1">
        <v>2015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28</v>
      </c>
      <c r="K602" s="1">
        <v>1</v>
      </c>
      <c r="L602" t="s">
        <v>15</v>
      </c>
    </row>
    <row r="603" spans="1:12" x14ac:dyDescent="0.25">
      <c r="A603" s="1">
        <v>4097</v>
      </c>
      <c r="B603" s="1">
        <v>670463</v>
      </c>
      <c r="C603" s="1">
        <v>2015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21</v>
      </c>
      <c r="K603" s="1">
        <v>1</v>
      </c>
      <c r="L603" t="s">
        <v>15</v>
      </c>
    </row>
    <row r="604" spans="1:12" x14ac:dyDescent="0.25">
      <c r="A604" s="1">
        <v>4097</v>
      </c>
      <c r="B604" s="1">
        <v>670583</v>
      </c>
      <c r="C604" s="1">
        <v>2015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24</v>
      </c>
      <c r="K604" s="1">
        <v>1</v>
      </c>
      <c r="L604" t="s">
        <v>15</v>
      </c>
    </row>
    <row r="605" spans="1:12" x14ac:dyDescent="0.25">
      <c r="A605" s="1">
        <v>4138</v>
      </c>
      <c r="B605" s="1">
        <v>677390</v>
      </c>
      <c r="C605" s="1">
        <v>2015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46</v>
      </c>
      <c r="K605" s="1">
        <v>0</v>
      </c>
      <c r="L605" t="s">
        <v>15</v>
      </c>
    </row>
    <row r="606" spans="1:12" x14ac:dyDescent="0.25">
      <c r="A606" s="1">
        <v>3192</v>
      </c>
      <c r="B606" s="1">
        <v>519102</v>
      </c>
      <c r="C606" s="1">
        <v>2012</v>
      </c>
      <c r="D606" s="1">
        <v>0</v>
      </c>
      <c r="E606" s="1">
        <v>0</v>
      </c>
      <c r="F606" s="1">
        <v>0</v>
      </c>
      <c r="G606" s="1">
        <v>0</v>
      </c>
      <c r="H606" s="1">
        <v>1</v>
      </c>
      <c r="I606" s="1">
        <v>0</v>
      </c>
      <c r="J606" s="1">
        <v>34</v>
      </c>
      <c r="K606" s="1">
        <v>1</v>
      </c>
      <c r="L606" t="s">
        <v>15</v>
      </c>
    </row>
    <row r="607" spans="1:12" x14ac:dyDescent="0.25">
      <c r="A607" s="1">
        <v>3192</v>
      </c>
      <c r="B607" s="1">
        <v>519145</v>
      </c>
      <c r="C607" s="1">
        <v>2012</v>
      </c>
      <c r="D607" s="1">
        <v>0</v>
      </c>
      <c r="E607" s="1">
        <v>0</v>
      </c>
      <c r="F607" s="1">
        <v>0</v>
      </c>
      <c r="G607" s="1">
        <v>0</v>
      </c>
      <c r="H607" s="1">
        <v>1</v>
      </c>
      <c r="I607" s="1">
        <v>0</v>
      </c>
      <c r="J607" s="1">
        <v>21</v>
      </c>
      <c r="K607" s="1">
        <v>1</v>
      </c>
      <c r="L607" t="s">
        <v>15</v>
      </c>
    </row>
    <row r="608" spans="1:12" x14ac:dyDescent="0.25">
      <c r="A608" s="1">
        <v>3192</v>
      </c>
      <c r="B608" s="1">
        <v>519186</v>
      </c>
      <c r="C608" s="1">
        <v>2012</v>
      </c>
      <c r="D608" s="1">
        <v>0</v>
      </c>
      <c r="E608" s="1">
        <v>0</v>
      </c>
      <c r="F608" s="1">
        <v>0</v>
      </c>
      <c r="G608" s="1">
        <v>0</v>
      </c>
      <c r="H608" s="1">
        <v>1</v>
      </c>
      <c r="I608" s="1">
        <v>0</v>
      </c>
      <c r="J608" s="1">
        <v>30</v>
      </c>
      <c r="K608" s="1">
        <v>1</v>
      </c>
      <c r="L608" t="s">
        <v>15</v>
      </c>
    </row>
    <row r="609" spans="1:12" x14ac:dyDescent="0.25">
      <c r="A609" s="1">
        <v>3192</v>
      </c>
      <c r="B609" s="1">
        <v>519194</v>
      </c>
      <c r="C609" s="1">
        <v>2012</v>
      </c>
      <c r="D609" s="1">
        <v>0</v>
      </c>
      <c r="E609" s="1">
        <v>0</v>
      </c>
      <c r="F609" s="1">
        <v>0</v>
      </c>
      <c r="G609" s="1">
        <v>0</v>
      </c>
      <c r="H609" s="1">
        <v>1</v>
      </c>
      <c r="I609" s="1">
        <v>0</v>
      </c>
      <c r="J609" s="1">
        <v>41</v>
      </c>
      <c r="K609" s="1">
        <v>1</v>
      </c>
      <c r="L609" t="s">
        <v>15</v>
      </c>
    </row>
    <row r="610" spans="1:12" x14ac:dyDescent="0.25">
      <c r="A610" s="1">
        <v>3257</v>
      </c>
      <c r="B610" s="1">
        <v>530138</v>
      </c>
      <c r="C610" s="1">
        <v>2012</v>
      </c>
      <c r="D610" s="1">
        <v>0</v>
      </c>
      <c r="E610" s="1">
        <v>0</v>
      </c>
      <c r="F610" s="1">
        <v>0</v>
      </c>
      <c r="G610" s="1">
        <v>0</v>
      </c>
      <c r="H610" s="1">
        <v>1</v>
      </c>
      <c r="I610" s="1">
        <v>0</v>
      </c>
      <c r="J610" s="1">
        <v>53</v>
      </c>
      <c r="K610" s="1">
        <v>1</v>
      </c>
      <c r="L610" t="s">
        <v>15</v>
      </c>
    </row>
    <row r="611" spans="1:12" x14ac:dyDescent="0.25">
      <c r="A611" s="1">
        <v>3296</v>
      </c>
      <c r="B611" s="1">
        <v>536594</v>
      </c>
      <c r="C611" s="1">
        <v>2012</v>
      </c>
      <c r="D611" s="1">
        <v>0</v>
      </c>
      <c r="E611" s="1">
        <v>0</v>
      </c>
      <c r="F611" s="1">
        <v>0</v>
      </c>
      <c r="G611" s="1">
        <v>1</v>
      </c>
      <c r="H611" s="1">
        <v>1</v>
      </c>
      <c r="I611" s="1">
        <v>0</v>
      </c>
      <c r="J611" s="1">
        <v>43</v>
      </c>
      <c r="K611" s="1">
        <v>1</v>
      </c>
      <c r="L611" t="s">
        <v>15</v>
      </c>
    </row>
    <row r="612" spans="1:12" x14ac:dyDescent="0.25">
      <c r="A612" s="1">
        <v>3296</v>
      </c>
      <c r="B612" s="1">
        <v>536620</v>
      </c>
      <c r="C612" s="1">
        <v>2012</v>
      </c>
      <c r="D612" s="1">
        <v>0</v>
      </c>
      <c r="E612" s="1">
        <v>0</v>
      </c>
      <c r="F612" s="1">
        <v>0</v>
      </c>
      <c r="G612" s="1">
        <v>1</v>
      </c>
      <c r="H612" s="1">
        <v>1</v>
      </c>
      <c r="I612" s="1">
        <v>0</v>
      </c>
      <c r="J612" s="1">
        <v>29</v>
      </c>
      <c r="K612" s="1">
        <v>1</v>
      </c>
      <c r="L612" t="s">
        <v>15</v>
      </c>
    </row>
    <row r="613" spans="1:12" x14ac:dyDescent="0.25">
      <c r="A613" s="1">
        <v>3296</v>
      </c>
      <c r="B613" s="1">
        <v>536635</v>
      </c>
      <c r="C613" s="1">
        <v>2012</v>
      </c>
      <c r="D613" s="1">
        <v>0</v>
      </c>
      <c r="E613" s="1">
        <v>0</v>
      </c>
      <c r="F613" s="1">
        <v>0</v>
      </c>
      <c r="G613" s="1">
        <v>1</v>
      </c>
      <c r="H613" s="1">
        <v>1</v>
      </c>
      <c r="I613" s="1">
        <v>0</v>
      </c>
      <c r="J613" s="1">
        <v>30</v>
      </c>
      <c r="K613" s="1">
        <v>1</v>
      </c>
      <c r="L613" t="s">
        <v>15</v>
      </c>
    </row>
    <row r="614" spans="1:12" x14ac:dyDescent="0.25">
      <c r="A614" s="1">
        <v>3355</v>
      </c>
      <c r="B614" s="1">
        <v>546393</v>
      </c>
      <c r="C614" s="1">
        <v>2012</v>
      </c>
      <c r="D614" s="1">
        <v>0</v>
      </c>
      <c r="E614" s="1">
        <v>0</v>
      </c>
      <c r="F614" s="1">
        <v>0</v>
      </c>
      <c r="G614" s="1">
        <v>0</v>
      </c>
      <c r="H614" s="1">
        <v>1</v>
      </c>
      <c r="I614" s="1">
        <v>0</v>
      </c>
      <c r="J614" s="1">
        <v>31</v>
      </c>
      <c r="K614" s="1">
        <v>1</v>
      </c>
      <c r="L614" t="s">
        <v>15</v>
      </c>
    </row>
    <row r="615" spans="1:12" x14ac:dyDescent="0.25">
      <c r="A615" s="1">
        <v>3355</v>
      </c>
      <c r="B615" s="1">
        <v>546445</v>
      </c>
      <c r="C615" s="1">
        <v>2012</v>
      </c>
      <c r="D615" s="1">
        <v>0</v>
      </c>
      <c r="E615" s="1">
        <v>0</v>
      </c>
      <c r="F615" s="1">
        <v>0</v>
      </c>
      <c r="G615" s="1">
        <v>0</v>
      </c>
      <c r="H615" s="1">
        <v>1</v>
      </c>
      <c r="I615" s="1">
        <v>0</v>
      </c>
      <c r="J615" s="1">
        <v>22</v>
      </c>
      <c r="K615" s="1">
        <v>0</v>
      </c>
      <c r="L615" t="s">
        <v>15</v>
      </c>
    </row>
    <row r="616" spans="1:12" x14ac:dyDescent="0.25">
      <c r="A616" s="1">
        <v>3355</v>
      </c>
      <c r="B616" s="1">
        <v>546522</v>
      </c>
      <c r="C616" s="1">
        <v>2012</v>
      </c>
      <c r="D616" s="1">
        <v>0</v>
      </c>
      <c r="E616" s="1">
        <v>0</v>
      </c>
      <c r="F616" s="1">
        <v>0</v>
      </c>
      <c r="G616" s="1">
        <v>0</v>
      </c>
      <c r="H616" s="1">
        <v>1</v>
      </c>
      <c r="I616" s="1">
        <v>0</v>
      </c>
      <c r="J616" s="1">
        <v>48</v>
      </c>
      <c r="K616" s="1">
        <v>0</v>
      </c>
      <c r="L616" t="s">
        <v>15</v>
      </c>
    </row>
    <row r="617" spans="1:12" x14ac:dyDescent="0.25">
      <c r="A617" s="1">
        <v>3498</v>
      </c>
      <c r="B617" s="1">
        <v>570277</v>
      </c>
      <c r="C617" s="1">
        <v>2013</v>
      </c>
      <c r="D617" s="1">
        <v>0</v>
      </c>
      <c r="E617" s="1">
        <v>0</v>
      </c>
      <c r="F617" s="1">
        <v>0</v>
      </c>
      <c r="G617" s="1">
        <v>0</v>
      </c>
      <c r="H617" s="1">
        <v>1</v>
      </c>
      <c r="I617" s="1">
        <v>0</v>
      </c>
      <c r="J617" s="1">
        <v>52</v>
      </c>
      <c r="K617" s="1">
        <v>1</v>
      </c>
      <c r="L617" t="s">
        <v>15</v>
      </c>
    </row>
    <row r="618" spans="1:12" x14ac:dyDescent="0.25">
      <c r="A618" s="1">
        <v>3498</v>
      </c>
      <c r="B618" s="1">
        <v>570300</v>
      </c>
      <c r="C618" s="1">
        <v>2013</v>
      </c>
      <c r="D618" s="1">
        <v>0</v>
      </c>
      <c r="E618" s="1">
        <v>0</v>
      </c>
      <c r="F618" s="1">
        <v>0</v>
      </c>
      <c r="G618" s="1">
        <v>0</v>
      </c>
      <c r="H618" s="1">
        <v>1</v>
      </c>
      <c r="I618" s="1">
        <v>0</v>
      </c>
      <c r="J618" s="1">
        <v>20</v>
      </c>
      <c r="K618" s="1">
        <v>1</v>
      </c>
      <c r="L618" t="s">
        <v>15</v>
      </c>
    </row>
    <row r="619" spans="1:12" x14ac:dyDescent="0.25">
      <c r="A619" s="1">
        <v>3498</v>
      </c>
      <c r="B619" s="1">
        <v>570367</v>
      </c>
      <c r="C619" s="1">
        <v>2013</v>
      </c>
      <c r="D619" s="1">
        <v>0</v>
      </c>
      <c r="E619" s="1">
        <v>0</v>
      </c>
      <c r="F619" s="1">
        <v>0</v>
      </c>
      <c r="G619" s="1">
        <v>0</v>
      </c>
      <c r="H619" s="1">
        <v>1</v>
      </c>
      <c r="I619" s="1">
        <v>0</v>
      </c>
      <c r="J619" s="1">
        <v>33</v>
      </c>
      <c r="K619" s="1">
        <v>1</v>
      </c>
      <c r="L619" t="s">
        <v>15</v>
      </c>
    </row>
    <row r="620" spans="1:12" x14ac:dyDescent="0.25">
      <c r="A620" s="1">
        <v>3498</v>
      </c>
      <c r="B620" s="1">
        <v>570382</v>
      </c>
      <c r="C620" s="1">
        <v>2013</v>
      </c>
      <c r="D620" s="1">
        <v>0</v>
      </c>
      <c r="E620" s="1">
        <v>0</v>
      </c>
      <c r="F620" s="1">
        <v>0</v>
      </c>
      <c r="G620" s="1">
        <v>0</v>
      </c>
      <c r="H620" s="1">
        <v>1</v>
      </c>
      <c r="I620" s="1">
        <v>0</v>
      </c>
      <c r="J620" s="1">
        <v>35</v>
      </c>
      <c r="K620" s="1">
        <v>0</v>
      </c>
      <c r="L620" t="s">
        <v>15</v>
      </c>
    </row>
    <row r="621" spans="1:12" x14ac:dyDescent="0.25">
      <c r="A621" s="1">
        <v>3578</v>
      </c>
      <c r="B621" s="1">
        <v>583809</v>
      </c>
      <c r="C621" s="1">
        <v>2013</v>
      </c>
      <c r="D621" s="1">
        <v>0</v>
      </c>
      <c r="E621" s="1">
        <v>0</v>
      </c>
      <c r="F621" s="1">
        <v>0</v>
      </c>
      <c r="G621" s="1">
        <v>1</v>
      </c>
      <c r="H621" s="1">
        <v>1</v>
      </c>
      <c r="I621" s="1">
        <v>0</v>
      </c>
      <c r="J621" s="1">
        <v>28</v>
      </c>
      <c r="K621" s="1">
        <v>1</v>
      </c>
      <c r="L621" t="s">
        <v>15</v>
      </c>
    </row>
    <row r="622" spans="1:12" x14ac:dyDescent="0.25">
      <c r="A622" s="1">
        <v>3610</v>
      </c>
      <c r="B622" s="1">
        <v>589189</v>
      </c>
      <c r="C622" s="1">
        <v>2013</v>
      </c>
      <c r="D622" s="1">
        <v>0</v>
      </c>
      <c r="E622" s="1">
        <v>0</v>
      </c>
      <c r="F622" s="1">
        <v>0</v>
      </c>
      <c r="G622" s="1">
        <v>0</v>
      </c>
      <c r="H622" s="1">
        <v>1</v>
      </c>
      <c r="I622" s="1">
        <v>0</v>
      </c>
      <c r="J622" s="1">
        <v>46</v>
      </c>
      <c r="K622" s="1">
        <v>1</v>
      </c>
      <c r="L622" t="s">
        <v>15</v>
      </c>
    </row>
    <row r="623" spans="1:12" x14ac:dyDescent="0.25">
      <c r="A623" s="1">
        <v>3610</v>
      </c>
      <c r="B623" s="1">
        <v>589227</v>
      </c>
      <c r="C623" s="1">
        <v>2013</v>
      </c>
      <c r="D623" s="1">
        <v>0</v>
      </c>
      <c r="E623" s="1">
        <v>0</v>
      </c>
      <c r="F623" s="1">
        <v>0</v>
      </c>
      <c r="G623" s="1">
        <v>0</v>
      </c>
      <c r="H623" s="1">
        <v>1</v>
      </c>
      <c r="I623" s="1">
        <v>0</v>
      </c>
      <c r="J623" s="1">
        <v>49</v>
      </c>
      <c r="K623" s="1">
        <v>1</v>
      </c>
      <c r="L623" t="s">
        <v>15</v>
      </c>
    </row>
    <row r="624" spans="1:12" x14ac:dyDescent="0.25">
      <c r="A624" s="1">
        <v>3652</v>
      </c>
      <c r="B624" s="1">
        <v>596421</v>
      </c>
      <c r="C624" s="1">
        <v>2013</v>
      </c>
      <c r="D624" s="1">
        <v>0</v>
      </c>
      <c r="E624" s="1">
        <v>0</v>
      </c>
      <c r="F624" s="1">
        <v>1</v>
      </c>
      <c r="G624" s="1">
        <v>0</v>
      </c>
      <c r="H624" s="1">
        <v>0</v>
      </c>
      <c r="I624" s="1">
        <v>0</v>
      </c>
      <c r="J624" s="1">
        <v>52</v>
      </c>
      <c r="K624" s="1">
        <v>0</v>
      </c>
      <c r="L624" t="s">
        <v>15</v>
      </c>
    </row>
    <row r="625" spans="1:12" x14ac:dyDescent="0.25">
      <c r="A625" s="1">
        <v>3695</v>
      </c>
      <c r="B625" s="1">
        <v>603491</v>
      </c>
      <c r="C625" s="1">
        <v>2013</v>
      </c>
      <c r="D625" s="1">
        <v>0</v>
      </c>
      <c r="E625" s="1">
        <v>0</v>
      </c>
      <c r="F625" s="1">
        <v>0</v>
      </c>
      <c r="G625" s="1">
        <v>0</v>
      </c>
      <c r="H625" s="1">
        <v>1</v>
      </c>
      <c r="I625" s="1">
        <v>0</v>
      </c>
      <c r="J625" s="1">
        <v>35</v>
      </c>
      <c r="K625" s="1">
        <v>1</v>
      </c>
      <c r="L625" t="s">
        <v>15</v>
      </c>
    </row>
    <row r="626" spans="1:12" x14ac:dyDescent="0.25">
      <c r="A626" s="1">
        <v>3741</v>
      </c>
      <c r="B626" s="1">
        <v>611027</v>
      </c>
      <c r="C626" s="1">
        <v>2014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46</v>
      </c>
      <c r="K626" s="1">
        <v>1</v>
      </c>
      <c r="L626" t="s">
        <v>15</v>
      </c>
    </row>
    <row r="627" spans="1:12" x14ac:dyDescent="0.25">
      <c r="A627" s="1">
        <v>3790</v>
      </c>
      <c r="B627" s="1">
        <v>619205</v>
      </c>
      <c r="C627" s="1">
        <v>2014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20</v>
      </c>
      <c r="K627" s="1">
        <v>1</v>
      </c>
      <c r="L627" t="s">
        <v>15</v>
      </c>
    </row>
    <row r="628" spans="1:12" x14ac:dyDescent="0.25">
      <c r="A628" s="1">
        <v>3790</v>
      </c>
      <c r="B628" s="1">
        <v>619241</v>
      </c>
      <c r="C628" s="1">
        <v>2014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20</v>
      </c>
      <c r="K628" s="1">
        <v>1</v>
      </c>
      <c r="L628" t="s">
        <v>15</v>
      </c>
    </row>
    <row r="629" spans="1:12" x14ac:dyDescent="0.25">
      <c r="A629" s="1">
        <v>3823</v>
      </c>
      <c r="B629" s="1">
        <v>624816</v>
      </c>
      <c r="C629" s="1">
        <v>2014</v>
      </c>
      <c r="D629" s="1">
        <v>0</v>
      </c>
      <c r="E629" s="1">
        <v>0</v>
      </c>
      <c r="F629" s="1">
        <v>0</v>
      </c>
      <c r="G629" s="1">
        <v>1</v>
      </c>
      <c r="H629" s="1">
        <v>0</v>
      </c>
      <c r="I629" s="1">
        <v>0</v>
      </c>
      <c r="J629" s="1">
        <v>57</v>
      </c>
      <c r="K629" s="1">
        <v>0</v>
      </c>
      <c r="L629" t="s">
        <v>15</v>
      </c>
    </row>
    <row r="630" spans="1:12" x14ac:dyDescent="0.25">
      <c r="A630" s="1">
        <v>3862</v>
      </c>
      <c r="B630" s="1">
        <v>631327</v>
      </c>
      <c r="C630" s="1">
        <v>2014</v>
      </c>
      <c r="D630" s="1">
        <v>0</v>
      </c>
      <c r="E630" s="1">
        <v>0</v>
      </c>
      <c r="F630" s="1">
        <v>0</v>
      </c>
      <c r="G630" s="1">
        <v>0</v>
      </c>
      <c r="H630" s="1">
        <v>1</v>
      </c>
      <c r="I630" s="1">
        <v>0</v>
      </c>
      <c r="J630" s="1">
        <v>37</v>
      </c>
      <c r="K630" s="1">
        <v>1</v>
      </c>
      <c r="L630" t="s">
        <v>15</v>
      </c>
    </row>
    <row r="631" spans="1:12" x14ac:dyDescent="0.25">
      <c r="A631" s="1">
        <v>3862</v>
      </c>
      <c r="B631" s="1">
        <v>631355</v>
      </c>
      <c r="C631" s="1">
        <v>2014</v>
      </c>
      <c r="D631" s="1">
        <v>0</v>
      </c>
      <c r="E631" s="1">
        <v>0</v>
      </c>
      <c r="F631" s="1">
        <v>0</v>
      </c>
      <c r="G631" s="1">
        <v>0</v>
      </c>
      <c r="H631" s="1">
        <v>1</v>
      </c>
      <c r="I631" s="1">
        <v>0</v>
      </c>
      <c r="J631" s="1">
        <v>43</v>
      </c>
      <c r="K631" s="1">
        <v>1</v>
      </c>
      <c r="L631" t="s">
        <v>15</v>
      </c>
    </row>
    <row r="632" spans="1:12" x14ac:dyDescent="0.25">
      <c r="A632" s="1">
        <v>3862</v>
      </c>
      <c r="B632" s="1">
        <v>631366</v>
      </c>
      <c r="C632" s="1">
        <v>2014</v>
      </c>
      <c r="D632" s="1">
        <v>0</v>
      </c>
      <c r="E632" s="1">
        <v>0</v>
      </c>
      <c r="F632" s="1">
        <v>0</v>
      </c>
      <c r="G632" s="1">
        <v>0</v>
      </c>
      <c r="H632" s="1">
        <v>1</v>
      </c>
      <c r="I632" s="1">
        <v>0</v>
      </c>
      <c r="J632" s="1">
        <v>44</v>
      </c>
      <c r="K632" s="1">
        <v>1</v>
      </c>
      <c r="L632" t="s">
        <v>15</v>
      </c>
    </row>
    <row r="633" spans="1:12" x14ac:dyDescent="0.25">
      <c r="A633" s="1">
        <v>3862</v>
      </c>
      <c r="B633" s="1">
        <v>631416</v>
      </c>
      <c r="C633" s="1">
        <v>2014</v>
      </c>
      <c r="D633" s="1">
        <v>0</v>
      </c>
      <c r="E633" s="1">
        <v>0</v>
      </c>
      <c r="F633" s="1">
        <v>0</v>
      </c>
      <c r="G633" s="1">
        <v>0</v>
      </c>
      <c r="H633" s="1">
        <v>1</v>
      </c>
      <c r="I633" s="1">
        <v>0</v>
      </c>
      <c r="J633" s="1">
        <v>33</v>
      </c>
      <c r="K633" s="1">
        <v>1</v>
      </c>
      <c r="L633" t="s">
        <v>15</v>
      </c>
    </row>
    <row r="634" spans="1:12" x14ac:dyDescent="0.25">
      <c r="A634" s="1">
        <v>3879</v>
      </c>
      <c r="B634" s="1">
        <v>634118</v>
      </c>
      <c r="C634" s="1">
        <v>2014</v>
      </c>
      <c r="D634" s="1">
        <v>0</v>
      </c>
      <c r="E634" s="1">
        <v>0</v>
      </c>
      <c r="F634" s="1">
        <v>1</v>
      </c>
      <c r="G634" s="1">
        <v>0</v>
      </c>
      <c r="H634" s="1">
        <v>1</v>
      </c>
      <c r="I634" s="1">
        <v>0</v>
      </c>
      <c r="J634" s="1">
        <v>34</v>
      </c>
      <c r="K634" s="1">
        <v>1</v>
      </c>
      <c r="L634" t="s">
        <v>15</v>
      </c>
    </row>
    <row r="635" spans="1:12" x14ac:dyDescent="0.25">
      <c r="A635" s="1">
        <v>3879</v>
      </c>
      <c r="B635" s="1">
        <v>634147</v>
      </c>
      <c r="C635" s="1">
        <v>2014</v>
      </c>
      <c r="D635" s="1">
        <v>0</v>
      </c>
      <c r="E635" s="1">
        <v>0</v>
      </c>
      <c r="F635" s="1">
        <v>1</v>
      </c>
      <c r="G635" s="1">
        <v>0</v>
      </c>
      <c r="H635" s="1">
        <v>1</v>
      </c>
      <c r="I635" s="1">
        <v>0</v>
      </c>
      <c r="J635" s="1">
        <v>42</v>
      </c>
      <c r="K635" s="1">
        <v>1</v>
      </c>
      <c r="L635" t="s">
        <v>15</v>
      </c>
    </row>
    <row r="636" spans="1:12" x14ac:dyDescent="0.25">
      <c r="A636" s="1">
        <v>3879</v>
      </c>
      <c r="B636" s="1">
        <v>634156</v>
      </c>
      <c r="C636" s="1">
        <v>2014</v>
      </c>
      <c r="D636" s="1">
        <v>0</v>
      </c>
      <c r="E636" s="1">
        <v>0</v>
      </c>
      <c r="F636" s="1">
        <v>1</v>
      </c>
      <c r="G636" s="1">
        <v>0</v>
      </c>
      <c r="H636" s="1">
        <v>1</v>
      </c>
      <c r="I636" s="1">
        <v>0</v>
      </c>
      <c r="J636" s="1">
        <v>26</v>
      </c>
      <c r="K636" s="1">
        <v>1</v>
      </c>
      <c r="L636" t="s">
        <v>15</v>
      </c>
    </row>
    <row r="637" spans="1:12" x14ac:dyDescent="0.25">
      <c r="A637" s="1">
        <v>3879</v>
      </c>
      <c r="B637" s="1">
        <v>634230</v>
      </c>
      <c r="C637" s="1">
        <v>2014</v>
      </c>
      <c r="D637" s="1">
        <v>0</v>
      </c>
      <c r="E637" s="1">
        <v>0</v>
      </c>
      <c r="F637" s="1">
        <v>1</v>
      </c>
      <c r="G637" s="1">
        <v>0</v>
      </c>
      <c r="H637" s="1">
        <v>1</v>
      </c>
      <c r="I637" s="1">
        <v>0</v>
      </c>
      <c r="J637" s="1">
        <v>44</v>
      </c>
      <c r="K637" s="1">
        <v>1</v>
      </c>
      <c r="L637" t="s">
        <v>15</v>
      </c>
    </row>
    <row r="638" spans="1:12" x14ac:dyDescent="0.25">
      <c r="A638" s="1">
        <v>3930</v>
      </c>
      <c r="B638" s="1">
        <v>642575</v>
      </c>
      <c r="C638" s="1">
        <v>2014</v>
      </c>
      <c r="D638" s="1">
        <v>0</v>
      </c>
      <c r="E638" s="1">
        <v>0</v>
      </c>
      <c r="F638" s="1">
        <v>1</v>
      </c>
      <c r="G638" s="1">
        <v>0</v>
      </c>
      <c r="H638" s="1">
        <v>0</v>
      </c>
      <c r="I638" s="1">
        <v>0</v>
      </c>
      <c r="J638" s="1">
        <v>53</v>
      </c>
      <c r="K638" s="1">
        <v>0</v>
      </c>
      <c r="L638" t="s">
        <v>15</v>
      </c>
    </row>
    <row r="639" spans="1:12" x14ac:dyDescent="0.25">
      <c r="A639" s="1">
        <v>3930</v>
      </c>
      <c r="B639" s="1">
        <v>642594</v>
      </c>
      <c r="C639" s="1">
        <v>2014</v>
      </c>
      <c r="D639" s="1">
        <v>0</v>
      </c>
      <c r="E639" s="1">
        <v>0</v>
      </c>
      <c r="F639" s="1">
        <v>1</v>
      </c>
      <c r="G639" s="1">
        <v>0</v>
      </c>
      <c r="H639" s="1">
        <v>0</v>
      </c>
      <c r="I639" s="1">
        <v>0</v>
      </c>
      <c r="J639" s="1">
        <v>50</v>
      </c>
      <c r="K639" s="1">
        <v>1</v>
      </c>
      <c r="L639" t="s">
        <v>15</v>
      </c>
    </row>
    <row r="640" spans="1:12" x14ac:dyDescent="0.25">
      <c r="A640" s="1">
        <v>4015</v>
      </c>
      <c r="B640" s="1">
        <v>656600</v>
      </c>
      <c r="C640" s="1">
        <v>2015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42</v>
      </c>
      <c r="K640" s="1">
        <v>1</v>
      </c>
      <c r="L640" t="s">
        <v>15</v>
      </c>
    </row>
    <row r="641" spans="1:12" x14ac:dyDescent="0.25">
      <c r="A641" s="1">
        <v>4084</v>
      </c>
      <c r="B641" s="1">
        <v>668338</v>
      </c>
      <c r="C641" s="1">
        <v>2015</v>
      </c>
      <c r="D641" s="1">
        <v>0</v>
      </c>
      <c r="E641" s="1">
        <v>0</v>
      </c>
      <c r="F641" s="1">
        <v>0</v>
      </c>
      <c r="G641" s="1">
        <v>0</v>
      </c>
      <c r="H641" s="1">
        <v>1</v>
      </c>
      <c r="I641" s="1">
        <v>0</v>
      </c>
      <c r="J641" s="1">
        <v>27</v>
      </c>
      <c r="K641" s="1">
        <v>1</v>
      </c>
      <c r="L641" t="s">
        <v>15</v>
      </c>
    </row>
    <row r="642" spans="1:12" x14ac:dyDescent="0.25">
      <c r="A642" s="1">
        <v>4084</v>
      </c>
      <c r="B642" s="1">
        <v>668414</v>
      </c>
      <c r="C642" s="1">
        <v>2015</v>
      </c>
      <c r="D642" s="1">
        <v>0</v>
      </c>
      <c r="E642" s="1">
        <v>0</v>
      </c>
      <c r="F642" s="1">
        <v>0</v>
      </c>
      <c r="G642" s="1">
        <v>0</v>
      </c>
      <c r="H642" s="1">
        <v>1</v>
      </c>
      <c r="I642" s="1">
        <v>0</v>
      </c>
      <c r="J642" s="1">
        <v>47</v>
      </c>
      <c r="K642" s="1">
        <v>0</v>
      </c>
      <c r="L642" t="s">
        <v>15</v>
      </c>
    </row>
    <row r="643" spans="1:12" x14ac:dyDescent="0.25">
      <c r="A643" s="1">
        <v>4118</v>
      </c>
      <c r="B643" s="1">
        <v>674044</v>
      </c>
      <c r="C643" s="1">
        <v>2015</v>
      </c>
      <c r="D643" s="1">
        <v>0</v>
      </c>
      <c r="E643" s="1">
        <v>0</v>
      </c>
      <c r="F643" s="1">
        <v>0</v>
      </c>
      <c r="G643" s="1">
        <v>0</v>
      </c>
      <c r="H643" s="1">
        <v>1</v>
      </c>
      <c r="I643" s="1">
        <v>0</v>
      </c>
      <c r="J643" s="1">
        <v>44</v>
      </c>
      <c r="K643" s="1">
        <v>1</v>
      </c>
      <c r="L643" t="s">
        <v>15</v>
      </c>
    </row>
    <row r="644" spans="1:12" x14ac:dyDescent="0.25">
      <c r="A644" s="1">
        <v>4118</v>
      </c>
      <c r="B644" s="1">
        <v>674086</v>
      </c>
      <c r="C644" s="1">
        <v>2015</v>
      </c>
      <c r="D644" s="1">
        <v>0</v>
      </c>
      <c r="E644" s="1">
        <v>0</v>
      </c>
      <c r="F644" s="1">
        <v>0</v>
      </c>
      <c r="G644" s="1">
        <v>0</v>
      </c>
      <c r="H644" s="1">
        <v>1</v>
      </c>
      <c r="I644" s="1">
        <v>0</v>
      </c>
      <c r="J644" s="1">
        <v>36</v>
      </c>
      <c r="K644" s="1">
        <v>1</v>
      </c>
      <c r="L644" t="s">
        <v>15</v>
      </c>
    </row>
    <row r="645" spans="1:12" x14ac:dyDescent="0.25">
      <c r="A645" s="1">
        <v>4118</v>
      </c>
      <c r="B645" s="1">
        <v>674183</v>
      </c>
      <c r="C645" s="1">
        <v>2015</v>
      </c>
      <c r="D645" s="1">
        <v>0</v>
      </c>
      <c r="E645" s="1">
        <v>0</v>
      </c>
      <c r="F645" s="1">
        <v>0</v>
      </c>
      <c r="G645" s="1">
        <v>0</v>
      </c>
      <c r="H645" s="1">
        <v>1</v>
      </c>
      <c r="I645" s="1">
        <v>0</v>
      </c>
      <c r="J645" s="1">
        <v>19</v>
      </c>
      <c r="K645" s="1">
        <v>1</v>
      </c>
      <c r="L645" t="s">
        <v>15</v>
      </c>
    </row>
    <row r="646" spans="1:12" x14ac:dyDescent="0.25">
      <c r="A646" s="1">
        <v>3204</v>
      </c>
      <c r="B646" s="1">
        <v>521072</v>
      </c>
      <c r="C646" s="1">
        <v>2012</v>
      </c>
      <c r="D646" s="1">
        <v>0</v>
      </c>
      <c r="E646" s="1">
        <v>0</v>
      </c>
      <c r="F646" s="1">
        <v>0</v>
      </c>
      <c r="G646" s="1">
        <v>1</v>
      </c>
      <c r="H646" s="1">
        <v>1</v>
      </c>
      <c r="I646" s="1">
        <v>0</v>
      </c>
      <c r="J646" s="1">
        <v>23</v>
      </c>
      <c r="K646" s="1">
        <v>1</v>
      </c>
      <c r="L646" t="s">
        <v>26</v>
      </c>
    </row>
    <row r="647" spans="1:12" x14ac:dyDescent="0.25">
      <c r="A647" s="1">
        <v>3204</v>
      </c>
      <c r="B647" s="1">
        <v>521137</v>
      </c>
      <c r="C647" s="1">
        <v>2012</v>
      </c>
      <c r="D647" s="1">
        <v>0</v>
      </c>
      <c r="E647" s="1">
        <v>0</v>
      </c>
      <c r="F647" s="1">
        <v>0</v>
      </c>
      <c r="G647" s="1">
        <v>1</v>
      </c>
      <c r="H647" s="1">
        <v>1</v>
      </c>
      <c r="I647" s="1">
        <v>0</v>
      </c>
      <c r="J647" s="1">
        <v>28</v>
      </c>
      <c r="K647" s="1">
        <v>1</v>
      </c>
      <c r="L647" t="s">
        <v>26</v>
      </c>
    </row>
    <row r="648" spans="1:12" x14ac:dyDescent="0.25">
      <c r="A648" s="1">
        <v>3204</v>
      </c>
      <c r="B648" s="1">
        <v>521147</v>
      </c>
      <c r="C648" s="1">
        <v>2012</v>
      </c>
      <c r="D648" s="1">
        <v>0</v>
      </c>
      <c r="E648" s="1">
        <v>0</v>
      </c>
      <c r="F648" s="1">
        <v>0</v>
      </c>
      <c r="G648" s="1">
        <v>1</v>
      </c>
      <c r="H648" s="1">
        <v>1</v>
      </c>
      <c r="I648" s="1">
        <v>0</v>
      </c>
      <c r="J648" s="1">
        <v>19</v>
      </c>
      <c r="K648" s="1">
        <v>1</v>
      </c>
      <c r="L648" t="s">
        <v>26</v>
      </c>
    </row>
    <row r="649" spans="1:12" x14ac:dyDescent="0.25">
      <c r="A649" s="1">
        <v>3204</v>
      </c>
      <c r="B649" s="1">
        <v>521161</v>
      </c>
      <c r="C649" s="1">
        <v>2012</v>
      </c>
      <c r="D649" s="1">
        <v>0</v>
      </c>
      <c r="E649" s="1">
        <v>0</v>
      </c>
      <c r="F649" s="1">
        <v>0</v>
      </c>
      <c r="G649" s="1">
        <v>1</v>
      </c>
      <c r="H649" s="1">
        <v>1</v>
      </c>
      <c r="I649" s="1">
        <v>0</v>
      </c>
      <c r="J649" s="1">
        <v>41</v>
      </c>
      <c r="K649" s="1">
        <v>1</v>
      </c>
      <c r="L649" t="s">
        <v>26</v>
      </c>
    </row>
    <row r="650" spans="1:12" x14ac:dyDescent="0.25">
      <c r="A650" s="1">
        <v>3204</v>
      </c>
      <c r="B650" s="1">
        <v>521178</v>
      </c>
      <c r="C650" s="1">
        <v>2012</v>
      </c>
      <c r="D650" s="1">
        <v>0</v>
      </c>
      <c r="E650" s="1">
        <v>0</v>
      </c>
      <c r="F650" s="1">
        <v>0</v>
      </c>
      <c r="G650" s="1">
        <v>1</v>
      </c>
      <c r="H650" s="1">
        <v>1</v>
      </c>
      <c r="I650" s="1">
        <v>0</v>
      </c>
      <c r="J650" s="1">
        <v>45</v>
      </c>
      <c r="K650" s="1">
        <v>1</v>
      </c>
      <c r="L650" t="s">
        <v>26</v>
      </c>
    </row>
    <row r="651" spans="1:12" x14ac:dyDescent="0.25">
      <c r="A651" s="1">
        <v>3216</v>
      </c>
      <c r="B651" s="1">
        <v>523089</v>
      </c>
      <c r="C651" s="1">
        <v>2012</v>
      </c>
      <c r="D651" s="1">
        <v>0</v>
      </c>
      <c r="E651" s="1">
        <v>0</v>
      </c>
      <c r="F651" s="1">
        <v>0</v>
      </c>
      <c r="G651" s="1">
        <v>0</v>
      </c>
      <c r="H651" s="1">
        <v>1</v>
      </c>
      <c r="I651" s="1">
        <v>0</v>
      </c>
      <c r="J651" s="1">
        <v>26</v>
      </c>
      <c r="K651" s="1">
        <v>1</v>
      </c>
      <c r="L651" t="s">
        <v>26</v>
      </c>
    </row>
    <row r="652" spans="1:12" x14ac:dyDescent="0.25">
      <c r="A652" s="1">
        <v>3232</v>
      </c>
      <c r="B652" s="1">
        <v>525868</v>
      </c>
      <c r="C652" s="1">
        <v>2012</v>
      </c>
      <c r="D652" s="1">
        <v>0</v>
      </c>
      <c r="E652" s="1">
        <v>0</v>
      </c>
      <c r="F652" s="1">
        <v>0</v>
      </c>
      <c r="G652" s="1">
        <v>1</v>
      </c>
      <c r="H652" s="1">
        <v>1</v>
      </c>
      <c r="I652" s="1">
        <v>0</v>
      </c>
      <c r="J652" s="1">
        <v>41</v>
      </c>
      <c r="K652" s="1">
        <v>1</v>
      </c>
      <c r="L652" t="s">
        <v>26</v>
      </c>
    </row>
    <row r="653" spans="1:12" x14ac:dyDescent="0.25">
      <c r="A653" s="1">
        <v>3418</v>
      </c>
      <c r="B653" s="1">
        <v>556870</v>
      </c>
      <c r="C653" s="1">
        <v>2012</v>
      </c>
      <c r="D653" s="1">
        <v>0</v>
      </c>
      <c r="E653" s="1">
        <v>0</v>
      </c>
      <c r="F653" s="1">
        <v>0</v>
      </c>
      <c r="G653" s="1">
        <v>0</v>
      </c>
      <c r="H653" s="1">
        <v>1</v>
      </c>
      <c r="I653" s="1">
        <v>0</v>
      </c>
      <c r="J653" s="1">
        <v>46</v>
      </c>
      <c r="K653" s="1">
        <v>0</v>
      </c>
      <c r="L653" t="s">
        <v>26</v>
      </c>
    </row>
    <row r="654" spans="1:12" x14ac:dyDescent="0.25">
      <c r="A654" s="1">
        <v>3418</v>
      </c>
      <c r="B654" s="1">
        <v>556963</v>
      </c>
      <c r="C654" s="1">
        <v>2012</v>
      </c>
      <c r="D654" s="1">
        <v>0</v>
      </c>
      <c r="E654" s="1">
        <v>0</v>
      </c>
      <c r="F654" s="1">
        <v>0</v>
      </c>
      <c r="G654" s="1">
        <v>0</v>
      </c>
      <c r="H654" s="1">
        <v>1</v>
      </c>
      <c r="I654" s="1">
        <v>0</v>
      </c>
      <c r="J654" s="1">
        <v>45</v>
      </c>
      <c r="K654" s="1">
        <v>1</v>
      </c>
      <c r="L654" t="s">
        <v>26</v>
      </c>
    </row>
    <row r="655" spans="1:12" x14ac:dyDescent="0.25">
      <c r="A655" s="1">
        <v>3435</v>
      </c>
      <c r="B655" s="1">
        <v>559708</v>
      </c>
      <c r="C655" s="1">
        <v>2012</v>
      </c>
      <c r="D655" s="1">
        <v>0</v>
      </c>
      <c r="E655" s="1">
        <v>0</v>
      </c>
      <c r="F655" s="1">
        <v>1</v>
      </c>
      <c r="G655" s="1">
        <v>1</v>
      </c>
      <c r="H655" s="1">
        <v>0</v>
      </c>
      <c r="I655" s="1">
        <v>0</v>
      </c>
      <c r="J655" s="1">
        <v>41</v>
      </c>
      <c r="K655" s="1">
        <v>0</v>
      </c>
      <c r="L655" t="s">
        <v>26</v>
      </c>
    </row>
    <row r="656" spans="1:12" x14ac:dyDescent="0.25">
      <c r="A656" s="1">
        <v>3427</v>
      </c>
      <c r="B656" s="1">
        <v>558512</v>
      </c>
      <c r="C656" s="1">
        <v>2012</v>
      </c>
      <c r="D656" s="1">
        <v>0</v>
      </c>
      <c r="E656" s="1">
        <v>0</v>
      </c>
      <c r="F656" s="1">
        <v>0</v>
      </c>
      <c r="G656" s="1">
        <v>0</v>
      </c>
      <c r="H656" s="1">
        <v>1</v>
      </c>
      <c r="I656" s="1">
        <v>0</v>
      </c>
      <c r="J656" s="1">
        <v>20</v>
      </c>
      <c r="K656" s="1">
        <v>0</v>
      </c>
      <c r="L656" t="s">
        <v>24</v>
      </c>
    </row>
    <row r="657" spans="1:12" x14ac:dyDescent="0.25">
      <c r="A657" s="1">
        <v>3434</v>
      </c>
      <c r="B657" s="1">
        <v>559507</v>
      </c>
      <c r="C657" s="1">
        <v>2012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33</v>
      </c>
      <c r="K657" s="1">
        <v>1</v>
      </c>
      <c r="L657" t="s">
        <v>24</v>
      </c>
    </row>
    <row r="658" spans="1:12" x14ac:dyDescent="0.25">
      <c r="A658" s="1">
        <v>3434</v>
      </c>
      <c r="B658" s="1">
        <v>559538</v>
      </c>
      <c r="C658" s="1">
        <v>2012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43</v>
      </c>
      <c r="K658" s="1">
        <v>0</v>
      </c>
      <c r="L658" t="s">
        <v>24</v>
      </c>
    </row>
    <row r="659" spans="1:12" x14ac:dyDescent="0.25">
      <c r="A659" s="1">
        <v>3434</v>
      </c>
      <c r="B659" s="1">
        <v>559552</v>
      </c>
      <c r="C659" s="1">
        <v>2012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40</v>
      </c>
      <c r="K659" s="1">
        <v>1</v>
      </c>
      <c r="L659" t="s">
        <v>24</v>
      </c>
    </row>
    <row r="660" spans="1:12" x14ac:dyDescent="0.25">
      <c r="A660" s="1">
        <v>3434</v>
      </c>
      <c r="B660" s="1">
        <v>559600</v>
      </c>
      <c r="C660" s="1">
        <v>2012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28</v>
      </c>
      <c r="K660" s="1">
        <v>1</v>
      </c>
      <c r="L660" t="s">
        <v>24</v>
      </c>
    </row>
    <row r="661" spans="1:12" x14ac:dyDescent="0.25">
      <c r="A661" s="1">
        <v>3434</v>
      </c>
      <c r="B661" s="1">
        <v>559616</v>
      </c>
      <c r="C661" s="1">
        <v>2012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20</v>
      </c>
      <c r="K661" s="1">
        <v>1</v>
      </c>
      <c r="L661" t="s">
        <v>24</v>
      </c>
    </row>
    <row r="662" spans="1:12" x14ac:dyDescent="0.25">
      <c r="A662" s="1">
        <v>3398</v>
      </c>
      <c r="B662" s="1">
        <v>553654</v>
      </c>
      <c r="C662" s="1">
        <v>2012</v>
      </c>
      <c r="D662" s="1">
        <v>0</v>
      </c>
      <c r="E662" s="1">
        <v>0</v>
      </c>
      <c r="F662" s="1">
        <v>1</v>
      </c>
      <c r="G662" s="1">
        <v>0</v>
      </c>
      <c r="H662" s="1">
        <v>1</v>
      </c>
      <c r="I662" s="1">
        <v>0</v>
      </c>
      <c r="J662" s="1">
        <v>34</v>
      </c>
      <c r="K662" s="1">
        <v>1</v>
      </c>
      <c r="L662" t="s">
        <v>24</v>
      </c>
    </row>
    <row r="663" spans="1:12" x14ac:dyDescent="0.25">
      <c r="A663" s="1">
        <v>3398</v>
      </c>
      <c r="B663" s="1">
        <v>553674</v>
      </c>
      <c r="C663" s="1">
        <v>2012</v>
      </c>
      <c r="D663" s="1">
        <v>0</v>
      </c>
      <c r="E663" s="1">
        <v>0</v>
      </c>
      <c r="F663" s="1">
        <v>1</v>
      </c>
      <c r="G663" s="1">
        <v>0</v>
      </c>
      <c r="H663" s="1">
        <v>1</v>
      </c>
      <c r="I663" s="1">
        <v>0</v>
      </c>
      <c r="J663" s="1">
        <v>34</v>
      </c>
      <c r="K663" s="1">
        <v>1</v>
      </c>
      <c r="L663" t="s">
        <v>24</v>
      </c>
    </row>
    <row r="664" spans="1:12" x14ac:dyDescent="0.25">
      <c r="A664" s="1">
        <v>3338</v>
      </c>
      <c r="B664" s="1">
        <v>543484</v>
      </c>
      <c r="C664" s="1">
        <v>2012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51</v>
      </c>
      <c r="K664" s="1">
        <v>1</v>
      </c>
      <c r="L664" t="s">
        <v>22</v>
      </c>
    </row>
    <row r="665" spans="1:12" x14ac:dyDescent="0.25">
      <c r="A665" s="1">
        <v>3338</v>
      </c>
      <c r="B665" s="1">
        <v>543503</v>
      </c>
      <c r="C665" s="1">
        <v>2012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37</v>
      </c>
      <c r="K665" s="1">
        <v>1</v>
      </c>
      <c r="L665" t="s">
        <v>22</v>
      </c>
    </row>
    <row r="666" spans="1:12" x14ac:dyDescent="0.25">
      <c r="A666" s="1">
        <v>3504</v>
      </c>
      <c r="B666" s="1">
        <v>571271</v>
      </c>
      <c r="C666" s="1">
        <v>2013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53</v>
      </c>
      <c r="K666" s="1">
        <v>0</v>
      </c>
      <c r="L666" t="s">
        <v>22</v>
      </c>
    </row>
    <row r="667" spans="1:12" x14ac:dyDescent="0.25">
      <c r="A667" s="1">
        <v>3504</v>
      </c>
      <c r="B667" s="1">
        <v>571336</v>
      </c>
      <c r="C667" s="1">
        <v>2013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71</v>
      </c>
      <c r="K667" s="1">
        <v>0</v>
      </c>
      <c r="L667" t="s">
        <v>22</v>
      </c>
    </row>
    <row r="668" spans="1:12" x14ac:dyDescent="0.25">
      <c r="A668" s="1">
        <v>3614</v>
      </c>
      <c r="B668" s="1">
        <v>589917</v>
      </c>
      <c r="C668" s="1">
        <v>2013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55</v>
      </c>
      <c r="K668" s="1">
        <v>1</v>
      </c>
      <c r="L668" t="s">
        <v>22</v>
      </c>
    </row>
    <row r="669" spans="1:12" x14ac:dyDescent="0.25">
      <c r="A669" s="1">
        <v>3614</v>
      </c>
      <c r="B669" s="1">
        <v>589968</v>
      </c>
      <c r="C669" s="1">
        <v>2013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29</v>
      </c>
      <c r="K669" s="1">
        <v>1</v>
      </c>
      <c r="L669" t="s">
        <v>22</v>
      </c>
    </row>
    <row r="670" spans="1:12" x14ac:dyDescent="0.25">
      <c r="A670" s="1">
        <v>3734</v>
      </c>
      <c r="B670" s="1">
        <v>609994</v>
      </c>
      <c r="C670" s="1">
        <v>2014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37</v>
      </c>
      <c r="K670" s="1">
        <v>0</v>
      </c>
      <c r="L670" t="s">
        <v>22</v>
      </c>
    </row>
    <row r="671" spans="1:12" x14ac:dyDescent="0.25">
      <c r="A671" s="1">
        <v>3766</v>
      </c>
      <c r="B671" s="1">
        <v>615223</v>
      </c>
      <c r="C671" s="1">
        <v>2014</v>
      </c>
      <c r="D671" s="1">
        <v>0</v>
      </c>
      <c r="E671" s="1">
        <v>0</v>
      </c>
      <c r="F671" s="1">
        <v>0</v>
      </c>
      <c r="G671" s="1">
        <v>0</v>
      </c>
      <c r="H671" s="1">
        <v>1</v>
      </c>
      <c r="I671" s="1">
        <v>0</v>
      </c>
      <c r="J671" s="1">
        <v>45</v>
      </c>
      <c r="K671" s="1">
        <v>0</v>
      </c>
      <c r="L671" t="s">
        <v>22</v>
      </c>
    </row>
    <row r="672" spans="1:12" x14ac:dyDescent="0.25">
      <c r="A672" s="1">
        <v>3813</v>
      </c>
      <c r="B672" s="1">
        <v>623129</v>
      </c>
      <c r="C672" s="1">
        <v>2014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54</v>
      </c>
      <c r="K672" s="1">
        <v>1</v>
      </c>
      <c r="L672" t="s">
        <v>22</v>
      </c>
    </row>
    <row r="673" spans="1:12" x14ac:dyDescent="0.25">
      <c r="A673" s="1">
        <v>3860</v>
      </c>
      <c r="B673" s="1">
        <v>631089</v>
      </c>
      <c r="C673" s="1">
        <v>2014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45</v>
      </c>
      <c r="K673" s="1">
        <v>1</v>
      </c>
      <c r="L673" t="s">
        <v>22</v>
      </c>
    </row>
    <row r="674" spans="1:12" x14ac:dyDescent="0.25">
      <c r="A674" s="1">
        <v>3860</v>
      </c>
      <c r="B674" s="1">
        <v>631118</v>
      </c>
      <c r="C674" s="1">
        <v>2014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35</v>
      </c>
      <c r="K674" s="1">
        <v>1</v>
      </c>
      <c r="L674" t="s">
        <v>22</v>
      </c>
    </row>
    <row r="675" spans="1:12" x14ac:dyDescent="0.25">
      <c r="A675" s="1">
        <v>4099</v>
      </c>
      <c r="B675" s="1">
        <v>670812</v>
      </c>
      <c r="C675" s="1">
        <v>2015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54</v>
      </c>
      <c r="K675" s="1">
        <v>1</v>
      </c>
      <c r="L675" t="s">
        <v>22</v>
      </c>
    </row>
    <row r="676" spans="1:12" x14ac:dyDescent="0.25">
      <c r="A676" s="1">
        <v>4099</v>
      </c>
      <c r="B676" s="1">
        <v>670887</v>
      </c>
      <c r="C676" s="1">
        <v>2015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26</v>
      </c>
      <c r="K676" s="1">
        <v>1</v>
      </c>
      <c r="L676" t="s">
        <v>22</v>
      </c>
    </row>
    <row r="677" spans="1:12" x14ac:dyDescent="0.25">
      <c r="A677" s="1">
        <v>4222</v>
      </c>
      <c r="B677" s="1">
        <v>691477</v>
      </c>
      <c r="C677" s="1">
        <v>2015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45</v>
      </c>
      <c r="K677" s="1">
        <v>0</v>
      </c>
      <c r="L677" t="s">
        <v>22</v>
      </c>
    </row>
    <row r="678" spans="1:12" x14ac:dyDescent="0.25">
      <c r="A678" s="1">
        <v>4222</v>
      </c>
      <c r="B678" s="1">
        <v>691492</v>
      </c>
      <c r="C678" s="1">
        <v>2015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40</v>
      </c>
      <c r="K678" s="1">
        <v>1</v>
      </c>
      <c r="L678" t="s">
        <v>22</v>
      </c>
    </row>
    <row r="679" spans="1:12" x14ac:dyDescent="0.25">
      <c r="A679" s="1">
        <v>3191</v>
      </c>
      <c r="B679" s="1">
        <v>518897</v>
      </c>
      <c r="C679" s="1">
        <v>2012</v>
      </c>
      <c r="D679" s="1">
        <v>0</v>
      </c>
      <c r="E679" s="1">
        <v>0</v>
      </c>
      <c r="F679" s="1">
        <v>0</v>
      </c>
      <c r="G679" s="1">
        <v>0</v>
      </c>
      <c r="H679" s="1">
        <v>1</v>
      </c>
      <c r="I679" s="1">
        <v>0</v>
      </c>
      <c r="J679" s="1">
        <v>43</v>
      </c>
      <c r="K679" s="1">
        <v>1</v>
      </c>
      <c r="L679" t="s">
        <v>22</v>
      </c>
    </row>
    <row r="680" spans="1:12" x14ac:dyDescent="0.25">
      <c r="A680" s="1">
        <v>3191</v>
      </c>
      <c r="B680" s="1">
        <v>519004</v>
      </c>
      <c r="C680" s="1">
        <v>2012</v>
      </c>
      <c r="D680" s="1">
        <v>0</v>
      </c>
      <c r="E680" s="1">
        <v>0</v>
      </c>
      <c r="F680" s="1">
        <v>0</v>
      </c>
      <c r="G680" s="1">
        <v>0</v>
      </c>
      <c r="H680" s="1">
        <v>1</v>
      </c>
      <c r="I680" s="1">
        <v>0</v>
      </c>
      <c r="J680" s="1">
        <v>42</v>
      </c>
      <c r="K680" s="1">
        <v>1</v>
      </c>
      <c r="L680" t="s">
        <v>22</v>
      </c>
    </row>
    <row r="681" spans="1:12" x14ac:dyDescent="0.25">
      <c r="A681" s="1">
        <v>3191</v>
      </c>
      <c r="B681" s="1">
        <v>519024</v>
      </c>
      <c r="C681" s="1">
        <v>2012</v>
      </c>
      <c r="D681" s="1">
        <v>0</v>
      </c>
      <c r="E681" s="1">
        <v>0</v>
      </c>
      <c r="F681" s="1">
        <v>0</v>
      </c>
      <c r="G681" s="1">
        <v>0</v>
      </c>
      <c r="H681" s="1">
        <v>1</v>
      </c>
      <c r="I681" s="1">
        <v>0</v>
      </c>
      <c r="J681" s="1">
        <v>22</v>
      </c>
      <c r="K681" s="1">
        <v>1</v>
      </c>
      <c r="L681" t="s">
        <v>22</v>
      </c>
    </row>
    <row r="682" spans="1:12" x14ac:dyDescent="0.25">
      <c r="A682" s="1">
        <v>3206</v>
      </c>
      <c r="B682" s="1">
        <v>521376</v>
      </c>
      <c r="C682" s="1">
        <v>2012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50</v>
      </c>
      <c r="K682" s="1">
        <v>1</v>
      </c>
      <c r="L682" t="s">
        <v>22</v>
      </c>
    </row>
    <row r="683" spans="1:12" x14ac:dyDescent="0.25">
      <c r="A683" s="1">
        <v>3206</v>
      </c>
      <c r="B683" s="1">
        <v>521524</v>
      </c>
      <c r="C683" s="1">
        <v>2012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25</v>
      </c>
      <c r="K683" s="1">
        <v>1</v>
      </c>
      <c r="L683" t="s">
        <v>22</v>
      </c>
    </row>
    <row r="684" spans="1:12" x14ac:dyDescent="0.25">
      <c r="A684" s="1">
        <v>3237</v>
      </c>
      <c r="B684" s="1">
        <v>526748</v>
      </c>
      <c r="C684" s="1">
        <v>2012</v>
      </c>
      <c r="D684" s="1">
        <v>0</v>
      </c>
      <c r="E684" s="1">
        <v>1</v>
      </c>
      <c r="F684" s="1">
        <v>0</v>
      </c>
      <c r="G684" s="1">
        <v>0</v>
      </c>
      <c r="H684" s="1">
        <v>0</v>
      </c>
      <c r="I684" s="1">
        <v>0</v>
      </c>
      <c r="J684" s="1">
        <v>51</v>
      </c>
      <c r="K684" s="1">
        <v>1</v>
      </c>
      <c r="L684" t="s">
        <v>22</v>
      </c>
    </row>
    <row r="685" spans="1:12" x14ac:dyDescent="0.25">
      <c r="A685" s="1">
        <v>3237</v>
      </c>
      <c r="B685" s="1">
        <v>526776</v>
      </c>
      <c r="C685" s="1">
        <v>2012</v>
      </c>
      <c r="D685" s="1">
        <v>0</v>
      </c>
      <c r="E685" s="1">
        <v>1</v>
      </c>
      <c r="F685" s="1">
        <v>0</v>
      </c>
      <c r="G685" s="1">
        <v>0</v>
      </c>
      <c r="H685" s="1">
        <v>0</v>
      </c>
      <c r="I685" s="1">
        <v>0</v>
      </c>
      <c r="J685" s="1">
        <v>50</v>
      </c>
      <c r="K685" s="1">
        <v>1</v>
      </c>
      <c r="L685" t="s">
        <v>22</v>
      </c>
    </row>
    <row r="686" spans="1:12" x14ac:dyDescent="0.25">
      <c r="A686" s="1">
        <v>3237</v>
      </c>
      <c r="B686" s="1">
        <v>526798</v>
      </c>
      <c r="C686" s="1">
        <v>2012</v>
      </c>
      <c r="D686" s="1">
        <v>0</v>
      </c>
      <c r="E686" s="1">
        <v>1</v>
      </c>
      <c r="F686" s="1">
        <v>0</v>
      </c>
      <c r="G686" s="1">
        <v>0</v>
      </c>
      <c r="H686" s="1">
        <v>0</v>
      </c>
      <c r="I686" s="1">
        <v>0</v>
      </c>
      <c r="J686" s="1">
        <v>52</v>
      </c>
      <c r="K686" s="1">
        <v>1</v>
      </c>
      <c r="L686" t="s">
        <v>22</v>
      </c>
    </row>
    <row r="687" spans="1:12" x14ac:dyDescent="0.25">
      <c r="A687" s="1">
        <v>3256</v>
      </c>
      <c r="B687" s="1">
        <v>529878</v>
      </c>
      <c r="C687" s="1">
        <v>2012</v>
      </c>
      <c r="D687" s="1">
        <v>0</v>
      </c>
      <c r="E687" s="1">
        <v>1</v>
      </c>
      <c r="F687" s="1">
        <v>0</v>
      </c>
      <c r="G687" s="1">
        <v>0</v>
      </c>
      <c r="H687" s="1">
        <v>0</v>
      </c>
      <c r="I687" s="1">
        <v>0</v>
      </c>
      <c r="J687" s="1">
        <v>32</v>
      </c>
      <c r="K687" s="1">
        <v>1</v>
      </c>
      <c r="L687" t="s">
        <v>22</v>
      </c>
    </row>
    <row r="688" spans="1:12" x14ac:dyDescent="0.25">
      <c r="A688" s="1">
        <v>3256</v>
      </c>
      <c r="B688" s="1">
        <v>529946</v>
      </c>
      <c r="C688" s="1">
        <v>2012</v>
      </c>
      <c r="D688" s="1">
        <v>0</v>
      </c>
      <c r="E688" s="1">
        <v>1</v>
      </c>
      <c r="F688" s="1">
        <v>0</v>
      </c>
      <c r="G688" s="1">
        <v>0</v>
      </c>
      <c r="H688" s="1">
        <v>0</v>
      </c>
      <c r="I688" s="1">
        <v>0</v>
      </c>
      <c r="J688" s="1">
        <v>41</v>
      </c>
      <c r="K688" s="1">
        <v>1</v>
      </c>
      <c r="L688" t="s">
        <v>22</v>
      </c>
    </row>
    <row r="689" spans="1:12" x14ac:dyDescent="0.25">
      <c r="A689" s="1">
        <v>3267</v>
      </c>
      <c r="B689" s="1">
        <v>531740</v>
      </c>
      <c r="C689" s="1">
        <v>2012</v>
      </c>
      <c r="D689" s="1">
        <v>0</v>
      </c>
      <c r="E689" s="1">
        <v>0</v>
      </c>
      <c r="F689" s="1">
        <v>0</v>
      </c>
      <c r="G689" s="1">
        <v>1</v>
      </c>
      <c r="H689" s="1">
        <v>1</v>
      </c>
      <c r="I689" s="1">
        <v>0</v>
      </c>
      <c r="J689" s="1">
        <v>41</v>
      </c>
      <c r="K689" s="1">
        <v>1</v>
      </c>
      <c r="L689" t="s">
        <v>22</v>
      </c>
    </row>
    <row r="690" spans="1:12" x14ac:dyDescent="0.25">
      <c r="A690" s="1">
        <v>3267</v>
      </c>
      <c r="B690" s="1">
        <v>531748</v>
      </c>
      <c r="C690" s="1">
        <v>2012</v>
      </c>
      <c r="D690" s="1">
        <v>0</v>
      </c>
      <c r="E690" s="1">
        <v>0</v>
      </c>
      <c r="F690" s="1">
        <v>0</v>
      </c>
      <c r="G690" s="1">
        <v>1</v>
      </c>
      <c r="H690" s="1">
        <v>1</v>
      </c>
      <c r="I690" s="1">
        <v>0</v>
      </c>
      <c r="J690" s="1">
        <v>38</v>
      </c>
      <c r="K690" s="1">
        <v>1</v>
      </c>
      <c r="L690" t="s">
        <v>22</v>
      </c>
    </row>
    <row r="691" spans="1:12" x14ac:dyDescent="0.25">
      <c r="A691" s="1">
        <v>3309</v>
      </c>
      <c r="B691" s="1">
        <v>538689</v>
      </c>
      <c r="C691" s="1">
        <v>2012</v>
      </c>
      <c r="D691" s="1">
        <v>0</v>
      </c>
      <c r="E691" s="1">
        <v>0</v>
      </c>
      <c r="F691" s="1">
        <v>1</v>
      </c>
      <c r="G691" s="1">
        <v>0</v>
      </c>
      <c r="H691" s="1">
        <v>1</v>
      </c>
      <c r="I691" s="1">
        <v>0</v>
      </c>
      <c r="J691" s="1">
        <v>32</v>
      </c>
      <c r="K691" s="1">
        <v>1</v>
      </c>
      <c r="L691" t="s">
        <v>22</v>
      </c>
    </row>
    <row r="692" spans="1:12" x14ac:dyDescent="0.25">
      <c r="A692" s="1">
        <v>3309</v>
      </c>
      <c r="B692" s="1">
        <v>538706</v>
      </c>
      <c r="C692" s="1">
        <v>2012</v>
      </c>
      <c r="D692" s="1">
        <v>0</v>
      </c>
      <c r="E692" s="1">
        <v>0</v>
      </c>
      <c r="F692" s="1">
        <v>1</v>
      </c>
      <c r="G692" s="1">
        <v>0</v>
      </c>
      <c r="H692" s="1">
        <v>1</v>
      </c>
      <c r="I692" s="1">
        <v>0</v>
      </c>
      <c r="J692" s="1">
        <v>28</v>
      </c>
      <c r="K692" s="1">
        <v>1</v>
      </c>
      <c r="L692" t="s">
        <v>22</v>
      </c>
    </row>
    <row r="693" spans="1:12" x14ac:dyDescent="0.25">
      <c r="A693" s="1">
        <v>3309</v>
      </c>
      <c r="B693" s="1">
        <v>538718</v>
      </c>
      <c r="C693" s="1">
        <v>2012</v>
      </c>
      <c r="D693" s="1">
        <v>0</v>
      </c>
      <c r="E693" s="1">
        <v>0</v>
      </c>
      <c r="F693" s="1">
        <v>1</v>
      </c>
      <c r="G693" s="1">
        <v>0</v>
      </c>
      <c r="H693" s="1">
        <v>1</v>
      </c>
      <c r="I693" s="1">
        <v>0</v>
      </c>
      <c r="J693" s="1">
        <v>29</v>
      </c>
      <c r="K693" s="1">
        <v>1</v>
      </c>
      <c r="L693" t="s">
        <v>22</v>
      </c>
    </row>
    <row r="694" spans="1:12" x14ac:dyDescent="0.25">
      <c r="A694" s="1">
        <v>3309</v>
      </c>
      <c r="B694" s="1">
        <v>538753</v>
      </c>
      <c r="C694" s="1">
        <v>2012</v>
      </c>
      <c r="D694" s="1">
        <v>0</v>
      </c>
      <c r="E694" s="1">
        <v>0</v>
      </c>
      <c r="F694" s="1">
        <v>1</v>
      </c>
      <c r="G694" s="1">
        <v>0</v>
      </c>
      <c r="H694" s="1">
        <v>1</v>
      </c>
      <c r="I694" s="1">
        <v>0</v>
      </c>
      <c r="J694" s="1">
        <v>33</v>
      </c>
      <c r="K694" s="1">
        <v>1</v>
      </c>
      <c r="L694" t="s">
        <v>22</v>
      </c>
    </row>
    <row r="695" spans="1:12" x14ac:dyDescent="0.25">
      <c r="A695" s="1">
        <v>3309</v>
      </c>
      <c r="B695" s="1">
        <v>538779</v>
      </c>
      <c r="C695" s="1">
        <v>2012</v>
      </c>
      <c r="D695" s="1">
        <v>0</v>
      </c>
      <c r="E695" s="1">
        <v>0</v>
      </c>
      <c r="F695" s="1">
        <v>1</v>
      </c>
      <c r="G695" s="1">
        <v>0</v>
      </c>
      <c r="H695" s="1">
        <v>1</v>
      </c>
      <c r="I695" s="1">
        <v>0</v>
      </c>
      <c r="J695" s="1">
        <v>41</v>
      </c>
      <c r="K695" s="1">
        <v>1</v>
      </c>
      <c r="L695" t="s">
        <v>22</v>
      </c>
    </row>
    <row r="696" spans="1:12" x14ac:dyDescent="0.25">
      <c r="A696" s="1">
        <v>3354</v>
      </c>
      <c r="B696" s="1">
        <v>546235</v>
      </c>
      <c r="C696" s="1">
        <v>2012</v>
      </c>
      <c r="D696" s="1">
        <v>0</v>
      </c>
      <c r="E696" s="1">
        <v>0</v>
      </c>
      <c r="F696" s="1">
        <v>1</v>
      </c>
      <c r="G696" s="1">
        <v>1</v>
      </c>
      <c r="H696" s="1">
        <v>1</v>
      </c>
      <c r="I696" s="1">
        <v>0</v>
      </c>
      <c r="J696" s="1">
        <v>28</v>
      </c>
      <c r="K696" s="1">
        <v>1</v>
      </c>
      <c r="L696" t="s">
        <v>22</v>
      </c>
    </row>
    <row r="697" spans="1:12" x14ac:dyDescent="0.25">
      <c r="A697" s="1">
        <v>3354</v>
      </c>
      <c r="B697" s="1">
        <v>546283</v>
      </c>
      <c r="C697" s="1">
        <v>2012</v>
      </c>
      <c r="D697" s="1">
        <v>0</v>
      </c>
      <c r="E697" s="1">
        <v>0</v>
      </c>
      <c r="F697" s="1">
        <v>1</v>
      </c>
      <c r="G697" s="1">
        <v>1</v>
      </c>
      <c r="H697" s="1">
        <v>1</v>
      </c>
      <c r="I697" s="1">
        <v>0</v>
      </c>
      <c r="J697" s="1">
        <v>32</v>
      </c>
      <c r="K697" s="1">
        <v>1</v>
      </c>
      <c r="L697" t="s">
        <v>22</v>
      </c>
    </row>
    <row r="698" spans="1:12" x14ac:dyDescent="0.25">
      <c r="A698" s="1">
        <v>3377</v>
      </c>
      <c r="B698" s="1">
        <v>550093</v>
      </c>
      <c r="C698" s="1">
        <v>2012</v>
      </c>
      <c r="D698" s="1">
        <v>0</v>
      </c>
      <c r="E698" s="1">
        <v>0</v>
      </c>
      <c r="F698" s="1">
        <v>0</v>
      </c>
      <c r="G698" s="1">
        <v>1</v>
      </c>
      <c r="H698" s="1">
        <v>1</v>
      </c>
      <c r="I698" s="1">
        <v>0</v>
      </c>
      <c r="J698" s="1">
        <v>41</v>
      </c>
      <c r="K698" s="1">
        <v>1</v>
      </c>
      <c r="L698" t="s">
        <v>22</v>
      </c>
    </row>
    <row r="699" spans="1:12" x14ac:dyDescent="0.25">
      <c r="A699" s="1">
        <v>3377</v>
      </c>
      <c r="B699" s="1">
        <v>550150</v>
      </c>
      <c r="C699" s="1">
        <v>2012</v>
      </c>
      <c r="D699" s="1">
        <v>0</v>
      </c>
      <c r="E699" s="1">
        <v>0</v>
      </c>
      <c r="F699" s="1">
        <v>0</v>
      </c>
      <c r="G699" s="1">
        <v>1</v>
      </c>
      <c r="H699" s="1">
        <v>1</v>
      </c>
      <c r="I699" s="1">
        <v>0</v>
      </c>
      <c r="J699" s="1">
        <v>35</v>
      </c>
      <c r="K699" s="1">
        <v>1</v>
      </c>
      <c r="L699" t="s">
        <v>22</v>
      </c>
    </row>
    <row r="700" spans="1:12" x14ac:dyDescent="0.25">
      <c r="A700" s="1">
        <v>3377</v>
      </c>
      <c r="B700" s="1">
        <v>550168</v>
      </c>
      <c r="C700" s="1">
        <v>2012</v>
      </c>
      <c r="D700" s="1">
        <v>0</v>
      </c>
      <c r="E700" s="1">
        <v>0</v>
      </c>
      <c r="F700" s="1">
        <v>0</v>
      </c>
      <c r="G700" s="1">
        <v>1</v>
      </c>
      <c r="H700" s="1">
        <v>1</v>
      </c>
      <c r="I700" s="1">
        <v>0</v>
      </c>
      <c r="J700" s="1">
        <v>28</v>
      </c>
      <c r="K700" s="1">
        <v>0</v>
      </c>
      <c r="L700" t="s">
        <v>22</v>
      </c>
    </row>
    <row r="701" spans="1:12" x14ac:dyDescent="0.25">
      <c r="A701" s="1">
        <v>3384</v>
      </c>
      <c r="B701" s="1">
        <v>551201</v>
      </c>
      <c r="C701" s="1">
        <v>2012</v>
      </c>
      <c r="D701" s="1">
        <v>0</v>
      </c>
      <c r="E701" s="1">
        <v>0</v>
      </c>
      <c r="F701" s="1">
        <v>1</v>
      </c>
      <c r="G701" s="1">
        <v>0</v>
      </c>
      <c r="H701" s="1">
        <v>1</v>
      </c>
      <c r="I701" s="1">
        <v>0</v>
      </c>
      <c r="J701" s="1">
        <v>23</v>
      </c>
      <c r="K701" s="1">
        <v>1</v>
      </c>
      <c r="L701" t="s">
        <v>22</v>
      </c>
    </row>
    <row r="702" spans="1:12" x14ac:dyDescent="0.25">
      <c r="A702" s="1">
        <v>3384</v>
      </c>
      <c r="B702" s="1">
        <v>551272</v>
      </c>
      <c r="C702" s="1">
        <v>2012</v>
      </c>
      <c r="D702" s="1">
        <v>0</v>
      </c>
      <c r="E702" s="1">
        <v>0</v>
      </c>
      <c r="F702" s="1">
        <v>1</v>
      </c>
      <c r="G702" s="1">
        <v>0</v>
      </c>
      <c r="H702" s="1">
        <v>1</v>
      </c>
      <c r="I702" s="1">
        <v>0</v>
      </c>
      <c r="J702" s="1">
        <v>24</v>
      </c>
      <c r="K702" s="1">
        <v>1</v>
      </c>
      <c r="L702" t="s">
        <v>22</v>
      </c>
    </row>
    <row r="703" spans="1:12" x14ac:dyDescent="0.25">
      <c r="A703" s="1">
        <v>3384</v>
      </c>
      <c r="B703" s="1">
        <v>551306</v>
      </c>
      <c r="C703" s="1">
        <v>2012</v>
      </c>
      <c r="D703" s="1">
        <v>0</v>
      </c>
      <c r="E703" s="1">
        <v>0</v>
      </c>
      <c r="F703" s="1">
        <v>1</v>
      </c>
      <c r="G703" s="1">
        <v>0</v>
      </c>
      <c r="H703" s="1">
        <v>1</v>
      </c>
      <c r="I703" s="1">
        <v>0</v>
      </c>
      <c r="J703" s="1">
        <v>34</v>
      </c>
      <c r="K703" s="1">
        <v>1</v>
      </c>
      <c r="L703" t="s">
        <v>22</v>
      </c>
    </row>
    <row r="704" spans="1:12" x14ac:dyDescent="0.25">
      <c r="A704" s="1">
        <v>3426</v>
      </c>
      <c r="B704" s="1">
        <v>558193</v>
      </c>
      <c r="C704" s="1">
        <v>2012</v>
      </c>
      <c r="D704" s="1">
        <v>0</v>
      </c>
      <c r="E704" s="1">
        <v>0</v>
      </c>
      <c r="F704" s="1">
        <v>0</v>
      </c>
      <c r="G704" s="1">
        <v>1</v>
      </c>
      <c r="H704" s="1">
        <v>1</v>
      </c>
      <c r="I704" s="1">
        <v>1</v>
      </c>
      <c r="J704" s="1">
        <v>27</v>
      </c>
      <c r="K704" s="1">
        <v>1</v>
      </c>
      <c r="L704" t="s">
        <v>22</v>
      </c>
    </row>
    <row r="705" spans="1:12" x14ac:dyDescent="0.25">
      <c r="A705" s="1">
        <v>3426</v>
      </c>
      <c r="B705" s="1">
        <v>558263</v>
      </c>
      <c r="C705" s="1">
        <v>2012</v>
      </c>
      <c r="D705" s="1">
        <v>0</v>
      </c>
      <c r="E705" s="1">
        <v>0</v>
      </c>
      <c r="F705" s="1">
        <v>0</v>
      </c>
      <c r="G705" s="1">
        <v>1</v>
      </c>
      <c r="H705" s="1">
        <v>1</v>
      </c>
      <c r="I705" s="1">
        <v>1</v>
      </c>
      <c r="J705" s="1">
        <v>53</v>
      </c>
      <c r="K705" s="1">
        <v>1</v>
      </c>
      <c r="L705" t="s">
        <v>22</v>
      </c>
    </row>
    <row r="706" spans="1:12" x14ac:dyDescent="0.25">
      <c r="A706" s="1">
        <v>3437</v>
      </c>
      <c r="B706" s="1">
        <v>560022</v>
      </c>
      <c r="C706" s="1">
        <v>2012</v>
      </c>
      <c r="D706" s="1">
        <v>0</v>
      </c>
      <c r="E706" s="1">
        <v>0</v>
      </c>
      <c r="F706" s="1">
        <v>1</v>
      </c>
      <c r="G706" s="1">
        <v>1</v>
      </c>
      <c r="H706" s="1">
        <v>1</v>
      </c>
      <c r="I706" s="1">
        <v>0</v>
      </c>
      <c r="J706" s="1">
        <v>39</v>
      </c>
      <c r="K706" s="1">
        <v>0</v>
      </c>
      <c r="L706" t="s">
        <v>22</v>
      </c>
    </row>
    <row r="707" spans="1:12" x14ac:dyDescent="0.25">
      <c r="A707" s="1">
        <v>3437</v>
      </c>
      <c r="B707" s="1">
        <v>560042</v>
      </c>
      <c r="C707" s="1">
        <v>2012</v>
      </c>
      <c r="D707" s="1">
        <v>0</v>
      </c>
      <c r="E707" s="1">
        <v>0</v>
      </c>
      <c r="F707" s="1">
        <v>1</v>
      </c>
      <c r="G707" s="1">
        <v>1</v>
      </c>
      <c r="H707" s="1">
        <v>1</v>
      </c>
      <c r="I707" s="1">
        <v>0</v>
      </c>
      <c r="J707" s="1">
        <v>51</v>
      </c>
      <c r="K707" s="1">
        <v>1</v>
      </c>
      <c r="L707" t="s">
        <v>22</v>
      </c>
    </row>
    <row r="708" spans="1:12" x14ac:dyDescent="0.25">
      <c r="A708" s="1">
        <v>3467</v>
      </c>
      <c r="B708" s="1">
        <v>565013</v>
      </c>
      <c r="C708" s="1">
        <v>2013</v>
      </c>
      <c r="D708" s="1">
        <v>0</v>
      </c>
      <c r="E708" s="1">
        <v>0</v>
      </c>
      <c r="F708" s="1">
        <v>0</v>
      </c>
      <c r="G708" s="1">
        <v>0</v>
      </c>
      <c r="H708" s="1">
        <v>1</v>
      </c>
      <c r="I708" s="1">
        <v>0</v>
      </c>
      <c r="J708" s="1">
        <v>48</v>
      </c>
      <c r="K708" s="1">
        <v>0</v>
      </c>
      <c r="L708" t="s">
        <v>22</v>
      </c>
    </row>
    <row r="709" spans="1:12" x14ac:dyDescent="0.25">
      <c r="A709" s="1">
        <v>3467</v>
      </c>
      <c r="B709" s="1">
        <v>565069</v>
      </c>
      <c r="C709" s="1">
        <v>2013</v>
      </c>
      <c r="D709" s="1">
        <v>0</v>
      </c>
      <c r="E709" s="1">
        <v>0</v>
      </c>
      <c r="F709" s="1">
        <v>0</v>
      </c>
      <c r="G709" s="1">
        <v>0</v>
      </c>
      <c r="H709" s="1">
        <v>1</v>
      </c>
      <c r="I709" s="1">
        <v>0</v>
      </c>
      <c r="J709" s="1">
        <v>27</v>
      </c>
      <c r="K709" s="1">
        <v>1</v>
      </c>
      <c r="L709" t="s">
        <v>22</v>
      </c>
    </row>
    <row r="710" spans="1:12" x14ac:dyDescent="0.25">
      <c r="A710" s="1">
        <v>3467</v>
      </c>
      <c r="B710" s="1">
        <v>565111</v>
      </c>
      <c r="C710" s="1">
        <v>2013</v>
      </c>
      <c r="D710" s="1">
        <v>0</v>
      </c>
      <c r="E710" s="1">
        <v>0</v>
      </c>
      <c r="F710" s="1">
        <v>0</v>
      </c>
      <c r="G710" s="1">
        <v>0</v>
      </c>
      <c r="H710" s="1">
        <v>1</v>
      </c>
      <c r="I710" s="1">
        <v>0</v>
      </c>
      <c r="J710" s="1">
        <v>33</v>
      </c>
      <c r="K710" s="1">
        <v>1</v>
      </c>
      <c r="L710" t="s">
        <v>22</v>
      </c>
    </row>
    <row r="711" spans="1:12" x14ac:dyDescent="0.25">
      <c r="A711" s="1">
        <v>3486</v>
      </c>
      <c r="B711" s="1">
        <v>568338</v>
      </c>
      <c r="C711" s="1">
        <v>2013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21</v>
      </c>
      <c r="K711" s="1">
        <v>1</v>
      </c>
      <c r="L711" t="s">
        <v>22</v>
      </c>
    </row>
    <row r="712" spans="1:12" x14ac:dyDescent="0.25">
      <c r="A712" s="1">
        <v>3530</v>
      </c>
      <c r="B712" s="1">
        <v>575819</v>
      </c>
      <c r="C712" s="1">
        <v>2013</v>
      </c>
      <c r="D712" s="1">
        <v>0</v>
      </c>
      <c r="E712" s="1">
        <v>0</v>
      </c>
      <c r="F712" s="1">
        <v>0</v>
      </c>
      <c r="G712" s="1">
        <v>0</v>
      </c>
      <c r="H712" s="1">
        <v>1</v>
      </c>
      <c r="I712" s="1">
        <v>0</v>
      </c>
      <c r="J712" s="1">
        <v>38</v>
      </c>
      <c r="K712" s="1">
        <v>1</v>
      </c>
      <c r="L712" t="s">
        <v>22</v>
      </c>
    </row>
    <row r="713" spans="1:12" x14ac:dyDescent="0.25">
      <c r="A713" s="1">
        <v>3530</v>
      </c>
      <c r="B713" s="1">
        <v>575845</v>
      </c>
      <c r="C713" s="1">
        <v>2013</v>
      </c>
      <c r="D713" s="1">
        <v>0</v>
      </c>
      <c r="E713" s="1">
        <v>0</v>
      </c>
      <c r="F713" s="1">
        <v>0</v>
      </c>
      <c r="G713" s="1">
        <v>0</v>
      </c>
      <c r="H713" s="1">
        <v>1</v>
      </c>
      <c r="I713" s="1">
        <v>0</v>
      </c>
      <c r="J713" s="1">
        <v>24</v>
      </c>
      <c r="K713" s="1">
        <v>1</v>
      </c>
      <c r="L713" t="s">
        <v>22</v>
      </c>
    </row>
    <row r="714" spans="1:12" x14ac:dyDescent="0.25">
      <c r="A714" s="1">
        <v>3545</v>
      </c>
      <c r="B714" s="1">
        <v>578206</v>
      </c>
      <c r="C714" s="1">
        <v>2013</v>
      </c>
      <c r="D714" s="1">
        <v>0</v>
      </c>
      <c r="E714" s="1">
        <v>0</v>
      </c>
      <c r="F714" s="1">
        <v>0</v>
      </c>
      <c r="G714" s="1">
        <v>0</v>
      </c>
      <c r="H714" s="1">
        <v>1</v>
      </c>
      <c r="I714" s="1">
        <v>0</v>
      </c>
      <c r="J714" s="1">
        <v>35</v>
      </c>
      <c r="K714" s="1">
        <v>1</v>
      </c>
      <c r="L714" t="s">
        <v>22</v>
      </c>
    </row>
    <row r="715" spans="1:12" x14ac:dyDescent="0.25">
      <c r="A715" s="1">
        <v>3545</v>
      </c>
      <c r="B715" s="1">
        <v>578223</v>
      </c>
      <c r="C715" s="1">
        <v>2013</v>
      </c>
      <c r="D715" s="1">
        <v>0</v>
      </c>
      <c r="E715" s="1">
        <v>0</v>
      </c>
      <c r="F715" s="1">
        <v>0</v>
      </c>
      <c r="G715" s="1">
        <v>0</v>
      </c>
      <c r="H715" s="1">
        <v>1</v>
      </c>
      <c r="I715" s="1">
        <v>0</v>
      </c>
      <c r="J715" s="1">
        <v>26</v>
      </c>
      <c r="K715" s="1">
        <v>1</v>
      </c>
      <c r="L715" t="s">
        <v>22</v>
      </c>
    </row>
    <row r="716" spans="1:12" x14ac:dyDescent="0.25">
      <c r="A716" s="1">
        <v>3545</v>
      </c>
      <c r="B716" s="1">
        <v>578345</v>
      </c>
      <c r="C716" s="1">
        <v>2013</v>
      </c>
      <c r="D716" s="1">
        <v>0</v>
      </c>
      <c r="E716" s="1">
        <v>0</v>
      </c>
      <c r="F716" s="1">
        <v>0</v>
      </c>
      <c r="G716" s="1">
        <v>0</v>
      </c>
      <c r="H716" s="1">
        <v>1</v>
      </c>
      <c r="I716" s="1">
        <v>0</v>
      </c>
      <c r="J716" s="1">
        <v>44</v>
      </c>
      <c r="K716" s="1">
        <v>1</v>
      </c>
      <c r="L716" t="s">
        <v>22</v>
      </c>
    </row>
    <row r="717" spans="1:12" x14ac:dyDescent="0.25">
      <c r="A717" s="1">
        <v>3558</v>
      </c>
      <c r="B717" s="1">
        <v>580411</v>
      </c>
      <c r="C717" s="1">
        <v>2013</v>
      </c>
      <c r="D717" s="1">
        <v>0</v>
      </c>
      <c r="E717" s="1">
        <v>0</v>
      </c>
      <c r="F717" s="1">
        <v>0</v>
      </c>
      <c r="G717" s="1">
        <v>0</v>
      </c>
      <c r="H717" s="1">
        <v>1</v>
      </c>
      <c r="I717" s="1">
        <v>0</v>
      </c>
      <c r="J717" s="1">
        <v>44</v>
      </c>
      <c r="K717" s="1">
        <v>1</v>
      </c>
      <c r="L717" t="s">
        <v>22</v>
      </c>
    </row>
    <row r="718" spans="1:12" x14ac:dyDescent="0.25">
      <c r="A718" s="1">
        <v>3598</v>
      </c>
      <c r="B718" s="1">
        <v>587151</v>
      </c>
      <c r="C718" s="1">
        <v>2013</v>
      </c>
      <c r="D718" s="1">
        <v>0</v>
      </c>
      <c r="E718" s="1">
        <v>0</v>
      </c>
      <c r="F718" s="1">
        <v>0</v>
      </c>
      <c r="G718" s="1">
        <v>0</v>
      </c>
      <c r="H718" s="1">
        <v>1</v>
      </c>
      <c r="I718" s="1">
        <v>0</v>
      </c>
      <c r="J718" s="1">
        <v>53</v>
      </c>
      <c r="K718" s="1">
        <v>1</v>
      </c>
      <c r="L718" t="s">
        <v>22</v>
      </c>
    </row>
    <row r="719" spans="1:12" x14ac:dyDescent="0.25">
      <c r="A719" s="1">
        <v>3598</v>
      </c>
      <c r="B719" s="1">
        <v>587179</v>
      </c>
      <c r="C719" s="1">
        <v>2013</v>
      </c>
      <c r="D719" s="1">
        <v>0</v>
      </c>
      <c r="E719" s="1">
        <v>0</v>
      </c>
      <c r="F719" s="1">
        <v>0</v>
      </c>
      <c r="G719" s="1">
        <v>0</v>
      </c>
      <c r="H719" s="1">
        <v>1</v>
      </c>
      <c r="I719" s="1">
        <v>0</v>
      </c>
      <c r="J719" s="1">
        <v>43</v>
      </c>
      <c r="K719" s="1">
        <v>1</v>
      </c>
      <c r="L719" t="s">
        <v>22</v>
      </c>
    </row>
    <row r="720" spans="1:12" x14ac:dyDescent="0.25">
      <c r="A720" s="1">
        <v>3598</v>
      </c>
      <c r="B720" s="1">
        <v>587200</v>
      </c>
      <c r="C720" s="1">
        <v>2013</v>
      </c>
      <c r="D720" s="1">
        <v>0</v>
      </c>
      <c r="E720" s="1">
        <v>0</v>
      </c>
      <c r="F720" s="1">
        <v>0</v>
      </c>
      <c r="G720" s="1">
        <v>0</v>
      </c>
      <c r="H720" s="1">
        <v>1</v>
      </c>
      <c r="I720" s="1">
        <v>0</v>
      </c>
      <c r="J720" s="1">
        <v>25</v>
      </c>
      <c r="K720" s="1">
        <v>1</v>
      </c>
      <c r="L720" t="s">
        <v>22</v>
      </c>
    </row>
    <row r="721" spans="1:12" x14ac:dyDescent="0.25">
      <c r="A721" s="1">
        <v>3631</v>
      </c>
      <c r="B721" s="1">
        <v>592787</v>
      </c>
      <c r="C721" s="1">
        <v>2013</v>
      </c>
      <c r="D721" s="1">
        <v>0</v>
      </c>
      <c r="E721" s="1">
        <v>0</v>
      </c>
      <c r="F721" s="1">
        <v>1</v>
      </c>
      <c r="G721" s="1">
        <v>1</v>
      </c>
      <c r="H721" s="1">
        <v>1</v>
      </c>
      <c r="I721" s="1">
        <v>0</v>
      </c>
      <c r="J721" s="1">
        <v>29</v>
      </c>
      <c r="K721" s="1">
        <v>1</v>
      </c>
      <c r="L721" t="s">
        <v>22</v>
      </c>
    </row>
    <row r="722" spans="1:12" x14ac:dyDescent="0.25">
      <c r="A722" s="1">
        <v>3631</v>
      </c>
      <c r="B722" s="1">
        <v>592869</v>
      </c>
      <c r="C722" s="1">
        <v>2013</v>
      </c>
      <c r="D722" s="1">
        <v>0</v>
      </c>
      <c r="E722" s="1">
        <v>0</v>
      </c>
      <c r="F722" s="1">
        <v>1</v>
      </c>
      <c r="G722" s="1">
        <v>1</v>
      </c>
      <c r="H722" s="1">
        <v>1</v>
      </c>
      <c r="I722" s="1">
        <v>0</v>
      </c>
      <c r="J722" s="1">
        <v>49</v>
      </c>
      <c r="K722" s="1">
        <v>1</v>
      </c>
      <c r="L722" t="s">
        <v>22</v>
      </c>
    </row>
    <row r="723" spans="1:12" x14ac:dyDescent="0.25">
      <c r="A723" s="1">
        <v>3642</v>
      </c>
      <c r="B723" s="1">
        <v>594596</v>
      </c>
      <c r="C723" s="1">
        <v>2013</v>
      </c>
      <c r="D723" s="1">
        <v>0</v>
      </c>
      <c r="E723" s="1">
        <v>0</v>
      </c>
      <c r="F723" s="1">
        <v>0</v>
      </c>
      <c r="G723" s="1">
        <v>0</v>
      </c>
      <c r="H723" s="1">
        <v>1</v>
      </c>
      <c r="I723" s="1">
        <v>0</v>
      </c>
      <c r="J723" s="1">
        <v>32</v>
      </c>
      <c r="K723" s="1">
        <v>1</v>
      </c>
      <c r="L723" t="s">
        <v>22</v>
      </c>
    </row>
    <row r="724" spans="1:12" x14ac:dyDescent="0.25">
      <c r="A724" s="1">
        <v>3642</v>
      </c>
      <c r="B724" s="1">
        <v>594615</v>
      </c>
      <c r="C724" s="1">
        <v>2013</v>
      </c>
      <c r="D724" s="1">
        <v>0</v>
      </c>
      <c r="E724" s="1">
        <v>0</v>
      </c>
      <c r="F724" s="1">
        <v>0</v>
      </c>
      <c r="G724" s="1">
        <v>0</v>
      </c>
      <c r="H724" s="1">
        <v>1</v>
      </c>
      <c r="I724" s="1">
        <v>0</v>
      </c>
      <c r="J724" s="1">
        <v>43</v>
      </c>
      <c r="K724" s="1">
        <v>1</v>
      </c>
      <c r="L724" t="s">
        <v>22</v>
      </c>
    </row>
    <row r="725" spans="1:12" x14ac:dyDescent="0.25">
      <c r="A725" s="1">
        <v>3642</v>
      </c>
      <c r="B725" s="1">
        <v>594680</v>
      </c>
      <c r="C725" s="1">
        <v>2013</v>
      </c>
      <c r="D725" s="1">
        <v>0</v>
      </c>
      <c r="E725" s="1">
        <v>0</v>
      </c>
      <c r="F725" s="1">
        <v>0</v>
      </c>
      <c r="G725" s="1">
        <v>0</v>
      </c>
      <c r="H725" s="1">
        <v>1</v>
      </c>
      <c r="I725" s="1">
        <v>0</v>
      </c>
      <c r="J725" s="1">
        <v>24</v>
      </c>
      <c r="K725" s="1">
        <v>1</v>
      </c>
      <c r="L725" t="s">
        <v>22</v>
      </c>
    </row>
    <row r="726" spans="1:12" x14ac:dyDescent="0.25">
      <c r="A726" s="1">
        <v>3661</v>
      </c>
      <c r="B726" s="1">
        <v>597807</v>
      </c>
      <c r="C726" s="1">
        <v>2013</v>
      </c>
      <c r="D726" s="1">
        <v>0</v>
      </c>
      <c r="E726" s="1">
        <v>0</v>
      </c>
      <c r="F726" s="1">
        <v>1</v>
      </c>
      <c r="G726" s="1">
        <v>0</v>
      </c>
      <c r="H726" s="1">
        <v>1</v>
      </c>
      <c r="I726" s="1">
        <v>0</v>
      </c>
      <c r="J726" s="1">
        <v>23</v>
      </c>
      <c r="K726" s="1">
        <v>1</v>
      </c>
      <c r="L726" t="s">
        <v>22</v>
      </c>
    </row>
    <row r="727" spans="1:12" x14ac:dyDescent="0.25">
      <c r="A727" s="1">
        <v>3661</v>
      </c>
      <c r="B727" s="1">
        <v>597818</v>
      </c>
      <c r="C727" s="1">
        <v>2013</v>
      </c>
      <c r="D727" s="1">
        <v>0</v>
      </c>
      <c r="E727" s="1">
        <v>0</v>
      </c>
      <c r="F727" s="1">
        <v>1</v>
      </c>
      <c r="G727" s="1">
        <v>0</v>
      </c>
      <c r="H727" s="1">
        <v>1</v>
      </c>
      <c r="I727" s="1">
        <v>0</v>
      </c>
      <c r="J727" s="1">
        <v>48</v>
      </c>
      <c r="K727" s="1">
        <v>1</v>
      </c>
      <c r="L727" t="s">
        <v>22</v>
      </c>
    </row>
    <row r="728" spans="1:12" x14ac:dyDescent="0.25">
      <c r="A728" s="1">
        <v>3661</v>
      </c>
      <c r="B728" s="1">
        <v>597840</v>
      </c>
      <c r="C728" s="1">
        <v>2013</v>
      </c>
      <c r="D728" s="1">
        <v>0</v>
      </c>
      <c r="E728" s="1">
        <v>0</v>
      </c>
      <c r="F728" s="1">
        <v>1</v>
      </c>
      <c r="G728" s="1">
        <v>0</v>
      </c>
      <c r="H728" s="1">
        <v>1</v>
      </c>
      <c r="I728" s="1">
        <v>0</v>
      </c>
      <c r="J728" s="1">
        <v>52</v>
      </c>
      <c r="K728" s="1">
        <v>1</v>
      </c>
      <c r="L728" t="s">
        <v>22</v>
      </c>
    </row>
    <row r="729" spans="1:12" x14ac:dyDescent="0.25">
      <c r="A729" s="1">
        <v>3661</v>
      </c>
      <c r="B729" s="1">
        <v>597929</v>
      </c>
      <c r="C729" s="1">
        <v>2013</v>
      </c>
      <c r="D729" s="1">
        <v>0</v>
      </c>
      <c r="E729" s="1">
        <v>0</v>
      </c>
      <c r="F729" s="1">
        <v>1</v>
      </c>
      <c r="G729" s="1">
        <v>0</v>
      </c>
      <c r="H729" s="1">
        <v>1</v>
      </c>
      <c r="I729" s="1">
        <v>0</v>
      </c>
      <c r="J729" s="1">
        <v>22</v>
      </c>
      <c r="K729" s="1">
        <v>1</v>
      </c>
      <c r="L729" t="s">
        <v>22</v>
      </c>
    </row>
    <row r="730" spans="1:12" x14ac:dyDescent="0.25">
      <c r="A730" s="1">
        <v>3670</v>
      </c>
      <c r="B730" s="1">
        <v>599316</v>
      </c>
      <c r="C730" s="1">
        <v>2013</v>
      </c>
      <c r="D730" s="1">
        <v>0</v>
      </c>
      <c r="E730" s="1">
        <v>0</v>
      </c>
      <c r="F730" s="1">
        <v>0</v>
      </c>
      <c r="G730" s="1">
        <v>0</v>
      </c>
      <c r="H730" s="1">
        <v>1</v>
      </c>
      <c r="I730" s="1">
        <v>0</v>
      </c>
      <c r="J730" s="1">
        <v>47</v>
      </c>
      <c r="K730" s="1">
        <v>1</v>
      </c>
      <c r="L730" t="s">
        <v>22</v>
      </c>
    </row>
    <row r="731" spans="1:12" x14ac:dyDescent="0.25">
      <c r="A731" s="1">
        <v>3670</v>
      </c>
      <c r="B731" s="1">
        <v>599362</v>
      </c>
      <c r="C731" s="1">
        <v>2013</v>
      </c>
      <c r="D731" s="1">
        <v>0</v>
      </c>
      <c r="E731" s="1">
        <v>0</v>
      </c>
      <c r="F731" s="1">
        <v>0</v>
      </c>
      <c r="G731" s="1">
        <v>0</v>
      </c>
      <c r="H731" s="1">
        <v>1</v>
      </c>
      <c r="I731" s="1">
        <v>0</v>
      </c>
      <c r="J731" s="1">
        <v>43</v>
      </c>
      <c r="K731" s="1">
        <v>1</v>
      </c>
      <c r="L731" t="s">
        <v>22</v>
      </c>
    </row>
    <row r="732" spans="1:12" x14ac:dyDescent="0.25">
      <c r="A732" s="1">
        <v>3670</v>
      </c>
      <c r="B732" s="1">
        <v>599402</v>
      </c>
      <c r="C732" s="1">
        <v>2013</v>
      </c>
      <c r="D732" s="1">
        <v>0</v>
      </c>
      <c r="E732" s="1">
        <v>0</v>
      </c>
      <c r="F732" s="1">
        <v>0</v>
      </c>
      <c r="G732" s="1">
        <v>0</v>
      </c>
      <c r="H732" s="1">
        <v>1</v>
      </c>
      <c r="I732" s="1">
        <v>0</v>
      </c>
      <c r="J732" s="1">
        <v>21</v>
      </c>
      <c r="K732" s="1">
        <v>1</v>
      </c>
      <c r="L732" t="s">
        <v>22</v>
      </c>
    </row>
    <row r="733" spans="1:12" x14ac:dyDescent="0.25">
      <c r="A733" s="1">
        <v>3670</v>
      </c>
      <c r="B733" s="1">
        <v>599413</v>
      </c>
      <c r="C733" s="1">
        <v>2013</v>
      </c>
      <c r="D733" s="1">
        <v>0</v>
      </c>
      <c r="E733" s="1">
        <v>0</v>
      </c>
      <c r="F733" s="1">
        <v>0</v>
      </c>
      <c r="G733" s="1">
        <v>0</v>
      </c>
      <c r="H733" s="1">
        <v>1</v>
      </c>
      <c r="I733" s="1">
        <v>0</v>
      </c>
      <c r="J733" s="1">
        <v>35</v>
      </c>
      <c r="K733" s="1">
        <v>1</v>
      </c>
      <c r="L733" t="s">
        <v>22</v>
      </c>
    </row>
    <row r="734" spans="1:12" x14ac:dyDescent="0.25">
      <c r="A734" s="1">
        <v>3695</v>
      </c>
      <c r="B734" s="1">
        <v>603433</v>
      </c>
      <c r="C734" s="1">
        <v>2013</v>
      </c>
      <c r="D734" s="1">
        <v>0</v>
      </c>
      <c r="E734" s="1">
        <v>0</v>
      </c>
      <c r="F734" s="1">
        <v>0</v>
      </c>
      <c r="G734" s="1">
        <v>0</v>
      </c>
      <c r="H734" s="1">
        <v>1</v>
      </c>
      <c r="I734" s="1">
        <v>0</v>
      </c>
      <c r="J734" s="1">
        <v>49</v>
      </c>
      <c r="K734" s="1">
        <v>1</v>
      </c>
      <c r="L734" t="s">
        <v>22</v>
      </c>
    </row>
    <row r="735" spans="1:12" x14ac:dyDescent="0.25">
      <c r="A735" s="1">
        <v>3695</v>
      </c>
      <c r="B735" s="1">
        <v>603519</v>
      </c>
      <c r="C735" s="1">
        <v>2013</v>
      </c>
      <c r="D735" s="1">
        <v>0</v>
      </c>
      <c r="E735" s="1">
        <v>0</v>
      </c>
      <c r="F735" s="1">
        <v>0</v>
      </c>
      <c r="G735" s="1">
        <v>0</v>
      </c>
      <c r="H735" s="1">
        <v>1</v>
      </c>
      <c r="I735" s="1">
        <v>0</v>
      </c>
      <c r="J735" s="1">
        <v>30</v>
      </c>
      <c r="K735" s="1">
        <v>1</v>
      </c>
      <c r="L735" t="s">
        <v>22</v>
      </c>
    </row>
    <row r="736" spans="1:12" x14ac:dyDescent="0.25">
      <c r="A736" s="1">
        <v>3715</v>
      </c>
      <c r="B736" s="1">
        <v>606724</v>
      </c>
      <c r="C736" s="1">
        <v>2013</v>
      </c>
      <c r="D736" s="1">
        <v>1</v>
      </c>
      <c r="E736" s="1">
        <v>0</v>
      </c>
      <c r="F736" s="1">
        <v>1</v>
      </c>
      <c r="G736" s="1">
        <v>1</v>
      </c>
      <c r="H736" s="1">
        <v>0</v>
      </c>
      <c r="I736" s="1">
        <v>0</v>
      </c>
      <c r="J736" s="1">
        <v>22</v>
      </c>
      <c r="K736" s="1">
        <v>1</v>
      </c>
      <c r="L736" t="s">
        <v>22</v>
      </c>
    </row>
    <row r="737" spans="1:12" x14ac:dyDescent="0.25">
      <c r="A737" s="1">
        <v>3715</v>
      </c>
      <c r="B737" s="1">
        <v>606741</v>
      </c>
      <c r="C737" s="1">
        <v>2013</v>
      </c>
      <c r="D737" s="1">
        <v>1</v>
      </c>
      <c r="E737" s="1">
        <v>0</v>
      </c>
      <c r="F737" s="1">
        <v>1</v>
      </c>
      <c r="G737" s="1">
        <v>1</v>
      </c>
      <c r="H737" s="1">
        <v>0</v>
      </c>
      <c r="I737" s="1">
        <v>0</v>
      </c>
      <c r="J737" s="1">
        <v>25</v>
      </c>
      <c r="K737" s="1">
        <v>1</v>
      </c>
      <c r="L737" t="s">
        <v>22</v>
      </c>
    </row>
    <row r="738" spans="1:12" x14ac:dyDescent="0.25">
      <c r="A738" s="1">
        <v>3715</v>
      </c>
      <c r="B738" s="1">
        <v>606861</v>
      </c>
      <c r="C738" s="1">
        <v>2013</v>
      </c>
      <c r="D738" s="1">
        <v>1</v>
      </c>
      <c r="E738" s="1">
        <v>0</v>
      </c>
      <c r="F738" s="1">
        <v>1</v>
      </c>
      <c r="G738" s="1">
        <v>1</v>
      </c>
      <c r="H738" s="1">
        <v>0</v>
      </c>
      <c r="I738" s="1">
        <v>0</v>
      </c>
      <c r="J738" s="1">
        <v>33</v>
      </c>
      <c r="K738" s="1">
        <v>1</v>
      </c>
      <c r="L738" t="s">
        <v>22</v>
      </c>
    </row>
    <row r="739" spans="1:12" x14ac:dyDescent="0.25">
      <c r="A739" s="1">
        <v>3718</v>
      </c>
      <c r="B739" s="1">
        <v>607214</v>
      </c>
      <c r="C739" s="1">
        <v>2013</v>
      </c>
      <c r="D739" s="1">
        <v>1</v>
      </c>
      <c r="E739" s="1">
        <v>0</v>
      </c>
      <c r="F739" s="1">
        <v>0</v>
      </c>
      <c r="G739" s="1">
        <v>0</v>
      </c>
      <c r="H739" s="1">
        <v>1</v>
      </c>
      <c r="I739" s="1">
        <v>0</v>
      </c>
      <c r="J739" s="1">
        <v>49</v>
      </c>
      <c r="K739" s="1">
        <v>1</v>
      </c>
      <c r="L739" t="s">
        <v>22</v>
      </c>
    </row>
    <row r="740" spans="1:12" x14ac:dyDescent="0.25">
      <c r="A740" s="1">
        <v>3718</v>
      </c>
      <c r="B740" s="1">
        <v>607227</v>
      </c>
      <c r="C740" s="1">
        <v>2013</v>
      </c>
      <c r="D740" s="1">
        <v>1</v>
      </c>
      <c r="E740" s="1">
        <v>0</v>
      </c>
      <c r="F740" s="1">
        <v>0</v>
      </c>
      <c r="G740" s="1">
        <v>0</v>
      </c>
      <c r="H740" s="1">
        <v>1</v>
      </c>
      <c r="I740" s="1">
        <v>0</v>
      </c>
      <c r="J740" s="1">
        <v>33</v>
      </c>
      <c r="K740" s="1">
        <v>1</v>
      </c>
      <c r="L740" t="s">
        <v>22</v>
      </c>
    </row>
    <row r="741" spans="1:12" x14ac:dyDescent="0.25">
      <c r="A741" s="1">
        <v>3718</v>
      </c>
      <c r="B741" s="1">
        <v>607323</v>
      </c>
      <c r="C741" s="1">
        <v>2013</v>
      </c>
      <c r="D741" s="1">
        <v>1</v>
      </c>
      <c r="E741" s="1">
        <v>0</v>
      </c>
      <c r="F741" s="1">
        <v>0</v>
      </c>
      <c r="G741" s="1">
        <v>0</v>
      </c>
      <c r="H741" s="1">
        <v>1</v>
      </c>
      <c r="I741" s="1">
        <v>0</v>
      </c>
      <c r="J741" s="1">
        <v>34</v>
      </c>
      <c r="K741" s="1">
        <v>1</v>
      </c>
      <c r="L741" t="s">
        <v>22</v>
      </c>
    </row>
    <row r="742" spans="1:12" x14ac:dyDescent="0.25">
      <c r="A742" s="1">
        <v>3721</v>
      </c>
      <c r="B742" s="1">
        <v>607664</v>
      </c>
      <c r="C742" s="1">
        <v>2013</v>
      </c>
      <c r="D742" s="1">
        <v>1</v>
      </c>
      <c r="E742" s="1">
        <v>0</v>
      </c>
      <c r="F742" s="1">
        <v>1</v>
      </c>
      <c r="G742" s="1">
        <v>0</v>
      </c>
      <c r="H742" s="1">
        <v>0</v>
      </c>
      <c r="I742" s="1">
        <v>0</v>
      </c>
      <c r="J742" s="1">
        <v>25</v>
      </c>
      <c r="K742" s="1">
        <v>1</v>
      </c>
      <c r="L742" t="s">
        <v>22</v>
      </c>
    </row>
    <row r="743" spans="1:12" x14ac:dyDescent="0.25">
      <c r="A743" s="1">
        <v>3753</v>
      </c>
      <c r="B743" s="1">
        <v>612999</v>
      </c>
      <c r="C743" s="1">
        <v>2014</v>
      </c>
      <c r="D743" s="1">
        <v>0</v>
      </c>
      <c r="E743" s="1">
        <v>0</v>
      </c>
      <c r="F743" s="1">
        <v>0</v>
      </c>
      <c r="G743" s="1">
        <v>1</v>
      </c>
      <c r="H743" s="1">
        <v>1</v>
      </c>
      <c r="I743" s="1">
        <v>0</v>
      </c>
      <c r="J743" s="1">
        <v>27</v>
      </c>
      <c r="K743" s="1">
        <v>1</v>
      </c>
      <c r="L743" t="s">
        <v>22</v>
      </c>
    </row>
    <row r="744" spans="1:12" x14ac:dyDescent="0.25">
      <c r="A744" s="1">
        <v>3753</v>
      </c>
      <c r="B744" s="1">
        <v>613072</v>
      </c>
      <c r="C744" s="1">
        <v>2014</v>
      </c>
      <c r="D744" s="1">
        <v>0</v>
      </c>
      <c r="E744" s="1">
        <v>0</v>
      </c>
      <c r="F744" s="1">
        <v>0</v>
      </c>
      <c r="G744" s="1">
        <v>1</v>
      </c>
      <c r="H744" s="1">
        <v>1</v>
      </c>
      <c r="I744" s="1">
        <v>0</v>
      </c>
      <c r="J744" s="1">
        <v>24</v>
      </c>
      <c r="K744" s="1">
        <v>1</v>
      </c>
      <c r="L744" t="s">
        <v>22</v>
      </c>
    </row>
    <row r="745" spans="1:12" x14ac:dyDescent="0.25">
      <c r="A745" s="1">
        <v>3781</v>
      </c>
      <c r="B745" s="1">
        <v>617664</v>
      </c>
      <c r="C745" s="1">
        <v>2014</v>
      </c>
      <c r="D745" s="1">
        <v>0</v>
      </c>
      <c r="E745" s="1">
        <v>0</v>
      </c>
      <c r="F745" s="1">
        <v>0</v>
      </c>
      <c r="G745" s="1">
        <v>0</v>
      </c>
      <c r="H745" s="1">
        <v>1</v>
      </c>
      <c r="I745" s="1">
        <v>0</v>
      </c>
      <c r="J745" s="1">
        <v>29</v>
      </c>
      <c r="K745" s="1">
        <v>1</v>
      </c>
      <c r="L745" t="s">
        <v>22</v>
      </c>
    </row>
    <row r="746" spans="1:12" x14ac:dyDescent="0.25">
      <c r="A746" s="1">
        <v>3781</v>
      </c>
      <c r="B746" s="1">
        <v>617719</v>
      </c>
      <c r="C746" s="1">
        <v>2014</v>
      </c>
      <c r="D746" s="1">
        <v>0</v>
      </c>
      <c r="E746" s="1">
        <v>0</v>
      </c>
      <c r="F746" s="1">
        <v>0</v>
      </c>
      <c r="G746" s="1">
        <v>0</v>
      </c>
      <c r="H746" s="1">
        <v>1</v>
      </c>
      <c r="I746" s="1">
        <v>0</v>
      </c>
      <c r="J746" s="1">
        <v>51</v>
      </c>
      <c r="K746" s="1">
        <v>1</v>
      </c>
      <c r="L746" t="s">
        <v>22</v>
      </c>
    </row>
    <row r="747" spans="1:12" x14ac:dyDescent="0.25">
      <c r="A747" s="1">
        <v>3781</v>
      </c>
      <c r="B747" s="1">
        <v>617757</v>
      </c>
      <c r="C747" s="1">
        <v>2014</v>
      </c>
      <c r="D747" s="1">
        <v>0</v>
      </c>
      <c r="E747" s="1">
        <v>0</v>
      </c>
      <c r="F747" s="1">
        <v>0</v>
      </c>
      <c r="G747" s="1">
        <v>0</v>
      </c>
      <c r="H747" s="1">
        <v>1</v>
      </c>
      <c r="I747" s="1">
        <v>0</v>
      </c>
      <c r="J747" s="1">
        <v>46</v>
      </c>
      <c r="K747" s="1">
        <v>1</v>
      </c>
      <c r="L747" t="s">
        <v>22</v>
      </c>
    </row>
    <row r="748" spans="1:12" x14ac:dyDescent="0.25">
      <c r="A748" s="1">
        <v>3781</v>
      </c>
      <c r="B748" s="1">
        <v>617785</v>
      </c>
      <c r="C748" s="1">
        <v>2014</v>
      </c>
      <c r="D748" s="1">
        <v>0</v>
      </c>
      <c r="E748" s="1">
        <v>0</v>
      </c>
      <c r="F748" s="1">
        <v>0</v>
      </c>
      <c r="G748" s="1">
        <v>0</v>
      </c>
      <c r="H748" s="1">
        <v>1</v>
      </c>
      <c r="I748" s="1">
        <v>0</v>
      </c>
      <c r="J748" s="1">
        <v>31</v>
      </c>
      <c r="K748" s="1">
        <v>1</v>
      </c>
      <c r="L748" t="s">
        <v>22</v>
      </c>
    </row>
    <row r="749" spans="1:12" x14ac:dyDescent="0.25">
      <c r="A749" s="1">
        <v>3796</v>
      </c>
      <c r="B749" s="1">
        <v>620208</v>
      </c>
      <c r="C749" s="1">
        <v>2014</v>
      </c>
      <c r="D749" s="1">
        <v>0</v>
      </c>
      <c r="E749" s="1">
        <v>0</v>
      </c>
      <c r="F749" s="1">
        <v>0</v>
      </c>
      <c r="G749" s="1">
        <v>0</v>
      </c>
      <c r="H749" s="1">
        <v>1</v>
      </c>
      <c r="I749" s="1">
        <v>0</v>
      </c>
      <c r="J749" s="1">
        <v>31</v>
      </c>
      <c r="K749" s="1">
        <v>1</v>
      </c>
      <c r="L749" t="s">
        <v>22</v>
      </c>
    </row>
    <row r="750" spans="1:12" x14ac:dyDescent="0.25">
      <c r="A750" s="1">
        <v>3796</v>
      </c>
      <c r="B750" s="1">
        <v>620231</v>
      </c>
      <c r="C750" s="1">
        <v>2014</v>
      </c>
      <c r="D750" s="1">
        <v>0</v>
      </c>
      <c r="E750" s="1">
        <v>0</v>
      </c>
      <c r="F750" s="1">
        <v>0</v>
      </c>
      <c r="G750" s="1">
        <v>0</v>
      </c>
      <c r="H750" s="1">
        <v>1</v>
      </c>
      <c r="I750" s="1">
        <v>0</v>
      </c>
      <c r="J750" s="1">
        <v>55</v>
      </c>
      <c r="K750" s="1">
        <v>1</v>
      </c>
      <c r="L750" t="s">
        <v>22</v>
      </c>
    </row>
    <row r="751" spans="1:12" x14ac:dyDescent="0.25">
      <c r="A751" s="1">
        <v>3796</v>
      </c>
      <c r="B751" s="1">
        <v>620279</v>
      </c>
      <c r="C751" s="1">
        <v>2014</v>
      </c>
      <c r="D751" s="1">
        <v>0</v>
      </c>
      <c r="E751" s="1">
        <v>0</v>
      </c>
      <c r="F751" s="1">
        <v>0</v>
      </c>
      <c r="G751" s="1">
        <v>0</v>
      </c>
      <c r="H751" s="1">
        <v>1</v>
      </c>
      <c r="I751" s="1">
        <v>0</v>
      </c>
      <c r="J751" s="1">
        <v>52</v>
      </c>
      <c r="K751" s="1">
        <v>1</v>
      </c>
      <c r="L751" t="s">
        <v>22</v>
      </c>
    </row>
    <row r="752" spans="1:12" x14ac:dyDescent="0.25">
      <c r="A752" s="1">
        <v>3796</v>
      </c>
      <c r="B752" s="1">
        <v>620307</v>
      </c>
      <c r="C752" s="1">
        <v>2014</v>
      </c>
      <c r="D752" s="1">
        <v>0</v>
      </c>
      <c r="E752" s="1">
        <v>0</v>
      </c>
      <c r="F752" s="1">
        <v>0</v>
      </c>
      <c r="G752" s="1">
        <v>0</v>
      </c>
      <c r="H752" s="1">
        <v>1</v>
      </c>
      <c r="I752" s="1">
        <v>0</v>
      </c>
      <c r="J752" s="1">
        <v>27</v>
      </c>
      <c r="K752" s="1">
        <v>1</v>
      </c>
      <c r="L752" t="s">
        <v>22</v>
      </c>
    </row>
    <row r="753" spans="1:12" x14ac:dyDescent="0.25">
      <c r="A753" s="1">
        <v>3796</v>
      </c>
      <c r="B753" s="1">
        <v>620327</v>
      </c>
      <c r="C753" s="1">
        <v>2014</v>
      </c>
      <c r="D753" s="1">
        <v>0</v>
      </c>
      <c r="E753" s="1">
        <v>0</v>
      </c>
      <c r="F753" s="1">
        <v>0</v>
      </c>
      <c r="G753" s="1">
        <v>0</v>
      </c>
      <c r="H753" s="1">
        <v>1</v>
      </c>
      <c r="I753" s="1">
        <v>0</v>
      </c>
      <c r="J753" s="1">
        <v>30</v>
      </c>
      <c r="K753" s="1">
        <v>1</v>
      </c>
      <c r="L753" t="s">
        <v>22</v>
      </c>
    </row>
    <row r="754" spans="1:12" x14ac:dyDescent="0.25">
      <c r="A754" s="1">
        <v>3827</v>
      </c>
      <c r="B754" s="1">
        <v>625396</v>
      </c>
      <c r="C754" s="1">
        <v>2014</v>
      </c>
      <c r="D754" s="1">
        <v>0</v>
      </c>
      <c r="E754" s="1">
        <v>0</v>
      </c>
      <c r="F754" s="1">
        <v>0</v>
      </c>
      <c r="G754" s="1">
        <v>0</v>
      </c>
      <c r="H754" s="1">
        <v>1</v>
      </c>
      <c r="I754" s="1">
        <v>1</v>
      </c>
      <c r="J754" s="1">
        <v>51</v>
      </c>
      <c r="K754" s="1">
        <v>0</v>
      </c>
      <c r="L754" t="s">
        <v>22</v>
      </c>
    </row>
    <row r="755" spans="1:12" x14ac:dyDescent="0.25">
      <c r="A755" s="1">
        <v>3827</v>
      </c>
      <c r="B755" s="1">
        <v>625427</v>
      </c>
      <c r="C755" s="1">
        <v>2014</v>
      </c>
      <c r="D755" s="1">
        <v>0</v>
      </c>
      <c r="E755" s="1">
        <v>0</v>
      </c>
      <c r="F755" s="1">
        <v>0</v>
      </c>
      <c r="G755" s="1">
        <v>0</v>
      </c>
      <c r="H755" s="1">
        <v>1</v>
      </c>
      <c r="I755" s="1">
        <v>1</v>
      </c>
      <c r="J755" s="1">
        <v>22</v>
      </c>
      <c r="K755" s="1">
        <v>1</v>
      </c>
      <c r="L755" t="s">
        <v>22</v>
      </c>
    </row>
    <row r="756" spans="1:12" x14ac:dyDescent="0.25">
      <c r="A756" s="1">
        <v>3852</v>
      </c>
      <c r="B756" s="1">
        <v>629536</v>
      </c>
      <c r="C756" s="1">
        <v>2014</v>
      </c>
      <c r="D756" s="1">
        <v>0</v>
      </c>
      <c r="E756" s="1">
        <v>0</v>
      </c>
      <c r="F756" s="1">
        <v>0</v>
      </c>
      <c r="G756" s="1">
        <v>0</v>
      </c>
      <c r="H756" s="1">
        <v>1</v>
      </c>
      <c r="I756" s="1">
        <v>0</v>
      </c>
      <c r="J756" s="1">
        <v>34</v>
      </c>
      <c r="K756" s="1">
        <v>1</v>
      </c>
      <c r="L756" t="s">
        <v>22</v>
      </c>
    </row>
    <row r="757" spans="1:12" x14ac:dyDescent="0.25">
      <c r="A757" s="1">
        <v>3852</v>
      </c>
      <c r="B757" s="1">
        <v>629604</v>
      </c>
      <c r="C757" s="1">
        <v>2014</v>
      </c>
      <c r="D757" s="1">
        <v>0</v>
      </c>
      <c r="E757" s="1">
        <v>0</v>
      </c>
      <c r="F757" s="1">
        <v>0</v>
      </c>
      <c r="G757" s="1">
        <v>0</v>
      </c>
      <c r="H757" s="1">
        <v>1</v>
      </c>
      <c r="I757" s="1">
        <v>0</v>
      </c>
      <c r="J757" s="1">
        <v>55</v>
      </c>
      <c r="K757" s="1">
        <v>0</v>
      </c>
      <c r="L757" t="s">
        <v>22</v>
      </c>
    </row>
    <row r="758" spans="1:12" x14ac:dyDescent="0.25">
      <c r="A758" s="1">
        <v>3877</v>
      </c>
      <c r="B758" s="1">
        <v>633789</v>
      </c>
      <c r="C758" s="1">
        <v>2014</v>
      </c>
      <c r="D758" s="1">
        <v>0</v>
      </c>
      <c r="E758" s="1">
        <v>0</v>
      </c>
      <c r="F758" s="1">
        <v>1</v>
      </c>
      <c r="G758" s="1">
        <v>0</v>
      </c>
      <c r="H758" s="1">
        <v>0</v>
      </c>
      <c r="I758" s="1">
        <v>0</v>
      </c>
      <c r="J758" s="1">
        <v>31</v>
      </c>
      <c r="K758" s="1">
        <v>1</v>
      </c>
      <c r="L758" t="s">
        <v>22</v>
      </c>
    </row>
    <row r="759" spans="1:12" x14ac:dyDescent="0.25">
      <c r="A759" s="1">
        <v>3877</v>
      </c>
      <c r="B759" s="1">
        <v>633804</v>
      </c>
      <c r="C759" s="1">
        <v>2014</v>
      </c>
      <c r="D759" s="1">
        <v>0</v>
      </c>
      <c r="E759" s="1">
        <v>0</v>
      </c>
      <c r="F759" s="1">
        <v>1</v>
      </c>
      <c r="G759" s="1">
        <v>0</v>
      </c>
      <c r="H759" s="1">
        <v>0</v>
      </c>
      <c r="I759" s="1">
        <v>0</v>
      </c>
      <c r="J759" s="1">
        <v>37</v>
      </c>
      <c r="K759" s="1">
        <v>1</v>
      </c>
      <c r="L759" t="s">
        <v>22</v>
      </c>
    </row>
    <row r="760" spans="1:12" x14ac:dyDescent="0.25">
      <c r="A760" s="1">
        <v>3877</v>
      </c>
      <c r="B760" s="1">
        <v>633813</v>
      </c>
      <c r="C760" s="1">
        <v>2014</v>
      </c>
      <c r="D760" s="1">
        <v>0</v>
      </c>
      <c r="E760" s="1">
        <v>0</v>
      </c>
      <c r="F760" s="1">
        <v>1</v>
      </c>
      <c r="G760" s="1">
        <v>0</v>
      </c>
      <c r="H760" s="1">
        <v>0</v>
      </c>
      <c r="I760" s="1">
        <v>0</v>
      </c>
      <c r="J760" s="1">
        <v>44</v>
      </c>
      <c r="K760" s="1">
        <v>1</v>
      </c>
      <c r="L760" t="s">
        <v>22</v>
      </c>
    </row>
    <row r="761" spans="1:12" x14ac:dyDescent="0.25">
      <c r="A761" s="1">
        <v>3895</v>
      </c>
      <c r="B761" s="1">
        <v>636796</v>
      </c>
      <c r="C761" s="1">
        <v>2014</v>
      </c>
      <c r="D761" s="1">
        <v>0</v>
      </c>
      <c r="E761" s="1">
        <v>0</v>
      </c>
      <c r="F761" s="1">
        <v>0</v>
      </c>
      <c r="G761" s="1">
        <v>0</v>
      </c>
      <c r="H761" s="1">
        <v>1</v>
      </c>
      <c r="I761" s="1">
        <v>0</v>
      </c>
      <c r="J761" s="1">
        <v>41</v>
      </c>
      <c r="K761" s="1">
        <v>1</v>
      </c>
      <c r="L761" t="s">
        <v>22</v>
      </c>
    </row>
    <row r="762" spans="1:12" x14ac:dyDescent="0.25">
      <c r="A762" s="1">
        <v>3901</v>
      </c>
      <c r="B762" s="1">
        <v>637797</v>
      </c>
      <c r="C762" s="1">
        <v>2014</v>
      </c>
      <c r="D762" s="1">
        <v>0</v>
      </c>
      <c r="E762" s="1">
        <v>0</v>
      </c>
      <c r="F762" s="1">
        <v>0</v>
      </c>
      <c r="G762" s="1">
        <v>0</v>
      </c>
      <c r="H762" s="1">
        <v>1</v>
      </c>
      <c r="I762" s="1">
        <v>0</v>
      </c>
      <c r="J762" s="1">
        <v>40</v>
      </c>
      <c r="K762" s="1">
        <v>1</v>
      </c>
      <c r="L762" t="s">
        <v>22</v>
      </c>
    </row>
    <row r="763" spans="1:12" x14ac:dyDescent="0.25">
      <c r="A763" s="1">
        <v>3927</v>
      </c>
      <c r="B763" s="1">
        <v>642084</v>
      </c>
      <c r="C763" s="1">
        <v>2014</v>
      </c>
      <c r="D763" s="1">
        <v>0</v>
      </c>
      <c r="E763" s="1">
        <v>0</v>
      </c>
      <c r="F763" s="1">
        <v>0</v>
      </c>
      <c r="G763" s="1">
        <v>0</v>
      </c>
      <c r="H763" s="1">
        <v>1</v>
      </c>
      <c r="I763" s="1">
        <v>0</v>
      </c>
      <c r="J763" s="1">
        <v>52</v>
      </c>
      <c r="K763" s="1">
        <v>1</v>
      </c>
      <c r="L763" t="s">
        <v>22</v>
      </c>
    </row>
    <row r="764" spans="1:12" x14ac:dyDescent="0.25">
      <c r="A764" s="1">
        <v>3927</v>
      </c>
      <c r="B764" s="1">
        <v>642100</v>
      </c>
      <c r="C764" s="1">
        <v>2014</v>
      </c>
      <c r="D764" s="1">
        <v>0</v>
      </c>
      <c r="E764" s="1">
        <v>0</v>
      </c>
      <c r="F764" s="1">
        <v>0</v>
      </c>
      <c r="G764" s="1">
        <v>0</v>
      </c>
      <c r="H764" s="1">
        <v>1</v>
      </c>
      <c r="I764" s="1">
        <v>0</v>
      </c>
      <c r="J764" s="1">
        <v>20</v>
      </c>
      <c r="K764" s="1">
        <v>1</v>
      </c>
      <c r="L764" t="s">
        <v>22</v>
      </c>
    </row>
    <row r="765" spans="1:12" x14ac:dyDescent="0.25">
      <c r="A765" s="1">
        <v>3927</v>
      </c>
      <c r="B765" s="1">
        <v>642145</v>
      </c>
      <c r="C765" s="1">
        <v>2014</v>
      </c>
      <c r="D765" s="1">
        <v>0</v>
      </c>
      <c r="E765" s="1">
        <v>0</v>
      </c>
      <c r="F765" s="1">
        <v>0</v>
      </c>
      <c r="G765" s="1">
        <v>0</v>
      </c>
      <c r="H765" s="1">
        <v>1</v>
      </c>
      <c r="I765" s="1">
        <v>0</v>
      </c>
      <c r="J765" s="1">
        <v>47</v>
      </c>
      <c r="K765" s="1">
        <v>0</v>
      </c>
      <c r="L765" t="s">
        <v>22</v>
      </c>
    </row>
    <row r="766" spans="1:12" x14ac:dyDescent="0.25">
      <c r="A766" s="1">
        <v>3948</v>
      </c>
      <c r="B766" s="1">
        <v>645614</v>
      </c>
      <c r="C766" s="1">
        <v>2014</v>
      </c>
      <c r="D766" s="1">
        <v>0</v>
      </c>
      <c r="E766" s="1">
        <v>0</v>
      </c>
      <c r="F766" s="1">
        <v>0</v>
      </c>
      <c r="G766" s="1">
        <v>0</v>
      </c>
      <c r="H766" s="1">
        <v>1</v>
      </c>
      <c r="I766" s="1">
        <v>0</v>
      </c>
      <c r="J766" s="1">
        <v>60</v>
      </c>
      <c r="K766" s="1">
        <v>0</v>
      </c>
      <c r="L766" t="s">
        <v>22</v>
      </c>
    </row>
    <row r="767" spans="1:12" x14ac:dyDescent="0.25">
      <c r="A767" s="1">
        <v>3976</v>
      </c>
      <c r="B767" s="1">
        <v>650130</v>
      </c>
      <c r="C767" s="1">
        <v>2014</v>
      </c>
      <c r="D767" s="1">
        <v>0</v>
      </c>
      <c r="E767" s="1">
        <v>0</v>
      </c>
      <c r="F767" s="1">
        <v>0</v>
      </c>
      <c r="G767" s="1">
        <v>0</v>
      </c>
      <c r="H767" s="1">
        <v>1</v>
      </c>
      <c r="I767" s="1">
        <v>0</v>
      </c>
      <c r="J767" s="1">
        <v>53</v>
      </c>
      <c r="K767" s="1">
        <v>1</v>
      </c>
      <c r="L767" t="s">
        <v>22</v>
      </c>
    </row>
    <row r="768" spans="1:12" x14ac:dyDescent="0.25">
      <c r="A768" s="1">
        <v>3976</v>
      </c>
      <c r="B768" s="1">
        <v>650147</v>
      </c>
      <c r="C768" s="1">
        <v>2014</v>
      </c>
      <c r="D768" s="1">
        <v>0</v>
      </c>
      <c r="E768" s="1">
        <v>0</v>
      </c>
      <c r="F768" s="1">
        <v>0</v>
      </c>
      <c r="G768" s="1">
        <v>0</v>
      </c>
      <c r="H768" s="1">
        <v>1</v>
      </c>
      <c r="I768" s="1">
        <v>0</v>
      </c>
      <c r="J768" s="1">
        <v>37</v>
      </c>
      <c r="K768" s="1">
        <v>1</v>
      </c>
      <c r="L768" t="s">
        <v>22</v>
      </c>
    </row>
    <row r="769" spans="1:12" x14ac:dyDescent="0.25">
      <c r="A769" s="1">
        <v>4005</v>
      </c>
      <c r="B769" s="1">
        <v>654855</v>
      </c>
      <c r="C769" s="1">
        <v>2015</v>
      </c>
      <c r="D769" s="1">
        <v>0</v>
      </c>
      <c r="E769" s="1">
        <v>0</v>
      </c>
      <c r="F769" s="1">
        <v>0</v>
      </c>
      <c r="G769" s="1">
        <v>0</v>
      </c>
      <c r="H769" s="1">
        <v>1</v>
      </c>
      <c r="I769" s="1">
        <v>0</v>
      </c>
      <c r="J769" s="1">
        <v>28</v>
      </c>
      <c r="K769" s="1">
        <v>0</v>
      </c>
      <c r="L769" t="s">
        <v>22</v>
      </c>
    </row>
    <row r="770" spans="1:12" x14ac:dyDescent="0.25">
      <c r="A770" s="1">
        <v>4005</v>
      </c>
      <c r="B770" s="1">
        <v>654944</v>
      </c>
      <c r="C770" s="1">
        <v>2015</v>
      </c>
      <c r="D770" s="1">
        <v>0</v>
      </c>
      <c r="E770" s="1">
        <v>0</v>
      </c>
      <c r="F770" s="1">
        <v>0</v>
      </c>
      <c r="G770" s="1">
        <v>0</v>
      </c>
      <c r="H770" s="1">
        <v>1</v>
      </c>
      <c r="I770" s="1">
        <v>0</v>
      </c>
      <c r="J770" s="1">
        <v>30</v>
      </c>
      <c r="K770" s="1">
        <v>1</v>
      </c>
      <c r="L770" t="s">
        <v>22</v>
      </c>
    </row>
    <row r="771" spans="1:12" x14ac:dyDescent="0.25">
      <c r="A771" s="1">
        <v>4005</v>
      </c>
      <c r="B771" s="1">
        <v>654978</v>
      </c>
      <c r="C771" s="1">
        <v>2015</v>
      </c>
      <c r="D771" s="1">
        <v>0</v>
      </c>
      <c r="E771" s="1">
        <v>0</v>
      </c>
      <c r="F771" s="1">
        <v>0</v>
      </c>
      <c r="G771" s="1">
        <v>0</v>
      </c>
      <c r="H771" s="1">
        <v>1</v>
      </c>
      <c r="I771" s="1">
        <v>0</v>
      </c>
      <c r="J771" s="1">
        <v>25</v>
      </c>
      <c r="K771" s="1">
        <v>1</v>
      </c>
      <c r="L771" t="s">
        <v>22</v>
      </c>
    </row>
    <row r="772" spans="1:12" x14ac:dyDescent="0.25">
      <c r="A772" s="1">
        <v>4008</v>
      </c>
      <c r="B772" s="1">
        <v>655409</v>
      </c>
      <c r="C772" s="1">
        <v>2015</v>
      </c>
      <c r="D772" s="1">
        <v>0</v>
      </c>
      <c r="E772" s="1">
        <v>0</v>
      </c>
      <c r="F772" s="1">
        <v>0</v>
      </c>
      <c r="G772" s="1">
        <v>1</v>
      </c>
      <c r="H772" s="1">
        <v>1</v>
      </c>
      <c r="I772" s="1">
        <v>0</v>
      </c>
      <c r="J772" s="1">
        <v>47</v>
      </c>
      <c r="K772" s="1">
        <v>1</v>
      </c>
      <c r="L772" t="s">
        <v>22</v>
      </c>
    </row>
    <row r="773" spans="1:12" x14ac:dyDescent="0.25">
      <c r="A773" s="1">
        <v>4048</v>
      </c>
      <c r="B773" s="1">
        <v>662221</v>
      </c>
      <c r="C773" s="1">
        <v>2015</v>
      </c>
      <c r="D773" s="1">
        <v>0</v>
      </c>
      <c r="E773" s="1">
        <v>0</v>
      </c>
      <c r="F773" s="1">
        <v>0</v>
      </c>
      <c r="G773" s="1">
        <v>0</v>
      </c>
      <c r="H773" s="1">
        <v>1</v>
      </c>
      <c r="I773" s="1">
        <v>0</v>
      </c>
      <c r="J773" s="1">
        <v>33</v>
      </c>
      <c r="K773" s="1">
        <v>1</v>
      </c>
      <c r="L773" t="s">
        <v>22</v>
      </c>
    </row>
    <row r="774" spans="1:12" x14ac:dyDescent="0.25">
      <c r="A774" s="1">
        <v>4065</v>
      </c>
      <c r="B774" s="1">
        <v>664996</v>
      </c>
      <c r="C774" s="1">
        <v>2015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43</v>
      </c>
      <c r="K774" s="1">
        <v>1</v>
      </c>
      <c r="L774" t="s">
        <v>22</v>
      </c>
    </row>
    <row r="775" spans="1:12" x14ac:dyDescent="0.25">
      <c r="A775" s="1">
        <v>4065</v>
      </c>
      <c r="B775" s="1">
        <v>665061</v>
      </c>
      <c r="C775" s="1">
        <v>2015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22</v>
      </c>
      <c r="K775" s="1">
        <v>1</v>
      </c>
      <c r="L775" t="s">
        <v>22</v>
      </c>
    </row>
    <row r="776" spans="1:12" x14ac:dyDescent="0.25">
      <c r="A776" s="1">
        <v>4078</v>
      </c>
      <c r="B776" s="1">
        <v>667268</v>
      </c>
      <c r="C776" s="1">
        <v>2015</v>
      </c>
      <c r="D776" s="1">
        <v>0</v>
      </c>
      <c r="E776" s="1">
        <v>0</v>
      </c>
      <c r="F776" s="1">
        <v>0</v>
      </c>
      <c r="G776" s="1">
        <v>0</v>
      </c>
      <c r="H776" s="1">
        <v>1</v>
      </c>
      <c r="I776" s="1">
        <v>0</v>
      </c>
      <c r="J776" s="1">
        <v>53</v>
      </c>
      <c r="K776" s="1">
        <v>1</v>
      </c>
      <c r="L776" t="s">
        <v>22</v>
      </c>
    </row>
    <row r="777" spans="1:12" x14ac:dyDescent="0.25">
      <c r="A777" s="1">
        <v>4078</v>
      </c>
      <c r="B777" s="1">
        <v>667282</v>
      </c>
      <c r="C777" s="1">
        <v>2015</v>
      </c>
      <c r="D777" s="1">
        <v>0</v>
      </c>
      <c r="E777" s="1">
        <v>0</v>
      </c>
      <c r="F777" s="1">
        <v>0</v>
      </c>
      <c r="G777" s="1">
        <v>0</v>
      </c>
      <c r="H777" s="1">
        <v>1</v>
      </c>
      <c r="I777" s="1">
        <v>0</v>
      </c>
      <c r="J777" s="1">
        <v>31</v>
      </c>
      <c r="K777" s="1">
        <v>1</v>
      </c>
      <c r="L777" t="s">
        <v>22</v>
      </c>
    </row>
    <row r="778" spans="1:12" x14ac:dyDescent="0.25">
      <c r="A778" s="1">
        <v>4078</v>
      </c>
      <c r="B778" s="1">
        <v>667308</v>
      </c>
      <c r="C778" s="1">
        <v>2015</v>
      </c>
      <c r="D778" s="1">
        <v>0</v>
      </c>
      <c r="E778" s="1">
        <v>0</v>
      </c>
      <c r="F778" s="1">
        <v>0</v>
      </c>
      <c r="G778" s="1">
        <v>0</v>
      </c>
      <c r="H778" s="1">
        <v>1</v>
      </c>
      <c r="I778" s="1">
        <v>0</v>
      </c>
      <c r="J778" s="1">
        <v>26</v>
      </c>
      <c r="K778" s="1">
        <v>1</v>
      </c>
      <c r="L778" t="s">
        <v>22</v>
      </c>
    </row>
    <row r="779" spans="1:12" x14ac:dyDescent="0.25">
      <c r="A779" s="1">
        <v>4078</v>
      </c>
      <c r="B779" s="1">
        <v>667347</v>
      </c>
      <c r="C779" s="1">
        <v>2015</v>
      </c>
      <c r="D779" s="1">
        <v>0</v>
      </c>
      <c r="E779" s="1">
        <v>0</v>
      </c>
      <c r="F779" s="1">
        <v>0</v>
      </c>
      <c r="G779" s="1">
        <v>0</v>
      </c>
      <c r="H779" s="1">
        <v>1</v>
      </c>
      <c r="I779" s="1">
        <v>0</v>
      </c>
      <c r="J779" s="1">
        <v>42</v>
      </c>
      <c r="K779" s="1">
        <v>1</v>
      </c>
      <c r="L779" t="s">
        <v>22</v>
      </c>
    </row>
    <row r="780" spans="1:12" x14ac:dyDescent="0.25">
      <c r="A780" s="1">
        <v>4081</v>
      </c>
      <c r="B780" s="1">
        <v>667883</v>
      </c>
      <c r="C780" s="1">
        <v>2015</v>
      </c>
      <c r="D780" s="1">
        <v>0</v>
      </c>
      <c r="E780" s="1">
        <v>0</v>
      </c>
      <c r="F780" s="1">
        <v>0</v>
      </c>
      <c r="G780" s="1">
        <v>0</v>
      </c>
      <c r="H780" s="1">
        <v>1</v>
      </c>
      <c r="I780" s="1">
        <v>0</v>
      </c>
      <c r="J780" s="1">
        <v>35</v>
      </c>
      <c r="K780" s="1">
        <v>1</v>
      </c>
      <c r="L780" t="s">
        <v>22</v>
      </c>
    </row>
    <row r="781" spans="1:12" x14ac:dyDescent="0.25">
      <c r="A781" s="1">
        <v>4118</v>
      </c>
      <c r="B781" s="1">
        <v>674097</v>
      </c>
      <c r="C781" s="1">
        <v>2015</v>
      </c>
      <c r="D781" s="1">
        <v>0</v>
      </c>
      <c r="E781" s="1">
        <v>0</v>
      </c>
      <c r="F781" s="1">
        <v>0</v>
      </c>
      <c r="G781" s="1">
        <v>0</v>
      </c>
      <c r="H781" s="1">
        <v>1</v>
      </c>
      <c r="I781" s="1">
        <v>0</v>
      </c>
      <c r="J781" s="1">
        <v>44</v>
      </c>
      <c r="K781" s="1">
        <v>1</v>
      </c>
      <c r="L781" t="s">
        <v>22</v>
      </c>
    </row>
    <row r="782" spans="1:12" x14ac:dyDescent="0.25">
      <c r="A782" s="1">
        <v>4146</v>
      </c>
      <c r="B782" s="1">
        <v>678829</v>
      </c>
      <c r="C782" s="1">
        <v>2015</v>
      </c>
      <c r="D782" s="1">
        <v>0</v>
      </c>
      <c r="E782" s="1">
        <v>0</v>
      </c>
      <c r="F782" s="1">
        <v>1</v>
      </c>
      <c r="G782" s="1">
        <v>0</v>
      </c>
      <c r="H782" s="1">
        <v>0</v>
      </c>
      <c r="I782" s="1">
        <v>0</v>
      </c>
      <c r="J782" s="1">
        <v>27</v>
      </c>
      <c r="K782" s="1">
        <v>1</v>
      </c>
      <c r="L782" t="s">
        <v>22</v>
      </c>
    </row>
    <row r="783" spans="1:12" x14ac:dyDescent="0.25">
      <c r="A783" s="1">
        <v>4146</v>
      </c>
      <c r="B783" s="1">
        <v>678853</v>
      </c>
      <c r="C783" s="1">
        <v>2015</v>
      </c>
      <c r="D783" s="1">
        <v>0</v>
      </c>
      <c r="E783" s="1">
        <v>0</v>
      </c>
      <c r="F783" s="1">
        <v>1</v>
      </c>
      <c r="G783" s="1">
        <v>0</v>
      </c>
      <c r="H783" s="1">
        <v>0</v>
      </c>
      <c r="I783" s="1">
        <v>0</v>
      </c>
      <c r="J783" s="1">
        <v>25</v>
      </c>
      <c r="K783" s="1">
        <v>1</v>
      </c>
      <c r="L783" t="s">
        <v>22</v>
      </c>
    </row>
    <row r="784" spans="1:12" x14ac:dyDescent="0.25">
      <c r="A784" s="1">
        <v>4162</v>
      </c>
      <c r="B784" s="1">
        <v>681488</v>
      </c>
      <c r="C784" s="1">
        <v>2015</v>
      </c>
      <c r="D784" s="1">
        <v>0</v>
      </c>
      <c r="E784" s="1">
        <v>0</v>
      </c>
      <c r="F784" s="1">
        <v>0</v>
      </c>
      <c r="G784" s="1">
        <v>0</v>
      </c>
      <c r="H784" s="1">
        <v>1</v>
      </c>
      <c r="I784" s="1">
        <v>0</v>
      </c>
      <c r="J784" s="1">
        <v>53</v>
      </c>
      <c r="K784" s="1">
        <v>1</v>
      </c>
      <c r="L784" t="s">
        <v>22</v>
      </c>
    </row>
    <row r="785" spans="1:12" x14ac:dyDescent="0.25">
      <c r="A785" s="1">
        <v>4162</v>
      </c>
      <c r="B785" s="1">
        <v>681527</v>
      </c>
      <c r="C785" s="1">
        <v>2015</v>
      </c>
      <c r="D785" s="1">
        <v>0</v>
      </c>
      <c r="E785" s="1">
        <v>0</v>
      </c>
      <c r="F785" s="1">
        <v>0</v>
      </c>
      <c r="G785" s="1">
        <v>0</v>
      </c>
      <c r="H785" s="1">
        <v>1</v>
      </c>
      <c r="I785" s="1">
        <v>0</v>
      </c>
      <c r="J785" s="1">
        <v>33</v>
      </c>
      <c r="K785" s="1">
        <v>1</v>
      </c>
      <c r="L785" t="s">
        <v>22</v>
      </c>
    </row>
    <row r="786" spans="1:12" x14ac:dyDescent="0.25">
      <c r="A786" s="1">
        <v>4184</v>
      </c>
      <c r="B786" s="1">
        <v>685160</v>
      </c>
      <c r="C786" s="1">
        <v>2015</v>
      </c>
      <c r="D786" s="1">
        <v>0</v>
      </c>
      <c r="E786" s="1">
        <v>0</v>
      </c>
      <c r="F786" s="1">
        <v>0</v>
      </c>
      <c r="G786" s="1">
        <v>1</v>
      </c>
      <c r="H786" s="1">
        <v>1</v>
      </c>
      <c r="I786" s="1">
        <v>0</v>
      </c>
      <c r="J786" s="1">
        <v>44</v>
      </c>
      <c r="K786" s="1">
        <v>1</v>
      </c>
      <c r="L786" t="s">
        <v>22</v>
      </c>
    </row>
    <row r="787" spans="1:12" x14ac:dyDescent="0.25">
      <c r="A787" s="1">
        <v>4211</v>
      </c>
      <c r="B787" s="1">
        <v>689683</v>
      </c>
      <c r="C787" s="1">
        <v>2015</v>
      </c>
      <c r="D787" s="1">
        <v>0</v>
      </c>
      <c r="E787" s="1">
        <v>0</v>
      </c>
      <c r="F787" s="1">
        <v>0</v>
      </c>
      <c r="G787" s="1">
        <v>1</v>
      </c>
      <c r="H787" s="1">
        <v>1</v>
      </c>
      <c r="I787" s="1">
        <v>0</v>
      </c>
      <c r="J787" s="1">
        <v>41</v>
      </c>
      <c r="K787" s="1">
        <v>0</v>
      </c>
      <c r="L787" t="s">
        <v>22</v>
      </c>
    </row>
    <row r="788" spans="1:12" x14ac:dyDescent="0.25">
      <c r="A788" s="1">
        <v>4243</v>
      </c>
      <c r="B788" s="1">
        <v>694881</v>
      </c>
      <c r="C788" s="1">
        <v>2015</v>
      </c>
      <c r="D788" s="1">
        <v>0</v>
      </c>
      <c r="E788" s="1">
        <v>0</v>
      </c>
      <c r="F788" s="1">
        <v>0</v>
      </c>
      <c r="G788" s="1">
        <v>0</v>
      </c>
      <c r="H788" s="1">
        <v>1</v>
      </c>
      <c r="I788" s="1">
        <v>0</v>
      </c>
      <c r="J788" s="1">
        <v>26</v>
      </c>
      <c r="K788" s="1">
        <v>1</v>
      </c>
      <c r="L788" t="s">
        <v>22</v>
      </c>
    </row>
    <row r="789" spans="1:12" x14ac:dyDescent="0.25">
      <c r="A789" s="1">
        <v>4243</v>
      </c>
      <c r="B789" s="1">
        <v>694927</v>
      </c>
      <c r="C789" s="1">
        <v>2015</v>
      </c>
      <c r="D789" s="1">
        <v>0</v>
      </c>
      <c r="E789" s="1">
        <v>0</v>
      </c>
      <c r="F789" s="1">
        <v>0</v>
      </c>
      <c r="G789" s="1">
        <v>0</v>
      </c>
      <c r="H789" s="1">
        <v>1</v>
      </c>
      <c r="I789" s="1">
        <v>0</v>
      </c>
      <c r="J789" s="1">
        <v>28</v>
      </c>
      <c r="K789" s="1">
        <v>1</v>
      </c>
      <c r="L789" t="s">
        <v>22</v>
      </c>
    </row>
    <row r="790" spans="1:12" x14ac:dyDescent="0.25">
      <c r="A790" s="1">
        <v>4243</v>
      </c>
      <c r="B790" s="1">
        <v>694974</v>
      </c>
      <c r="C790" s="1">
        <v>2015</v>
      </c>
      <c r="D790" s="1">
        <v>0</v>
      </c>
      <c r="E790" s="1">
        <v>0</v>
      </c>
      <c r="F790" s="1">
        <v>0</v>
      </c>
      <c r="G790" s="1">
        <v>0</v>
      </c>
      <c r="H790" s="1">
        <v>1</v>
      </c>
      <c r="I790" s="1">
        <v>0</v>
      </c>
      <c r="J790" s="1">
        <v>38</v>
      </c>
      <c r="K790" s="1">
        <v>1</v>
      </c>
      <c r="L790" t="s">
        <v>22</v>
      </c>
    </row>
    <row r="791" spans="1:12" x14ac:dyDescent="0.25">
      <c r="A791" s="1">
        <v>4243</v>
      </c>
      <c r="B791" s="1">
        <v>695021</v>
      </c>
      <c r="C791" s="1">
        <v>2015</v>
      </c>
      <c r="D791" s="1">
        <v>0</v>
      </c>
      <c r="E791" s="1">
        <v>0</v>
      </c>
      <c r="F791" s="1">
        <v>0</v>
      </c>
      <c r="G791" s="1">
        <v>0</v>
      </c>
      <c r="H791" s="1">
        <v>1</v>
      </c>
      <c r="I791" s="1">
        <v>0</v>
      </c>
      <c r="J791" s="1">
        <v>23</v>
      </c>
      <c r="K791" s="1">
        <v>1</v>
      </c>
      <c r="L791" t="s">
        <v>22</v>
      </c>
    </row>
    <row r="792" spans="1:12" x14ac:dyDescent="0.25">
      <c r="A792" s="1">
        <v>3274</v>
      </c>
      <c r="B792" s="1">
        <v>533018</v>
      </c>
      <c r="C792" s="1">
        <v>2012</v>
      </c>
      <c r="D792" s="1">
        <v>0</v>
      </c>
      <c r="E792" s="1">
        <v>0</v>
      </c>
      <c r="F792" s="1">
        <v>0</v>
      </c>
      <c r="G792" s="1">
        <v>0</v>
      </c>
      <c r="H792" s="1">
        <v>1</v>
      </c>
      <c r="I792" s="1">
        <v>0</v>
      </c>
      <c r="J792" s="1">
        <v>25</v>
      </c>
      <c r="K792" s="1">
        <v>1</v>
      </c>
      <c r="L792" t="s">
        <v>20</v>
      </c>
    </row>
    <row r="793" spans="1:12" x14ac:dyDescent="0.25">
      <c r="A793" s="1">
        <v>3313</v>
      </c>
      <c r="B793" s="1">
        <v>539349</v>
      </c>
      <c r="C793" s="1">
        <v>2012</v>
      </c>
      <c r="D793" s="1">
        <v>0</v>
      </c>
      <c r="E793" s="1">
        <v>0</v>
      </c>
      <c r="F793" s="1">
        <v>0</v>
      </c>
      <c r="G793" s="1">
        <v>0</v>
      </c>
      <c r="H793" s="1">
        <v>1</v>
      </c>
      <c r="I793" s="1">
        <v>0</v>
      </c>
      <c r="J793" s="1">
        <v>37</v>
      </c>
      <c r="K793" s="1">
        <v>0</v>
      </c>
      <c r="L793" t="s">
        <v>20</v>
      </c>
    </row>
    <row r="794" spans="1:12" x14ac:dyDescent="0.25">
      <c r="A794" s="1">
        <v>3313</v>
      </c>
      <c r="B794" s="1">
        <v>539369</v>
      </c>
      <c r="C794" s="1">
        <v>2012</v>
      </c>
      <c r="D794" s="1">
        <v>0</v>
      </c>
      <c r="E794" s="1">
        <v>0</v>
      </c>
      <c r="F794" s="1">
        <v>0</v>
      </c>
      <c r="G794" s="1">
        <v>0</v>
      </c>
      <c r="H794" s="1">
        <v>1</v>
      </c>
      <c r="I794" s="1">
        <v>0</v>
      </c>
      <c r="J794" s="1">
        <v>22</v>
      </c>
      <c r="K794" s="1">
        <v>1</v>
      </c>
      <c r="L794" t="s">
        <v>20</v>
      </c>
    </row>
    <row r="795" spans="1:12" x14ac:dyDescent="0.25">
      <c r="A795" s="1">
        <v>3313</v>
      </c>
      <c r="B795" s="1">
        <v>539380</v>
      </c>
      <c r="C795" s="1">
        <v>2012</v>
      </c>
      <c r="D795" s="1">
        <v>0</v>
      </c>
      <c r="E795" s="1">
        <v>0</v>
      </c>
      <c r="F795" s="1">
        <v>0</v>
      </c>
      <c r="G795" s="1">
        <v>0</v>
      </c>
      <c r="H795" s="1">
        <v>1</v>
      </c>
      <c r="I795" s="1">
        <v>0</v>
      </c>
      <c r="J795" s="1">
        <v>38</v>
      </c>
      <c r="K795" s="1">
        <v>1</v>
      </c>
      <c r="L795" t="s">
        <v>20</v>
      </c>
    </row>
    <row r="796" spans="1:12" x14ac:dyDescent="0.25">
      <c r="A796" s="1">
        <v>3313</v>
      </c>
      <c r="B796" s="1">
        <v>539402</v>
      </c>
      <c r="C796" s="1">
        <v>2012</v>
      </c>
      <c r="D796" s="1">
        <v>0</v>
      </c>
      <c r="E796" s="1">
        <v>0</v>
      </c>
      <c r="F796" s="1">
        <v>0</v>
      </c>
      <c r="G796" s="1">
        <v>0</v>
      </c>
      <c r="H796" s="1">
        <v>1</v>
      </c>
      <c r="I796" s="1">
        <v>0</v>
      </c>
      <c r="J796" s="1">
        <v>39</v>
      </c>
      <c r="K796" s="1">
        <v>1</v>
      </c>
      <c r="L796" t="s">
        <v>20</v>
      </c>
    </row>
    <row r="797" spans="1:12" x14ac:dyDescent="0.25">
      <c r="A797" s="1">
        <v>3357</v>
      </c>
      <c r="B797" s="1">
        <v>546709</v>
      </c>
      <c r="C797" s="1">
        <v>2012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33</v>
      </c>
      <c r="K797" s="1">
        <v>1</v>
      </c>
      <c r="L797" t="s">
        <v>20</v>
      </c>
    </row>
    <row r="798" spans="1:12" x14ac:dyDescent="0.25">
      <c r="A798" s="1">
        <v>3357</v>
      </c>
      <c r="B798" s="1">
        <v>546752</v>
      </c>
      <c r="C798" s="1">
        <v>2012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31</v>
      </c>
      <c r="K798" s="1">
        <v>1</v>
      </c>
      <c r="L798" t="s">
        <v>20</v>
      </c>
    </row>
    <row r="799" spans="1:12" x14ac:dyDescent="0.25">
      <c r="A799" s="1">
        <v>3406</v>
      </c>
      <c r="B799" s="1">
        <v>554932</v>
      </c>
      <c r="C799" s="1">
        <v>2012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41</v>
      </c>
      <c r="K799" s="1">
        <v>1</v>
      </c>
      <c r="L799" t="s">
        <v>20</v>
      </c>
    </row>
    <row r="800" spans="1:12" x14ac:dyDescent="0.25">
      <c r="A800" s="1">
        <v>3549</v>
      </c>
      <c r="B800" s="1">
        <v>578943</v>
      </c>
      <c r="C800" s="1">
        <v>2013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36</v>
      </c>
      <c r="K800" s="1">
        <v>1</v>
      </c>
      <c r="L800" t="s">
        <v>20</v>
      </c>
    </row>
    <row r="801" spans="1:12" x14ac:dyDescent="0.25">
      <c r="A801" s="1">
        <v>3549</v>
      </c>
      <c r="B801" s="1">
        <v>579005</v>
      </c>
      <c r="C801" s="1">
        <v>2013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41</v>
      </c>
      <c r="K801" s="1">
        <v>1</v>
      </c>
      <c r="L801" t="s">
        <v>20</v>
      </c>
    </row>
    <row r="802" spans="1:12" x14ac:dyDescent="0.25">
      <c r="A802" s="1">
        <v>3549</v>
      </c>
      <c r="B802" s="1">
        <v>579017</v>
      </c>
      <c r="C802" s="1">
        <v>2013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35</v>
      </c>
      <c r="K802" s="1">
        <v>1</v>
      </c>
      <c r="L802" t="s">
        <v>20</v>
      </c>
    </row>
    <row r="803" spans="1:12" x14ac:dyDescent="0.25">
      <c r="A803" s="1">
        <v>3625</v>
      </c>
      <c r="B803" s="1">
        <v>591728</v>
      </c>
      <c r="C803" s="1">
        <v>2013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38</v>
      </c>
      <c r="K803" s="1">
        <v>1</v>
      </c>
      <c r="L803" t="s">
        <v>20</v>
      </c>
    </row>
    <row r="804" spans="1:12" x14ac:dyDescent="0.25">
      <c r="A804" s="1">
        <v>3625</v>
      </c>
      <c r="B804" s="1">
        <v>591836</v>
      </c>
      <c r="C804" s="1">
        <v>2013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35</v>
      </c>
      <c r="K804" s="1">
        <v>0</v>
      </c>
      <c r="L804" t="s">
        <v>20</v>
      </c>
    </row>
    <row r="805" spans="1:12" x14ac:dyDescent="0.25">
      <c r="A805" s="1">
        <v>3625</v>
      </c>
      <c r="B805" s="1">
        <v>591848</v>
      </c>
      <c r="C805" s="1">
        <v>2013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50</v>
      </c>
      <c r="K805" s="1">
        <v>0</v>
      </c>
      <c r="L805" t="s">
        <v>20</v>
      </c>
    </row>
    <row r="806" spans="1:12" x14ac:dyDescent="0.25">
      <c r="A806" s="1">
        <v>3688</v>
      </c>
      <c r="B806" s="1">
        <v>602326</v>
      </c>
      <c r="C806" s="1">
        <v>2013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35</v>
      </c>
      <c r="K806" s="1">
        <v>1</v>
      </c>
      <c r="L806" t="s">
        <v>20</v>
      </c>
    </row>
    <row r="807" spans="1:12" x14ac:dyDescent="0.25">
      <c r="A807" s="1">
        <v>3688</v>
      </c>
      <c r="B807" s="1">
        <v>602341</v>
      </c>
      <c r="C807" s="1">
        <v>2013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32</v>
      </c>
      <c r="K807" s="1">
        <v>1</v>
      </c>
      <c r="L807" t="s">
        <v>20</v>
      </c>
    </row>
    <row r="808" spans="1:12" x14ac:dyDescent="0.25">
      <c r="A808" s="1">
        <v>3706</v>
      </c>
      <c r="B808" s="1">
        <v>605307</v>
      </c>
      <c r="C808" s="1">
        <v>2013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54</v>
      </c>
      <c r="K808" s="1">
        <v>1</v>
      </c>
      <c r="L808" t="s">
        <v>20</v>
      </c>
    </row>
    <row r="809" spans="1:12" x14ac:dyDescent="0.25">
      <c r="A809" s="1">
        <v>3223</v>
      </c>
      <c r="B809" s="1">
        <v>524267</v>
      </c>
      <c r="C809" s="1">
        <v>2012</v>
      </c>
      <c r="D809" s="1">
        <v>0</v>
      </c>
      <c r="E809" s="1">
        <v>1</v>
      </c>
      <c r="F809" s="1">
        <v>0</v>
      </c>
      <c r="G809" s="1">
        <v>0</v>
      </c>
      <c r="H809" s="1">
        <v>1</v>
      </c>
      <c r="I809" s="1">
        <v>0</v>
      </c>
      <c r="J809" s="1">
        <v>37</v>
      </c>
      <c r="K809" s="1">
        <v>1</v>
      </c>
      <c r="L809" t="s">
        <v>20</v>
      </c>
    </row>
    <row r="810" spans="1:12" x14ac:dyDescent="0.25">
      <c r="A810" s="1">
        <v>3262</v>
      </c>
      <c r="B810" s="1">
        <v>530844</v>
      </c>
      <c r="C810" s="1">
        <v>2012</v>
      </c>
      <c r="D810" s="1">
        <v>0</v>
      </c>
      <c r="E810" s="1">
        <v>0</v>
      </c>
      <c r="F810" s="1">
        <v>0</v>
      </c>
      <c r="G810" s="1">
        <v>0</v>
      </c>
      <c r="H810" s="1">
        <v>1</v>
      </c>
      <c r="I810" s="1">
        <v>0</v>
      </c>
      <c r="J810" s="1">
        <v>31</v>
      </c>
      <c r="K810" s="1">
        <v>1</v>
      </c>
      <c r="L810" t="s">
        <v>20</v>
      </c>
    </row>
    <row r="811" spans="1:12" x14ac:dyDescent="0.25">
      <c r="A811" s="1">
        <v>3281</v>
      </c>
      <c r="B811" s="1">
        <v>534070</v>
      </c>
      <c r="C811" s="1">
        <v>2012</v>
      </c>
      <c r="D811" s="1">
        <v>0</v>
      </c>
      <c r="E811" s="1">
        <v>0</v>
      </c>
      <c r="F811" s="1">
        <v>0</v>
      </c>
      <c r="G811" s="1">
        <v>1</v>
      </c>
      <c r="H811" s="1">
        <v>0</v>
      </c>
      <c r="I811" s="1">
        <v>0</v>
      </c>
      <c r="J811" s="1">
        <v>31</v>
      </c>
      <c r="K811" s="1">
        <v>1</v>
      </c>
      <c r="L811" t="s">
        <v>20</v>
      </c>
    </row>
    <row r="812" spans="1:12" x14ac:dyDescent="0.25">
      <c r="A812" s="1">
        <v>3281</v>
      </c>
      <c r="B812" s="1">
        <v>534088</v>
      </c>
      <c r="C812" s="1">
        <v>2012</v>
      </c>
      <c r="D812" s="1">
        <v>0</v>
      </c>
      <c r="E812" s="1">
        <v>0</v>
      </c>
      <c r="F812" s="1">
        <v>0</v>
      </c>
      <c r="G812" s="1">
        <v>1</v>
      </c>
      <c r="H812" s="1">
        <v>0</v>
      </c>
      <c r="I812" s="1">
        <v>0</v>
      </c>
      <c r="J812" s="1">
        <v>42</v>
      </c>
      <c r="K812" s="1">
        <v>1</v>
      </c>
      <c r="L812" t="s">
        <v>20</v>
      </c>
    </row>
    <row r="813" spans="1:12" x14ac:dyDescent="0.25">
      <c r="A813" s="1">
        <v>3326</v>
      </c>
      <c r="B813" s="1">
        <v>541445</v>
      </c>
      <c r="C813" s="1">
        <v>2012</v>
      </c>
      <c r="D813" s="1">
        <v>0</v>
      </c>
      <c r="E813" s="1">
        <v>0</v>
      </c>
      <c r="F813" s="1">
        <v>0</v>
      </c>
      <c r="G813" s="1">
        <v>1</v>
      </c>
      <c r="H813" s="1">
        <v>0</v>
      </c>
      <c r="I813" s="1">
        <v>0</v>
      </c>
      <c r="J813" s="1">
        <v>41</v>
      </c>
      <c r="K813" s="1">
        <v>1</v>
      </c>
      <c r="L813" t="s">
        <v>20</v>
      </c>
    </row>
    <row r="814" spans="1:12" x14ac:dyDescent="0.25">
      <c r="A814" s="1">
        <v>3335</v>
      </c>
      <c r="B814" s="1">
        <v>542953</v>
      </c>
      <c r="C814" s="1">
        <v>2012</v>
      </c>
      <c r="D814" s="1">
        <v>0</v>
      </c>
      <c r="E814" s="1">
        <v>0</v>
      </c>
      <c r="F814" s="1">
        <v>1</v>
      </c>
      <c r="G814" s="1">
        <v>0</v>
      </c>
      <c r="H814" s="1">
        <v>0</v>
      </c>
      <c r="I814" s="1">
        <v>0</v>
      </c>
      <c r="J814" s="1">
        <v>32</v>
      </c>
      <c r="K814" s="1">
        <v>1</v>
      </c>
      <c r="L814" t="s">
        <v>20</v>
      </c>
    </row>
    <row r="815" spans="1:12" x14ac:dyDescent="0.25">
      <c r="A815" s="1">
        <v>3335</v>
      </c>
      <c r="B815" s="1">
        <v>542964</v>
      </c>
      <c r="C815" s="1">
        <v>2012</v>
      </c>
      <c r="D815" s="1">
        <v>0</v>
      </c>
      <c r="E815" s="1">
        <v>0</v>
      </c>
      <c r="F815" s="1">
        <v>1</v>
      </c>
      <c r="G815" s="1">
        <v>0</v>
      </c>
      <c r="H815" s="1">
        <v>0</v>
      </c>
      <c r="I815" s="1">
        <v>0</v>
      </c>
      <c r="J815" s="1">
        <v>34</v>
      </c>
      <c r="K815" s="1">
        <v>1</v>
      </c>
      <c r="L815" t="s">
        <v>20</v>
      </c>
    </row>
    <row r="816" spans="1:12" x14ac:dyDescent="0.25">
      <c r="A816" s="1">
        <v>3335</v>
      </c>
      <c r="B816" s="1">
        <v>542983</v>
      </c>
      <c r="C816" s="1">
        <v>2012</v>
      </c>
      <c r="D816" s="1">
        <v>0</v>
      </c>
      <c r="E816" s="1">
        <v>0</v>
      </c>
      <c r="F816" s="1">
        <v>1</v>
      </c>
      <c r="G816" s="1">
        <v>0</v>
      </c>
      <c r="H816" s="1">
        <v>0</v>
      </c>
      <c r="I816" s="1">
        <v>0</v>
      </c>
      <c r="J816" s="1">
        <v>42</v>
      </c>
      <c r="K816" s="1">
        <v>1</v>
      </c>
      <c r="L816" t="s">
        <v>20</v>
      </c>
    </row>
    <row r="817" spans="1:12" x14ac:dyDescent="0.25">
      <c r="A817" s="1">
        <v>3335</v>
      </c>
      <c r="B817" s="1">
        <v>543011</v>
      </c>
      <c r="C817" s="1">
        <v>2012</v>
      </c>
      <c r="D817" s="1">
        <v>0</v>
      </c>
      <c r="E817" s="1">
        <v>0</v>
      </c>
      <c r="F817" s="1">
        <v>1</v>
      </c>
      <c r="G817" s="1">
        <v>0</v>
      </c>
      <c r="H817" s="1">
        <v>0</v>
      </c>
      <c r="I817" s="1">
        <v>0</v>
      </c>
      <c r="J817" s="1">
        <v>19</v>
      </c>
      <c r="K817" s="1">
        <v>1</v>
      </c>
      <c r="L817" t="s">
        <v>20</v>
      </c>
    </row>
    <row r="818" spans="1:12" x14ac:dyDescent="0.25">
      <c r="A818" s="1">
        <v>3367</v>
      </c>
      <c r="B818" s="1">
        <v>548407</v>
      </c>
      <c r="C818" s="1">
        <v>2012</v>
      </c>
      <c r="D818" s="1">
        <v>0</v>
      </c>
      <c r="E818" s="1">
        <v>1</v>
      </c>
      <c r="F818" s="1">
        <v>0</v>
      </c>
      <c r="G818" s="1">
        <v>1</v>
      </c>
      <c r="H818" s="1">
        <v>0</v>
      </c>
      <c r="I818" s="1">
        <v>0</v>
      </c>
      <c r="J818" s="1">
        <v>29</v>
      </c>
      <c r="K818" s="1">
        <v>1</v>
      </c>
      <c r="L818" t="s">
        <v>20</v>
      </c>
    </row>
    <row r="819" spans="1:12" x14ac:dyDescent="0.25">
      <c r="A819" s="1">
        <v>3367</v>
      </c>
      <c r="B819" s="1">
        <v>548440</v>
      </c>
      <c r="C819" s="1">
        <v>2012</v>
      </c>
      <c r="D819" s="1">
        <v>0</v>
      </c>
      <c r="E819" s="1">
        <v>1</v>
      </c>
      <c r="F819" s="1">
        <v>0</v>
      </c>
      <c r="G819" s="1">
        <v>1</v>
      </c>
      <c r="H819" s="1">
        <v>0</v>
      </c>
      <c r="I819" s="1">
        <v>0</v>
      </c>
      <c r="J819" s="1">
        <v>50</v>
      </c>
      <c r="K819" s="1">
        <v>1</v>
      </c>
      <c r="L819" t="s">
        <v>20</v>
      </c>
    </row>
    <row r="820" spans="1:12" x14ac:dyDescent="0.25">
      <c r="A820" s="1">
        <v>3383</v>
      </c>
      <c r="B820" s="1">
        <v>551044</v>
      </c>
      <c r="C820" s="1">
        <v>2012</v>
      </c>
      <c r="D820" s="1">
        <v>0</v>
      </c>
      <c r="E820" s="1">
        <v>0</v>
      </c>
      <c r="F820" s="1">
        <v>1</v>
      </c>
      <c r="G820" s="1">
        <v>1</v>
      </c>
      <c r="H820" s="1">
        <v>0</v>
      </c>
      <c r="I820" s="1">
        <v>0</v>
      </c>
      <c r="J820" s="1">
        <v>35</v>
      </c>
      <c r="K820" s="1">
        <v>1</v>
      </c>
      <c r="L820" t="s">
        <v>20</v>
      </c>
    </row>
    <row r="821" spans="1:12" x14ac:dyDescent="0.25">
      <c r="A821" s="1">
        <v>3383</v>
      </c>
      <c r="B821" s="1">
        <v>551091</v>
      </c>
      <c r="C821" s="1">
        <v>2012</v>
      </c>
      <c r="D821" s="1">
        <v>0</v>
      </c>
      <c r="E821" s="1">
        <v>0</v>
      </c>
      <c r="F821" s="1">
        <v>1</v>
      </c>
      <c r="G821" s="1">
        <v>1</v>
      </c>
      <c r="H821" s="1">
        <v>0</v>
      </c>
      <c r="I821" s="1">
        <v>0</v>
      </c>
      <c r="J821" s="1">
        <v>40</v>
      </c>
      <c r="K821" s="1">
        <v>1</v>
      </c>
      <c r="L821" t="s">
        <v>20</v>
      </c>
    </row>
    <row r="822" spans="1:12" x14ac:dyDescent="0.25">
      <c r="A822" s="1">
        <v>3418</v>
      </c>
      <c r="B822" s="1">
        <v>556907</v>
      </c>
      <c r="C822" s="1">
        <v>2012</v>
      </c>
      <c r="D822" s="1">
        <v>0</v>
      </c>
      <c r="E822" s="1">
        <v>0</v>
      </c>
      <c r="F822" s="1">
        <v>0</v>
      </c>
      <c r="G822" s="1">
        <v>0</v>
      </c>
      <c r="H822" s="1">
        <v>1</v>
      </c>
      <c r="I822" s="1">
        <v>0</v>
      </c>
      <c r="J822" s="1">
        <v>42</v>
      </c>
      <c r="K822" s="1">
        <v>1</v>
      </c>
      <c r="L822" t="s">
        <v>20</v>
      </c>
    </row>
    <row r="823" spans="1:12" x14ac:dyDescent="0.25">
      <c r="A823" s="1">
        <v>3430</v>
      </c>
      <c r="B823" s="1">
        <v>558952</v>
      </c>
      <c r="C823" s="1">
        <v>2012</v>
      </c>
      <c r="D823" s="1">
        <v>0</v>
      </c>
      <c r="E823" s="1">
        <v>0</v>
      </c>
      <c r="F823" s="1">
        <v>1</v>
      </c>
      <c r="G823" s="1">
        <v>1</v>
      </c>
      <c r="H823" s="1">
        <v>0</v>
      </c>
      <c r="I823" s="1">
        <v>0</v>
      </c>
      <c r="J823" s="1">
        <v>50</v>
      </c>
      <c r="K823" s="1">
        <v>0</v>
      </c>
      <c r="L823" t="s">
        <v>20</v>
      </c>
    </row>
    <row r="824" spans="1:12" x14ac:dyDescent="0.25">
      <c r="A824" s="1">
        <v>3430</v>
      </c>
      <c r="B824" s="1">
        <v>558957</v>
      </c>
      <c r="C824" s="1">
        <v>2012</v>
      </c>
      <c r="D824" s="1">
        <v>0</v>
      </c>
      <c r="E824" s="1">
        <v>0</v>
      </c>
      <c r="F824" s="1">
        <v>1</v>
      </c>
      <c r="G824" s="1">
        <v>1</v>
      </c>
      <c r="H824" s="1">
        <v>0</v>
      </c>
      <c r="I824" s="1">
        <v>0</v>
      </c>
      <c r="J824" s="1">
        <v>46</v>
      </c>
      <c r="K824" s="1">
        <v>0</v>
      </c>
      <c r="L824" t="s">
        <v>20</v>
      </c>
    </row>
    <row r="825" spans="1:12" x14ac:dyDescent="0.25">
      <c r="A825" s="1">
        <v>3482</v>
      </c>
      <c r="B825" s="1">
        <v>567704</v>
      </c>
      <c r="C825" s="1">
        <v>2013</v>
      </c>
      <c r="D825" s="1">
        <v>0</v>
      </c>
      <c r="E825" s="1">
        <v>0</v>
      </c>
      <c r="F825" s="1">
        <v>0</v>
      </c>
      <c r="G825" s="1">
        <v>0</v>
      </c>
      <c r="H825" s="1">
        <v>1</v>
      </c>
      <c r="I825" s="1">
        <v>0</v>
      </c>
      <c r="J825" s="1">
        <v>47</v>
      </c>
      <c r="K825" s="1">
        <v>0</v>
      </c>
      <c r="L825" t="s">
        <v>20</v>
      </c>
    </row>
    <row r="826" spans="1:12" x14ac:dyDescent="0.25">
      <c r="A826" s="1">
        <v>3489</v>
      </c>
      <c r="B826" s="1">
        <v>568759</v>
      </c>
      <c r="C826" s="1">
        <v>2013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38</v>
      </c>
      <c r="K826" s="1">
        <v>0</v>
      </c>
      <c r="L826" t="s">
        <v>20</v>
      </c>
    </row>
    <row r="827" spans="1:12" x14ac:dyDescent="0.25">
      <c r="A827" s="1">
        <v>3489</v>
      </c>
      <c r="B827" s="1">
        <v>568780</v>
      </c>
      <c r="C827" s="1">
        <v>2013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30</v>
      </c>
      <c r="K827" s="1">
        <v>1</v>
      </c>
      <c r="L827" t="s">
        <v>20</v>
      </c>
    </row>
    <row r="828" spans="1:12" x14ac:dyDescent="0.25">
      <c r="A828" s="1">
        <v>3511</v>
      </c>
      <c r="B828" s="1">
        <v>572561</v>
      </c>
      <c r="C828" s="1">
        <v>2013</v>
      </c>
      <c r="D828" s="1">
        <v>0</v>
      </c>
      <c r="E828" s="1">
        <v>0</v>
      </c>
      <c r="F828" s="1">
        <v>0</v>
      </c>
      <c r="G828" s="1">
        <v>0</v>
      </c>
      <c r="H828" s="1">
        <v>1</v>
      </c>
      <c r="I828" s="1">
        <v>0</v>
      </c>
      <c r="J828" s="1">
        <v>50</v>
      </c>
      <c r="K828" s="1">
        <v>1</v>
      </c>
      <c r="L828" t="s">
        <v>20</v>
      </c>
    </row>
    <row r="829" spans="1:12" x14ac:dyDescent="0.25">
      <c r="A829" s="1">
        <v>3535</v>
      </c>
      <c r="B829" s="1">
        <v>576508</v>
      </c>
      <c r="C829" s="1">
        <v>2013</v>
      </c>
      <c r="D829" s="1">
        <v>0</v>
      </c>
      <c r="E829" s="1">
        <v>0</v>
      </c>
      <c r="F829" s="1">
        <v>0</v>
      </c>
      <c r="G829" s="1">
        <v>0</v>
      </c>
      <c r="H829" s="1">
        <v>1</v>
      </c>
      <c r="I829" s="1">
        <v>0</v>
      </c>
      <c r="J829" s="1">
        <v>38</v>
      </c>
      <c r="K829" s="1">
        <v>1</v>
      </c>
      <c r="L829" t="s">
        <v>20</v>
      </c>
    </row>
    <row r="830" spans="1:12" x14ac:dyDescent="0.25">
      <c r="A830" s="1">
        <v>3535</v>
      </c>
      <c r="B830" s="1">
        <v>576623</v>
      </c>
      <c r="C830" s="1">
        <v>2013</v>
      </c>
      <c r="D830" s="1">
        <v>0</v>
      </c>
      <c r="E830" s="1">
        <v>0</v>
      </c>
      <c r="F830" s="1">
        <v>0</v>
      </c>
      <c r="G830" s="1">
        <v>0</v>
      </c>
      <c r="H830" s="1">
        <v>1</v>
      </c>
      <c r="I830" s="1">
        <v>0</v>
      </c>
      <c r="J830" s="1">
        <v>27</v>
      </c>
      <c r="K830" s="1">
        <v>1</v>
      </c>
      <c r="L830" t="s">
        <v>20</v>
      </c>
    </row>
    <row r="831" spans="1:12" x14ac:dyDescent="0.25">
      <c r="A831" s="1">
        <v>3563</v>
      </c>
      <c r="B831" s="1">
        <v>581287</v>
      </c>
      <c r="C831" s="1">
        <v>2013</v>
      </c>
      <c r="D831" s="1">
        <v>0</v>
      </c>
      <c r="E831" s="1">
        <v>0</v>
      </c>
      <c r="F831" s="1">
        <v>0</v>
      </c>
      <c r="G831" s="1">
        <v>0</v>
      </c>
      <c r="H831" s="1">
        <v>1</v>
      </c>
      <c r="I831" s="1">
        <v>0</v>
      </c>
      <c r="J831" s="1">
        <v>47</v>
      </c>
      <c r="K831" s="1">
        <v>1</v>
      </c>
      <c r="L831" t="s">
        <v>20</v>
      </c>
    </row>
    <row r="832" spans="1:12" x14ac:dyDescent="0.25">
      <c r="A832" s="1">
        <v>3563</v>
      </c>
      <c r="B832" s="1">
        <v>581316</v>
      </c>
      <c r="C832" s="1">
        <v>2013</v>
      </c>
      <c r="D832" s="1">
        <v>0</v>
      </c>
      <c r="E832" s="1">
        <v>0</v>
      </c>
      <c r="F832" s="1">
        <v>0</v>
      </c>
      <c r="G832" s="1">
        <v>0</v>
      </c>
      <c r="H832" s="1">
        <v>1</v>
      </c>
      <c r="I832" s="1">
        <v>0</v>
      </c>
      <c r="J832" s="1">
        <v>48</v>
      </c>
      <c r="K832" s="1">
        <v>1</v>
      </c>
      <c r="L832" t="s">
        <v>20</v>
      </c>
    </row>
    <row r="833" spans="1:12" x14ac:dyDescent="0.25">
      <c r="A833" s="1">
        <v>3583</v>
      </c>
      <c r="B833" s="1">
        <v>584682</v>
      </c>
      <c r="C833" s="1">
        <v>2013</v>
      </c>
      <c r="D833" s="1">
        <v>0</v>
      </c>
      <c r="E833" s="1">
        <v>0</v>
      </c>
      <c r="F833" s="1">
        <v>1</v>
      </c>
      <c r="G833" s="1">
        <v>0</v>
      </c>
      <c r="H833" s="1">
        <v>0</v>
      </c>
      <c r="I833" s="1">
        <v>0</v>
      </c>
      <c r="J833" s="1">
        <v>33</v>
      </c>
      <c r="K833" s="1">
        <v>1</v>
      </c>
      <c r="L833" t="s">
        <v>20</v>
      </c>
    </row>
    <row r="834" spans="1:12" x14ac:dyDescent="0.25">
      <c r="A834" s="1">
        <v>3602</v>
      </c>
      <c r="B834" s="1">
        <v>587816</v>
      </c>
      <c r="C834" s="1">
        <v>2013</v>
      </c>
      <c r="D834" s="1">
        <v>0</v>
      </c>
      <c r="E834" s="1">
        <v>0</v>
      </c>
      <c r="F834" s="1">
        <v>0</v>
      </c>
      <c r="G834" s="1">
        <v>0</v>
      </c>
      <c r="H834" s="1">
        <v>1</v>
      </c>
      <c r="I834" s="1">
        <v>0</v>
      </c>
      <c r="J834" s="1">
        <v>24</v>
      </c>
      <c r="K834" s="1">
        <v>1</v>
      </c>
      <c r="L834" t="s">
        <v>20</v>
      </c>
    </row>
    <row r="835" spans="1:12" x14ac:dyDescent="0.25">
      <c r="A835" s="1">
        <v>3602</v>
      </c>
      <c r="B835" s="1">
        <v>587843</v>
      </c>
      <c r="C835" s="1">
        <v>2013</v>
      </c>
      <c r="D835" s="1">
        <v>0</v>
      </c>
      <c r="E835" s="1">
        <v>0</v>
      </c>
      <c r="F835" s="1">
        <v>0</v>
      </c>
      <c r="G835" s="1">
        <v>0</v>
      </c>
      <c r="H835" s="1">
        <v>1</v>
      </c>
      <c r="I835" s="1">
        <v>0</v>
      </c>
      <c r="J835" s="1">
        <v>35</v>
      </c>
      <c r="K835" s="1">
        <v>1</v>
      </c>
      <c r="L835" t="s">
        <v>20</v>
      </c>
    </row>
    <row r="836" spans="1:12" x14ac:dyDescent="0.25">
      <c r="A836" s="1">
        <v>3610</v>
      </c>
      <c r="B836" s="1">
        <v>589176</v>
      </c>
      <c r="C836" s="1">
        <v>2013</v>
      </c>
      <c r="D836" s="1">
        <v>0</v>
      </c>
      <c r="E836" s="1">
        <v>0</v>
      </c>
      <c r="F836" s="1">
        <v>0</v>
      </c>
      <c r="G836" s="1">
        <v>0</v>
      </c>
      <c r="H836" s="1">
        <v>1</v>
      </c>
      <c r="I836" s="1">
        <v>0</v>
      </c>
      <c r="J836" s="1">
        <v>30</v>
      </c>
      <c r="K836" s="1">
        <v>1</v>
      </c>
      <c r="L836" t="s">
        <v>20</v>
      </c>
    </row>
    <row r="837" spans="1:12" x14ac:dyDescent="0.25">
      <c r="A837" s="1">
        <v>3610</v>
      </c>
      <c r="B837" s="1">
        <v>589235</v>
      </c>
      <c r="C837" s="1">
        <v>2013</v>
      </c>
      <c r="D837" s="1">
        <v>0</v>
      </c>
      <c r="E837" s="1">
        <v>0</v>
      </c>
      <c r="F837" s="1">
        <v>0</v>
      </c>
      <c r="G837" s="1">
        <v>0</v>
      </c>
      <c r="H837" s="1">
        <v>1</v>
      </c>
      <c r="I837" s="1">
        <v>0</v>
      </c>
      <c r="J837" s="1">
        <v>55</v>
      </c>
      <c r="K837" s="1">
        <v>0</v>
      </c>
      <c r="L837" t="s">
        <v>20</v>
      </c>
    </row>
    <row r="838" spans="1:12" x14ac:dyDescent="0.25">
      <c r="A838" s="1">
        <v>3610</v>
      </c>
      <c r="B838" s="1">
        <v>589292</v>
      </c>
      <c r="C838" s="1">
        <v>2013</v>
      </c>
      <c r="D838" s="1">
        <v>0</v>
      </c>
      <c r="E838" s="1">
        <v>0</v>
      </c>
      <c r="F838" s="1">
        <v>0</v>
      </c>
      <c r="G838" s="1">
        <v>0</v>
      </c>
      <c r="H838" s="1">
        <v>1</v>
      </c>
      <c r="I838" s="1">
        <v>0</v>
      </c>
      <c r="J838" s="1">
        <v>46</v>
      </c>
      <c r="K838" s="1">
        <v>1</v>
      </c>
      <c r="L838" t="s">
        <v>20</v>
      </c>
    </row>
    <row r="839" spans="1:12" x14ac:dyDescent="0.25">
      <c r="A839" s="1">
        <v>3641</v>
      </c>
      <c r="B839" s="1">
        <v>594451</v>
      </c>
      <c r="C839" s="1">
        <v>2013</v>
      </c>
      <c r="D839" s="1">
        <v>0</v>
      </c>
      <c r="E839" s="1">
        <v>0</v>
      </c>
      <c r="F839" s="1">
        <v>0</v>
      </c>
      <c r="G839" s="1">
        <v>0</v>
      </c>
      <c r="H839" s="1">
        <v>1</v>
      </c>
      <c r="I839" s="1">
        <v>0</v>
      </c>
      <c r="J839" s="1">
        <v>27</v>
      </c>
      <c r="K839" s="1">
        <v>1</v>
      </c>
      <c r="L839" t="s">
        <v>20</v>
      </c>
    </row>
    <row r="840" spans="1:12" x14ac:dyDescent="0.25">
      <c r="A840" s="1">
        <v>3641</v>
      </c>
      <c r="B840" s="1">
        <v>594471</v>
      </c>
      <c r="C840" s="1">
        <v>2013</v>
      </c>
      <c r="D840" s="1">
        <v>0</v>
      </c>
      <c r="E840" s="1">
        <v>0</v>
      </c>
      <c r="F840" s="1">
        <v>0</v>
      </c>
      <c r="G840" s="1">
        <v>0</v>
      </c>
      <c r="H840" s="1">
        <v>1</v>
      </c>
      <c r="I840" s="1">
        <v>0</v>
      </c>
      <c r="J840" s="1">
        <v>53</v>
      </c>
      <c r="K840" s="1">
        <v>1</v>
      </c>
      <c r="L840" t="s">
        <v>20</v>
      </c>
    </row>
    <row r="841" spans="1:12" x14ac:dyDescent="0.25">
      <c r="A841" s="1">
        <v>3641</v>
      </c>
      <c r="B841" s="1">
        <v>594534</v>
      </c>
      <c r="C841" s="1">
        <v>2013</v>
      </c>
      <c r="D841" s="1">
        <v>0</v>
      </c>
      <c r="E841" s="1">
        <v>0</v>
      </c>
      <c r="F841" s="1">
        <v>0</v>
      </c>
      <c r="G841" s="1">
        <v>0</v>
      </c>
      <c r="H841" s="1">
        <v>1</v>
      </c>
      <c r="I841" s="1">
        <v>0</v>
      </c>
      <c r="J841" s="1">
        <v>48</v>
      </c>
      <c r="K841" s="1">
        <v>0</v>
      </c>
      <c r="L841" t="s">
        <v>20</v>
      </c>
    </row>
    <row r="842" spans="1:12" x14ac:dyDescent="0.25">
      <c r="A842" s="1">
        <v>3651</v>
      </c>
      <c r="B842" s="1">
        <v>596173</v>
      </c>
      <c r="C842" s="1">
        <v>2013</v>
      </c>
      <c r="D842" s="1">
        <v>0</v>
      </c>
      <c r="E842" s="1">
        <v>0</v>
      </c>
      <c r="F842" s="1">
        <v>0</v>
      </c>
      <c r="G842" s="1">
        <v>1</v>
      </c>
      <c r="H842" s="1">
        <v>1</v>
      </c>
      <c r="I842" s="1">
        <v>0</v>
      </c>
      <c r="J842" s="1">
        <v>53</v>
      </c>
      <c r="K842" s="1">
        <v>1</v>
      </c>
      <c r="L842" t="s">
        <v>20</v>
      </c>
    </row>
    <row r="843" spans="1:12" x14ac:dyDescent="0.25">
      <c r="A843" s="1">
        <v>3651</v>
      </c>
      <c r="B843" s="1">
        <v>596248</v>
      </c>
      <c r="C843" s="1">
        <v>2013</v>
      </c>
      <c r="D843" s="1">
        <v>0</v>
      </c>
      <c r="E843" s="1">
        <v>0</v>
      </c>
      <c r="F843" s="1">
        <v>0</v>
      </c>
      <c r="G843" s="1">
        <v>1</v>
      </c>
      <c r="H843" s="1">
        <v>1</v>
      </c>
      <c r="I843" s="1">
        <v>0</v>
      </c>
      <c r="J843" s="1">
        <v>32</v>
      </c>
      <c r="K843" s="1">
        <v>1</v>
      </c>
      <c r="L843" t="s">
        <v>20</v>
      </c>
    </row>
    <row r="844" spans="1:12" x14ac:dyDescent="0.25">
      <c r="A844" s="1">
        <v>3386</v>
      </c>
      <c r="B844" s="1">
        <v>551537</v>
      </c>
      <c r="C844" s="1">
        <v>2012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57</v>
      </c>
      <c r="K844" s="1">
        <v>0</v>
      </c>
      <c r="L844" t="s">
        <v>23</v>
      </c>
    </row>
    <row r="845" spans="1:12" x14ac:dyDescent="0.25">
      <c r="A845" s="1">
        <v>3386</v>
      </c>
      <c r="B845" s="1">
        <v>551556</v>
      </c>
      <c r="C845" s="1">
        <v>2012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40</v>
      </c>
      <c r="K845" s="1">
        <v>1</v>
      </c>
      <c r="L845" t="s">
        <v>23</v>
      </c>
    </row>
    <row r="846" spans="1:12" x14ac:dyDescent="0.25">
      <c r="A846" s="1">
        <v>3386</v>
      </c>
      <c r="B846" s="1">
        <v>551590</v>
      </c>
      <c r="C846" s="1">
        <v>2012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31</v>
      </c>
      <c r="K846" s="1">
        <v>1</v>
      </c>
      <c r="L846" t="s">
        <v>23</v>
      </c>
    </row>
    <row r="847" spans="1:12" x14ac:dyDescent="0.25">
      <c r="A847" s="1">
        <v>3386</v>
      </c>
      <c r="B847" s="1">
        <v>551648</v>
      </c>
      <c r="C847" s="1">
        <v>2012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25</v>
      </c>
      <c r="K847" s="1">
        <v>1</v>
      </c>
      <c r="L847" t="s">
        <v>23</v>
      </c>
    </row>
    <row r="848" spans="1:12" x14ac:dyDescent="0.25">
      <c r="A848" s="1">
        <v>3476</v>
      </c>
      <c r="B848" s="1">
        <v>566577</v>
      </c>
      <c r="C848" s="1">
        <v>2013</v>
      </c>
      <c r="D848" s="1">
        <v>0</v>
      </c>
      <c r="E848" s="1">
        <v>0</v>
      </c>
      <c r="F848" s="1">
        <v>0</v>
      </c>
      <c r="G848" s="1">
        <v>0</v>
      </c>
      <c r="H848" s="1">
        <v>1</v>
      </c>
      <c r="I848" s="1">
        <v>0</v>
      </c>
      <c r="J848" s="1">
        <v>48</v>
      </c>
      <c r="K848" s="1">
        <v>0</v>
      </c>
      <c r="L848" t="s">
        <v>23</v>
      </c>
    </row>
    <row r="849" spans="1:12" x14ac:dyDescent="0.25">
      <c r="A849" s="1">
        <v>3476</v>
      </c>
      <c r="B849" s="1">
        <v>566593</v>
      </c>
      <c r="C849" s="1">
        <v>2013</v>
      </c>
      <c r="D849" s="1">
        <v>0</v>
      </c>
      <c r="E849" s="1">
        <v>0</v>
      </c>
      <c r="F849" s="1">
        <v>0</v>
      </c>
      <c r="G849" s="1">
        <v>0</v>
      </c>
      <c r="H849" s="1">
        <v>1</v>
      </c>
      <c r="I849" s="1">
        <v>0</v>
      </c>
      <c r="J849" s="1">
        <v>47</v>
      </c>
      <c r="K849" s="1">
        <v>1</v>
      </c>
      <c r="L849" t="s">
        <v>23</v>
      </c>
    </row>
    <row r="850" spans="1:12" x14ac:dyDescent="0.25">
      <c r="A850" s="1">
        <v>3216</v>
      </c>
      <c r="B850" s="1">
        <v>523113</v>
      </c>
      <c r="C850" s="1">
        <v>2012</v>
      </c>
      <c r="D850" s="1">
        <v>0</v>
      </c>
      <c r="E850" s="1">
        <v>0</v>
      </c>
      <c r="F850" s="1">
        <v>0</v>
      </c>
      <c r="G850" s="1">
        <v>0</v>
      </c>
      <c r="H850" s="1">
        <v>1</v>
      </c>
      <c r="I850" s="1">
        <v>0</v>
      </c>
      <c r="J850" s="1">
        <v>23</v>
      </c>
      <c r="K850" s="1">
        <v>1</v>
      </c>
      <c r="L850" t="s">
        <v>23</v>
      </c>
    </row>
    <row r="851" spans="1:12" x14ac:dyDescent="0.25">
      <c r="A851" s="1">
        <v>3229</v>
      </c>
      <c r="B851" s="1">
        <v>525289</v>
      </c>
      <c r="C851" s="1">
        <v>2012</v>
      </c>
      <c r="D851" s="1">
        <v>0</v>
      </c>
      <c r="E851" s="1">
        <v>0</v>
      </c>
      <c r="F851" s="1">
        <v>0</v>
      </c>
      <c r="G851" s="1">
        <v>0</v>
      </c>
      <c r="H851" s="1">
        <v>1</v>
      </c>
      <c r="I851" s="1">
        <v>0</v>
      </c>
      <c r="J851" s="1">
        <v>31</v>
      </c>
      <c r="K851" s="1">
        <v>1</v>
      </c>
      <c r="L851" t="s">
        <v>23</v>
      </c>
    </row>
    <row r="852" spans="1:12" x14ac:dyDescent="0.25">
      <c r="A852" s="1">
        <v>3229</v>
      </c>
      <c r="B852" s="1">
        <v>525339</v>
      </c>
      <c r="C852" s="1">
        <v>2012</v>
      </c>
      <c r="D852" s="1">
        <v>0</v>
      </c>
      <c r="E852" s="1">
        <v>0</v>
      </c>
      <c r="F852" s="1">
        <v>0</v>
      </c>
      <c r="G852" s="1">
        <v>0</v>
      </c>
      <c r="H852" s="1">
        <v>1</v>
      </c>
      <c r="I852" s="1">
        <v>0</v>
      </c>
      <c r="J852" s="1">
        <v>38</v>
      </c>
      <c r="K852" s="1">
        <v>1</v>
      </c>
      <c r="L852" t="s">
        <v>23</v>
      </c>
    </row>
    <row r="853" spans="1:12" x14ac:dyDescent="0.25">
      <c r="A853" s="1">
        <v>3229</v>
      </c>
      <c r="B853" s="1">
        <v>525355</v>
      </c>
      <c r="C853" s="1">
        <v>2012</v>
      </c>
      <c r="D853" s="1">
        <v>0</v>
      </c>
      <c r="E853" s="1">
        <v>0</v>
      </c>
      <c r="F853" s="1">
        <v>0</v>
      </c>
      <c r="G853" s="1">
        <v>0</v>
      </c>
      <c r="H853" s="1">
        <v>1</v>
      </c>
      <c r="I853" s="1">
        <v>0</v>
      </c>
      <c r="J853" s="1">
        <v>41</v>
      </c>
      <c r="K853" s="1">
        <v>0</v>
      </c>
      <c r="L853" t="s">
        <v>23</v>
      </c>
    </row>
    <row r="854" spans="1:12" x14ac:dyDescent="0.25">
      <c r="A854" s="1">
        <v>3229</v>
      </c>
      <c r="B854" s="1">
        <v>525374</v>
      </c>
      <c r="C854" s="1">
        <v>2012</v>
      </c>
      <c r="D854" s="1">
        <v>0</v>
      </c>
      <c r="E854" s="1">
        <v>0</v>
      </c>
      <c r="F854" s="1">
        <v>0</v>
      </c>
      <c r="G854" s="1">
        <v>0</v>
      </c>
      <c r="H854" s="1">
        <v>1</v>
      </c>
      <c r="I854" s="1">
        <v>0</v>
      </c>
      <c r="J854" s="1">
        <v>48</v>
      </c>
      <c r="K854" s="1">
        <v>0</v>
      </c>
      <c r="L854" t="s">
        <v>23</v>
      </c>
    </row>
    <row r="855" spans="1:12" x14ac:dyDescent="0.25">
      <c r="A855" s="1">
        <v>3229</v>
      </c>
      <c r="B855" s="1">
        <v>525449</v>
      </c>
      <c r="C855" s="1">
        <v>2012</v>
      </c>
      <c r="D855" s="1">
        <v>0</v>
      </c>
      <c r="E855" s="1">
        <v>0</v>
      </c>
      <c r="F855" s="1">
        <v>0</v>
      </c>
      <c r="G855" s="1">
        <v>0</v>
      </c>
      <c r="H855" s="1">
        <v>1</v>
      </c>
      <c r="I855" s="1">
        <v>0</v>
      </c>
      <c r="J855" s="1">
        <v>26</v>
      </c>
      <c r="K855" s="1">
        <v>1</v>
      </c>
      <c r="L855" t="s">
        <v>23</v>
      </c>
    </row>
    <row r="856" spans="1:12" x14ac:dyDescent="0.25">
      <c r="A856" s="1">
        <v>3266</v>
      </c>
      <c r="B856" s="1">
        <v>531480</v>
      </c>
      <c r="C856" s="1">
        <v>2012</v>
      </c>
      <c r="D856" s="1">
        <v>0</v>
      </c>
      <c r="E856" s="1">
        <v>0</v>
      </c>
      <c r="F856" s="1">
        <v>0</v>
      </c>
      <c r="G856" s="1">
        <v>0</v>
      </c>
      <c r="H856" s="1">
        <v>1</v>
      </c>
      <c r="I856" s="1">
        <v>0</v>
      </c>
      <c r="J856" s="1">
        <v>22</v>
      </c>
      <c r="K856" s="1">
        <v>1</v>
      </c>
      <c r="L856" t="s">
        <v>23</v>
      </c>
    </row>
    <row r="857" spans="1:12" x14ac:dyDescent="0.25">
      <c r="A857" s="1">
        <v>3266</v>
      </c>
      <c r="B857" s="1">
        <v>531505</v>
      </c>
      <c r="C857" s="1">
        <v>2012</v>
      </c>
      <c r="D857" s="1">
        <v>0</v>
      </c>
      <c r="E857" s="1">
        <v>0</v>
      </c>
      <c r="F857" s="1">
        <v>0</v>
      </c>
      <c r="G857" s="1">
        <v>0</v>
      </c>
      <c r="H857" s="1">
        <v>1</v>
      </c>
      <c r="I857" s="1">
        <v>0</v>
      </c>
      <c r="J857" s="1">
        <v>38</v>
      </c>
      <c r="K857" s="1">
        <v>1</v>
      </c>
      <c r="L857" t="s">
        <v>23</v>
      </c>
    </row>
    <row r="858" spans="1:12" x14ac:dyDescent="0.25">
      <c r="A858" s="1">
        <v>3266</v>
      </c>
      <c r="B858" s="1">
        <v>531560</v>
      </c>
      <c r="C858" s="1">
        <v>2012</v>
      </c>
      <c r="D858" s="1">
        <v>0</v>
      </c>
      <c r="E858" s="1">
        <v>0</v>
      </c>
      <c r="F858" s="1">
        <v>0</v>
      </c>
      <c r="G858" s="1">
        <v>0</v>
      </c>
      <c r="H858" s="1">
        <v>1</v>
      </c>
      <c r="I858" s="1">
        <v>0</v>
      </c>
      <c r="J858" s="1">
        <v>47</v>
      </c>
      <c r="K858" s="1">
        <v>1</v>
      </c>
      <c r="L858" t="s">
        <v>23</v>
      </c>
    </row>
    <row r="859" spans="1:12" x14ac:dyDescent="0.25">
      <c r="A859" s="1">
        <v>3266</v>
      </c>
      <c r="B859" s="1">
        <v>531638</v>
      </c>
      <c r="C859" s="1">
        <v>2012</v>
      </c>
      <c r="D859" s="1">
        <v>0</v>
      </c>
      <c r="E859" s="1">
        <v>0</v>
      </c>
      <c r="F859" s="1">
        <v>0</v>
      </c>
      <c r="G859" s="1">
        <v>0</v>
      </c>
      <c r="H859" s="1">
        <v>1</v>
      </c>
      <c r="I859" s="1">
        <v>0</v>
      </c>
      <c r="J859" s="1">
        <v>40</v>
      </c>
      <c r="K859" s="1">
        <v>1</v>
      </c>
      <c r="L859" t="s">
        <v>23</v>
      </c>
    </row>
    <row r="860" spans="1:12" x14ac:dyDescent="0.25">
      <c r="A860" s="1">
        <v>3302</v>
      </c>
      <c r="B860" s="1">
        <v>537519</v>
      </c>
      <c r="C860" s="1">
        <v>2012</v>
      </c>
      <c r="D860" s="1">
        <v>0</v>
      </c>
      <c r="E860" s="1">
        <v>0</v>
      </c>
      <c r="F860" s="1">
        <v>0</v>
      </c>
      <c r="G860" s="1">
        <v>1</v>
      </c>
      <c r="H860" s="1">
        <v>1</v>
      </c>
      <c r="I860" s="1">
        <v>0</v>
      </c>
      <c r="J860" s="1">
        <v>39</v>
      </c>
      <c r="K860" s="1">
        <v>1</v>
      </c>
      <c r="L860" t="s">
        <v>23</v>
      </c>
    </row>
    <row r="861" spans="1:12" x14ac:dyDescent="0.25">
      <c r="A861" s="1">
        <v>3302</v>
      </c>
      <c r="B861" s="1">
        <v>537607</v>
      </c>
      <c r="C861" s="1">
        <v>2012</v>
      </c>
      <c r="D861" s="1">
        <v>0</v>
      </c>
      <c r="E861" s="1">
        <v>0</v>
      </c>
      <c r="F861" s="1">
        <v>0</v>
      </c>
      <c r="G861" s="1">
        <v>1</v>
      </c>
      <c r="H861" s="1">
        <v>1</v>
      </c>
      <c r="I861" s="1">
        <v>0</v>
      </c>
      <c r="J861" s="1">
        <v>45</v>
      </c>
      <c r="K861" s="1">
        <v>0</v>
      </c>
      <c r="L861" t="s">
        <v>23</v>
      </c>
    </row>
    <row r="862" spans="1:12" x14ac:dyDescent="0.25">
      <c r="A862" s="1">
        <v>3302</v>
      </c>
      <c r="B862" s="1">
        <v>537623</v>
      </c>
      <c r="C862" s="1">
        <v>2012</v>
      </c>
      <c r="D862" s="1">
        <v>0</v>
      </c>
      <c r="E862" s="1">
        <v>0</v>
      </c>
      <c r="F862" s="1">
        <v>0</v>
      </c>
      <c r="G862" s="1">
        <v>1</v>
      </c>
      <c r="H862" s="1">
        <v>1</v>
      </c>
      <c r="I862" s="1">
        <v>0</v>
      </c>
      <c r="J862" s="1">
        <v>30</v>
      </c>
      <c r="K862" s="1">
        <v>1</v>
      </c>
      <c r="L862" t="s">
        <v>23</v>
      </c>
    </row>
    <row r="863" spans="1:12" x14ac:dyDescent="0.25">
      <c r="A863" s="1">
        <v>3314</v>
      </c>
      <c r="B863" s="1">
        <v>539548</v>
      </c>
      <c r="C863" s="1">
        <v>2012</v>
      </c>
      <c r="D863" s="1">
        <v>0</v>
      </c>
      <c r="E863" s="1">
        <v>0</v>
      </c>
      <c r="F863" s="1">
        <v>0</v>
      </c>
      <c r="G863" s="1">
        <v>0</v>
      </c>
      <c r="H863" s="1">
        <v>1</v>
      </c>
      <c r="I863" s="1">
        <v>0</v>
      </c>
      <c r="J863" s="1">
        <v>39</v>
      </c>
      <c r="K863" s="1">
        <v>1</v>
      </c>
      <c r="L863" t="s">
        <v>23</v>
      </c>
    </row>
    <row r="864" spans="1:12" x14ac:dyDescent="0.25">
      <c r="A864" s="1">
        <v>3324</v>
      </c>
      <c r="B864" s="1">
        <v>541155</v>
      </c>
      <c r="C864" s="1">
        <v>2012</v>
      </c>
      <c r="D864" s="1">
        <v>0</v>
      </c>
      <c r="E864" s="1">
        <v>0</v>
      </c>
      <c r="F864" s="1">
        <v>0</v>
      </c>
      <c r="G864" s="1">
        <v>1</v>
      </c>
      <c r="H864" s="1">
        <v>1</v>
      </c>
      <c r="I864" s="1">
        <v>0</v>
      </c>
      <c r="J864" s="1">
        <v>37</v>
      </c>
      <c r="K864" s="1">
        <v>1</v>
      </c>
      <c r="L864" t="s">
        <v>23</v>
      </c>
    </row>
    <row r="865" spans="1:12" x14ac:dyDescent="0.25">
      <c r="A865" s="1">
        <v>3324</v>
      </c>
      <c r="B865" s="1">
        <v>541190</v>
      </c>
      <c r="C865" s="1">
        <v>2012</v>
      </c>
      <c r="D865" s="1">
        <v>0</v>
      </c>
      <c r="E865" s="1">
        <v>0</v>
      </c>
      <c r="F865" s="1">
        <v>0</v>
      </c>
      <c r="G865" s="1">
        <v>1</v>
      </c>
      <c r="H865" s="1">
        <v>1</v>
      </c>
      <c r="I865" s="1">
        <v>0</v>
      </c>
      <c r="J865" s="1">
        <v>38</v>
      </c>
      <c r="K865" s="1">
        <v>1</v>
      </c>
      <c r="L865" t="s">
        <v>23</v>
      </c>
    </row>
    <row r="866" spans="1:12" x14ac:dyDescent="0.25">
      <c r="A866" s="1">
        <v>3324</v>
      </c>
      <c r="B866" s="1">
        <v>541205</v>
      </c>
      <c r="C866" s="1">
        <v>2012</v>
      </c>
      <c r="D866" s="1">
        <v>0</v>
      </c>
      <c r="E866" s="1">
        <v>0</v>
      </c>
      <c r="F866" s="1">
        <v>0</v>
      </c>
      <c r="G866" s="1">
        <v>1</v>
      </c>
      <c r="H866" s="1">
        <v>1</v>
      </c>
      <c r="I866" s="1">
        <v>0</v>
      </c>
      <c r="J866" s="1">
        <v>53</v>
      </c>
      <c r="K866" s="1">
        <v>1</v>
      </c>
      <c r="L866" t="s">
        <v>23</v>
      </c>
    </row>
    <row r="867" spans="1:12" x14ac:dyDescent="0.25">
      <c r="A867" s="1">
        <v>3359</v>
      </c>
      <c r="B867" s="1">
        <v>547000</v>
      </c>
      <c r="C867" s="1">
        <v>2012</v>
      </c>
      <c r="D867" s="1">
        <v>0</v>
      </c>
      <c r="E867" s="1">
        <v>0</v>
      </c>
      <c r="F867" s="1">
        <v>0</v>
      </c>
      <c r="G867" s="1">
        <v>0</v>
      </c>
      <c r="H867" s="1">
        <v>1</v>
      </c>
      <c r="I867" s="1">
        <v>0</v>
      </c>
      <c r="J867" s="1">
        <v>38</v>
      </c>
      <c r="K867" s="1">
        <v>1</v>
      </c>
      <c r="L867" t="s">
        <v>23</v>
      </c>
    </row>
    <row r="868" spans="1:12" x14ac:dyDescent="0.25">
      <c r="A868" s="1">
        <v>3359</v>
      </c>
      <c r="B868" s="1">
        <v>547040</v>
      </c>
      <c r="C868" s="1">
        <v>2012</v>
      </c>
      <c r="D868" s="1">
        <v>0</v>
      </c>
      <c r="E868" s="1">
        <v>0</v>
      </c>
      <c r="F868" s="1">
        <v>0</v>
      </c>
      <c r="G868" s="1">
        <v>0</v>
      </c>
      <c r="H868" s="1">
        <v>1</v>
      </c>
      <c r="I868" s="1">
        <v>0</v>
      </c>
      <c r="J868" s="1">
        <v>42</v>
      </c>
      <c r="K868" s="1">
        <v>0</v>
      </c>
      <c r="L868" t="s">
        <v>23</v>
      </c>
    </row>
    <row r="869" spans="1:12" x14ac:dyDescent="0.25">
      <c r="A869" s="1">
        <v>3359</v>
      </c>
      <c r="B869" s="1">
        <v>547068</v>
      </c>
      <c r="C869" s="1">
        <v>2012</v>
      </c>
      <c r="D869" s="1">
        <v>0</v>
      </c>
      <c r="E869" s="1">
        <v>0</v>
      </c>
      <c r="F869" s="1">
        <v>0</v>
      </c>
      <c r="G869" s="1">
        <v>0</v>
      </c>
      <c r="H869" s="1">
        <v>1</v>
      </c>
      <c r="I869" s="1">
        <v>0</v>
      </c>
      <c r="J869" s="1">
        <v>40</v>
      </c>
      <c r="K869" s="1">
        <v>1</v>
      </c>
      <c r="L869" t="s">
        <v>23</v>
      </c>
    </row>
    <row r="870" spans="1:12" x14ac:dyDescent="0.25">
      <c r="A870" s="1">
        <v>3359</v>
      </c>
      <c r="B870" s="1">
        <v>547101</v>
      </c>
      <c r="C870" s="1">
        <v>2012</v>
      </c>
      <c r="D870" s="1">
        <v>0</v>
      </c>
      <c r="E870" s="1">
        <v>0</v>
      </c>
      <c r="F870" s="1">
        <v>0</v>
      </c>
      <c r="G870" s="1">
        <v>0</v>
      </c>
      <c r="H870" s="1">
        <v>1</v>
      </c>
      <c r="I870" s="1">
        <v>0</v>
      </c>
      <c r="J870" s="1">
        <v>39</v>
      </c>
      <c r="K870" s="1">
        <v>1</v>
      </c>
      <c r="L870" t="s">
        <v>23</v>
      </c>
    </row>
    <row r="871" spans="1:12" x14ac:dyDescent="0.25">
      <c r="A871" s="1">
        <v>3359</v>
      </c>
      <c r="B871" s="1">
        <v>547126</v>
      </c>
      <c r="C871" s="1">
        <v>2012</v>
      </c>
      <c r="D871" s="1">
        <v>0</v>
      </c>
      <c r="E871" s="1">
        <v>0</v>
      </c>
      <c r="F871" s="1">
        <v>0</v>
      </c>
      <c r="G871" s="1">
        <v>0</v>
      </c>
      <c r="H871" s="1">
        <v>1</v>
      </c>
      <c r="I871" s="1">
        <v>0</v>
      </c>
      <c r="J871" s="1">
        <v>33</v>
      </c>
      <c r="K871" s="1">
        <v>1</v>
      </c>
      <c r="L871" t="s">
        <v>23</v>
      </c>
    </row>
    <row r="872" spans="1:12" x14ac:dyDescent="0.25">
      <c r="A872" s="1">
        <v>3374</v>
      </c>
      <c r="B872" s="1">
        <v>549542</v>
      </c>
      <c r="C872" s="1">
        <v>2012</v>
      </c>
      <c r="D872" s="1">
        <v>0</v>
      </c>
      <c r="E872" s="1">
        <v>0</v>
      </c>
      <c r="F872" s="1">
        <v>0</v>
      </c>
      <c r="G872" s="1">
        <v>1</v>
      </c>
      <c r="H872" s="1">
        <v>1</v>
      </c>
      <c r="I872" s="1">
        <v>0</v>
      </c>
      <c r="J872" s="1">
        <v>37</v>
      </c>
      <c r="K872" s="1">
        <v>1</v>
      </c>
      <c r="L872" t="s">
        <v>23</v>
      </c>
    </row>
    <row r="873" spans="1:12" x14ac:dyDescent="0.25">
      <c r="A873" s="1">
        <v>3412</v>
      </c>
      <c r="B873" s="1">
        <v>555864</v>
      </c>
      <c r="C873" s="1">
        <v>2012</v>
      </c>
      <c r="D873" s="1">
        <v>0</v>
      </c>
      <c r="E873" s="1">
        <v>0</v>
      </c>
      <c r="F873" s="1">
        <v>0</v>
      </c>
      <c r="G873" s="1">
        <v>1</v>
      </c>
      <c r="H873" s="1">
        <v>1</v>
      </c>
      <c r="I873" s="1">
        <v>0</v>
      </c>
      <c r="J873" s="1">
        <v>46</v>
      </c>
      <c r="K873" s="1">
        <v>0</v>
      </c>
      <c r="L873" t="s">
        <v>23</v>
      </c>
    </row>
    <row r="874" spans="1:12" x14ac:dyDescent="0.25">
      <c r="A874" s="1">
        <v>3438</v>
      </c>
      <c r="B874" s="1">
        <v>560261</v>
      </c>
      <c r="C874" s="1">
        <v>2012</v>
      </c>
      <c r="D874" s="1">
        <v>0</v>
      </c>
      <c r="E874" s="1">
        <v>0</v>
      </c>
      <c r="F874" s="1">
        <v>1</v>
      </c>
      <c r="G874" s="1">
        <v>0</v>
      </c>
      <c r="H874" s="1">
        <v>1</v>
      </c>
      <c r="I874" s="1">
        <v>0</v>
      </c>
      <c r="J874" s="1">
        <v>48</v>
      </c>
      <c r="K874" s="1">
        <v>1</v>
      </c>
      <c r="L874" t="s">
        <v>23</v>
      </c>
    </row>
    <row r="875" spans="1:12" x14ac:dyDescent="0.25">
      <c r="A875" s="1">
        <v>3463</v>
      </c>
      <c r="B875" s="1">
        <v>564419</v>
      </c>
      <c r="C875" s="1">
        <v>2013</v>
      </c>
      <c r="D875" s="1">
        <v>0</v>
      </c>
      <c r="E875" s="1">
        <v>0</v>
      </c>
      <c r="F875" s="1">
        <v>0</v>
      </c>
      <c r="G875" s="1">
        <v>0</v>
      </c>
      <c r="H875" s="1">
        <v>1</v>
      </c>
      <c r="I875" s="1">
        <v>0</v>
      </c>
      <c r="J875" s="1">
        <v>26</v>
      </c>
      <c r="K875" s="1">
        <v>1</v>
      </c>
      <c r="L875" t="s">
        <v>23</v>
      </c>
    </row>
    <row r="876" spans="1:12" x14ac:dyDescent="0.25">
      <c r="A876" s="1">
        <v>3463</v>
      </c>
      <c r="B876" s="1">
        <v>564452</v>
      </c>
      <c r="C876" s="1">
        <v>2013</v>
      </c>
      <c r="D876" s="1">
        <v>0</v>
      </c>
      <c r="E876" s="1">
        <v>0</v>
      </c>
      <c r="F876" s="1">
        <v>0</v>
      </c>
      <c r="G876" s="1">
        <v>0</v>
      </c>
      <c r="H876" s="1">
        <v>1</v>
      </c>
      <c r="I876" s="1">
        <v>0</v>
      </c>
      <c r="J876" s="1">
        <v>44</v>
      </c>
      <c r="K876" s="1">
        <v>1</v>
      </c>
      <c r="L876" t="s">
        <v>23</v>
      </c>
    </row>
    <row r="877" spans="1:12" x14ac:dyDescent="0.25">
      <c r="A877" s="1">
        <v>3463</v>
      </c>
      <c r="B877" s="1">
        <v>564461</v>
      </c>
      <c r="C877" s="1">
        <v>2013</v>
      </c>
      <c r="D877" s="1">
        <v>0</v>
      </c>
      <c r="E877" s="1">
        <v>0</v>
      </c>
      <c r="F877" s="1">
        <v>0</v>
      </c>
      <c r="G877" s="1">
        <v>0</v>
      </c>
      <c r="H877" s="1">
        <v>1</v>
      </c>
      <c r="I877" s="1">
        <v>0</v>
      </c>
      <c r="J877" s="1">
        <v>27</v>
      </c>
      <c r="K877" s="1">
        <v>1</v>
      </c>
      <c r="L877" t="s">
        <v>23</v>
      </c>
    </row>
    <row r="878" spans="1:12" x14ac:dyDescent="0.25">
      <c r="A878" s="1">
        <v>3491</v>
      </c>
      <c r="B878" s="1">
        <v>569109</v>
      </c>
      <c r="C878" s="1">
        <v>2013</v>
      </c>
      <c r="D878" s="1">
        <v>0</v>
      </c>
      <c r="E878" s="1">
        <v>0</v>
      </c>
      <c r="F878" s="1">
        <v>0</v>
      </c>
      <c r="G878" s="1">
        <v>0</v>
      </c>
      <c r="H878" s="1">
        <v>1</v>
      </c>
      <c r="I878" s="1">
        <v>0</v>
      </c>
      <c r="J878" s="1">
        <v>20</v>
      </c>
      <c r="K878" s="1">
        <v>1</v>
      </c>
      <c r="L878" t="s">
        <v>23</v>
      </c>
    </row>
    <row r="879" spans="1:12" x14ac:dyDescent="0.25">
      <c r="A879" s="1">
        <v>3491</v>
      </c>
      <c r="B879" s="1">
        <v>569167</v>
      </c>
      <c r="C879" s="1">
        <v>2013</v>
      </c>
      <c r="D879" s="1">
        <v>0</v>
      </c>
      <c r="E879" s="1">
        <v>0</v>
      </c>
      <c r="F879" s="1">
        <v>0</v>
      </c>
      <c r="G879" s="1">
        <v>0</v>
      </c>
      <c r="H879" s="1">
        <v>1</v>
      </c>
      <c r="I879" s="1">
        <v>0</v>
      </c>
      <c r="J879" s="1">
        <v>43</v>
      </c>
      <c r="K879" s="1">
        <v>0</v>
      </c>
      <c r="L879" t="s">
        <v>23</v>
      </c>
    </row>
    <row r="880" spans="1:12" x14ac:dyDescent="0.25">
      <c r="A880" s="1">
        <v>3491</v>
      </c>
      <c r="B880" s="1">
        <v>569204</v>
      </c>
      <c r="C880" s="1">
        <v>2013</v>
      </c>
      <c r="D880" s="1">
        <v>0</v>
      </c>
      <c r="E880" s="1">
        <v>0</v>
      </c>
      <c r="F880" s="1">
        <v>0</v>
      </c>
      <c r="G880" s="1">
        <v>0</v>
      </c>
      <c r="H880" s="1">
        <v>1</v>
      </c>
      <c r="I880" s="1">
        <v>0</v>
      </c>
      <c r="J880" s="1">
        <v>37</v>
      </c>
      <c r="K880" s="1">
        <v>1</v>
      </c>
      <c r="L880" t="s">
        <v>23</v>
      </c>
    </row>
    <row r="881" spans="1:12" x14ac:dyDescent="0.25">
      <c r="A881" s="1">
        <v>3513</v>
      </c>
      <c r="B881" s="1">
        <v>572850</v>
      </c>
      <c r="C881" s="1">
        <v>2013</v>
      </c>
      <c r="D881" s="1">
        <v>0</v>
      </c>
      <c r="E881" s="1">
        <v>0</v>
      </c>
      <c r="F881" s="1">
        <v>0</v>
      </c>
      <c r="G881" s="1">
        <v>0</v>
      </c>
      <c r="H881" s="1">
        <v>1</v>
      </c>
      <c r="I881" s="1">
        <v>0</v>
      </c>
      <c r="J881" s="1">
        <v>26</v>
      </c>
      <c r="K881" s="1">
        <v>1</v>
      </c>
      <c r="L881" t="s">
        <v>23</v>
      </c>
    </row>
    <row r="882" spans="1:12" x14ac:dyDescent="0.25">
      <c r="A882" s="1">
        <v>3523</v>
      </c>
      <c r="B882" s="1">
        <v>574633</v>
      </c>
      <c r="C882" s="1">
        <v>2013</v>
      </c>
      <c r="D882" s="1">
        <v>0</v>
      </c>
      <c r="E882" s="1">
        <v>0</v>
      </c>
      <c r="F882" s="1">
        <v>0</v>
      </c>
      <c r="G882" s="1">
        <v>1</v>
      </c>
      <c r="H882" s="1">
        <v>1</v>
      </c>
      <c r="I882" s="1">
        <v>0</v>
      </c>
      <c r="J882" s="1">
        <v>22</v>
      </c>
      <c r="K882" s="1">
        <v>1</v>
      </c>
      <c r="L882" t="s">
        <v>23</v>
      </c>
    </row>
    <row r="883" spans="1:12" x14ac:dyDescent="0.25">
      <c r="A883" s="1">
        <v>3523</v>
      </c>
      <c r="B883" s="1">
        <v>574702</v>
      </c>
      <c r="C883" s="1">
        <v>2013</v>
      </c>
      <c r="D883" s="1">
        <v>0</v>
      </c>
      <c r="E883" s="1">
        <v>0</v>
      </c>
      <c r="F883" s="1">
        <v>0</v>
      </c>
      <c r="G883" s="1">
        <v>1</v>
      </c>
      <c r="H883" s="1">
        <v>1</v>
      </c>
      <c r="I883" s="1">
        <v>0</v>
      </c>
      <c r="J883" s="1">
        <v>32</v>
      </c>
      <c r="K883" s="1">
        <v>0</v>
      </c>
      <c r="L883" t="s">
        <v>23</v>
      </c>
    </row>
    <row r="884" spans="1:12" x14ac:dyDescent="0.25">
      <c r="A884" s="1">
        <v>3543</v>
      </c>
      <c r="B884" s="1">
        <v>577874</v>
      </c>
      <c r="C884" s="1">
        <v>2013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38</v>
      </c>
      <c r="K884" s="1">
        <v>1</v>
      </c>
      <c r="L884" t="s">
        <v>23</v>
      </c>
    </row>
    <row r="885" spans="1:12" x14ac:dyDescent="0.25">
      <c r="A885" s="1">
        <v>3543</v>
      </c>
      <c r="B885" s="1">
        <v>577993</v>
      </c>
      <c r="C885" s="1">
        <v>2013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25</v>
      </c>
      <c r="K885" s="1">
        <v>1</v>
      </c>
      <c r="L885" t="s">
        <v>23</v>
      </c>
    </row>
    <row r="886" spans="1:12" x14ac:dyDescent="0.25">
      <c r="A886" s="1">
        <v>3558</v>
      </c>
      <c r="B886" s="1">
        <v>580507</v>
      </c>
      <c r="C886" s="1">
        <v>2013</v>
      </c>
      <c r="D886" s="1">
        <v>0</v>
      </c>
      <c r="E886" s="1">
        <v>0</v>
      </c>
      <c r="F886" s="1">
        <v>0</v>
      </c>
      <c r="G886" s="1">
        <v>0</v>
      </c>
      <c r="H886" s="1">
        <v>1</v>
      </c>
      <c r="I886" s="1">
        <v>0</v>
      </c>
      <c r="J886" s="1">
        <v>31</v>
      </c>
      <c r="K886" s="1">
        <v>1</v>
      </c>
      <c r="L886" t="s">
        <v>23</v>
      </c>
    </row>
    <row r="887" spans="1:12" x14ac:dyDescent="0.25">
      <c r="A887" s="1">
        <v>3595</v>
      </c>
      <c r="B887" s="1">
        <v>586764</v>
      </c>
      <c r="C887" s="1">
        <v>2013</v>
      </c>
      <c r="D887" s="1">
        <v>0</v>
      </c>
      <c r="E887" s="1">
        <v>0</v>
      </c>
      <c r="F887" s="1">
        <v>0</v>
      </c>
      <c r="G887" s="1">
        <v>0</v>
      </c>
      <c r="H887" s="1">
        <v>1</v>
      </c>
      <c r="I887" s="1">
        <v>0</v>
      </c>
      <c r="J887" s="1">
        <v>39</v>
      </c>
      <c r="K887" s="1">
        <v>1</v>
      </c>
      <c r="L887" t="s">
        <v>23</v>
      </c>
    </row>
    <row r="888" spans="1:12" x14ac:dyDescent="0.25">
      <c r="A888" s="1">
        <v>3595</v>
      </c>
      <c r="B888" s="1">
        <v>586783</v>
      </c>
      <c r="C888" s="1">
        <v>2013</v>
      </c>
      <c r="D888" s="1">
        <v>0</v>
      </c>
      <c r="E888" s="1">
        <v>0</v>
      </c>
      <c r="F888" s="1">
        <v>0</v>
      </c>
      <c r="G888" s="1">
        <v>0</v>
      </c>
      <c r="H888" s="1">
        <v>1</v>
      </c>
      <c r="I888" s="1">
        <v>0</v>
      </c>
      <c r="J888" s="1">
        <v>37</v>
      </c>
      <c r="K888" s="1">
        <v>1</v>
      </c>
      <c r="L888" t="s">
        <v>23</v>
      </c>
    </row>
    <row r="889" spans="1:12" x14ac:dyDescent="0.25">
      <c r="A889" s="1">
        <v>3603</v>
      </c>
      <c r="B889" s="1">
        <v>588014</v>
      </c>
      <c r="C889" s="1">
        <v>2013</v>
      </c>
      <c r="D889" s="1">
        <v>0</v>
      </c>
      <c r="E889" s="1">
        <v>0</v>
      </c>
      <c r="F889" s="1">
        <v>1</v>
      </c>
      <c r="G889" s="1">
        <v>0</v>
      </c>
      <c r="H889" s="1">
        <v>1</v>
      </c>
      <c r="I889" s="1">
        <v>0</v>
      </c>
      <c r="J889" s="1">
        <v>25</v>
      </c>
      <c r="K889" s="1">
        <v>1</v>
      </c>
      <c r="L889" t="s">
        <v>23</v>
      </c>
    </row>
    <row r="890" spans="1:12" x14ac:dyDescent="0.25">
      <c r="A890" s="1">
        <v>3603</v>
      </c>
      <c r="B890" s="1">
        <v>588073</v>
      </c>
      <c r="C890" s="1">
        <v>2013</v>
      </c>
      <c r="D890" s="1">
        <v>0</v>
      </c>
      <c r="E890" s="1">
        <v>0</v>
      </c>
      <c r="F890" s="1">
        <v>1</v>
      </c>
      <c r="G890" s="1">
        <v>0</v>
      </c>
      <c r="H890" s="1">
        <v>1</v>
      </c>
      <c r="I890" s="1">
        <v>0</v>
      </c>
      <c r="J890" s="1">
        <v>38</v>
      </c>
      <c r="K890" s="1">
        <v>1</v>
      </c>
      <c r="L890" t="s">
        <v>23</v>
      </c>
    </row>
    <row r="891" spans="1:12" x14ac:dyDescent="0.25">
      <c r="A891" s="1">
        <v>3628</v>
      </c>
      <c r="B891" s="1">
        <v>592219</v>
      </c>
      <c r="C891" s="1">
        <v>2013</v>
      </c>
      <c r="D891" s="1">
        <v>0</v>
      </c>
      <c r="E891" s="1">
        <v>0</v>
      </c>
      <c r="F891" s="1">
        <v>0</v>
      </c>
      <c r="G891" s="1">
        <v>0</v>
      </c>
      <c r="H891" s="1">
        <v>1</v>
      </c>
      <c r="I891" s="1">
        <v>0</v>
      </c>
      <c r="J891" s="1">
        <v>33</v>
      </c>
      <c r="K891" s="1">
        <v>1</v>
      </c>
      <c r="L891" t="s">
        <v>23</v>
      </c>
    </row>
    <row r="892" spans="1:12" x14ac:dyDescent="0.25">
      <c r="A892" s="1">
        <v>3628</v>
      </c>
      <c r="B892" s="1">
        <v>592237</v>
      </c>
      <c r="C892" s="1">
        <v>2013</v>
      </c>
      <c r="D892" s="1">
        <v>0</v>
      </c>
      <c r="E892" s="1">
        <v>0</v>
      </c>
      <c r="F892" s="1">
        <v>0</v>
      </c>
      <c r="G892" s="1">
        <v>0</v>
      </c>
      <c r="H892" s="1">
        <v>1</v>
      </c>
      <c r="I892" s="1">
        <v>0</v>
      </c>
      <c r="J892" s="1">
        <v>22</v>
      </c>
      <c r="K892" s="1">
        <v>1</v>
      </c>
      <c r="L892" t="s">
        <v>23</v>
      </c>
    </row>
    <row r="893" spans="1:12" x14ac:dyDescent="0.25">
      <c r="A893" s="1">
        <v>3628</v>
      </c>
      <c r="B893" s="1">
        <v>592333</v>
      </c>
      <c r="C893" s="1">
        <v>2013</v>
      </c>
      <c r="D893" s="1">
        <v>0</v>
      </c>
      <c r="E893" s="1">
        <v>0</v>
      </c>
      <c r="F893" s="1">
        <v>0</v>
      </c>
      <c r="G893" s="1">
        <v>0</v>
      </c>
      <c r="H893" s="1">
        <v>1</v>
      </c>
      <c r="I893" s="1">
        <v>0</v>
      </c>
      <c r="J893" s="1">
        <v>23</v>
      </c>
      <c r="K893" s="1">
        <v>1</v>
      </c>
      <c r="L893" t="s">
        <v>23</v>
      </c>
    </row>
    <row r="894" spans="1:12" x14ac:dyDescent="0.25">
      <c r="A894" s="1">
        <v>3674</v>
      </c>
      <c r="B894" s="1">
        <v>599942</v>
      </c>
      <c r="C894" s="1">
        <v>2013</v>
      </c>
      <c r="D894" s="1">
        <v>0</v>
      </c>
      <c r="E894" s="1">
        <v>0</v>
      </c>
      <c r="F894" s="1">
        <v>1</v>
      </c>
      <c r="G894" s="1">
        <v>0</v>
      </c>
      <c r="H894" s="1">
        <v>1</v>
      </c>
      <c r="I894" s="1">
        <v>0</v>
      </c>
      <c r="J894" s="1">
        <v>45</v>
      </c>
      <c r="K894" s="1">
        <v>1</v>
      </c>
      <c r="L894" t="s">
        <v>23</v>
      </c>
    </row>
    <row r="895" spans="1:12" x14ac:dyDescent="0.25">
      <c r="A895" s="1">
        <v>3674</v>
      </c>
      <c r="B895" s="1">
        <v>600056</v>
      </c>
      <c r="C895" s="1">
        <v>2013</v>
      </c>
      <c r="D895" s="1">
        <v>0</v>
      </c>
      <c r="E895" s="1">
        <v>0</v>
      </c>
      <c r="F895" s="1">
        <v>1</v>
      </c>
      <c r="G895" s="1">
        <v>0</v>
      </c>
      <c r="H895" s="1">
        <v>1</v>
      </c>
      <c r="I895" s="1">
        <v>0</v>
      </c>
      <c r="J895" s="1">
        <v>50</v>
      </c>
      <c r="K895" s="1">
        <v>0</v>
      </c>
      <c r="L895" t="s">
        <v>23</v>
      </c>
    </row>
    <row r="896" spans="1:12" x14ac:dyDescent="0.25">
      <c r="A896" s="1">
        <v>3674</v>
      </c>
      <c r="B896" s="1">
        <v>600100</v>
      </c>
      <c r="C896" s="1">
        <v>2013</v>
      </c>
      <c r="D896" s="1">
        <v>0</v>
      </c>
      <c r="E896" s="1">
        <v>0</v>
      </c>
      <c r="F896" s="1">
        <v>1</v>
      </c>
      <c r="G896" s="1">
        <v>0</v>
      </c>
      <c r="H896" s="1">
        <v>1</v>
      </c>
      <c r="I896" s="1">
        <v>0</v>
      </c>
      <c r="J896" s="1">
        <v>24</v>
      </c>
      <c r="K896" s="1">
        <v>1</v>
      </c>
      <c r="L896" t="s">
        <v>23</v>
      </c>
    </row>
    <row r="897" spans="1:12" x14ac:dyDescent="0.25">
      <c r="A897" s="1">
        <v>3685</v>
      </c>
      <c r="B897" s="1">
        <v>601798</v>
      </c>
      <c r="C897" s="1">
        <v>2013</v>
      </c>
      <c r="D897" s="1">
        <v>0</v>
      </c>
      <c r="E897" s="1">
        <v>0</v>
      </c>
      <c r="F897" s="1">
        <v>0</v>
      </c>
      <c r="G897" s="1">
        <v>1</v>
      </c>
      <c r="H897" s="1">
        <v>1</v>
      </c>
      <c r="I897" s="1">
        <v>0</v>
      </c>
      <c r="J897" s="1">
        <v>45</v>
      </c>
      <c r="K897" s="1">
        <v>1</v>
      </c>
      <c r="L897" t="s">
        <v>23</v>
      </c>
    </row>
    <row r="898" spans="1:12" x14ac:dyDescent="0.25">
      <c r="A898" s="1">
        <v>3685</v>
      </c>
      <c r="B898" s="1">
        <v>601850</v>
      </c>
      <c r="C898" s="1">
        <v>2013</v>
      </c>
      <c r="D898" s="1">
        <v>0</v>
      </c>
      <c r="E898" s="1">
        <v>0</v>
      </c>
      <c r="F898" s="1">
        <v>0</v>
      </c>
      <c r="G898" s="1">
        <v>1</v>
      </c>
      <c r="H898" s="1">
        <v>1</v>
      </c>
      <c r="I898" s="1">
        <v>0</v>
      </c>
      <c r="J898" s="1">
        <v>52</v>
      </c>
      <c r="K898" s="1">
        <v>1</v>
      </c>
      <c r="L898" t="s">
        <v>23</v>
      </c>
    </row>
    <row r="899" spans="1:12" x14ac:dyDescent="0.25">
      <c r="A899" s="1">
        <v>3701</v>
      </c>
      <c r="B899" s="1">
        <v>604446</v>
      </c>
      <c r="C899" s="1">
        <v>2013</v>
      </c>
      <c r="D899" s="1">
        <v>0</v>
      </c>
      <c r="E899" s="1">
        <v>0</v>
      </c>
      <c r="F899" s="1">
        <v>0</v>
      </c>
      <c r="G899" s="1">
        <v>0</v>
      </c>
      <c r="H899" s="1">
        <v>1</v>
      </c>
      <c r="I899" s="1">
        <v>0</v>
      </c>
      <c r="J899" s="1">
        <v>42</v>
      </c>
      <c r="K899" s="1">
        <v>1</v>
      </c>
      <c r="L899" t="s">
        <v>23</v>
      </c>
    </row>
    <row r="900" spans="1:12" x14ac:dyDescent="0.25">
      <c r="A900" s="1">
        <v>3701</v>
      </c>
      <c r="B900" s="1">
        <v>604473</v>
      </c>
      <c r="C900" s="1">
        <v>2013</v>
      </c>
      <c r="D900" s="1">
        <v>0</v>
      </c>
      <c r="E900" s="1">
        <v>0</v>
      </c>
      <c r="F900" s="1">
        <v>0</v>
      </c>
      <c r="G900" s="1">
        <v>0</v>
      </c>
      <c r="H900" s="1">
        <v>1</v>
      </c>
      <c r="I900" s="1">
        <v>0</v>
      </c>
      <c r="J900" s="1">
        <v>55</v>
      </c>
      <c r="K900" s="1">
        <v>1</v>
      </c>
      <c r="L900" t="s">
        <v>23</v>
      </c>
    </row>
    <row r="901" spans="1:12" x14ac:dyDescent="0.25">
      <c r="A901" s="1">
        <v>3701</v>
      </c>
      <c r="B901" s="1">
        <v>604516</v>
      </c>
      <c r="C901" s="1">
        <v>2013</v>
      </c>
      <c r="D901" s="1">
        <v>0</v>
      </c>
      <c r="E901" s="1">
        <v>0</v>
      </c>
      <c r="F901" s="1">
        <v>0</v>
      </c>
      <c r="G901" s="1">
        <v>0</v>
      </c>
      <c r="H901" s="1">
        <v>1</v>
      </c>
      <c r="I901" s="1">
        <v>0</v>
      </c>
      <c r="J901" s="1">
        <v>37</v>
      </c>
      <c r="K901" s="1">
        <v>1</v>
      </c>
      <c r="L901" t="s">
        <v>23</v>
      </c>
    </row>
    <row r="902" spans="1:12" x14ac:dyDescent="0.25">
      <c r="A902" s="1">
        <v>3251</v>
      </c>
      <c r="B902" s="1">
        <v>529048</v>
      </c>
      <c r="C902" s="1">
        <v>2012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43</v>
      </c>
      <c r="K902" s="1">
        <v>1</v>
      </c>
      <c r="L902" t="s">
        <v>17</v>
      </c>
    </row>
    <row r="903" spans="1:12" x14ac:dyDescent="0.25">
      <c r="A903" s="1">
        <v>3251</v>
      </c>
      <c r="B903" s="1">
        <v>529110</v>
      </c>
      <c r="C903" s="1">
        <v>2012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21</v>
      </c>
      <c r="K903" s="1">
        <v>1</v>
      </c>
      <c r="L903" t="s">
        <v>17</v>
      </c>
    </row>
    <row r="904" spans="1:12" x14ac:dyDescent="0.25">
      <c r="A904" s="1">
        <v>3505</v>
      </c>
      <c r="B904" s="1">
        <v>571447</v>
      </c>
      <c r="C904" s="1">
        <v>2013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34</v>
      </c>
      <c r="K904" s="1">
        <v>1</v>
      </c>
      <c r="L904" t="s">
        <v>17</v>
      </c>
    </row>
    <row r="905" spans="1:12" x14ac:dyDescent="0.25">
      <c r="A905" s="1">
        <v>3505</v>
      </c>
      <c r="B905" s="1">
        <v>571520</v>
      </c>
      <c r="C905" s="1">
        <v>2013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28</v>
      </c>
      <c r="K905" s="1">
        <v>1</v>
      </c>
      <c r="L905" t="s">
        <v>17</v>
      </c>
    </row>
    <row r="906" spans="1:12" x14ac:dyDescent="0.25">
      <c r="A906" s="1">
        <v>3505</v>
      </c>
      <c r="B906" s="1">
        <v>571535</v>
      </c>
      <c r="C906" s="1">
        <v>2013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25</v>
      </c>
      <c r="K906" s="1">
        <v>1</v>
      </c>
      <c r="L906" t="s">
        <v>17</v>
      </c>
    </row>
    <row r="907" spans="1:12" x14ac:dyDescent="0.25">
      <c r="A907" s="1">
        <v>3640</v>
      </c>
      <c r="B907" s="1">
        <v>594280</v>
      </c>
      <c r="C907" s="1">
        <v>2013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30</v>
      </c>
      <c r="K907" s="1">
        <v>1</v>
      </c>
      <c r="L907" t="s">
        <v>17</v>
      </c>
    </row>
    <row r="908" spans="1:12" x14ac:dyDescent="0.25">
      <c r="A908" s="1">
        <v>3640</v>
      </c>
      <c r="B908" s="1">
        <v>594311</v>
      </c>
      <c r="C908" s="1">
        <v>2013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40</v>
      </c>
      <c r="K908" s="1">
        <v>1</v>
      </c>
      <c r="L908" t="s">
        <v>17</v>
      </c>
    </row>
    <row r="909" spans="1:12" x14ac:dyDescent="0.25">
      <c r="A909" s="1">
        <v>3640</v>
      </c>
      <c r="B909" s="1">
        <v>594407</v>
      </c>
      <c r="C909" s="1">
        <v>2013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66</v>
      </c>
      <c r="K909" s="1">
        <v>0</v>
      </c>
      <c r="L909" t="s">
        <v>17</v>
      </c>
    </row>
    <row r="910" spans="1:12" x14ac:dyDescent="0.25">
      <c r="A910" s="1">
        <v>3640</v>
      </c>
      <c r="B910" s="1">
        <v>594431</v>
      </c>
      <c r="C910" s="1">
        <v>2013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47</v>
      </c>
      <c r="K910" s="1">
        <v>0</v>
      </c>
      <c r="L910" t="s">
        <v>17</v>
      </c>
    </row>
    <row r="911" spans="1:12" x14ac:dyDescent="0.25">
      <c r="A911" s="1">
        <v>3800</v>
      </c>
      <c r="B911" s="1">
        <v>620883</v>
      </c>
      <c r="C911" s="1">
        <v>2014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25</v>
      </c>
      <c r="K911" s="1">
        <v>1</v>
      </c>
      <c r="L911" t="s">
        <v>17</v>
      </c>
    </row>
    <row r="912" spans="1:12" x14ac:dyDescent="0.25">
      <c r="A912" s="1">
        <v>3800</v>
      </c>
      <c r="B912" s="1">
        <v>620921</v>
      </c>
      <c r="C912" s="1">
        <v>2014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28</v>
      </c>
      <c r="K912" s="1">
        <v>1</v>
      </c>
      <c r="L912" t="s">
        <v>17</v>
      </c>
    </row>
    <row r="913" spans="1:12" x14ac:dyDescent="0.25">
      <c r="A913" s="1">
        <v>3899</v>
      </c>
      <c r="B913" s="1">
        <v>637452</v>
      </c>
      <c r="C913" s="1">
        <v>2014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35</v>
      </c>
      <c r="K913" s="1">
        <v>1</v>
      </c>
      <c r="L913" t="s">
        <v>17</v>
      </c>
    </row>
    <row r="914" spans="1:12" x14ac:dyDescent="0.25">
      <c r="A914" s="1">
        <v>4072</v>
      </c>
      <c r="B914" s="1">
        <v>666169</v>
      </c>
      <c r="C914" s="1">
        <v>2015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27</v>
      </c>
      <c r="K914" s="1">
        <v>1</v>
      </c>
      <c r="L914" t="s">
        <v>17</v>
      </c>
    </row>
    <row r="915" spans="1:12" x14ac:dyDescent="0.25">
      <c r="A915" s="1">
        <v>4072</v>
      </c>
      <c r="B915" s="1">
        <v>666207</v>
      </c>
      <c r="C915" s="1">
        <v>2015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23</v>
      </c>
      <c r="K915" s="1">
        <v>1</v>
      </c>
      <c r="L915" t="s">
        <v>17</v>
      </c>
    </row>
    <row r="916" spans="1:12" x14ac:dyDescent="0.25">
      <c r="A916" s="1">
        <v>4072</v>
      </c>
      <c r="B916" s="1">
        <v>666250</v>
      </c>
      <c r="C916" s="1">
        <v>2015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38</v>
      </c>
      <c r="K916" s="1">
        <v>1</v>
      </c>
      <c r="L916" t="s">
        <v>17</v>
      </c>
    </row>
    <row r="917" spans="1:12" x14ac:dyDescent="0.25">
      <c r="A917" s="1">
        <v>4072</v>
      </c>
      <c r="B917" s="1">
        <v>666316</v>
      </c>
      <c r="C917" s="1">
        <v>2015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29</v>
      </c>
      <c r="K917" s="1">
        <v>1</v>
      </c>
      <c r="L917" t="s">
        <v>17</v>
      </c>
    </row>
    <row r="918" spans="1:12" x14ac:dyDescent="0.25">
      <c r="A918" s="1">
        <v>4126</v>
      </c>
      <c r="B918" s="1">
        <v>675390</v>
      </c>
      <c r="C918" s="1">
        <v>2015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35</v>
      </c>
      <c r="K918" s="1">
        <v>1</v>
      </c>
      <c r="L918" t="s">
        <v>17</v>
      </c>
    </row>
    <row r="919" spans="1:12" x14ac:dyDescent="0.25">
      <c r="A919" s="1">
        <v>4126</v>
      </c>
      <c r="B919" s="1">
        <v>675480</v>
      </c>
      <c r="C919" s="1">
        <v>2015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37</v>
      </c>
      <c r="K919" s="1">
        <v>1</v>
      </c>
      <c r="L919" t="s">
        <v>17</v>
      </c>
    </row>
    <row r="920" spans="1:12" x14ac:dyDescent="0.25">
      <c r="A920" s="1">
        <v>4126</v>
      </c>
      <c r="B920" s="1">
        <v>675490</v>
      </c>
      <c r="C920" s="1">
        <v>2015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36</v>
      </c>
      <c r="K920" s="1">
        <v>1</v>
      </c>
      <c r="L920" t="s">
        <v>17</v>
      </c>
    </row>
    <row r="921" spans="1:12" x14ac:dyDescent="0.25">
      <c r="A921" s="1">
        <v>3190</v>
      </c>
      <c r="B921" s="1">
        <v>518775</v>
      </c>
      <c r="C921" s="1">
        <v>2012</v>
      </c>
      <c r="D921" s="1">
        <v>0</v>
      </c>
      <c r="E921" s="1">
        <v>0</v>
      </c>
      <c r="F921" s="1">
        <v>0</v>
      </c>
      <c r="G921" s="1">
        <v>1</v>
      </c>
      <c r="H921" s="1">
        <v>1</v>
      </c>
      <c r="I921" s="1">
        <v>0</v>
      </c>
      <c r="J921" s="1">
        <v>35</v>
      </c>
      <c r="K921" s="1">
        <v>1</v>
      </c>
      <c r="L921" t="s">
        <v>17</v>
      </c>
    </row>
    <row r="922" spans="1:12" x14ac:dyDescent="0.25">
      <c r="A922" s="1">
        <v>3190</v>
      </c>
      <c r="B922" s="1">
        <v>518817</v>
      </c>
      <c r="C922" s="1">
        <v>2012</v>
      </c>
      <c r="D922" s="1">
        <v>0</v>
      </c>
      <c r="E922" s="1">
        <v>0</v>
      </c>
      <c r="F922" s="1">
        <v>0</v>
      </c>
      <c r="G922" s="1">
        <v>1</v>
      </c>
      <c r="H922" s="1">
        <v>1</v>
      </c>
      <c r="I922" s="1">
        <v>0</v>
      </c>
      <c r="J922" s="1">
        <v>26</v>
      </c>
      <c r="K922" s="1">
        <v>1</v>
      </c>
      <c r="L922" t="s">
        <v>17</v>
      </c>
    </row>
    <row r="923" spans="1:12" x14ac:dyDescent="0.25">
      <c r="A923" s="1">
        <v>3205</v>
      </c>
      <c r="B923" s="1">
        <v>521294</v>
      </c>
      <c r="C923" s="1">
        <v>2012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45</v>
      </c>
      <c r="K923" s="1">
        <v>1</v>
      </c>
      <c r="L923" t="s">
        <v>17</v>
      </c>
    </row>
    <row r="924" spans="1:12" x14ac:dyDescent="0.25">
      <c r="A924" s="1">
        <v>3222</v>
      </c>
      <c r="B924" s="1">
        <v>524027</v>
      </c>
      <c r="C924" s="1">
        <v>2012</v>
      </c>
      <c r="D924" s="1">
        <v>0</v>
      </c>
      <c r="E924" s="1">
        <v>0</v>
      </c>
      <c r="F924" s="1">
        <v>0</v>
      </c>
      <c r="G924" s="1">
        <v>1</v>
      </c>
      <c r="H924" s="1">
        <v>1</v>
      </c>
      <c r="I924" s="1">
        <v>0</v>
      </c>
      <c r="J924" s="1">
        <v>54</v>
      </c>
      <c r="K924" s="1">
        <v>1</v>
      </c>
      <c r="L924" t="s">
        <v>17</v>
      </c>
    </row>
    <row r="925" spans="1:12" x14ac:dyDescent="0.25">
      <c r="A925" s="1">
        <v>3222</v>
      </c>
      <c r="B925" s="1">
        <v>524143</v>
      </c>
      <c r="C925" s="1">
        <v>2012</v>
      </c>
      <c r="D925" s="1">
        <v>0</v>
      </c>
      <c r="E925" s="1">
        <v>0</v>
      </c>
      <c r="F925" s="1">
        <v>0</v>
      </c>
      <c r="G925" s="1">
        <v>1</v>
      </c>
      <c r="H925" s="1">
        <v>1</v>
      </c>
      <c r="I925" s="1">
        <v>0</v>
      </c>
      <c r="J925" s="1">
        <v>22</v>
      </c>
      <c r="K925" s="1">
        <v>1</v>
      </c>
      <c r="L925" t="s">
        <v>17</v>
      </c>
    </row>
    <row r="926" spans="1:12" x14ac:dyDescent="0.25">
      <c r="A926" s="1">
        <v>3222</v>
      </c>
      <c r="B926" s="1">
        <v>524167</v>
      </c>
      <c r="C926" s="1">
        <v>2012</v>
      </c>
      <c r="D926" s="1">
        <v>0</v>
      </c>
      <c r="E926" s="1">
        <v>0</v>
      </c>
      <c r="F926" s="1">
        <v>0</v>
      </c>
      <c r="G926" s="1">
        <v>1</v>
      </c>
      <c r="H926" s="1">
        <v>1</v>
      </c>
      <c r="I926" s="1">
        <v>0</v>
      </c>
      <c r="J926" s="1">
        <v>37</v>
      </c>
      <c r="K926" s="1">
        <v>1</v>
      </c>
      <c r="L926" t="s">
        <v>17</v>
      </c>
    </row>
    <row r="927" spans="1:12" x14ac:dyDescent="0.25">
      <c r="A927" s="1">
        <v>3260</v>
      </c>
      <c r="B927" s="1">
        <v>530512</v>
      </c>
      <c r="C927" s="1">
        <v>2012</v>
      </c>
      <c r="D927" s="1">
        <v>0</v>
      </c>
      <c r="E927" s="1">
        <v>0</v>
      </c>
      <c r="F927" s="1">
        <v>0</v>
      </c>
      <c r="G927" s="1">
        <v>0</v>
      </c>
      <c r="H927" s="1">
        <v>1</v>
      </c>
      <c r="I927" s="1">
        <v>0</v>
      </c>
      <c r="J927" s="1">
        <v>32</v>
      </c>
      <c r="K927" s="1">
        <v>1</v>
      </c>
      <c r="L927" t="s">
        <v>17</v>
      </c>
    </row>
    <row r="928" spans="1:12" x14ac:dyDescent="0.25">
      <c r="A928" s="1">
        <v>3260</v>
      </c>
      <c r="B928" s="1">
        <v>530589</v>
      </c>
      <c r="C928" s="1">
        <v>2012</v>
      </c>
      <c r="D928" s="1">
        <v>0</v>
      </c>
      <c r="E928" s="1">
        <v>0</v>
      </c>
      <c r="F928" s="1">
        <v>0</v>
      </c>
      <c r="G928" s="1">
        <v>0</v>
      </c>
      <c r="H928" s="1">
        <v>1</v>
      </c>
      <c r="I928" s="1">
        <v>0</v>
      </c>
      <c r="J928" s="1">
        <v>31</v>
      </c>
      <c r="K928" s="1">
        <v>1</v>
      </c>
      <c r="L928" t="s">
        <v>17</v>
      </c>
    </row>
    <row r="929" spans="1:12" x14ac:dyDescent="0.25">
      <c r="A929" s="1">
        <v>3292</v>
      </c>
      <c r="B929" s="1">
        <v>535878</v>
      </c>
      <c r="C929" s="1">
        <v>2012</v>
      </c>
      <c r="D929" s="1">
        <v>0</v>
      </c>
      <c r="E929" s="1">
        <v>0</v>
      </c>
      <c r="F929" s="1">
        <v>0</v>
      </c>
      <c r="G929" s="1">
        <v>0</v>
      </c>
      <c r="H929" s="1">
        <v>1</v>
      </c>
      <c r="I929" s="1">
        <v>0</v>
      </c>
      <c r="J929" s="1">
        <v>39</v>
      </c>
      <c r="K929" s="1">
        <v>1</v>
      </c>
      <c r="L929" t="s">
        <v>17</v>
      </c>
    </row>
    <row r="930" spans="1:12" x14ac:dyDescent="0.25">
      <c r="A930" s="1">
        <v>3292</v>
      </c>
      <c r="B930" s="1">
        <v>535905</v>
      </c>
      <c r="C930" s="1">
        <v>2012</v>
      </c>
      <c r="D930" s="1">
        <v>0</v>
      </c>
      <c r="E930" s="1">
        <v>0</v>
      </c>
      <c r="F930" s="1">
        <v>0</v>
      </c>
      <c r="G930" s="1">
        <v>0</v>
      </c>
      <c r="H930" s="1">
        <v>1</v>
      </c>
      <c r="I930" s="1">
        <v>0</v>
      </c>
      <c r="J930" s="1">
        <v>47</v>
      </c>
      <c r="K930" s="1">
        <v>0</v>
      </c>
      <c r="L930" t="s">
        <v>17</v>
      </c>
    </row>
    <row r="931" spans="1:12" x14ac:dyDescent="0.25">
      <c r="A931" s="1">
        <v>3292</v>
      </c>
      <c r="B931" s="1">
        <v>535938</v>
      </c>
      <c r="C931" s="1">
        <v>2012</v>
      </c>
      <c r="D931" s="1">
        <v>0</v>
      </c>
      <c r="E931" s="1">
        <v>0</v>
      </c>
      <c r="F931" s="1">
        <v>0</v>
      </c>
      <c r="G931" s="1">
        <v>0</v>
      </c>
      <c r="H931" s="1">
        <v>1</v>
      </c>
      <c r="I931" s="1">
        <v>0</v>
      </c>
      <c r="J931" s="1">
        <v>21</v>
      </c>
      <c r="K931" s="1">
        <v>1</v>
      </c>
      <c r="L931" t="s">
        <v>17</v>
      </c>
    </row>
    <row r="932" spans="1:12" x14ac:dyDescent="0.25">
      <c r="A932" s="1">
        <v>3294</v>
      </c>
      <c r="B932" s="1">
        <v>536319</v>
      </c>
      <c r="C932" s="1">
        <v>2012</v>
      </c>
      <c r="D932" s="1">
        <v>0</v>
      </c>
      <c r="E932" s="1">
        <v>0</v>
      </c>
      <c r="F932" s="1">
        <v>1</v>
      </c>
      <c r="G932" s="1">
        <v>1</v>
      </c>
      <c r="H932" s="1">
        <v>1</v>
      </c>
      <c r="I932" s="1">
        <v>0</v>
      </c>
      <c r="J932" s="1">
        <v>33</v>
      </c>
      <c r="K932" s="1">
        <v>0</v>
      </c>
      <c r="L932" t="s">
        <v>17</v>
      </c>
    </row>
    <row r="933" spans="1:12" x14ac:dyDescent="0.25">
      <c r="A933" s="1">
        <v>3294</v>
      </c>
      <c r="B933" s="1">
        <v>536357</v>
      </c>
      <c r="C933" s="1">
        <v>2012</v>
      </c>
      <c r="D933" s="1">
        <v>0</v>
      </c>
      <c r="E933" s="1">
        <v>0</v>
      </c>
      <c r="F933" s="1">
        <v>1</v>
      </c>
      <c r="G933" s="1">
        <v>1</v>
      </c>
      <c r="H933" s="1">
        <v>1</v>
      </c>
      <c r="I933" s="1">
        <v>0</v>
      </c>
      <c r="J933" s="1">
        <v>41</v>
      </c>
      <c r="K933" s="1">
        <v>1</v>
      </c>
      <c r="L933" t="s">
        <v>17</v>
      </c>
    </row>
    <row r="934" spans="1:12" x14ac:dyDescent="0.25">
      <c r="A934" s="1">
        <v>3314</v>
      </c>
      <c r="B934" s="1">
        <v>539520</v>
      </c>
      <c r="C934" s="1">
        <v>2012</v>
      </c>
      <c r="D934" s="1">
        <v>0</v>
      </c>
      <c r="E934" s="1">
        <v>0</v>
      </c>
      <c r="F934" s="1">
        <v>0</v>
      </c>
      <c r="G934" s="1">
        <v>0</v>
      </c>
      <c r="H934" s="1">
        <v>1</v>
      </c>
      <c r="I934" s="1">
        <v>0</v>
      </c>
      <c r="J934" s="1">
        <v>40</v>
      </c>
      <c r="K934" s="1">
        <v>1</v>
      </c>
      <c r="L934" t="s">
        <v>17</v>
      </c>
    </row>
    <row r="935" spans="1:12" x14ac:dyDescent="0.25">
      <c r="A935" s="1">
        <v>3314</v>
      </c>
      <c r="B935" s="1">
        <v>539566</v>
      </c>
      <c r="C935" s="1">
        <v>2012</v>
      </c>
      <c r="D935" s="1">
        <v>0</v>
      </c>
      <c r="E935" s="1">
        <v>0</v>
      </c>
      <c r="F935" s="1">
        <v>0</v>
      </c>
      <c r="G935" s="1">
        <v>0</v>
      </c>
      <c r="H935" s="1">
        <v>1</v>
      </c>
      <c r="I935" s="1">
        <v>0</v>
      </c>
      <c r="J935" s="1">
        <v>25</v>
      </c>
      <c r="K935" s="1">
        <v>1</v>
      </c>
      <c r="L935" t="s">
        <v>17</v>
      </c>
    </row>
    <row r="936" spans="1:12" x14ac:dyDescent="0.25">
      <c r="A936" s="1">
        <v>3314</v>
      </c>
      <c r="B936" s="1">
        <v>539582</v>
      </c>
      <c r="C936" s="1">
        <v>2012</v>
      </c>
      <c r="D936" s="1">
        <v>0</v>
      </c>
      <c r="E936" s="1">
        <v>0</v>
      </c>
      <c r="F936" s="1">
        <v>0</v>
      </c>
      <c r="G936" s="1">
        <v>0</v>
      </c>
      <c r="H936" s="1">
        <v>1</v>
      </c>
      <c r="I936" s="1">
        <v>0</v>
      </c>
      <c r="J936" s="1">
        <v>22</v>
      </c>
      <c r="K936" s="1">
        <v>1</v>
      </c>
      <c r="L936" t="s">
        <v>17</v>
      </c>
    </row>
    <row r="937" spans="1:12" x14ac:dyDescent="0.25">
      <c r="A937" s="1">
        <v>3333</v>
      </c>
      <c r="B937" s="1">
        <v>542659</v>
      </c>
      <c r="C937" s="1">
        <v>2012</v>
      </c>
      <c r="D937" s="1">
        <v>0</v>
      </c>
      <c r="E937" s="1">
        <v>1</v>
      </c>
      <c r="F937" s="1">
        <v>0</v>
      </c>
      <c r="G937" s="1">
        <v>0</v>
      </c>
      <c r="H937" s="1">
        <v>1</v>
      </c>
      <c r="I937" s="1">
        <v>0</v>
      </c>
      <c r="J937" s="1">
        <v>51</v>
      </c>
      <c r="K937" s="1">
        <v>1</v>
      </c>
      <c r="L937" t="s">
        <v>17</v>
      </c>
    </row>
    <row r="938" spans="1:12" x14ac:dyDescent="0.25">
      <c r="A938" s="1">
        <v>3333</v>
      </c>
      <c r="B938" s="1">
        <v>542723</v>
      </c>
      <c r="C938" s="1">
        <v>2012</v>
      </c>
      <c r="D938" s="1">
        <v>0</v>
      </c>
      <c r="E938" s="1">
        <v>1</v>
      </c>
      <c r="F938" s="1">
        <v>0</v>
      </c>
      <c r="G938" s="1">
        <v>0</v>
      </c>
      <c r="H938" s="1">
        <v>1</v>
      </c>
      <c r="I938" s="1">
        <v>0</v>
      </c>
      <c r="J938" s="1">
        <v>24</v>
      </c>
      <c r="K938" s="1">
        <v>1</v>
      </c>
      <c r="L938" t="s">
        <v>17</v>
      </c>
    </row>
    <row r="939" spans="1:12" x14ac:dyDescent="0.25">
      <c r="A939" s="1">
        <v>3333</v>
      </c>
      <c r="B939" s="1">
        <v>542736</v>
      </c>
      <c r="C939" s="1">
        <v>2012</v>
      </c>
      <c r="D939" s="1">
        <v>0</v>
      </c>
      <c r="E939" s="1">
        <v>1</v>
      </c>
      <c r="F939" s="1">
        <v>0</v>
      </c>
      <c r="G939" s="1">
        <v>0</v>
      </c>
      <c r="H939" s="1">
        <v>1</v>
      </c>
      <c r="I939" s="1">
        <v>0</v>
      </c>
      <c r="J939" s="1">
        <v>48</v>
      </c>
      <c r="K939" s="1">
        <v>0</v>
      </c>
      <c r="L939" t="s">
        <v>17</v>
      </c>
    </row>
    <row r="940" spans="1:12" x14ac:dyDescent="0.25">
      <c r="A940" s="1">
        <v>3352</v>
      </c>
      <c r="B940" s="1">
        <v>545926</v>
      </c>
      <c r="C940" s="1">
        <v>2012</v>
      </c>
      <c r="D940" s="1">
        <v>0</v>
      </c>
      <c r="E940" s="1">
        <v>0</v>
      </c>
      <c r="F940" s="1">
        <v>1</v>
      </c>
      <c r="G940" s="1">
        <v>0</v>
      </c>
      <c r="H940" s="1">
        <v>1</v>
      </c>
      <c r="I940" s="1">
        <v>0</v>
      </c>
      <c r="J940" s="1">
        <v>47</v>
      </c>
      <c r="K940" s="1">
        <v>1</v>
      </c>
      <c r="L940" t="s">
        <v>17</v>
      </c>
    </row>
    <row r="941" spans="1:12" x14ac:dyDescent="0.25">
      <c r="A941" s="1">
        <v>3352</v>
      </c>
      <c r="B941" s="1">
        <v>545972</v>
      </c>
      <c r="C941" s="1">
        <v>2012</v>
      </c>
      <c r="D941" s="1">
        <v>0</v>
      </c>
      <c r="E941" s="1">
        <v>0</v>
      </c>
      <c r="F941" s="1">
        <v>1</v>
      </c>
      <c r="G941" s="1">
        <v>0</v>
      </c>
      <c r="H941" s="1">
        <v>1</v>
      </c>
      <c r="I941" s="1">
        <v>0</v>
      </c>
      <c r="J941" s="1">
        <v>39</v>
      </c>
      <c r="K941" s="1">
        <v>0</v>
      </c>
      <c r="L941" t="s">
        <v>17</v>
      </c>
    </row>
    <row r="942" spans="1:12" x14ac:dyDescent="0.25">
      <c r="A942" s="1">
        <v>3352</v>
      </c>
      <c r="B942" s="1">
        <v>545997</v>
      </c>
      <c r="C942" s="1">
        <v>2012</v>
      </c>
      <c r="D942" s="1">
        <v>0</v>
      </c>
      <c r="E942" s="1">
        <v>0</v>
      </c>
      <c r="F942" s="1">
        <v>1</v>
      </c>
      <c r="G942" s="1">
        <v>0</v>
      </c>
      <c r="H942" s="1">
        <v>1</v>
      </c>
      <c r="I942" s="1">
        <v>0</v>
      </c>
      <c r="J942" s="1">
        <v>46</v>
      </c>
      <c r="K942" s="1">
        <v>1</v>
      </c>
      <c r="L942" t="s">
        <v>17</v>
      </c>
    </row>
    <row r="943" spans="1:12" x14ac:dyDescent="0.25">
      <c r="A943" s="1">
        <v>3366</v>
      </c>
      <c r="B943" s="1">
        <v>548313</v>
      </c>
      <c r="C943" s="1">
        <v>2012</v>
      </c>
      <c r="D943" s="1">
        <v>0</v>
      </c>
      <c r="E943" s="1">
        <v>0</v>
      </c>
      <c r="F943" s="1">
        <v>0</v>
      </c>
      <c r="G943" s="1">
        <v>0</v>
      </c>
      <c r="H943" s="1">
        <v>1</v>
      </c>
      <c r="I943" s="1">
        <v>0</v>
      </c>
      <c r="J943" s="1">
        <v>46</v>
      </c>
      <c r="K943" s="1">
        <v>1</v>
      </c>
      <c r="L943" t="s">
        <v>17</v>
      </c>
    </row>
    <row r="944" spans="1:12" x14ac:dyDescent="0.25">
      <c r="A944" s="1">
        <v>3458</v>
      </c>
      <c r="B944" s="1">
        <v>563590</v>
      </c>
      <c r="C944" s="1">
        <v>2013</v>
      </c>
      <c r="D944" s="1">
        <v>0</v>
      </c>
      <c r="E944" s="1">
        <v>0</v>
      </c>
      <c r="F944" s="1">
        <v>0</v>
      </c>
      <c r="G944" s="1">
        <v>1</v>
      </c>
      <c r="H944" s="1">
        <v>1</v>
      </c>
      <c r="I944" s="1">
        <v>0</v>
      </c>
      <c r="J944" s="1">
        <v>58</v>
      </c>
      <c r="K944" s="1">
        <v>1</v>
      </c>
      <c r="L944" t="s">
        <v>17</v>
      </c>
    </row>
    <row r="945" spans="1:12" x14ac:dyDescent="0.25">
      <c r="A945" s="1">
        <v>3481</v>
      </c>
      <c r="B945" s="1">
        <v>567472</v>
      </c>
      <c r="C945" s="1">
        <v>2013</v>
      </c>
      <c r="D945" s="1">
        <v>0</v>
      </c>
      <c r="E945" s="1">
        <v>1</v>
      </c>
      <c r="F945" s="1">
        <v>0</v>
      </c>
      <c r="G945" s="1">
        <v>0</v>
      </c>
      <c r="H945" s="1">
        <v>1</v>
      </c>
      <c r="I945" s="1">
        <v>0</v>
      </c>
      <c r="J945" s="1">
        <v>20</v>
      </c>
      <c r="K945" s="1">
        <v>1</v>
      </c>
      <c r="L945" t="s">
        <v>17</v>
      </c>
    </row>
    <row r="946" spans="1:12" x14ac:dyDescent="0.25">
      <c r="A946" s="1">
        <v>3502</v>
      </c>
      <c r="B946" s="1">
        <v>570942</v>
      </c>
      <c r="C946" s="1">
        <v>2013</v>
      </c>
      <c r="D946" s="1">
        <v>0</v>
      </c>
      <c r="E946" s="1">
        <v>0</v>
      </c>
      <c r="F946" s="1">
        <v>0</v>
      </c>
      <c r="G946" s="1">
        <v>0</v>
      </c>
      <c r="H946" s="1">
        <v>1</v>
      </c>
      <c r="I946" s="1">
        <v>0</v>
      </c>
      <c r="J946" s="1">
        <v>47</v>
      </c>
      <c r="K946" s="1">
        <v>1</v>
      </c>
      <c r="L946" t="s">
        <v>17</v>
      </c>
    </row>
    <row r="947" spans="1:12" x14ac:dyDescent="0.25">
      <c r="A947" s="1">
        <v>3502</v>
      </c>
      <c r="B947" s="1">
        <v>571018</v>
      </c>
      <c r="C947" s="1">
        <v>2013</v>
      </c>
      <c r="D947" s="1">
        <v>0</v>
      </c>
      <c r="E947" s="1">
        <v>0</v>
      </c>
      <c r="F947" s="1">
        <v>0</v>
      </c>
      <c r="G947" s="1">
        <v>0</v>
      </c>
      <c r="H947" s="1">
        <v>1</v>
      </c>
      <c r="I947" s="1">
        <v>0</v>
      </c>
      <c r="J947" s="1">
        <v>32</v>
      </c>
      <c r="K947" s="1">
        <v>1</v>
      </c>
      <c r="L947" t="s">
        <v>17</v>
      </c>
    </row>
    <row r="948" spans="1:12" x14ac:dyDescent="0.25">
      <c r="A948" s="1">
        <v>3525</v>
      </c>
      <c r="B948" s="1">
        <v>574975</v>
      </c>
      <c r="C948" s="1">
        <v>2013</v>
      </c>
      <c r="D948" s="1">
        <v>0</v>
      </c>
      <c r="E948" s="1">
        <v>0</v>
      </c>
      <c r="F948" s="1">
        <v>0</v>
      </c>
      <c r="G948" s="1">
        <v>1</v>
      </c>
      <c r="H948" s="1">
        <v>1</v>
      </c>
      <c r="I948" s="1">
        <v>0</v>
      </c>
      <c r="J948" s="1">
        <v>27</v>
      </c>
      <c r="K948" s="1">
        <v>1</v>
      </c>
      <c r="L948" t="s">
        <v>17</v>
      </c>
    </row>
    <row r="949" spans="1:12" x14ac:dyDescent="0.25">
      <c r="A949" s="1">
        <v>3557</v>
      </c>
      <c r="B949" s="1">
        <v>580243</v>
      </c>
      <c r="C949" s="1">
        <v>2013</v>
      </c>
      <c r="D949" s="1">
        <v>0</v>
      </c>
      <c r="E949" s="1">
        <v>0</v>
      </c>
      <c r="F949" s="1">
        <v>0</v>
      </c>
      <c r="G949" s="1">
        <v>1</v>
      </c>
      <c r="H949" s="1">
        <v>1</v>
      </c>
      <c r="I949" s="1">
        <v>0</v>
      </c>
      <c r="J949" s="1">
        <v>47</v>
      </c>
      <c r="K949" s="1">
        <v>1</v>
      </c>
      <c r="L949" t="s">
        <v>17</v>
      </c>
    </row>
    <row r="950" spans="1:12" x14ac:dyDescent="0.25">
      <c r="A950" s="1">
        <v>3557</v>
      </c>
      <c r="B950" s="1">
        <v>580316</v>
      </c>
      <c r="C950" s="1">
        <v>2013</v>
      </c>
      <c r="D950" s="1">
        <v>0</v>
      </c>
      <c r="E950" s="1">
        <v>0</v>
      </c>
      <c r="F950" s="1">
        <v>0</v>
      </c>
      <c r="G950" s="1">
        <v>1</v>
      </c>
      <c r="H950" s="1">
        <v>1</v>
      </c>
      <c r="I950" s="1">
        <v>0</v>
      </c>
      <c r="J950" s="1">
        <v>34</v>
      </c>
      <c r="K950" s="1">
        <v>0</v>
      </c>
      <c r="L950" t="s">
        <v>17</v>
      </c>
    </row>
    <row r="951" spans="1:12" x14ac:dyDescent="0.25">
      <c r="A951" s="1">
        <v>3557</v>
      </c>
      <c r="B951" s="1">
        <v>580359</v>
      </c>
      <c r="C951" s="1">
        <v>2013</v>
      </c>
      <c r="D951" s="1">
        <v>0</v>
      </c>
      <c r="E951" s="1">
        <v>0</v>
      </c>
      <c r="F951" s="1">
        <v>0</v>
      </c>
      <c r="G951" s="1">
        <v>1</v>
      </c>
      <c r="H951" s="1">
        <v>1</v>
      </c>
      <c r="I951" s="1">
        <v>0</v>
      </c>
      <c r="J951" s="1">
        <v>49</v>
      </c>
      <c r="K951" s="1">
        <v>1</v>
      </c>
      <c r="L951" t="s">
        <v>17</v>
      </c>
    </row>
    <row r="952" spans="1:12" x14ac:dyDescent="0.25">
      <c r="A952" s="1">
        <v>3588</v>
      </c>
      <c r="B952" s="1">
        <v>585561</v>
      </c>
      <c r="C952" s="1">
        <v>2013</v>
      </c>
      <c r="D952" s="1">
        <v>0</v>
      </c>
      <c r="E952" s="1">
        <v>0</v>
      </c>
      <c r="F952" s="1">
        <v>1</v>
      </c>
      <c r="G952" s="1">
        <v>1</v>
      </c>
      <c r="H952" s="1">
        <v>0</v>
      </c>
      <c r="I952" s="1">
        <v>0</v>
      </c>
      <c r="J952" s="1">
        <v>24</v>
      </c>
      <c r="K952" s="1">
        <v>1</v>
      </c>
      <c r="L952" t="s">
        <v>17</v>
      </c>
    </row>
    <row r="953" spans="1:12" x14ac:dyDescent="0.25">
      <c r="A953" s="1">
        <v>3588</v>
      </c>
      <c r="B953" s="1">
        <v>585640</v>
      </c>
      <c r="C953" s="1">
        <v>2013</v>
      </c>
      <c r="D953" s="1">
        <v>0</v>
      </c>
      <c r="E953" s="1">
        <v>0</v>
      </c>
      <c r="F953" s="1">
        <v>1</v>
      </c>
      <c r="G953" s="1">
        <v>1</v>
      </c>
      <c r="H953" s="1">
        <v>0</v>
      </c>
      <c r="I953" s="1">
        <v>0</v>
      </c>
      <c r="J953" s="1">
        <v>27</v>
      </c>
      <c r="K953" s="1">
        <v>1</v>
      </c>
      <c r="L953" t="s">
        <v>17</v>
      </c>
    </row>
    <row r="954" spans="1:12" x14ac:dyDescent="0.25">
      <c r="A954" s="1">
        <v>3591</v>
      </c>
      <c r="B954" s="1">
        <v>586064</v>
      </c>
      <c r="C954" s="1">
        <v>2013</v>
      </c>
      <c r="D954" s="1">
        <v>0</v>
      </c>
      <c r="E954" s="1">
        <v>0</v>
      </c>
      <c r="F954" s="1">
        <v>1</v>
      </c>
      <c r="G954" s="1">
        <v>0</v>
      </c>
      <c r="H954" s="1">
        <v>1</v>
      </c>
      <c r="I954" s="1">
        <v>0</v>
      </c>
      <c r="J954" s="1">
        <v>25</v>
      </c>
      <c r="K954" s="1">
        <v>1</v>
      </c>
      <c r="L954" t="s">
        <v>17</v>
      </c>
    </row>
    <row r="955" spans="1:12" x14ac:dyDescent="0.25">
      <c r="A955" s="1">
        <v>3591</v>
      </c>
      <c r="B955" s="1">
        <v>586099</v>
      </c>
      <c r="C955" s="1">
        <v>2013</v>
      </c>
      <c r="D955" s="1">
        <v>0</v>
      </c>
      <c r="E955" s="1">
        <v>0</v>
      </c>
      <c r="F955" s="1">
        <v>1</v>
      </c>
      <c r="G955" s="1">
        <v>0</v>
      </c>
      <c r="H955" s="1">
        <v>1</v>
      </c>
      <c r="I955" s="1">
        <v>0</v>
      </c>
      <c r="J955" s="1">
        <v>32</v>
      </c>
      <c r="K955" s="1">
        <v>1</v>
      </c>
      <c r="L955" t="s">
        <v>17</v>
      </c>
    </row>
    <row r="956" spans="1:12" x14ac:dyDescent="0.25">
      <c r="A956" s="1">
        <v>3607</v>
      </c>
      <c r="B956" s="1">
        <v>588706</v>
      </c>
      <c r="C956" s="1">
        <v>2013</v>
      </c>
      <c r="D956" s="1">
        <v>0</v>
      </c>
      <c r="E956" s="1">
        <v>1</v>
      </c>
      <c r="F956" s="1">
        <v>0</v>
      </c>
      <c r="G956" s="1">
        <v>1</v>
      </c>
      <c r="H956" s="1">
        <v>1</v>
      </c>
      <c r="I956" s="1">
        <v>0</v>
      </c>
      <c r="J956" s="1">
        <v>20</v>
      </c>
      <c r="K956" s="1">
        <v>1</v>
      </c>
      <c r="L956" t="s">
        <v>17</v>
      </c>
    </row>
    <row r="957" spans="1:12" x14ac:dyDescent="0.25">
      <c r="A957" s="1">
        <v>3607</v>
      </c>
      <c r="B957" s="1">
        <v>588737</v>
      </c>
      <c r="C957" s="1">
        <v>2013</v>
      </c>
      <c r="D957" s="1">
        <v>0</v>
      </c>
      <c r="E957" s="1">
        <v>1</v>
      </c>
      <c r="F957" s="1">
        <v>0</v>
      </c>
      <c r="G957" s="1">
        <v>1</v>
      </c>
      <c r="H957" s="1">
        <v>1</v>
      </c>
      <c r="I957" s="1">
        <v>0</v>
      </c>
      <c r="J957" s="1">
        <v>46</v>
      </c>
      <c r="K957" s="1">
        <v>1</v>
      </c>
      <c r="L957" t="s">
        <v>17</v>
      </c>
    </row>
    <row r="958" spans="1:12" x14ac:dyDescent="0.25">
      <c r="A958" s="1">
        <v>3607</v>
      </c>
      <c r="B958" s="1">
        <v>588820</v>
      </c>
      <c r="C958" s="1">
        <v>2013</v>
      </c>
      <c r="D958" s="1">
        <v>0</v>
      </c>
      <c r="E958" s="1">
        <v>1</v>
      </c>
      <c r="F958" s="1">
        <v>0</v>
      </c>
      <c r="G958" s="1">
        <v>1</v>
      </c>
      <c r="H958" s="1">
        <v>1</v>
      </c>
      <c r="I958" s="1">
        <v>0</v>
      </c>
      <c r="J958" s="1">
        <v>38</v>
      </c>
      <c r="K958" s="1">
        <v>1</v>
      </c>
      <c r="L958" t="s">
        <v>17</v>
      </c>
    </row>
    <row r="959" spans="1:12" x14ac:dyDescent="0.25">
      <c r="A959" s="1">
        <v>3663</v>
      </c>
      <c r="B959" s="1">
        <v>598156</v>
      </c>
      <c r="C959" s="1">
        <v>2013</v>
      </c>
      <c r="D959" s="1">
        <v>0</v>
      </c>
      <c r="E959" s="1">
        <v>0</v>
      </c>
      <c r="F959" s="1">
        <v>1</v>
      </c>
      <c r="G959" s="1">
        <v>1</v>
      </c>
      <c r="H959" s="1">
        <v>1</v>
      </c>
      <c r="I959" s="1">
        <v>0</v>
      </c>
      <c r="J959" s="1">
        <v>27</v>
      </c>
      <c r="K959" s="1">
        <v>1</v>
      </c>
      <c r="L959" t="s">
        <v>17</v>
      </c>
    </row>
    <row r="960" spans="1:12" x14ac:dyDescent="0.25">
      <c r="A960" s="1">
        <v>3663</v>
      </c>
      <c r="B960" s="1">
        <v>598178</v>
      </c>
      <c r="C960" s="1">
        <v>2013</v>
      </c>
      <c r="D960" s="1">
        <v>0</v>
      </c>
      <c r="E960" s="1">
        <v>0</v>
      </c>
      <c r="F960" s="1">
        <v>1</v>
      </c>
      <c r="G960" s="1">
        <v>1</v>
      </c>
      <c r="H960" s="1">
        <v>1</v>
      </c>
      <c r="I960" s="1">
        <v>0</v>
      </c>
      <c r="J960" s="1">
        <v>34</v>
      </c>
      <c r="K960" s="1">
        <v>1</v>
      </c>
      <c r="L960" t="s">
        <v>17</v>
      </c>
    </row>
    <row r="961" spans="1:12" x14ac:dyDescent="0.25">
      <c r="A961" s="1">
        <v>3663</v>
      </c>
      <c r="B961" s="1">
        <v>598231</v>
      </c>
      <c r="C961" s="1">
        <v>2013</v>
      </c>
      <c r="D961" s="1">
        <v>0</v>
      </c>
      <c r="E961" s="1">
        <v>0</v>
      </c>
      <c r="F961" s="1">
        <v>1</v>
      </c>
      <c r="G961" s="1">
        <v>1</v>
      </c>
      <c r="H961" s="1">
        <v>1</v>
      </c>
      <c r="I961" s="1">
        <v>0</v>
      </c>
      <c r="J961" s="1">
        <v>23</v>
      </c>
      <c r="K961" s="1">
        <v>1</v>
      </c>
      <c r="L961" t="s">
        <v>17</v>
      </c>
    </row>
    <row r="962" spans="1:12" x14ac:dyDescent="0.25">
      <c r="A962" s="1">
        <v>3665</v>
      </c>
      <c r="B962" s="1">
        <v>598432</v>
      </c>
      <c r="C962" s="1">
        <v>2013</v>
      </c>
      <c r="D962" s="1">
        <v>0</v>
      </c>
      <c r="E962" s="1">
        <v>1</v>
      </c>
      <c r="F962" s="1">
        <v>1</v>
      </c>
      <c r="G962" s="1">
        <v>1</v>
      </c>
      <c r="H962" s="1">
        <v>1</v>
      </c>
      <c r="I962" s="1">
        <v>0</v>
      </c>
      <c r="J962" s="1">
        <v>23</v>
      </c>
      <c r="K962" s="1">
        <v>1</v>
      </c>
      <c r="L962" t="s">
        <v>17</v>
      </c>
    </row>
    <row r="963" spans="1:12" x14ac:dyDescent="0.25">
      <c r="A963" s="1">
        <v>3694</v>
      </c>
      <c r="B963" s="1">
        <v>603339</v>
      </c>
      <c r="C963" s="1">
        <v>2013</v>
      </c>
      <c r="D963" s="1">
        <v>0</v>
      </c>
      <c r="E963" s="1">
        <v>0</v>
      </c>
      <c r="F963" s="1">
        <v>0</v>
      </c>
      <c r="G963" s="1">
        <v>1</v>
      </c>
      <c r="H963" s="1">
        <v>1</v>
      </c>
      <c r="I963" s="1">
        <v>0</v>
      </c>
      <c r="J963" s="1">
        <v>50</v>
      </c>
      <c r="K963" s="1">
        <v>1</v>
      </c>
      <c r="L963" t="s">
        <v>17</v>
      </c>
    </row>
    <row r="964" spans="1:12" x14ac:dyDescent="0.25">
      <c r="A964" s="1">
        <v>3725</v>
      </c>
      <c r="B964" s="1">
        <v>608384</v>
      </c>
      <c r="C964" s="1">
        <v>2014</v>
      </c>
      <c r="D964" s="1">
        <v>0</v>
      </c>
      <c r="E964" s="1">
        <v>0</v>
      </c>
      <c r="F964" s="1">
        <v>0</v>
      </c>
      <c r="G964" s="1">
        <v>0</v>
      </c>
      <c r="H964" s="1">
        <v>1</v>
      </c>
      <c r="I964" s="1">
        <v>0</v>
      </c>
      <c r="J964" s="1">
        <v>41</v>
      </c>
      <c r="K964" s="1">
        <v>1</v>
      </c>
      <c r="L964" t="s">
        <v>17</v>
      </c>
    </row>
    <row r="965" spans="1:12" x14ac:dyDescent="0.25">
      <c r="A965" s="1">
        <v>3725</v>
      </c>
      <c r="B965" s="1">
        <v>608445</v>
      </c>
      <c r="C965" s="1">
        <v>2014</v>
      </c>
      <c r="D965" s="1">
        <v>0</v>
      </c>
      <c r="E965" s="1">
        <v>0</v>
      </c>
      <c r="F965" s="1">
        <v>0</v>
      </c>
      <c r="G965" s="1">
        <v>0</v>
      </c>
      <c r="H965" s="1">
        <v>1</v>
      </c>
      <c r="I965" s="1">
        <v>0</v>
      </c>
      <c r="J965" s="1">
        <v>37</v>
      </c>
      <c r="K965" s="1">
        <v>1</v>
      </c>
      <c r="L965" t="s">
        <v>17</v>
      </c>
    </row>
    <row r="966" spans="1:12" x14ac:dyDescent="0.25">
      <c r="A966" s="1">
        <v>3770</v>
      </c>
      <c r="B966" s="1">
        <v>615833</v>
      </c>
      <c r="C966" s="1">
        <v>2014</v>
      </c>
      <c r="D966" s="1">
        <v>0</v>
      </c>
      <c r="E966" s="1">
        <v>0</v>
      </c>
      <c r="F966" s="1">
        <v>0</v>
      </c>
      <c r="G966" s="1">
        <v>1</v>
      </c>
      <c r="H966" s="1">
        <v>0</v>
      </c>
      <c r="I966" s="1">
        <v>0</v>
      </c>
      <c r="J966" s="1">
        <v>24</v>
      </c>
      <c r="K966" s="1">
        <v>1</v>
      </c>
      <c r="L966" t="s">
        <v>17</v>
      </c>
    </row>
    <row r="967" spans="1:12" x14ac:dyDescent="0.25">
      <c r="A967" s="1">
        <v>3770</v>
      </c>
      <c r="B967" s="1">
        <v>615938</v>
      </c>
      <c r="C967" s="1">
        <v>2014</v>
      </c>
      <c r="D967" s="1">
        <v>0</v>
      </c>
      <c r="E967" s="1">
        <v>0</v>
      </c>
      <c r="F967" s="1">
        <v>0</v>
      </c>
      <c r="G967" s="1">
        <v>1</v>
      </c>
      <c r="H967" s="1">
        <v>0</v>
      </c>
      <c r="I967" s="1">
        <v>0</v>
      </c>
      <c r="J967" s="1">
        <v>45</v>
      </c>
      <c r="K967" s="1">
        <v>1</v>
      </c>
      <c r="L967" t="s">
        <v>17</v>
      </c>
    </row>
    <row r="968" spans="1:12" x14ac:dyDescent="0.25">
      <c r="A968" s="1">
        <v>3772</v>
      </c>
      <c r="B968" s="1">
        <v>616165</v>
      </c>
      <c r="C968" s="1">
        <v>2014</v>
      </c>
      <c r="D968" s="1">
        <v>0</v>
      </c>
      <c r="E968" s="1">
        <v>0</v>
      </c>
      <c r="F968" s="1">
        <v>0</v>
      </c>
      <c r="G968" s="1">
        <v>0</v>
      </c>
      <c r="H968" s="1">
        <v>1</v>
      </c>
      <c r="I968" s="1">
        <v>0</v>
      </c>
      <c r="J968" s="1">
        <v>23</v>
      </c>
      <c r="K968" s="1">
        <v>1</v>
      </c>
      <c r="L968" t="s">
        <v>17</v>
      </c>
    </row>
    <row r="969" spans="1:12" x14ac:dyDescent="0.25">
      <c r="A969" s="1">
        <v>3792</v>
      </c>
      <c r="B969" s="1">
        <v>619594</v>
      </c>
      <c r="C969" s="1">
        <v>2014</v>
      </c>
      <c r="D969" s="1">
        <v>0</v>
      </c>
      <c r="E969" s="1">
        <v>0</v>
      </c>
      <c r="F969" s="1">
        <v>0</v>
      </c>
      <c r="G969" s="1">
        <v>0</v>
      </c>
      <c r="H969" s="1">
        <v>1</v>
      </c>
      <c r="I969" s="1">
        <v>0</v>
      </c>
      <c r="J969" s="1">
        <v>35</v>
      </c>
      <c r="K969" s="1">
        <v>0</v>
      </c>
      <c r="L969" t="s">
        <v>17</v>
      </c>
    </row>
    <row r="970" spans="1:12" x14ac:dyDescent="0.25">
      <c r="A970" s="1">
        <v>3792</v>
      </c>
      <c r="B970" s="1">
        <v>619634</v>
      </c>
      <c r="C970" s="1">
        <v>2014</v>
      </c>
      <c r="D970" s="1">
        <v>0</v>
      </c>
      <c r="E970" s="1">
        <v>0</v>
      </c>
      <c r="F970" s="1">
        <v>0</v>
      </c>
      <c r="G970" s="1">
        <v>0</v>
      </c>
      <c r="H970" s="1">
        <v>1</v>
      </c>
      <c r="I970" s="1">
        <v>0</v>
      </c>
      <c r="J970" s="1">
        <v>45</v>
      </c>
      <c r="K970" s="1">
        <v>1</v>
      </c>
      <c r="L970" t="s">
        <v>17</v>
      </c>
    </row>
    <row r="971" spans="1:12" x14ac:dyDescent="0.25">
      <c r="A971" s="1">
        <v>3871</v>
      </c>
      <c r="B971" s="1">
        <v>632790</v>
      </c>
      <c r="C971" s="1">
        <v>2014</v>
      </c>
      <c r="D971" s="1">
        <v>0</v>
      </c>
      <c r="E971" s="1">
        <v>1</v>
      </c>
      <c r="F971" s="1">
        <v>1</v>
      </c>
      <c r="G971" s="1">
        <v>1</v>
      </c>
      <c r="H971" s="1">
        <v>1</v>
      </c>
      <c r="I971" s="1">
        <v>0</v>
      </c>
      <c r="J971" s="1">
        <v>47</v>
      </c>
      <c r="K971" s="1">
        <v>0</v>
      </c>
      <c r="L971" t="s">
        <v>17</v>
      </c>
    </row>
    <row r="972" spans="1:12" x14ac:dyDescent="0.25">
      <c r="A972" s="1">
        <v>3886</v>
      </c>
      <c r="B972" s="1">
        <v>635255</v>
      </c>
      <c r="C972" s="1">
        <v>2014</v>
      </c>
      <c r="D972" s="1">
        <v>0</v>
      </c>
      <c r="E972" s="1">
        <v>0</v>
      </c>
      <c r="F972" s="1">
        <v>0</v>
      </c>
      <c r="G972" s="1">
        <v>1</v>
      </c>
      <c r="H972" s="1">
        <v>1</v>
      </c>
      <c r="I972" s="1">
        <v>0</v>
      </c>
      <c r="J972" s="1">
        <v>54</v>
      </c>
      <c r="K972" s="1">
        <v>0</v>
      </c>
      <c r="L972" t="s">
        <v>17</v>
      </c>
    </row>
    <row r="973" spans="1:12" x14ac:dyDescent="0.25">
      <c r="A973" s="1">
        <v>3991</v>
      </c>
      <c r="B973" s="1">
        <v>652539</v>
      </c>
      <c r="C973" s="1">
        <v>2015</v>
      </c>
      <c r="D973" s="1">
        <v>0</v>
      </c>
      <c r="E973" s="1">
        <v>0</v>
      </c>
      <c r="F973" s="1">
        <v>0</v>
      </c>
      <c r="G973" s="1">
        <v>1</v>
      </c>
      <c r="H973" s="1">
        <v>1</v>
      </c>
      <c r="I973" s="1">
        <v>0</v>
      </c>
      <c r="J973" s="1">
        <v>28</v>
      </c>
      <c r="K973" s="1">
        <v>1</v>
      </c>
      <c r="L973" t="s">
        <v>17</v>
      </c>
    </row>
    <row r="974" spans="1:12" x14ac:dyDescent="0.25">
      <c r="A974" s="1">
        <v>3991</v>
      </c>
      <c r="B974" s="1">
        <v>652608</v>
      </c>
      <c r="C974" s="1">
        <v>2015</v>
      </c>
      <c r="D974" s="1">
        <v>0</v>
      </c>
      <c r="E974" s="1">
        <v>0</v>
      </c>
      <c r="F974" s="1">
        <v>0</v>
      </c>
      <c r="G974" s="1">
        <v>1</v>
      </c>
      <c r="H974" s="1">
        <v>1</v>
      </c>
      <c r="I974" s="1">
        <v>0</v>
      </c>
      <c r="J974" s="1">
        <v>50</v>
      </c>
      <c r="K974" s="1">
        <v>1</v>
      </c>
      <c r="L974" t="s">
        <v>17</v>
      </c>
    </row>
    <row r="975" spans="1:12" x14ac:dyDescent="0.25">
      <c r="A975" s="1">
        <v>3991</v>
      </c>
      <c r="B975" s="1">
        <v>652632</v>
      </c>
      <c r="C975" s="1">
        <v>2015</v>
      </c>
      <c r="D975" s="1">
        <v>0</v>
      </c>
      <c r="E975" s="1">
        <v>0</v>
      </c>
      <c r="F975" s="1">
        <v>0</v>
      </c>
      <c r="G975" s="1">
        <v>1</v>
      </c>
      <c r="H975" s="1">
        <v>1</v>
      </c>
      <c r="I975" s="1">
        <v>0</v>
      </c>
      <c r="J975" s="1">
        <v>44</v>
      </c>
      <c r="K975" s="1">
        <v>1</v>
      </c>
      <c r="L975" t="s">
        <v>17</v>
      </c>
    </row>
    <row r="976" spans="1:12" x14ac:dyDescent="0.25">
      <c r="A976" s="1">
        <v>4011</v>
      </c>
      <c r="B976" s="1">
        <v>655948</v>
      </c>
      <c r="C976" s="1">
        <v>2015</v>
      </c>
      <c r="D976" s="1">
        <v>0</v>
      </c>
      <c r="E976" s="1">
        <v>0</v>
      </c>
      <c r="F976" s="1">
        <v>0</v>
      </c>
      <c r="G976" s="1">
        <v>0</v>
      </c>
      <c r="H976" s="1">
        <v>1</v>
      </c>
      <c r="I976" s="1">
        <v>0</v>
      </c>
      <c r="J976" s="1">
        <v>40</v>
      </c>
      <c r="K976" s="1">
        <v>1</v>
      </c>
      <c r="L976" t="s">
        <v>17</v>
      </c>
    </row>
    <row r="977" spans="1:12" x14ac:dyDescent="0.25">
      <c r="A977" s="1">
        <v>4011</v>
      </c>
      <c r="B977" s="1">
        <v>655955</v>
      </c>
      <c r="C977" s="1">
        <v>2015</v>
      </c>
      <c r="D977" s="1">
        <v>0</v>
      </c>
      <c r="E977" s="1">
        <v>0</v>
      </c>
      <c r="F977" s="1">
        <v>0</v>
      </c>
      <c r="G977" s="1">
        <v>0</v>
      </c>
      <c r="H977" s="1">
        <v>1</v>
      </c>
      <c r="I977" s="1">
        <v>0</v>
      </c>
      <c r="J977" s="1">
        <v>23</v>
      </c>
      <c r="K977" s="1">
        <v>1</v>
      </c>
      <c r="L977" t="s">
        <v>17</v>
      </c>
    </row>
    <row r="978" spans="1:12" x14ac:dyDescent="0.25">
      <c r="A978" s="1">
        <v>4011</v>
      </c>
      <c r="B978" s="1">
        <v>655986</v>
      </c>
      <c r="C978" s="1">
        <v>2015</v>
      </c>
      <c r="D978" s="1">
        <v>0</v>
      </c>
      <c r="E978" s="1">
        <v>0</v>
      </c>
      <c r="F978" s="1">
        <v>0</v>
      </c>
      <c r="G978" s="1">
        <v>0</v>
      </c>
      <c r="H978" s="1">
        <v>1</v>
      </c>
      <c r="I978" s="1">
        <v>0</v>
      </c>
      <c r="J978" s="1">
        <v>51</v>
      </c>
      <c r="K978" s="1">
        <v>1</v>
      </c>
      <c r="L978" t="s">
        <v>17</v>
      </c>
    </row>
    <row r="979" spans="1:12" x14ac:dyDescent="0.25">
      <c r="A979" s="1">
        <v>4044</v>
      </c>
      <c r="B979" s="1">
        <v>661546</v>
      </c>
      <c r="C979" s="1">
        <v>2015</v>
      </c>
      <c r="D979" s="1">
        <v>0</v>
      </c>
      <c r="E979" s="1">
        <v>0</v>
      </c>
      <c r="F979" s="1">
        <v>0</v>
      </c>
      <c r="G979" s="1">
        <v>1</v>
      </c>
      <c r="H979" s="1">
        <v>1</v>
      </c>
      <c r="I979" s="1">
        <v>0</v>
      </c>
      <c r="J979" s="1">
        <v>19</v>
      </c>
      <c r="K979" s="1">
        <v>1</v>
      </c>
      <c r="L979" t="s">
        <v>17</v>
      </c>
    </row>
    <row r="980" spans="1:12" x14ac:dyDescent="0.25">
      <c r="A980" s="1">
        <v>4044</v>
      </c>
      <c r="B980" s="1">
        <v>661598</v>
      </c>
      <c r="C980" s="1">
        <v>2015</v>
      </c>
      <c r="D980" s="1">
        <v>0</v>
      </c>
      <c r="E980" s="1">
        <v>0</v>
      </c>
      <c r="F980" s="1">
        <v>0</v>
      </c>
      <c r="G980" s="1">
        <v>1</v>
      </c>
      <c r="H980" s="1">
        <v>1</v>
      </c>
      <c r="I980" s="1">
        <v>0</v>
      </c>
      <c r="J980" s="1">
        <v>54</v>
      </c>
      <c r="K980" s="1">
        <v>1</v>
      </c>
      <c r="L980" t="s">
        <v>17</v>
      </c>
    </row>
    <row r="981" spans="1:12" x14ac:dyDescent="0.25">
      <c r="A981" s="1">
        <v>4044</v>
      </c>
      <c r="B981" s="1">
        <v>661636</v>
      </c>
      <c r="C981" s="1">
        <v>2015</v>
      </c>
      <c r="D981" s="1">
        <v>0</v>
      </c>
      <c r="E981" s="1">
        <v>0</v>
      </c>
      <c r="F981" s="1">
        <v>0</v>
      </c>
      <c r="G981" s="1">
        <v>1</v>
      </c>
      <c r="H981" s="1">
        <v>1</v>
      </c>
      <c r="I981" s="1">
        <v>0</v>
      </c>
      <c r="J981" s="1">
        <v>49</v>
      </c>
      <c r="K981" s="1">
        <v>1</v>
      </c>
      <c r="L981" t="s">
        <v>17</v>
      </c>
    </row>
    <row r="982" spans="1:12" x14ac:dyDescent="0.25">
      <c r="A982" s="1">
        <v>4054</v>
      </c>
      <c r="B982" s="1">
        <v>663151</v>
      </c>
      <c r="C982" s="1">
        <v>2015</v>
      </c>
      <c r="D982" s="1">
        <v>0</v>
      </c>
      <c r="E982" s="1">
        <v>0</v>
      </c>
      <c r="F982" s="1">
        <v>0</v>
      </c>
      <c r="G982" s="1">
        <v>1</v>
      </c>
      <c r="H982" s="1">
        <v>1</v>
      </c>
      <c r="I982" s="1">
        <v>0</v>
      </c>
      <c r="J982" s="1">
        <v>44</v>
      </c>
      <c r="K982" s="1">
        <v>1</v>
      </c>
      <c r="L982" t="s">
        <v>17</v>
      </c>
    </row>
    <row r="983" spans="1:12" x14ac:dyDescent="0.25">
      <c r="A983" s="1">
        <v>4054</v>
      </c>
      <c r="B983" s="1">
        <v>663223</v>
      </c>
      <c r="C983" s="1">
        <v>2015</v>
      </c>
      <c r="D983" s="1">
        <v>0</v>
      </c>
      <c r="E983" s="1">
        <v>0</v>
      </c>
      <c r="F983" s="1">
        <v>0</v>
      </c>
      <c r="G983" s="1">
        <v>1</v>
      </c>
      <c r="H983" s="1">
        <v>1</v>
      </c>
      <c r="I983" s="1">
        <v>0</v>
      </c>
      <c r="J983" s="1">
        <v>30</v>
      </c>
      <c r="K983" s="1">
        <v>1</v>
      </c>
      <c r="L983" t="s">
        <v>17</v>
      </c>
    </row>
    <row r="984" spans="1:12" x14ac:dyDescent="0.25">
      <c r="A984" s="1">
        <v>4101</v>
      </c>
      <c r="B984" s="1">
        <v>671180</v>
      </c>
      <c r="C984" s="1">
        <v>2015</v>
      </c>
      <c r="D984" s="1">
        <v>0</v>
      </c>
      <c r="E984" s="1">
        <v>0</v>
      </c>
      <c r="F984" s="1">
        <v>0</v>
      </c>
      <c r="G984" s="1">
        <v>1</v>
      </c>
      <c r="H984" s="1">
        <v>1</v>
      </c>
      <c r="I984" s="1">
        <v>0</v>
      </c>
      <c r="J984" s="1">
        <v>55</v>
      </c>
      <c r="K984" s="1">
        <v>1</v>
      </c>
      <c r="L984" t="s">
        <v>17</v>
      </c>
    </row>
    <row r="985" spans="1:12" x14ac:dyDescent="0.25">
      <c r="A985" s="1">
        <v>4101</v>
      </c>
      <c r="B985" s="1">
        <v>671256</v>
      </c>
      <c r="C985" s="1">
        <v>2015</v>
      </c>
      <c r="D985" s="1">
        <v>0</v>
      </c>
      <c r="E985" s="1">
        <v>0</v>
      </c>
      <c r="F985" s="1">
        <v>0</v>
      </c>
      <c r="G985" s="1">
        <v>1</v>
      </c>
      <c r="H985" s="1">
        <v>1</v>
      </c>
      <c r="I985" s="1">
        <v>0</v>
      </c>
      <c r="J985" s="1">
        <v>33</v>
      </c>
      <c r="K985" s="1">
        <v>1</v>
      </c>
      <c r="L985" t="s">
        <v>17</v>
      </c>
    </row>
    <row r="986" spans="1:12" x14ac:dyDescent="0.25">
      <c r="A986" s="1">
        <v>4101</v>
      </c>
      <c r="B986" s="1">
        <v>671275</v>
      </c>
      <c r="C986" s="1">
        <v>2015</v>
      </c>
      <c r="D986" s="1">
        <v>0</v>
      </c>
      <c r="E986" s="1">
        <v>0</v>
      </c>
      <c r="F986" s="1">
        <v>0</v>
      </c>
      <c r="G986" s="1">
        <v>1</v>
      </c>
      <c r="H986" s="1">
        <v>1</v>
      </c>
      <c r="I986" s="1">
        <v>0</v>
      </c>
      <c r="J986" s="1">
        <v>51</v>
      </c>
      <c r="K986" s="1">
        <v>0</v>
      </c>
      <c r="L986" t="s">
        <v>17</v>
      </c>
    </row>
    <row r="987" spans="1:12" x14ac:dyDescent="0.25">
      <c r="A987" s="1">
        <v>4121</v>
      </c>
      <c r="B987" s="1">
        <v>674555</v>
      </c>
      <c r="C987" s="1">
        <v>2015</v>
      </c>
      <c r="D987" s="1">
        <v>0</v>
      </c>
      <c r="E987" s="1">
        <v>0</v>
      </c>
      <c r="F987" s="1">
        <v>0</v>
      </c>
      <c r="G987" s="1">
        <v>0</v>
      </c>
      <c r="H987" s="1">
        <v>1</v>
      </c>
      <c r="I987" s="1">
        <v>0</v>
      </c>
      <c r="J987" s="1">
        <v>47</v>
      </c>
      <c r="K987" s="1">
        <v>0</v>
      </c>
      <c r="L987" t="s">
        <v>17</v>
      </c>
    </row>
    <row r="988" spans="1:12" x14ac:dyDescent="0.25">
      <c r="A988" s="1">
        <v>4121</v>
      </c>
      <c r="B988" s="1">
        <v>674648</v>
      </c>
      <c r="C988" s="1">
        <v>2015</v>
      </c>
      <c r="D988" s="1">
        <v>0</v>
      </c>
      <c r="E988" s="1">
        <v>0</v>
      </c>
      <c r="F988" s="1">
        <v>0</v>
      </c>
      <c r="G988" s="1">
        <v>0</v>
      </c>
      <c r="H988" s="1">
        <v>1</v>
      </c>
      <c r="I988" s="1">
        <v>0</v>
      </c>
      <c r="J988" s="1">
        <v>34</v>
      </c>
      <c r="K988" s="1">
        <v>0</v>
      </c>
      <c r="L988" t="s">
        <v>17</v>
      </c>
    </row>
    <row r="989" spans="1:12" x14ac:dyDescent="0.25">
      <c r="A989" s="1">
        <v>4141</v>
      </c>
      <c r="B989" s="1">
        <v>677958</v>
      </c>
      <c r="C989" s="1">
        <v>2015</v>
      </c>
      <c r="D989" s="1">
        <v>0</v>
      </c>
      <c r="E989" s="1">
        <v>0</v>
      </c>
      <c r="F989" s="1">
        <v>1</v>
      </c>
      <c r="G989" s="1">
        <v>0</v>
      </c>
      <c r="H989" s="1">
        <v>1</v>
      </c>
      <c r="I989" s="1">
        <v>0</v>
      </c>
      <c r="J989" s="1">
        <v>46</v>
      </c>
      <c r="K989" s="1">
        <v>1</v>
      </c>
      <c r="L989" t="s">
        <v>17</v>
      </c>
    </row>
    <row r="990" spans="1:12" x14ac:dyDescent="0.25">
      <c r="A990" s="1">
        <v>4141</v>
      </c>
      <c r="B990" s="1">
        <v>677971</v>
      </c>
      <c r="C990" s="1">
        <v>2015</v>
      </c>
      <c r="D990" s="1">
        <v>0</v>
      </c>
      <c r="E990" s="1">
        <v>0</v>
      </c>
      <c r="F990" s="1">
        <v>1</v>
      </c>
      <c r="G990" s="1">
        <v>0</v>
      </c>
      <c r="H990" s="1">
        <v>1</v>
      </c>
      <c r="I990" s="1">
        <v>0</v>
      </c>
      <c r="J990" s="1">
        <v>37</v>
      </c>
      <c r="K990" s="1">
        <v>1</v>
      </c>
      <c r="L990" t="s">
        <v>17</v>
      </c>
    </row>
    <row r="991" spans="1:12" x14ac:dyDescent="0.25">
      <c r="A991" s="1">
        <v>4141</v>
      </c>
      <c r="B991" s="1">
        <v>678026</v>
      </c>
      <c r="C991" s="1">
        <v>2015</v>
      </c>
      <c r="D991" s="1">
        <v>0</v>
      </c>
      <c r="E991" s="1">
        <v>0</v>
      </c>
      <c r="F991" s="1">
        <v>1</v>
      </c>
      <c r="G991" s="1">
        <v>0</v>
      </c>
      <c r="H991" s="1">
        <v>1</v>
      </c>
      <c r="I991" s="1">
        <v>0</v>
      </c>
      <c r="J991" s="1">
        <v>37</v>
      </c>
      <c r="K991" s="1">
        <v>1</v>
      </c>
      <c r="L991" t="s">
        <v>17</v>
      </c>
    </row>
    <row r="992" spans="1:12" x14ac:dyDescent="0.25">
      <c r="A992" s="1">
        <v>4152</v>
      </c>
      <c r="B992" s="1">
        <v>679850</v>
      </c>
      <c r="C992" s="1">
        <v>2015</v>
      </c>
      <c r="D992" s="1">
        <v>0</v>
      </c>
      <c r="E992" s="1">
        <v>1</v>
      </c>
      <c r="F992" s="1">
        <v>1</v>
      </c>
      <c r="G992" s="1">
        <v>1</v>
      </c>
      <c r="H992" s="1">
        <v>0</v>
      </c>
      <c r="I992" s="1">
        <v>0</v>
      </c>
      <c r="J992" s="1">
        <v>21</v>
      </c>
      <c r="K992" s="1">
        <v>1</v>
      </c>
      <c r="L992" t="s">
        <v>17</v>
      </c>
    </row>
    <row r="993" spans="1:12" x14ac:dyDescent="0.25">
      <c r="A993" s="1">
        <v>4176</v>
      </c>
      <c r="B993" s="1">
        <v>683755</v>
      </c>
      <c r="C993" s="1">
        <v>2015</v>
      </c>
      <c r="D993" s="1">
        <v>0</v>
      </c>
      <c r="E993" s="1">
        <v>0</v>
      </c>
      <c r="F993" s="1">
        <v>0</v>
      </c>
      <c r="G993" s="1">
        <v>0</v>
      </c>
      <c r="H993" s="1">
        <v>1</v>
      </c>
      <c r="I993" s="1">
        <v>0</v>
      </c>
      <c r="J993" s="1">
        <v>40</v>
      </c>
      <c r="K993" s="1">
        <v>1</v>
      </c>
      <c r="L993" t="s">
        <v>17</v>
      </c>
    </row>
    <row r="994" spans="1:12" x14ac:dyDescent="0.25">
      <c r="A994" s="1">
        <v>4176</v>
      </c>
      <c r="B994" s="1">
        <v>683766</v>
      </c>
      <c r="C994" s="1">
        <v>2015</v>
      </c>
      <c r="D994" s="1">
        <v>0</v>
      </c>
      <c r="E994" s="1">
        <v>0</v>
      </c>
      <c r="F994" s="1">
        <v>0</v>
      </c>
      <c r="G994" s="1">
        <v>0</v>
      </c>
      <c r="H994" s="1">
        <v>1</v>
      </c>
      <c r="I994" s="1">
        <v>0</v>
      </c>
      <c r="J994" s="1">
        <v>51</v>
      </c>
      <c r="K994" s="1">
        <v>1</v>
      </c>
      <c r="L994" t="s">
        <v>17</v>
      </c>
    </row>
    <row r="995" spans="1:12" x14ac:dyDescent="0.25">
      <c r="A995" s="1">
        <v>4176</v>
      </c>
      <c r="B995" s="1">
        <v>683845</v>
      </c>
      <c r="C995" s="1">
        <v>2015</v>
      </c>
      <c r="D995" s="1">
        <v>0</v>
      </c>
      <c r="E995" s="1">
        <v>0</v>
      </c>
      <c r="F995" s="1">
        <v>0</v>
      </c>
      <c r="G995" s="1">
        <v>0</v>
      </c>
      <c r="H995" s="1">
        <v>1</v>
      </c>
      <c r="I995" s="1">
        <v>0</v>
      </c>
      <c r="J995" s="1">
        <v>40</v>
      </c>
      <c r="K995" s="1">
        <v>0</v>
      </c>
      <c r="L995" t="s">
        <v>17</v>
      </c>
    </row>
    <row r="996" spans="1:12" x14ac:dyDescent="0.25">
      <c r="A996" s="1">
        <v>4176</v>
      </c>
      <c r="B996" s="1">
        <v>683908</v>
      </c>
      <c r="C996" s="1">
        <v>2015</v>
      </c>
      <c r="D996" s="1">
        <v>0</v>
      </c>
      <c r="E996" s="1">
        <v>0</v>
      </c>
      <c r="F996" s="1">
        <v>0</v>
      </c>
      <c r="G996" s="1">
        <v>0</v>
      </c>
      <c r="H996" s="1">
        <v>1</v>
      </c>
      <c r="I996" s="1">
        <v>0</v>
      </c>
      <c r="J996" s="1">
        <v>36</v>
      </c>
      <c r="K996" s="1">
        <v>0</v>
      </c>
      <c r="L996" t="s">
        <v>17</v>
      </c>
    </row>
    <row r="997" spans="1:12" x14ac:dyDescent="0.25">
      <c r="A997" s="1">
        <v>4192</v>
      </c>
      <c r="B997" s="1">
        <v>686536</v>
      </c>
      <c r="C997" s="1">
        <v>2015</v>
      </c>
      <c r="D997" s="1">
        <v>0</v>
      </c>
      <c r="E997" s="1">
        <v>0</v>
      </c>
      <c r="F997" s="1">
        <v>0</v>
      </c>
      <c r="G997" s="1">
        <v>1</v>
      </c>
      <c r="H997" s="1">
        <v>1</v>
      </c>
      <c r="I997" s="1">
        <v>0</v>
      </c>
      <c r="J997" s="1">
        <v>50</v>
      </c>
      <c r="K997" s="1">
        <v>0</v>
      </c>
      <c r="L997" t="s">
        <v>17</v>
      </c>
    </row>
    <row r="998" spans="1:12" x14ac:dyDescent="0.25">
      <c r="A998" s="1">
        <v>4200</v>
      </c>
      <c r="B998" s="1">
        <v>687788</v>
      </c>
      <c r="C998" s="1">
        <v>2015</v>
      </c>
      <c r="D998" s="1">
        <v>0</v>
      </c>
      <c r="E998" s="1">
        <v>0</v>
      </c>
      <c r="F998" s="1">
        <v>1</v>
      </c>
      <c r="G998" s="1">
        <v>0</v>
      </c>
      <c r="H998" s="1">
        <v>0</v>
      </c>
      <c r="I998" s="1">
        <v>0</v>
      </c>
      <c r="J998" s="1">
        <v>51</v>
      </c>
      <c r="K998" s="1">
        <v>1</v>
      </c>
      <c r="L998" t="s">
        <v>17</v>
      </c>
    </row>
    <row r="999" spans="1:12" x14ac:dyDescent="0.25">
      <c r="A999" s="1">
        <v>4224</v>
      </c>
      <c r="B999" s="1">
        <v>691787</v>
      </c>
      <c r="C999" s="1">
        <v>2015</v>
      </c>
      <c r="D999" s="1">
        <v>0</v>
      </c>
      <c r="E999" s="1">
        <v>0</v>
      </c>
      <c r="F999" s="1">
        <v>0</v>
      </c>
      <c r="G999" s="1">
        <v>1</v>
      </c>
      <c r="H999" s="1">
        <v>1</v>
      </c>
      <c r="I999" s="1">
        <v>0</v>
      </c>
      <c r="J999" s="1">
        <v>26</v>
      </c>
      <c r="K999" s="1">
        <v>1</v>
      </c>
      <c r="L999" t="s">
        <v>17</v>
      </c>
    </row>
    <row r="1000" spans="1:12" x14ac:dyDescent="0.25">
      <c r="A1000" s="1">
        <v>4224</v>
      </c>
      <c r="B1000" s="1">
        <v>691800</v>
      </c>
      <c r="C1000" s="1">
        <v>2015</v>
      </c>
      <c r="D1000" s="1">
        <v>0</v>
      </c>
      <c r="E1000" s="1">
        <v>0</v>
      </c>
      <c r="F1000" s="1">
        <v>0</v>
      </c>
      <c r="G1000" s="1">
        <v>1</v>
      </c>
      <c r="H1000" s="1">
        <v>1</v>
      </c>
      <c r="I1000" s="1">
        <v>0</v>
      </c>
      <c r="J1000" s="1">
        <v>27</v>
      </c>
      <c r="K1000" s="1">
        <v>1</v>
      </c>
      <c r="L1000" t="s">
        <v>17</v>
      </c>
    </row>
    <row r="1001" spans="1:12" x14ac:dyDescent="0.25">
      <c r="A1001" s="1">
        <v>4224</v>
      </c>
      <c r="B1001" s="1">
        <v>691851</v>
      </c>
      <c r="C1001" s="1">
        <v>2015</v>
      </c>
      <c r="D1001" s="1">
        <v>0</v>
      </c>
      <c r="E1001" s="1">
        <v>0</v>
      </c>
      <c r="F1001" s="1">
        <v>0</v>
      </c>
      <c r="G1001" s="1">
        <v>1</v>
      </c>
      <c r="H1001" s="1">
        <v>1</v>
      </c>
      <c r="I1001" s="1">
        <v>0</v>
      </c>
      <c r="J1001" s="1">
        <v>50</v>
      </c>
      <c r="K1001" s="1">
        <v>1</v>
      </c>
      <c r="L1001" t="s">
        <v>17</v>
      </c>
    </row>
    <row r="1002" spans="1:12" x14ac:dyDescent="0.25">
      <c r="A1002" s="1">
        <v>4224</v>
      </c>
      <c r="B1002" s="1">
        <v>691871</v>
      </c>
      <c r="C1002" s="1">
        <v>2015</v>
      </c>
      <c r="D1002" s="1">
        <v>0</v>
      </c>
      <c r="E1002" s="1">
        <v>0</v>
      </c>
      <c r="F1002" s="1">
        <v>0</v>
      </c>
      <c r="G1002" s="1">
        <v>1</v>
      </c>
      <c r="H1002" s="1">
        <v>1</v>
      </c>
      <c r="I1002" s="1">
        <v>0</v>
      </c>
      <c r="J1002" s="1">
        <v>39</v>
      </c>
      <c r="K1002" s="1">
        <v>1</v>
      </c>
      <c r="L1002" t="s">
        <v>17</v>
      </c>
    </row>
    <row r="1003" spans="1:12" x14ac:dyDescent="0.25">
      <c r="A1003" s="1">
        <v>4239</v>
      </c>
      <c r="B1003" s="1">
        <v>694274</v>
      </c>
      <c r="C1003" s="1">
        <v>2015</v>
      </c>
      <c r="D1003" s="1">
        <v>0</v>
      </c>
      <c r="E1003" s="1">
        <v>0</v>
      </c>
      <c r="F1003" s="1">
        <v>1</v>
      </c>
      <c r="G1003" s="1">
        <v>1</v>
      </c>
      <c r="H1003" s="1">
        <v>1</v>
      </c>
      <c r="I1003" s="1">
        <v>0</v>
      </c>
      <c r="J1003" s="1">
        <v>49</v>
      </c>
      <c r="K1003" s="1">
        <v>1</v>
      </c>
      <c r="L1003" t="s">
        <v>17</v>
      </c>
    </row>
    <row r="1004" spans="1:12" x14ac:dyDescent="0.25">
      <c r="A1004" s="1">
        <v>4239</v>
      </c>
      <c r="B1004" s="1">
        <v>694321</v>
      </c>
      <c r="C1004" s="1">
        <v>2015</v>
      </c>
      <c r="D1004" s="1">
        <v>0</v>
      </c>
      <c r="E1004" s="1">
        <v>0</v>
      </c>
      <c r="F1004" s="1">
        <v>1</v>
      </c>
      <c r="G1004" s="1">
        <v>1</v>
      </c>
      <c r="H1004" s="1">
        <v>1</v>
      </c>
      <c r="I1004" s="1">
        <v>0</v>
      </c>
      <c r="J1004" s="1">
        <v>34</v>
      </c>
      <c r="K1004" s="1">
        <v>1</v>
      </c>
      <c r="L1004" t="s">
        <v>17</v>
      </c>
    </row>
    <row r="1005" spans="1:12" x14ac:dyDescent="0.25">
      <c r="A1005" s="1">
        <v>3271</v>
      </c>
      <c r="B1005" s="1">
        <v>532370</v>
      </c>
      <c r="C1005" s="1">
        <v>2012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52</v>
      </c>
      <c r="K1005" s="1">
        <v>1</v>
      </c>
      <c r="L1005" t="s">
        <v>19</v>
      </c>
    </row>
    <row r="1006" spans="1:12" x14ac:dyDescent="0.25">
      <c r="A1006" s="1">
        <v>3271</v>
      </c>
      <c r="B1006" s="1">
        <v>532394</v>
      </c>
      <c r="C1006" s="1">
        <v>2012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22</v>
      </c>
      <c r="K1006" s="1">
        <v>1</v>
      </c>
      <c r="L1006" t="s">
        <v>19</v>
      </c>
    </row>
    <row r="1007" spans="1:12" x14ac:dyDescent="0.25">
      <c r="A1007" s="1">
        <v>3460</v>
      </c>
      <c r="B1007" s="1">
        <v>563910</v>
      </c>
      <c r="C1007" s="1">
        <v>2013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48</v>
      </c>
      <c r="K1007" s="1">
        <v>0</v>
      </c>
      <c r="L1007" t="s">
        <v>19</v>
      </c>
    </row>
    <row r="1008" spans="1:12" x14ac:dyDescent="0.25">
      <c r="A1008" s="1">
        <v>3460</v>
      </c>
      <c r="B1008" s="1">
        <v>563933</v>
      </c>
      <c r="C1008" s="1">
        <v>2013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38</v>
      </c>
      <c r="K1008" s="1">
        <v>1</v>
      </c>
      <c r="L1008" t="s">
        <v>19</v>
      </c>
    </row>
    <row r="1009" spans="1:12" x14ac:dyDescent="0.25">
      <c r="A1009" s="1">
        <v>3604</v>
      </c>
      <c r="B1009" s="1">
        <v>588223</v>
      </c>
      <c r="C1009" s="1">
        <v>2013</v>
      </c>
      <c r="D1009" s="1">
        <v>0</v>
      </c>
      <c r="E1009" s="1">
        <v>0</v>
      </c>
      <c r="F1009" s="1">
        <v>0</v>
      </c>
      <c r="G1009" s="1">
        <v>0</v>
      </c>
      <c r="H1009" s="1">
        <v>1</v>
      </c>
      <c r="I1009" s="1">
        <v>0</v>
      </c>
      <c r="J1009" s="1">
        <v>54</v>
      </c>
      <c r="K1009" s="1">
        <v>0</v>
      </c>
      <c r="L1009" t="s">
        <v>19</v>
      </c>
    </row>
    <row r="1010" spans="1:12" x14ac:dyDescent="0.25">
      <c r="A1010" s="1">
        <v>3633</v>
      </c>
      <c r="B1010" s="1">
        <v>593208</v>
      </c>
      <c r="C1010" s="1">
        <v>2013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45</v>
      </c>
      <c r="K1010" s="1">
        <v>1</v>
      </c>
      <c r="L1010" t="s">
        <v>19</v>
      </c>
    </row>
    <row r="1011" spans="1:12" x14ac:dyDescent="0.25">
      <c r="A1011" s="1">
        <v>4137</v>
      </c>
      <c r="B1011" s="1">
        <v>677333</v>
      </c>
      <c r="C1011" s="1">
        <v>2015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48</v>
      </c>
      <c r="K1011" s="1">
        <v>1</v>
      </c>
      <c r="L1011" t="s">
        <v>19</v>
      </c>
    </row>
    <row r="1012" spans="1:12" x14ac:dyDescent="0.25">
      <c r="A1012" s="1">
        <v>4137</v>
      </c>
      <c r="B1012" s="1">
        <v>677345</v>
      </c>
      <c r="C1012" s="1">
        <v>2015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56</v>
      </c>
      <c r="K1012" s="1">
        <v>1</v>
      </c>
      <c r="L1012" t="s">
        <v>19</v>
      </c>
    </row>
    <row r="1013" spans="1:12" x14ac:dyDescent="0.25">
      <c r="A1013" s="1">
        <v>3204</v>
      </c>
      <c r="B1013" s="1">
        <v>521062</v>
      </c>
      <c r="C1013" s="1">
        <v>2012</v>
      </c>
      <c r="D1013" s="1">
        <v>0</v>
      </c>
      <c r="E1013" s="1">
        <v>0</v>
      </c>
      <c r="F1013" s="1">
        <v>0</v>
      </c>
      <c r="G1013" s="1">
        <v>1</v>
      </c>
      <c r="H1013" s="1">
        <v>1</v>
      </c>
      <c r="I1013" s="1">
        <v>0</v>
      </c>
      <c r="J1013" s="1">
        <v>51</v>
      </c>
      <c r="K1013" s="1">
        <v>1</v>
      </c>
      <c r="L1013" t="s">
        <v>19</v>
      </c>
    </row>
    <row r="1014" spans="1:12" x14ac:dyDescent="0.25">
      <c r="A1014" s="1">
        <v>3204</v>
      </c>
      <c r="B1014" s="1">
        <v>521114</v>
      </c>
      <c r="C1014" s="1">
        <v>2012</v>
      </c>
      <c r="D1014" s="1">
        <v>0</v>
      </c>
      <c r="E1014" s="1">
        <v>0</v>
      </c>
      <c r="F1014" s="1">
        <v>0</v>
      </c>
      <c r="G1014" s="1">
        <v>1</v>
      </c>
      <c r="H1014" s="1">
        <v>1</v>
      </c>
      <c r="I1014" s="1">
        <v>0</v>
      </c>
      <c r="J1014" s="1">
        <v>19</v>
      </c>
      <c r="K1014" s="1">
        <v>1</v>
      </c>
      <c r="L1014" t="s">
        <v>19</v>
      </c>
    </row>
    <row r="1015" spans="1:12" x14ac:dyDescent="0.25">
      <c r="A1015" s="1">
        <v>3217</v>
      </c>
      <c r="B1015" s="1">
        <v>523286</v>
      </c>
      <c r="C1015" s="1">
        <v>2012</v>
      </c>
      <c r="D1015" s="1">
        <v>0</v>
      </c>
      <c r="E1015" s="1">
        <v>0</v>
      </c>
      <c r="F1015" s="1">
        <v>0</v>
      </c>
      <c r="G1015" s="1">
        <v>0</v>
      </c>
      <c r="H1015" s="1">
        <v>1</v>
      </c>
      <c r="I1015" s="1">
        <v>0</v>
      </c>
      <c r="J1015" s="1">
        <v>25</v>
      </c>
      <c r="K1015" s="1">
        <v>1</v>
      </c>
      <c r="L1015" t="s">
        <v>19</v>
      </c>
    </row>
    <row r="1016" spans="1:12" x14ac:dyDescent="0.25">
      <c r="A1016" s="1">
        <v>3217</v>
      </c>
      <c r="B1016" s="1">
        <v>523335</v>
      </c>
      <c r="C1016" s="1">
        <v>2012</v>
      </c>
      <c r="D1016" s="1">
        <v>0</v>
      </c>
      <c r="E1016" s="1">
        <v>0</v>
      </c>
      <c r="F1016" s="1">
        <v>0</v>
      </c>
      <c r="G1016" s="1">
        <v>0</v>
      </c>
      <c r="H1016" s="1">
        <v>1</v>
      </c>
      <c r="I1016" s="1">
        <v>0</v>
      </c>
      <c r="J1016" s="1">
        <v>27</v>
      </c>
      <c r="K1016" s="1">
        <v>1</v>
      </c>
      <c r="L1016" t="s">
        <v>19</v>
      </c>
    </row>
    <row r="1017" spans="1:12" x14ac:dyDescent="0.25">
      <c r="A1017" s="1">
        <v>3234</v>
      </c>
      <c r="B1017" s="1">
        <v>526260</v>
      </c>
      <c r="C1017" s="1">
        <v>2012</v>
      </c>
      <c r="D1017" s="1">
        <v>0</v>
      </c>
      <c r="E1017" s="1">
        <v>0</v>
      </c>
      <c r="F1017" s="1">
        <v>0</v>
      </c>
      <c r="G1017" s="1">
        <v>1</v>
      </c>
      <c r="H1017" s="1">
        <v>1</v>
      </c>
      <c r="I1017" s="1">
        <v>0</v>
      </c>
      <c r="J1017" s="1">
        <v>32</v>
      </c>
      <c r="K1017" s="1">
        <v>1</v>
      </c>
      <c r="L1017" t="s">
        <v>19</v>
      </c>
    </row>
    <row r="1018" spans="1:12" x14ac:dyDescent="0.25">
      <c r="A1018" s="1">
        <v>3234</v>
      </c>
      <c r="B1018" s="1">
        <v>526279</v>
      </c>
      <c r="C1018" s="1">
        <v>2012</v>
      </c>
      <c r="D1018" s="1">
        <v>0</v>
      </c>
      <c r="E1018" s="1">
        <v>0</v>
      </c>
      <c r="F1018" s="1">
        <v>0</v>
      </c>
      <c r="G1018" s="1">
        <v>1</v>
      </c>
      <c r="H1018" s="1">
        <v>1</v>
      </c>
      <c r="I1018" s="1">
        <v>0</v>
      </c>
      <c r="J1018" s="1">
        <v>43</v>
      </c>
      <c r="K1018" s="1">
        <v>1</v>
      </c>
      <c r="L1018" t="s">
        <v>19</v>
      </c>
    </row>
    <row r="1019" spans="1:12" x14ac:dyDescent="0.25">
      <c r="A1019" s="1">
        <v>3245</v>
      </c>
      <c r="B1019" s="1">
        <v>527992</v>
      </c>
      <c r="C1019" s="1">
        <v>2012</v>
      </c>
      <c r="D1019" s="1">
        <v>0</v>
      </c>
      <c r="E1019" s="1">
        <v>0</v>
      </c>
      <c r="F1019" s="1">
        <v>0</v>
      </c>
      <c r="G1019" s="1">
        <v>0</v>
      </c>
      <c r="H1019" s="1">
        <v>1</v>
      </c>
      <c r="I1019" s="1">
        <v>1</v>
      </c>
      <c r="J1019" s="1">
        <v>38</v>
      </c>
      <c r="K1019" s="1">
        <v>1</v>
      </c>
      <c r="L1019" t="s">
        <v>19</v>
      </c>
    </row>
    <row r="1020" spans="1:12" x14ac:dyDescent="0.25">
      <c r="A1020" s="1">
        <v>3245</v>
      </c>
      <c r="B1020" s="1">
        <v>528044</v>
      </c>
      <c r="C1020" s="1">
        <v>2012</v>
      </c>
      <c r="D1020" s="1">
        <v>0</v>
      </c>
      <c r="E1020" s="1">
        <v>0</v>
      </c>
      <c r="F1020" s="1">
        <v>0</v>
      </c>
      <c r="G1020" s="1">
        <v>0</v>
      </c>
      <c r="H1020" s="1">
        <v>1</v>
      </c>
      <c r="I1020" s="1">
        <v>1</v>
      </c>
      <c r="J1020" s="1">
        <v>24</v>
      </c>
      <c r="K1020" s="1">
        <v>1</v>
      </c>
      <c r="L1020" t="s">
        <v>19</v>
      </c>
    </row>
    <row r="1021" spans="1:12" x14ac:dyDescent="0.25">
      <c r="A1021" s="1">
        <v>3290</v>
      </c>
      <c r="B1021" s="1">
        <v>535530</v>
      </c>
      <c r="C1021" s="1">
        <v>2012</v>
      </c>
      <c r="D1021" s="1">
        <v>0</v>
      </c>
      <c r="E1021" s="1">
        <v>0</v>
      </c>
      <c r="F1021" s="1">
        <v>0</v>
      </c>
      <c r="G1021" s="1">
        <v>1</v>
      </c>
      <c r="H1021" s="1">
        <v>1</v>
      </c>
      <c r="I1021" s="1">
        <v>0</v>
      </c>
      <c r="J1021" s="1">
        <v>21</v>
      </c>
      <c r="K1021" s="1">
        <v>1</v>
      </c>
      <c r="L1021" t="s">
        <v>19</v>
      </c>
    </row>
    <row r="1022" spans="1:12" x14ac:dyDescent="0.25">
      <c r="A1022" s="1">
        <v>3290</v>
      </c>
      <c r="B1022" s="1">
        <v>535589</v>
      </c>
      <c r="C1022" s="1">
        <v>2012</v>
      </c>
      <c r="D1022" s="1">
        <v>0</v>
      </c>
      <c r="E1022" s="1">
        <v>0</v>
      </c>
      <c r="F1022" s="1">
        <v>0</v>
      </c>
      <c r="G1022" s="1">
        <v>1</v>
      </c>
      <c r="H1022" s="1">
        <v>1</v>
      </c>
      <c r="I1022" s="1">
        <v>0</v>
      </c>
      <c r="J1022" s="1">
        <v>33</v>
      </c>
      <c r="K1022" s="1">
        <v>1</v>
      </c>
      <c r="L1022" t="s">
        <v>19</v>
      </c>
    </row>
    <row r="1023" spans="1:12" x14ac:dyDescent="0.25">
      <c r="A1023" s="1">
        <v>3290</v>
      </c>
      <c r="B1023" s="1">
        <v>535649</v>
      </c>
      <c r="C1023" s="1">
        <v>2012</v>
      </c>
      <c r="D1023" s="1">
        <v>0</v>
      </c>
      <c r="E1023" s="1">
        <v>0</v>
      </c>
      <c r="F1023" s="1">
        <v>0</v>
      </c>
      <c r="G1023" s="1">
        <v>1</v>
      </c>
      <c r="H1023" s="1">
        <v>1</v>
      </c>
      <c r="I1023" s="1">
        <v>0</v>
      </c>
      <c r="J1023" s="1">
        <v>31</v>
      </c>
      <c r="K1023" s="1">
        <v>1</v>
      </c>
      <c r="L1023" t="s">
        <v>19</v>
      </c>
    </row>
    <row r="1024" spans="1:12" x14ac:dyDescent="0.25">
      <c r="A1024" s="1">
        <v>3290</v>
      </c>
      <c r="B1024" s="1">
        <v>535688</v>
      </c>
      <c r="C1024" s="1">
        <v>2012</v>
      </c>
      <c r="D1024" s="1">
        <v>0</v>
      </c>
      <c r="E1024" s="1">
        <v>0</v>
      </c>
      <c r="F1024" s="1">
        <v>0</v>
      </c>
      <c r="G1024" s="1">
        <v>1</v>
      </c>
      <c r="H1024" s="1">
        <v>1</v>
      </c>
      <c r="I1024" s="1">
        <v>0</v>
      </c>
      <c r="J1024" s="1">
        <v>64</v>
      </c>
      <c r="K1024" s="1">
        <v>0</v>
      </c>
      <c r="L1024" t="s">
        <v>19</v>
      </c>
    </row>
    <row r="1025" spans="1:12" x14ac:dyDescent="0.25">
      <c r="A1025" s="1">
        <v>3290</v>
      </c>
      <c r="B1025" s="1">
        <v>535694</v>
      </c>
      <c r="C1025" s="1">
        <v>2012</v>
      </c>
      <c r="D1025" s="1">
        <v>0</v>
      </c>
      <c r="E1025" s="1">
        <v>0</v>
      </c>
      <c r="F1025" s="1">
        <v>0</v>
      </c>
      <c r="G1025" s="1">
        <v>1</v>
      </c>
      <c r="H1025" s="1">
        <v>1</v>
      </c>
      <c r="I1025" s="1">
        <v>0</v>
      </c>
      <c r="J1025" s="1">
        <v>40</v>
      </c>
      <c r="K1025" s="1">
        <v>1</v>
      </c>
      <c r="L1025" t="s">
        <v>19</v>
      </c>
    </row>
    <row r="1026" spans="1:12" x14ac:dyDescent="0.25">
      <c r="A1026" s="1">
        <v>3303</v>
      </c>
      <c r="B1026" s="1">
        <v>537679</v>
      </c>
      <c r="C1026" s="1">
        <v>2012</v>
      </c>
      <c r="D1026" s="1">
        <v>0</v>
      </c>
      <c r="E1026" s="1">
        <v>0</v>
      </c>
      <c r="F1026" s="1">
        <v>0</v>
      </c>
      <c r="G1026" s="1">
        <v>0</v>
      </c>
      <c r="H1026" s="1">
        <v>1</v>
      </c>
      <c r="I1026" s="1">
        <v>0</v>
      </c>
      <c r="J1026" s="1">
        <v>36</v>
      </c>
      <c r="K1026" s="1">
        <v>1</v>
      </c>
      <c r="L1026" t="s">
        <v>19</v>
      </c>
    </row>
    <row r="1027" spans="1:12" x14ac:dyDescent="0.25">
      <c r="A1027" s="1">
        <v>3303</v>
      </c>
      <c r="B1027" s="1">
        <v>537702</v>
      </c>
      <c r="C1027" s="1">
        <v>2012</v>
      </c>
      <c r="D1027" s="1">
        <v>0</v>
      </c>
      <c r="E1027" s="1">
        <v>0</v>
      </c>
      <c r="F1027" s="1">
        <v>0</v>
      </c>
      <c r="G1027" s="1">
        <v>0</v>
      </c>
      <c r="H1027" s="1">
        <v>1</v>
      </c>
      <c r="I1027" s="1">
        <v>0</v>
      </c>
      <c r="J1027" s="1">
        <v>35</v>
      </c>
      <c r="K1027" s="1">
        <v>1</v>
      </c>
      <c r="L1027" t="s">
        <v>19</v>
      </c>
    </row>
    <row r="1028" spans="1:12" x14ac:dyDescent="0.25">
      <c r="A1028" s="1">
        <v>3303</v>
      </c>
      <c r="B1028" s="1">
        <v>537749</v>
      </c>
      <c r="C1028" s="1">
        <v>2012</v>
      </c>
      <c r="D1028" s="1">
        <v>0</v>
      </c>
      <c r="E1028" s="1">
        <v>0</v>
      </c>
      <c r="F1028" s="1">
        <v>0</v>
      </c>
      <c r="G1028" s="1">
        <v>0</v>
      </c>
      <c r="H1028" s="1">
        <v>1</v>
      </c>
      <c r="I1028" s="1">
        <v>0</v>
      </c>
      <c r="J1028" s="1">
        <v>29</v>
      </c>
      <c r="K1028" s="1">
        <v>1</v>
      </c>
      <c r="L1028" t="s">
        <v>19</v>
      </c>
    </row>
    <row r="1029" spans="1:12" x14ac:dyDescent="0.25">
      <c r="A1029" s="1">
        <v>3303</v>
      </c>
      <c r="B1029" s="1">
        <v>537801</v>
      </c>
      <c r="C1029" s="1">
        <v>2012</v>
      </c>
      <c r="D1029" s="1">
        <v>0</v>
      </c>
      <c r="E1029" s="1">
        <v>0</v>
      </c>
      <c r="F1029" s="1">
        <v>0</v>
      </c>
      <c r="G1029" s="1">
        <v>0</v>
      </c>
      <c r="H1029" s="1">
        <v>1</v>
      </c>
      <c r="I1029" s="1">
        <v>0</v>
      </c>
      <c r="J1029" s="1">
        <v>32</v>
      </c>
      <c r="K1029" s="1">
        <v>1</v>
      </c>
      <c r="L1029" t="s">
        <v>19</v>
      </c>
    </row>
    <row r="1030" spans="1:12" x14ac:dyDescent="0.25">
      <c r="A1030" s="1">
        <v>3327</v>
      </c>
      <c r="B1030" s="1">
        <v>541633</v>
      </c>
      <c r="C1030" s="1">
        <v>2012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32</v>
      </c>
      <c r="K1030" s="1">
        <v>1</v>
      </c>
      <c r="L1030" t="s">
        <v>19</v>
      </c>
    </row>
    <row r="1031" spans="1:12" x14ac:dyDescent="0.25">
      <c r="A1031" s="1">
        <v>3327</v>
      </c>
      <c r="B1031" s="1">
        <v>541733</v>
      </c>
      <c r="C1031" s="1">
        <v>2012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47</v>
      </c>
      <c r="K1031" s="1">
        <v>1</v>
      </c>
      <c r="L1031" t="s">
        <v>19</v>
      </c>
    </row>
    <row r="1032" spans="1:12" x14ac:dyDescent="0.25">
      <c r="A1032" s="1">
        <v>3346</v>
      </c>
      <c r="B1032" s="1">
        <v>544950</v>
      </c>
      <c r="C1032" s="1">
        <v>2012</v>
      </c>
      <c r="D1032" s="1">
        <v>0</v>
      </c>
      <c r="E1032" s="1">
        <v>0</v>
      </c>
      <c r="F1032" s="1">
        <v>0</v>
      </c>
      <c r="G1032" s="1">
        <v>0</v>
      </c>
      <c r="H1032" s="1">
        <v>1</v>
      </c>
      <c r="I1032" s="1">
        <v>0</v>
      </c>
      <c r="J1032" s="1">
        <v>40</v>
      </c>
      <c r="K1032" s="1">
        <v>1</v>
      </c>
      <c r="L1032" t="s">
        <v>19</v>
      </c>
    </row>
    <row r="1033" spans="1:12" x14ac:dyDescent="0.25">
      <c r="A1033" s="1">
        <v>3353</v>
      </c>
      <c r="B1033" s="1">
        <v>546147</v>
      </c>
      <c r="C1033" s="1">
        <v>2012</v>
      </c>
      <c r="D1033" s="1">
        <v>0</v>
      </c>
      <c r="E1033" s="1">
        <v>0</v>
      </c>
      <c r="F1033" s="1">
        <v>1</v>
      </c>
      <c r="G1033" s="1">
        <v>0</v>
      </c>
      <c r="H1033" s="1">
        <v>0</v>
      </c>
      <c r="I1033" s="1">
        <v>0</v>
      </c>
      <c r="J1033" s="1">
        <v>55</v>
      </c>
      <c r="K1033" s="1">
        <v>1</v>
      </c>
      <c r="L1033" t="s">
        <v>19</v>
      </c>
    </row>
    <row r="1034" spans="1:12" x14ac:dyDescent="0.25">
      <c r="A1034" s="1">
        <v>3377</v>
      </c>
      <c r="B1034" s="1">
        <v>550119</v>
      </c>
      <c r="C1034" s="1">
        <v>2012</v>
      </c>
      <c r="D1034" s="1">
        <v>0</v>
      </c>
      <c r="E1034" s="1">
        <v>0</v>
      </c>
      <c r="F1034" s="1">
        <v>0</v>
      </c>
      <c r="G1034" s="1">
        <v>1</v>
      </c>
      <c r="H1034" s="1">
        <v>1</v>
      </c>
      <c r="I1034" s="1">
        <v>0</v>
      </c>
      <c r="J1034" s="1">
        <v>51</v>
      </c>
      <c r="K1034" s="1">
        <v>1</v>
      </c>
      <c r="L1034" t="s">
        <v>19</v>
      </c>
    </row>
    <row r="1035" spans="1:12" x14ac:dyDescent="0.25">
      <c r="A1035" s="1">
        <v>3377</v>
      </c>
      <c r="B1035" s="1">
        <v>550137</v>
      </c>
      <c r="C1035" s="1">
        <v>2012</v>
      </c>
      <c r="D1035" s="1">
        <v>0</v>
      </c>
      <c r="E1035" s="1">
        <v>0</v>
      </c>
      <c r="F1035" s="1">
        <v>0</v>
      </c>
      <c r="G1035" s="1">
        <v>1</v>
      </c>
      <c r="H1035" s="1">
        <v>1</v>
      </c>
      <c r="I1035" s="1">
        <v>0</v>
      </c>
      <c r="J1035" s="1">
        <v>61</v>
      </c>
      <c r="K1035" s="1">
        <v>0</v>
      </c>
      <c r="L1035" t="s">
        <v>19</v>
      </c>
    </row>
    <row r="1036" spans="1:12" x14ac:dyDescent="0.25">
      <c r="A1036" s="1">
        <v>3410</v>
      </c>
      <c r="B1036" s="1">
        <v>555530</v>
      </c>
      <c r="C1036" s="1">
        <v>2012</v>
      </c>
      <c r="D1036" s="1">
        <v>0</v>
      </c>
      <c r="E1036" s="1">
        <v>0</v>
      </c>
      <c r="F1036" s="1">
        <v>0</v>
      </c>
      <c r="G1036" s="1">
        <v>0</v>
      </c>
      <c r="H1036" s="1">
        <v>1</v>
      </c>
      <c r="I1036" s="1">
        <v>0</v>
      </c>
      <c r="J1036" s="1">
        <v>20</v>
      </c>
      <c r="K1036" s="1">
        <v>1</v>
      </c>
      <c r="L1036" t="s">
        <v>19</v>
      </c>
    </row>
    <row r="1037" spans="1:12" x14ac:dyDescent="0.25">
      <c r="A1037" s="1">
        <v>3410</v>
      </c>
      <c r="B1037" s="1">
        <v>555547</v>
      </c>
      <c r="C1037" s="1">
        <v>2012</v>
      </c>
      <c r="D1037" s="1">
        <v>0</v>
      </c>
      <c r="E1037" s="1">
        <v>0</v>
      </c>
      <c r="F1037" s="1">
        <v>0</v>
      </c>
      <c r="G1037" s="1">
        <v>0</v>
      </c>
      <c r="H1037" s="1">
        <v>1</v>
      </c>
      <c r="I1037" s="1">
        <v>0</v>
      </c>
      <c r="J1037" s="1">
        <v>50</v>
      </c>
      <c r="K1037" s="1">
        <v>1</v>
      </c>
      <c r="L1037" t="s">
        <v>19</v>
      </c>
    </row>
    <row r="1038" spans="1:12" x14ac:dyDescent="0.25">
      <c r="A1038" s="1">
        <v>3410</v>
      </c>
      <c r="B1038" s="1">
        <v>555566</v>
      </c>
      <c r="C1038" s="1">
        <v>2012</v>
      </c>
      <c r="D1038" s="1">
        <v>0</v>
      </c>
      <c r="E1038" s="1">
        <v>0</v>
      </c>
      <c r="F1038" s="1">
        <v>0</v>
      </c>
      <c r="G1038" s="1">
        <v>0</v>
      </c>
      <c r="H1038" s="1">
        <v>1</v>
      </c>
      <c r="I1038" s="1">
        <v>0</v>
      </c>
      <c r="J1038" s="1">
        <v>51</v>
      </c>
      <c r="K1038" s="1">
        <v>0</v>
      </c>
      <c r="L1038" t="s">
        <v>19</v>
      </c>
    </row>
    <row r="1039" spans="1:12" x14ac:dyDescent="0.25">
      <c r="A1039" s="1">
        <v>3410</v>
      </c>
      <c r="B1039" s="1">
        <v>555577</v>
      </c>
      <c r="C1039" s="1">
        <v>2012</v>
      </c>
      <c r="D1039" s="1">
        <v>0</v>
      </c>
      <c r="E1039" s="1">
        <v>0</v>
      </c>
      <c r="F1039" s="1">
        <v>0</v>
      </c>
      <c r="G1039" s="1">
        <v>0</v>
      </c>
      <c r="H1039" s="1">
        <v>1</v>
      </c>
      <c r="I1039" s="1">
        <v>0</v>
      </c>
      <c r="J1039" s="1">
        <v>57</v>
      </c>
      <c r="K1039" s="1">
        <v>1</v>
      </c>
      <c r="L1039" t="s">
        <v>19</v>
      </c>
    </row>
    <row r="1040" spans="1:12" x14ac:dyDescent="0.25">
      <c r="A1040" s="1">
        <v>3410</v>
      </c>
      <c r="B1040" s="1">
        <v>555595</v>
      </c>
      <c r="C1040" s="1">
        <v>2012</v>
      </c>
      <c r="D1040" s="1">
        <v>0</v>
      </c>
      <c r="E1040" s="1">
        <v>0</v>
      </c>
      <c r="F1040" s="1">
        <v>0</v>
      </c>
      <c r="G1040" s="1">
        <v>0</v>
      </c>
      <c r="H1040" s="1">
        <v>1</v>
      </c>
      <c r="I1040" s="1">
        <v>0</v>
      </c>
      <c r="J1040" s="1">
        <v>30</v>
      </c>
      <c r="K1040" s="1">
        <v>1</v>
      </c>
      <c r="L1040" t="s">
        <v>19</v>
      </c>
    </row>
    <row r="1041" spans="1:12" x14ac:dyDescent="0.25">
      <c r="A1041" s="1">
        <v>3410</v>
      </c>
      <c r="B1041" s="1">
        <v>555618</v>
      </c>
      <c r="C1041" s="1">
        <v>2012</v>
      </c>
      <c r="D1041" s="1">
        <v>0</v>
      </c>
      <c r="E1041" s="1">
        <v>0</v>
      </c>
      <c r="F1041" s="1">
        <v>0</v>
      </c>
      <c r="G1041" s="1">
        <v>0</v>
      </c>
      <c r="H1041" s="1">
        <v>1</v>
      </c>
      <c r="I1041" s="1">
        <v>0</v>
      </c>
      <c r="J1041" s="1">
        <v>41</v>
      </c>
      <c r="K1041" s="1">
        <v>1</v>
      </c>
      <c r="L1041" t="s">
        <v>19</v>
      </c>
    </row>
    <row r="1042" spans="1:12" x14ac:dyDescent="0.25">
      <c r="A1042" s="1">
        <v>3422</v>
      </c>
      <c r="B1042" s="1">
        <v>557577</v>
      </c>
      <c r="C1042" s="1">
        <v>2012</v>
      </c>
      <c r="D1042" s="1">
        <v>0</v>
      </c>
      <c r="E1042" s="1">
        <v>0</v>
      </c>
      <c r="F1042" s="1">
        <v>0</v>
      </c>
      <c r="G1042" s="1">
        <v>0</v>
      </c>
      <c r="H1042" s="1">
        <v>1</v>
      </c>
      <c r="I1042" s="1">
        <v>0</v>
      </c>
      <c r="J1042" s="1">
        <v>21</v>
      </c>
      <c r="K1042" s="1">
        <v>1</v>
      </c>
      <c r="L1042" t="s">
        <v>19</v>
      </c>
    </row>
    <row r="1043" spans="1:12" x14ac:dyDescent="0.25">
      <c r="A1043" s="1">
        <v>3422</v>
      </c>
      <c r="B1043" s="1">
        <v>557644</v>
      </c>
      <c r="C1043" s="1">
        <v>2012</v>
      </c>
      <c r="D1043" s="1">
        <v>0</v>
      </c>
      <c r="E1043" s="1">
        <v>0</v>
      </c>
      <c r="F1043" s="1">
        <v>0</v>
      </c>
      <c r="G1043" s="1">
        <v>0</v>
      </c>
      <c r="H1043" s="1">
        <v>1</v>
      </c>
      <c r="I1043" s="1">
        <v>0</v>
      </c>
      <c r="J1043" s="1">
        <v>31</v>
      </c>
      <c r="K1043" s="1">
        <v>1</v>
      </c>
      <c r="L1043" t="s">
        <v>19</v>
      </c>
    </row>
    <row r="1044" spans="1:12" x14ac:dyDescent="0.25">
      <c r="A1044" s="1">
        <v>3484</v>
      </c>
      <c r="B1044" s="1">
        <v>567941</v>
      </c>
      <c r="C1044" s="1">
        <v>2013</v>
      </c>
      <c r="D1044" s="1">
        <v>0</v>
      </c>
      <c r="E1044" s="1">
        <v>0</v>
      </c>
      <c r="F1044" s="1">
        <v>0</v>
      </c>
      <c r="G1044" s="1">
        <v>1</v>
      </c>
      <c r="H1044" s="1">
        <v>1</v>
      </c>
      <c r="I1044" s="1">
        <v>0</v>
      </c>
      <c r="J1044" s="1">
        <v>35</v>
      </c>
      <c r="K1044" s="1">
        <v>0</v>
      </c>
      <c r="L1044" t="s">
        <v>19</v>
      </c>
    </row>
    <row r="1045" spans="1:12" x14ac:dyDescent="0.25">
      <c r="A1045" s="1">
        <v>3484</v>
      </c>
      <c r="B1045" s="1">
        <v>567955</v>
      </c>
      <c r="C1045" s="1">
        <v>2013</v>
      </c>
      <c r="D1045" s="1">
        <v>0</v>
      </c>
      <c r="E1045" s="1">
        <v>0</v>
      </c>
      <c r="F1045" s="1">
        <v>0</v>
      </c>
      <c r="G1045" s="1">
        <v>1</v>
      </c>
      <c r="H1045" s="1">
        <v>1</v>
      </c>
      <c r="I1045" s="1">
        <v>0</v>
      </c>
      <c r="J1045" s="1">
        <v>46</v>
      </c>
      <c r="K1045" s="1">
        <v>1</v>
      </c>
      <c r="L1045" t="s">
        <v>19</v>
      </c>
    </row>
    <row r="1046" spans="1:12" x14ac:dyDescent="0.25">
      <c r="A1046" s="1">
        <v>3484</v>
      </c>
      <c r="B1046" s="1">
        <v>567971</v>
      </c>
      <c r="C1046" s="1">
        <v>2013</v>
      </c>
      <c r="D1046" s="1">
        <v>0</v>
      </c>
      <c r="E1046" s="1">
        <v>0</v>
      </c>
      <c r="F1046" s="1">
        <v>0</v>
      </c>
      <c r="G1046" s="1">
        <v>1</v>
      </c>
      <c r="H1046" s="1">
        <v>1</v>
      </c>
      <c r="I1046" s="1">
        <v>0</v>
      </c>
      <c r="J1046" s="1">
        <v>30</v>
      </c>
      <c r="K1046" s="1">
        <v>1</v>
      </c>
      <c r="L1046" t="s">
        <v>19</v>
      </c>
    </row>
    <row r="1047" spans="1:12" x14ac:dyDescent="0.25">
      <c r="A1047" s="1">
        <v>3484</v>
      </c>
      <c r="B1047" s="1">
        <v>567994</v>
      </c>
      <c r="C1047" s="1">
        <v>2013</v>
      </c>
      <c r="D1047" s="1">
        <v>0</v>
      </c>
      <c r="E1047" s="1">
        <v>0</v>
      </c>
      <c r="F1047" s="1">
        <v>0</v>
      </c>
      <c r="G1047" s="1">
        <v>1</v>
      </c>
      <c r="H1047" s="1">
        <v>1</v>
      </c>
      <c r="I1047" s="1">
        <v>0</v>
      </c>
      <c r="J1047" s="1">
        <v>29</v>
      </c>
      <c r="K1047" s="1">
        <v>1</v>
      </c>
      <c r="L1047" t="s">
        <v>19</v>
      </c>
    </row>
    <row r="1048" spans="1:12" x14ac:dyDescent="0.25">
      <c r="A1048" s="1">
        <v>3484</v>
      </c>
      <c r="B1048" s="1">
        <v>568009</v>
      </c>
      <c r="C1048" s="1">
        <v>2013</v>
      </c>
      <c r="D1048" s="1">
        <v>0</v>
      </c>
      <c r="E1048" s="1">
        <v>0</v>
      </c>
      <c r="F1048" s="1">
        <v>0</v>
      </c>
      <c r="G1048" s="1">
        <v>1</v>
      </c>
      <c r="H1048" s="1">
        <v>1</v>
      </c>
      <c r="I1048" s="1">
        <v>0</v>
      </c>
      <c r="J1048" s="1">
        <v>29</v>
      </c>
      <c r="K1048" s="1">
        <v>1</v>
      </c>
      <c r="L1048" t="s">
        <v>19</v>
      </c>
    </row>
    <row r="1049" spans="1:12" x14ac:dyDescent="0.25">
      <c r="A1049" s="1">
        <v>3515</v>
      </c>
      <c r="B1049" s="1">
        <v>573261</v>
      </c>
      <c r="C1049" s="1">
        <v>2013</v>
      </c>
      <c r="D1049" s="1">
        <v>0</v>
      </c>
      <c r="E1049" s="1">
        <v>0</v>
      </c>
      <c r="F1049" s="1">
        <v>0</v>
      </c>
      <c r="G1049" s="1">
        <v>1</v>
      </c>
      <c r="H1049" s="1">
        <v>1</v>
      </c>
      <c r="I1049" s="1">
        <v>0</v>
      </c>
      <c r="J1049" s="1">
        <v>52</v>
      </c>
      <c r="K1049" s="1">
        <v>0</v>
      </c>
      <c r="L1049" t="s">
        <v>19</v>
      </c>
    </row>
    <row r="1050" spans="1:12" x14ac:dyDescent="0.25">
      <c r="A1050" s="1">
        <v>3531</v>
      </c>
      <c r="B1050" s="1">
        <v>575927</v>
      </c>
      <c r="C1050" s="1">
        <v>2013</v>
      </c>
      <c r="D1050" s="1">
        <v>0</v>
      </c>
      <c r="E1050" s="1">
        <v>0</v>
      </c>
      <c r="F1050" s="1">
        <v>0</v>
      </c>
      <c r="G1050" s="1">
        <v>0</v>
      </c>
      <c r="H1050" s="1">
        <v>1</v>
      </c>
      <c r="I1050" s="1">
        <v>0</v>
      </c>
      <c r="J1050" s="1">
        <v>47</v>
      </c>
      <c r="K1050" s="1">
        <v>1</v>
      </c>
      <c r="L1050" t="s">
        <v>19</v>
      </c>
    </row>
    <row r="1051" spans="1:12" x14ac:dyDescent="0.25">
      <c r="A1051" s="1">
        <v>3531</v>
      </c>
      <c r="B1051" s="1">
        <v>576012</v>
      </c>
      <c r="C1051" s="1">
        <v>2013</v>
      </c>
      <c r="D1051" s="1">
        <v>0</v>
      </c>
      <c r="E1051" s="1">
        <v>0</v>
      </c>
      <c r="F1051" s="1">
        <v>0</v>
      </c>
      <c r="G1051" s="1">
        <v>0</v>
      </c>
      <c r="H1051" s="1">
        <v>1</v>
      </c>
      <c r="I1051" s="1">
        <v>0</v>
      </c>
      <c r="J1051" s="1">
        <v>50</v>
      </c>
      <c r="K1051" s="1">
        <v>1</v>
      </c>
      <c r="L1051" t="s">
        <v>19</v>
      </c>
    </row>
    <row r="1052" spans="1:12" x14ac:dyDescent="0.25">
      <c r="A1052" s="1">
        <v>3537</v>
      </c>
      <c r="B1052" s="1">
        <v>576855</v>
      </c>
      <c r="C1052" s="1">
        <v>2013</v>
      </c>
      <c r="D1052" s="1">
        <v>0</v>
      </c>
      <c r="E1052" s="1">
        <v>0</v>
      </c>
      <c r="F1052" s="1">
        <v>0</v>
      </c>
      <c r="G1052" s="1">
        <v>0</v>
      </c>
      <c r="H1052" s="1">
        <v>1</v>
      </c>
      <c r="I1052" s="1">
        <v>0</v>
      </c>
      <c r="J1052" s="1">
        <v>51</v>
      </c>
      <c r="K1052" s="1">
        <v>0</v>
      </c>
      <c r="L1052" t="s">
        <v>19</v>
      </c>
    </row>
    <row r="1053" spans="1:12" x14ac:dyDescent="0.25">
      <c r="A1053" s="1">
        <v>3584</v>
      </c>
      <c r="B1053" s="1">
        <v>584792</v>
      </c>
      <c r="C1053" s="1">
        <v>2013</v>
      </c>
      <c r="D1053" s="1">
        <v>0</v>
      </c>
      <c r="E1053" s="1">
        <v>0</v>
      </c>
      <c r="F1053" s="1">
        <v>0</v>
      </c>
      <c r="G1053" s="1">
        <v>0</v>
      </c>
      <c r="H1053" s="1">
        <v>1</v>
      </c>
      <c r="I1053" s="1">
        <v>0</v>
      </c>
      <c r="J1053" s="1">
        <v>24</v>
      </c>
      <c r="K1053" s="1">
        <v>1</v>
      </c>
      <c r="L1053" t="s">
        <v>19</v>
      </c>
    </row>
    <row r="1054" spans="1:12" x14ac:dyDescent="0.25">
      <c r="A1054" s="1">
        <v>3584</v>
      </c>
      <c r="B1054" s="1">
        <v>584853</v>
      </c>
      <c r="C1054" s="1">
        <v>2013</v>
      </c>
      <c r="D1054" s="1">
        <v>0</v>
      </c>
      <c r="E1054" s="1">
        <v>0</v>
      </c>
      <c r="F1054" s="1">
        <v>0</v>
      </c>
      <c r="G1054" s="1">
        <v>0</v>
      </c>
      <c r="H1054" s="1">
        <v>1</v>
      </c>
      <c r="I1054" s="1">
        <v>0</v>
      </c>
      <c r="J1054" s="1">
        <v>53</v>
      </c>
      <c r="K1054" s="1">
        <v>1</v>
      </c>
      <c r="L1054" t="s">
        <v>19</v>
      </c>
    </row>
    <row r="1055" spans="1:12" x14ac:dyDescent="0.25">
      <c r="A1055" s="1">
        <v>3596</v>
      </c>
      <c r="B1055" s="1">
        <v>586867</v>
      </c>
      <c r="C1055" s="1">
        <v>2013</v>
      </c>
      <c r="D1055" s="1">
        <v>0</v>
      </c>
      <c r="E1055" s="1">
        <v>0</v>
      </c>
      <c r="F1055" s="1">
        <v>1</v>
      </c>
      <c r="G1055" s="1">
        <v>1</v>
      </c>
      <c r="H1055" s="1">
        <v>0</v>
      </c>
      <c r="I1055" s="1">
        <v>0</v>
      </c>
      <c r="J1055" s="1">
        <v>33</v>
      </c>
      <c r="K1055" s="1">
        <v>1</v>
      </c>
      <c r="L1055" t="s">
        <v>19</v>
      </c>
    </row>
    <row r="1056" spans="1:12" x14ac:dyDescent="0.25">
      <c r="A1056" s="1">
        <v>3596</v>
      </c>
      <c r="B1056" s="1">
        <v>586930</v>
      </c>
      <c r="C1056" s="1">
        <v>2013</v>
      </c>
      <c r="D1056" s="1">
        <v>0</v>
      </c>
      <c r="E1056" s="1">
        <v>0</v>
      </c>
      <c r="F1056" s="1">
        <v>1</v>
      </c>
      <c r="G1056" s="1">
        <v>1</v>
      </c>
      <c r="H1056" s="1">
        <v>0</v>
      </c>
      <c r="I1056" s="1">
        <v>0</v>
      </c>
      <c r="J1056" s="1">
        <v>24</v>
      </c>
      <c r="K1056" s="1">
        <v>1</v>
      </c>
      <c r="L1056" t="s">
        <v>19</v>
      </c>
    </row>
    <row r="1057" spans="1:12" x14ac:dyDescent="0.25">
      <c r="A1057" s="1">
        <v>3628</v>
      </c>
      <c r="B1057" s="1">
        <v>592201</v>
      </c>
      <c r="C1057" s="1">
        <v>2013</v>
      </c>
      <c r="D1057" s="1">
        <v>0</v>
      </c>
      <c r="E1057" s="1">
        <v>0</v>
      </c>
      <c r="F1057" s="1">
        <v>0</v>
      </c>
      <c r="G1057" s="1">
        <v>0</v>
      </c>
      <c r="H1057" s="1">
        <v>1</v>
      </c>
      <c r="I1057" s="1">
        <v>0</v>
      </c>
      <c r="J1057" s="1">
        <v>52</v>
      </c>
      <c r="K1057" s="1">
        <v>1</v>
      </c>
      <c r="L1057" t="s">
        <v>19</v>
      </c>
    </row>
    <row r="1058" spans="1:12" x14ac:dyDescent="0.25">
      <c r="A1058" s="1">
        <v>3628</v>
      </c>
      <c r="B1058" s="1">
        <v>592255</v>
      </c>
      <c r="C1058" s="1">
        <v>2013</v>
      </c>
      <c r="D1058" s="1">
        <v>0</v>
      </c>
      <c r="E1058" s="1">
        <v>0</v>
      </c>
      <c r="F1058" s="1">
        <v>0</v>
      </c>
      <c r="G1058" s="1">
        <v>0</v>
      </c>
      <c r="H1058" s="1">
        <v>1</v>
      </c>
      <c r="I1058" s="1">
        <v>0</v>
      </c>
      <c r="J1058" s="1">
        <v>48</v>
      </c>
      <c r="K1058" s="1">
        <v>1</v>
      </c>
      <c r="L1058" t="s">
        <v>19</v>
      </c>
    </row>
    <row r="1059" spans="1:12" x14ac:dyDescent="0.25">
      <c r="A1059" s="1">
        <v>3628</v>
      </c>
      <c r="B1059" s="1">
        <v>592275</v>
      </c>
      <c r="C1059" s="1">
        <v>2013</v>
      </c>
      <c r="D1059" s="1">
        <v>0</v>
      </c>
      <c r="E1059" s="1">
        <v>0</v>
      </c>
      <c r="F1059" s="1">
        <v>0</v>
      </c>
      <c r="G1059" s="1">
        <v>0</v>
      </c>
      <c r="H1059" s="1">
        <v>1</v>
      </c>
      <c r="I1059" s="1">
        <v>0</v>
      </c>
      <c r="J1059" s="1">
        <v>24</v>
      </c>
      <c r="K1059" s="1">
        <v>1</v>
      </c>
      <c r="L1059" t="s">
        <v>19</v>
      </c>
    </row>
    <row r="1060" spans="1:12" x14ac:dyDescent="0.25">
      <c r="A1060" s="1">
        <v>3628</v>
      </c>
      <c r="B1060" s="1">
        <v>592284</v>
      </c>
      <c r="C1060" s="1">
        <v>2013</v>
      </c>
      <c r="D1060" s="1">
        <v>0</v>
      </c>
      <c r="E1060" s="1">
        <v>0</v>
      </c>
      <c r="F1060" s="1">
        <v>0</v>
      </c>
      <c r="G1060" s="1">
        <v>0</v>
      </c>
      <c r="H1060" s="1">
        <v>1</v>
      </c>
      <c r="I1060" s="1">
        <v>0</v>
      </c>
      <c r="J1060" s="1">
        <v>32</v>
      </c>
      <c r="K1060" s="1">
        <v>0</v>
      </c>
      <c r="L1060" t="s">
        <v>19</v>
      </c>
    </row>
    <row r="1061" spans="1:12" x14ac:dyDescent="0.25">
      <c r="A1061" s="1">
        <v>3628</v>
      </c>
      <c r="B1061" s="1">
        <v>592301</v>
      </c>
      <c r="C1061" s="1">
        <v>2013</v>
      </c>
      <c r="D1061" s="1">
        <v>0</v>
      </c>
      <c r="E1061" s="1">
        <v>0</v>
      </c>
      <c r="F1061" s="1">
        <v>0</v>
      </c>
      <c r="G1061" s="1">
        <v>0</v>
      </c>
      <c r="H1061" s="1">
        <v>1</v>
      </c>
      <c r="I1061" s="1">
        <v>0</v>
      </c>
      <c r="J1061" s="1">
        <v>48</v>
      </c>
      <c r="K1061" s="1">
        <v>0</v>
      </c>
      <c r="L1061" t="s">
        <v>19</v>
      </c>
    </row>
    <row r="1062" spans="1:12" x14ac:dyDescent="0.25">
      <c r="A1062" s="1">
        <v>3628</v>
      </c>
      <c r="B1062" s="1">
        <v>592315</v>
      </c>
      <c r="C1062" s="1">
        <v>2013</v>
      </c>
      <c r="D1062" s="1">
        <v>0</v>
      </c>
      <c r="E1062" s="1">
        <v>0</v>
      </c>
      <c r="F1062" s="1">
        <v>0</v>
      </c>
      <c r="G1062" s="1">
        <v>0</v>
      </c>
      <c r="H1062" s="1">
        <v>1</v>
      </c>
      <c r="I1062" s="1">
        <v>0</v>
      </c>
      <c r="J1062" s="1">
        <v>42</v>
      </c>
      <c r="K1062" s="1">
        <v>1</v>
      </c>
      <c r="L1062" t="s">
        <v>19</v>
      </c>
    </row>
    <row r="1063" spans="1:12" x14ac:dyDescent="0.25">
      <c r="A1063" s="1">
        <v>3655</v>
      </c>
      <c r="B1063" s="1">
        <v>596822</v>
      </c>
      <c r="C1063" s="1">
        <v>2013</v>
      </c>
      <c r="D1063" s="1">
        <v>0</v>
      </c>
      <c r="E1063" s="1">
        <v>0</v>
      </c>
      <c r="F1063" s="1">
        <v>1</v>
      </c>
      <c r="G1063" s="1">
        <v>0</v>
      </c>
      <c r="H1063" s="1">
        <v>0</v>
      </c>
      <c r="I1063" s="1">
        <v>0</v>
      </c>
      <c r="J1063" s="1">
        <v>52</v>
      </c>
      <c r="K1063" s="1">
        <v>0</v>
      </c>
      <c r="L1063" t="s">
        <v>19</v>
      </c>
    </row>
    <row r="1064" spans="1:12" x14ac:dyDescent="0.25">
      <c r="A1064" s="1">
        <v>3655</v>
      </c>
      <c r="B1064" s="1">
        <v>596842</v>
      </c>
      <c r="C1064" s="1">
        <v>2013</v>
      </c>
      <c r="D1064" s="1">
        <v>0</v>
      </c>
      <c r="E1064" s="1">
        <v>0</v>
      </c>
      <c r="F1064" s="1">
        <v>1</v>
      </c>
      <c r="G1064" s="1">
        <v>0</v>
      </c>
      <c r="H1064" s="1">
        <v>0</v>
      </c>
      <c r="I1064" s="1">
        <v>0</v>
      </c>
      <c r="J1064" s="1">
        <v>41</v>
      </c>
      <c r="K1064" s="1">
        <v>1</v>
      </c>
      <c r="L1064" t="s">
        <v>19</v>
      </c>
    </row>
    <row r="1065" spans="1:12" x14ac:dyDescent="0.25">
      <c r="A1065" s="1">
        <v>3655</v>
      </c>
      <c r="B1065" s="1">
        <v>596921</v>
      </c>
      <c r="C1065" s="1">
        <v>2013</v>
      </c>
      <c r="D1065" s="1">
        <v>0</v>
      </c>
      <c r="E1065" s="1">
        <v>0</v>
      </c>
      <c r="F1065" s="1">
        <v>1</v>
      </c>
      <c r="G1065" s="1">
        <v>0</v>
      </c>
      <c r="H1065" s="1">
        <v>0</v>
      </c>
      <c r="I1065" s="1">
        <v>0</v>
      </c>
      <c r="J1065" s="1">
        <v>40</v>
      </c>
      <c r="K1065" s="1">
        <v>1</v>
      </c>
      <c r="L1065" t="s">
        <v>19</v>
      </c>
    </row>
    <row r="1066" spans="1:12" x14ac:dyDescent="0.25">
      <c r="A1066" s="1">
        <v>3676</v>
      </c>
      <c r="B1066" s="1">
        <v>600288</v>
      </c>
      <c r="C1066" s="1">
        <v>2013</v>
      </c>
      <c r="D1066" s="1">
        <v>0</v>
      </c>
      <c r="E1066" s="1">
        <v>0</v>
      </c>
      <c r="F1066" s="1">
        <v>0</v>
      </c>
      <c r="G1066" s="1">
        <v>0</v>
      </c>
      <c r="H1066" s="1">
        <v>1</v>
      </c>
      <c r="I1066" s="1">
        <v>0</v>
      </c>
      <c r="J1066" s="1">
        <v>34</v>
      </c>
      <c r="K1066" s="1">
        <v>1</v>
      </c>
      <c r="L1066" t="s">
        <v>19</v>
      </c>
    </row>
    <row r="1067" spans="1:12" x14ac:dyDescent="0.25">
      <c r="A1067" s="1">
        <v>3692</v>
      </c>
      <c r="B1067" s="1">
        <v>602992</v>
      </c>
      <c r="C1067" s="1">
        <v>2013</v>
      </c>
      <c r="D1067" s="1">
        <v>0</v>
      </c>
      <c r="E1067" s="1">
        <v>0</v>
      </c>
      <c r="F1067" s="1">
        <v>0</v>
      </c>
      <c r="G1067" s="1">
        <v>0</v>
      </c>
      <c r="H1067" s="1">
        <v>1</v>
      </c>
      <c r="I1067" s="1">
        <v>0</v>
      </c>
      <c r="J1067" s="1">
        <v>20</v>
      </c>
      <c r="K1067" s="1">
        <v>1</v>
      </c>
      <c r="L1067" t="s">
        <v>19</v>
      </c>
    </row>
    <row r="1068" spans="1:12" x14ac:dyDescent="0.25">
      <c r="A1068" s="1">
        <v>3692</v>
      </c>
      <c r="B1068" s="1">
        <v>603047</v>
      </c>
      <c r="C1068" s="1">
        <v>2013</v>
      </c>
      <c r="D1068" s="1">
        <v>0</v>
      </c>
      <c r="E1068" s="1">
        <v>0</v>
      </c>
      <c r="F1068" s="1">
        <v>0</v>
      </c>
      <c r="G1068" s="1">
        <v>0</v>
      </c>
      <c r="H1068" s="1">
        <v>1</v>
      </c>
      <c r="I1068" s="1">
        <v>0</v>
      </c>
      <c r="J1068" s="1">
        <v>42</v>
      </c>
      <c r="K1068" s="1">
        <v>1</v>
      </c>
      <c r="L1068" t="s">
        <v>19</v>
      </c>
    </row>
    <row r="1069" spans="1:12" x14ac:dyDescent="0.25">
      <c r="A1069" s="1">
        <v>3708</v>
      </c>
      <c r="B1069" s="1">
        <v>605613</v>
      </c>
      <c r="C1069" s="1">
        <v>2013</v>
      </c>
      <c r="D1069" s="1">
        <v>0</v>
      </c>
      <c r="E1069" s="1">
        <v>0</v>
      </c>
      <c r="F1069" s="1">
        <v>0</v>
      </c>
      <c r="G1069" s="1">
        <v>0</v>
      </c>
      <c r="H1069" s="1">
        <v>1</v>
      </c>
      <c r="I1069" s="1">
        <v>0</v>
      </c>
      <c r="J1069" s="1">
        <v>42</v>
      </c>
      <c r="K1069" s="1">
        <v>0</v>
      </c>
      <c r="L1069" t="s">
        <v>19</v>
      </c>
    </row>
    <row r="1070" spans="1:12" x14ac:dyDescent="0.25">
      <c r="A1070" s="1">
        <v>3761</v>
      </c>
      <c r="B1070" s="1">
        <v>614285</v>
      </c>
      <c r="C1070" s="1">
        <v>2014</v>
      </c>
      <c r="D1070" s="1">
        <v>0</v>
      </c>
      <c r="E1070" s="1">
        <v>0</v>
      </c>
      <c r="F1070" s="1">
        <v>0</v>
      </c>
      <c r="G1070" s="1">
        <v>1</v>
      </c>
      <c r="H1070" s="1">
        <v>0</v>
      </c>
      <c r="I1070" s="1">
        <v>0</v>
      </c>
      <c r="J1070" s="1">
        <v>49</v>
      </c>
      <c r="K1070" s="1">
        <v>1</v>
      </c>
      <c r="L1070" t="s">
        <v>19</v>
      </c>
    </row>
    <row r="1071" spans="1:12" x14ac:dyDescent="0.25">
      <c r="A1071" s="1">
        <v>3761</v>
      </c>
      <c r="B1071" s="1">
        <v>614351</v>
      </c>
      <c r="C1071" s="1">
        <v>2014</v>
      </c>
      <c r="D1071" s="1">
        <v>0</v>
      </c>
      <c r="E1071" s="1">
        <v>0</v>
      </c>
      <c r="F1071" s="1">
        <v>0</v>
      </c>
      <c r="G1071" s="1">
        <v>1</v>
      </c>
      <c r="H1071" s="1">
        <v>0</v>
      </c>
      <c r="I1071" s="1">
        <v>0</v>
      </c>
      <c r="J1071" s="1">
        <v>37</v>
      </c>
      <c r="K1071" s="1">
        <v>1</v>
      </c>
      <c r="L1071" t="s">
        <v>19</v>
      </c>
    </row>
    <row r="1072" spans="1:12" x14ac:dyDescent="0.25">
      <c r="A1072" s="1">
        <v>3761</v>
      </c>
      <c r="B1072" s="1">
        <v>614371</v>
      </c>
      <c r="C1072" s="1">
        <v>2014</v>
      </c>
      <c r="D1072" s="1">
        <v>0</v>
      </c>
      <c r="E1072" s="1">
        <v>0</v>
      </c>
      <c r="F1072" s="1">
        <v>0</v>
      </c>
      <c r="G1072" s="1">
        <v>1</v>
      </c>
      <c r="H1072" s="1">
        <v>0</v>
      </c>
      <c r="I1072" s="1">
        <v>0</v>
      </c>
      <c r="J1072" s="1">
        <v>47</v>
      </c>
      <c r="K1072" s="1">
        <v>1</v>
      </c>
      <c r="L1072" t="s">
        <v>19</v>
      </c>
    </row>
    <row r="1073" spans="1:12" x14ac:dyDescent="0.25">
      <c r="A1073" s="1">
        <v>3809</v>
      </c>
      <c r="B1073" s="1">
        <v>622486</v>
      </c>
      <c r="C1073" s="1">
        <v>2014</v>
      </c>
      <c r="D1073" s="1">
        <v>0</v>
      </c>
      <c r="E1073" s="1">
        <v>0</v>
      </c>
      <c r="F1073" s="1">
        <v>0</v>
      </c>
      <c r="G1073" s="1">
        <v>0</v>
      </c>
      <c r="H1073" s="1">
        <v>1</v>
      </c>
      <c r="I1073" s="1">
        <v>0</v>
      </c>
      <c r="J1073" s="1">
        <v>53</v>
      </c>
      <c r="K1073" s="1">
        <v>0</v>
      </c>
      <c r="L1073" t="s">
        <v>19</v>
      </c>
    </row>
    <row r="1074" spans="1:12" x14ac:dyDescent="0.25">
      <c r="A1074" s="1">
        <v>3826</v>
      </c>
      <c r="B1074" s="1">
        <v>625289</v>
      </c>
      <c r="C1074" s="1">
        <v>2014</v>
      </c>
      <c r="D1074" s="1">
        <v>0</v>
      </c>
      <c r="E1074" s="1">
        <v>0</v>
      </c>
      <c r="F1074" s="1">
        <v>0</v>
      </c>
      <c r="G1074" s="1">
        <v>0</v>
      </c>
      <c r="H1074" s="1">
        <v>1</v>
      </c>
      <c r="I1074" s="1">
        <v>0</v>
      </c>
      <c r="J1074" s="1">
        <v>29</v>
      </c>
      <c r="K1074" s="1">
        <v>1</v>
      </c>
      <c r="L1074" t="s">
        <v>19</v>
      </c>
    </row>
    <row r="1075" spans="1:12" x14ac:dyDescent="0.25">
      <c r="A1075" s="1">
        <v>3826</v>
      </c>
      <c r="B1075" s="1">
        <v>625316</v>
      </c>
      <c r="C1075" s="1">
        <v>2014</v>
      </c>
      <c r="D1075" s="1">
        <v>0</v>
      </c>
      <c r="E1075" s="1">
        <v>0</v>
      </c>
      <c r="F1075" s="1">
        <v>0</v>
      </c>
      <c r="G1075" s="1">
        <v>0</v>
      </c>
      <c r="H1075" s="1">
        <v>1</v>
      </c>
      <c r="I1075" s="1">
        <v>0</v>
      </c>
      <c r="J1075" s="1">
        <v>53</v>
      </c>
      <c r="K1075" s="1">
        <v>1</v>
      </c>
      <c r="L1075" t="s">
        <v>19</v>
      </c>
    </row>
    <row r="1076" spans="1:12" x14ac:dyDescent="0.25">
      <c r="A1076" s="1">
        <v>3840</v>
      </c>
      <c r="B1076" s="1">
        <v>627605</v>
      </c>
      <c r="C1076" s="1">
        <v>2014</v>
      </c>
      <c r="D1076" s="1">
        <v>0</v>
      </c>
      <c r="E1076" s="1">
        <v>0</v>
      </c>
      <c r="F1076" s="1">
        <v>0</v>
      </c>
      <c r="G1076" s="1">
        <v>1</v>
      </c>
      <c r="H1076" s="1">
        <v>1</v>
      </c>
      <c r="I1076" s="1">
        <v>0</v>
      </c>
      <c r="J1076" s="1">
        <v>46</v>
      </c>
      <c r="K1076" s="1">
        <v>1</v>
      </c>
      <c r="L1076" t="s">
        <v>19</v>
      </c>
    </row>
    <row r="1077" spans="1:12" x14ac:dyDescent="0.25">
      <c r="A1077" s="1">
        <v>3840</v>
      </c>
      <c r="B1077" s="1">
        <v>627619</v>
      </c>
      <c r="C1077" s="1">
        <v>2014</v>
      </c>
      <c r="D1077" s="1">
        <v>0</v>
      </c>
      <c r="E1077" s="1">
        <v>0</v>
      </c>
      <c r="F1077" s="1">
        <v>0</v>
      </c>
      <c r="G1077" s="1">
        <v>1</v>
      </c>
      <c r="H1077" s="1">
        <v>1</v>
      </c>
      <c r="I1077" s="1">
        <v>0</v>
      </c>
      <c r="J1077" s="1">
        <v>38</v>
      </c>
      <c r="K1077" s="1">
        <v>1</v>
      </c>
      <c r="L1077" t="s">
        <v>19</v>
      </c>
    </row>
    <row r="1078" spans="1:12" x14ac:dyDescent="0.25">
      <c r="A1078" s="1">
        <v>3854</v>
      </c>
      <c r="B1078" s="1">
        <v>629895</v>
      </c>
      <c r="C1078" s="1">
        <v>2014</v>
      </c>
      <c r="D1078" s="1">
        <v>0</v>
      </c>
      <c r="E1078" s="1">
        <v>1</v>
      </c>
      <c r="F1078" s="1">
        <v>0</v>
      </c>
      <c r="G1078" s="1">
        <v>0</v>
      </c>
      <c r="H1078" s="1">
        <v>0</v>
      </c>
      <c r="I1078" s="1">
        <v>0</v>
      </c>
      <c r="J1078" s="1">
        <v>48</v>
      </c>
      <c r="K1078" s="1">
        <v>1</v>
      </c>
      <c r="L1078" t="s">
        <v>19</v>
      </c>
    </row>
    <row r="1079" spans="1:12" x14ac:dyDescent="0.25">
      <c r="A1079" s="1">
        <v>3854</v>
      </c>
      <c r="B1079" s="1">
        <v>629973</v>
      </c>
      <c r="C1079" s="1">
        <v>2014</v>
      </c>
      <c r="D1079" s="1">
        <v>0</v>
      </c>
      <c r="E1079" s="1">
        <v>1</v>
      </c>
      <c r="F1079" s="1">
        <v>0</v>
      </c>
      <c r="G1079" s="1">
        <v>0</v>
      </c>
      <c r="H1079" s="1">
        <v>0</v>
      </c>
      <c r="I1079" s="1">
        <v>0</v>
      </c>
      <c r="J1079" s="1">
        <v>51</v>
      </c>
      <c r="K1079" s="1">
        <v>0</v>
      </c>
      <c r="L1079" t="s">
        <v>19</v>
      </c>
    </row>
    <row r="1080" spans="1:12" x14ac:dyDescent="0.25">
      <c r="A1080" s="1">
        <v>3865</v>
      </c>
      <c r="B1080" s="1">
        <v>631761</v>
      </c>
      <c r="C1080" s="1">
        <v>2014</v>
      </c>
      <c r="D1080" s="1">
        <v>0</v>
      </c>
      <c r="E1080" s="1">
        <v>0</v>
      </c>
      <c r="F1080" s="1">
        <v>0</v>
      </c>
      <c r="G1080" s="1">
        <v>0</v>
      </c>
      <c r="H1080" s="1">
        <v>1</v>
      </c>
      <c r="I1080" s="1">
        <v>0</v>
      </c>
      <c r="J1080" s="1">
        <v>41</v>
      </c>
      <c r="K1080" s="1">
        <v>1</v>
      </c>
      <c r="L1080" t="s">
        <v>19</v>
      </c>
    </row>
    <row r="1081" spans="1:12" x14ac:dyDescent="0.25">
      <c r="A1081" s="1">
        <v>3880</v>
      </c>
      <c r="B1081" s="1">
        <v>634269</v>
      </c>
      <c r="C1081" s="1">
        <v>2014</v>
      </c>
      <c r="D1081" s="1">
        <v>0</v>
      </c>
      <c r="E1081" s="1">
        <v>0</v>
      </c>
      <c r="F1081" s="1">
        <v>0</v>
      </c>
      <c r="G1081" s="1">
        <v>1</v>
      </c>
      <c r="H1081" s="1">
        <v>1</v>
      </c>
      <c r="I1081" s="1">
        <v>0</v>
      </c>
      <c r="J1081" s="1">
        <v>42</v>
      </c>
      <c r="K1081" s="1">
        <v>1</v>
      </c>
      <c r="L1081" t="s">
        <v>19</v>
      </c>
    </row>
    <row r="1082" spans="1:12" x14ac:dyDescent="0.25">
      <c r="A1082" s="1">
        <v>3880</v>
      </c>
      <c r="B1082" s="1">
        <v>634398</v>
      </c>
      <c r="C1082" s="1">
        <v>2014</v>
      </c>
      <c r="D1082" s="1">
        <v>0</v>
      </c>
      <c r="E1082" s="1">
        <v>0</v>
      </c>
      <c r="F1082" s="1">
        <v>0</v>
      </c>
      <c r="G1082" s="1">
        <v>1</v>
      </c>
      <c r="H1082" s="1">
        <v>1</v>
      </c>
      <c r="I1082" s="1">
        <v>0</v>
      </c>
      <c r="J1082" s="1">
        <v>25</v>
      </c>
      <c r="K1082" s="1">
        <v>1</v>
      </c>
      <c r="L1082" t="s">
        <v>19</v>
      </c>
    </row>
    <row r="1083" spans="1:12" x14ac:dyDescent="0.25">
      <c r="A1083" s="1">
        <v>3884</v>
      </c>
      <c r="B1083" s="1">
        <v>634962</v>
      </c>
      <c r="C1083" s="1">
        <v>2014</v>
      </c>
      <c r="D1083" s="1">
        <v>0</v>
      </c>
      <c r="E1083" s="1">
        <v>0</v>
      </c>
      <c r="F1083" s="1">
        <v>0</v>
      </c>
      <c r="G1083" s="1">
        <v>0</v>
      </c>
      <c r="H1083" s="1">
        <v>1</v>
      </c>
      <c r="I1083" s="1">
        <v>0</v>
      </c>
      <c r="J1083" s="1">
        <v>40</v>
      </c>
      <c r="K1083" s="1">
        <v>1</v>
      </c>
      <c r="L1083" t="s">
        <v>19</v>
      </c>
    </row>
    <row r="1084" spans="1:12" x14ac:dyDescent="0.25">
      <c r="A1084" s="1">
        <v>3927</v>
      </c>
      <c r="B1084" s="1">
        <v>642013</v>
      </c>
      <c r="C1084" s="1">
        <v>2014</v>
      </c>
      <c r="D1084" s="1">
        <v>0</v>
      </c>
      <c r="E1084" s="1">
        <v>0</v>
      </c>
      <c r="F1084" s="1">
        <v>0</v>
      </c>
      <c r="G1084" s="1">
        <v>0</v>
      </c>
      <c r="H1084" s="1">
        <v>1</v>
      </c>
      <c r="I1084" s="1">
        <v>0</v>
      </c>
      <c r="J1084" s="1">
        <v>57</v>
      </c>
      <c r="K1084" s="1">
        <v>1</v>
      </c>
      <c r="L1084" t="s">
        <v>19</v>
      </c>
    </row>
    <row r="1085" spans="1:12" x14ac:dyDescent="0.25">
      <c r="A1085" s="1">
        <v>3937</v>
      </c>
      <c r="B1085" s="1">
        <v>643706</v>
      </c>
      <c r="C1085" s="1">
        <v>2014</v>
      </c>
      <c r="D1085" s="1">
        <v>0</v>
      </c>
      <c r="E1085" s="1">
        <v>0</v>
      </c>
      <c r="F1085" s="1">
        <v>0</v>
      </c>
      <c r="G1085" s="1">
        <v>1</v>
      </c>
      <c r="H1085" s="1">
        <v>1</v>
      </c>
      <c r="I1085" s="1">
        <v>0</v>
      </c>
      <c r="J1085" s="1">
        <v>53</v>
      </c>
      <c r="K1085" s="1">
        <v>1</v>
      </c>
      <c r="L1085" t="s">
        <v>19</v>
      </c>
    </row>
    <row r="1086" spans="1:12" x14ac:dyDescent="0.25">
      <c r="A1086" s="1">
        <v>3937</v>
      </c>
      <c r="B1086" s="1">
        <v>643717</v>
      </c>
      <c r="C1086" s="1">
        <v>2014</v>
      </c>
      <c r="D1086" s="1">
        <v>0</v>
      </c>
      <c r="E1086" s="1">
        <v>0</v>
      </c>
      <c r="F1086" s="1">
        <v>0</v>
      </c>
      <c r="G1086" s="1">
        <v>1</v>
      </c>
      <c r="H1086" s="1">
        <v>1</v>
      </c>
      <c r="I1086" s="1">
        <v>0</v>
      </c>
      <c r="J1086" s="1">
        <v>33</v>
      </c>
      <c r="K1086" s="1">
        <v>1</v>
      </c>
      <c r="L1086" t="s">
        <v>19</v>
      </c>
    </row>
    <row r="1087" spans="1:12" x14ac:dyDescent="0.25">
      <c r="A1087" s="1">
        <v>3960</v>
      </c>
      <c r="B1087" s="1">
        <v>647487</v>
      </c>
      <c r="C1087" s="1">
        <v>2014</v>
      </c>
      <c r="D1087" s="1">
        <v>0</v>
      </c>
      <c r="E1087" s="1">
        <v>0</v>
      </c>
      <c r="F1087" s="1">
        <v>0</v>
      </c>
      <c r="G1087" s="1">
        <v>1</v>
      </c>
      <c r="H1087" s="1">
        <v>1</v>
      </c>
      <c r="I1087" s="1">
        <v>0</v>
      </c>
      <c r="J1087" s="1">
        <v>45</v>
      </c>
      <c r="K1087" s="1">
        <v>1</v>
      </c>
      <c r="L1087" t="s">
        <v>19</v>
      </c>
    </row>
    <row r="1088" spans="1:12" x14ac:dyDescent="0.25">
      <c r="A1088" s="1">
        <v>3960</v>
      </c>
      <c r="B1088" s="1">
        <v>647508</v>
      </c>
      <c r="C1088" s="1">
        <v>2014</v>
      </c>
      <c r="D1088" s="1">
        <v>0</v>
      </c>
      <c r="E1088" s="1">
        <v>0</v>
      </c>
      <c r="F1088" s="1">
        <v>0</v>
      </c>
      <c r="G1088" s="1">
        <v>1</v>
      </c>
      <c r="H1088" s="1">
        <v>1</v>
      </c>
      <c r="I1088" s="1">
        <v>0</v>
      </c>
      <c r="J1088" s="1">
        <v>36</v>
      </c>
      <c r="K1088" s="1">
        <v>1</v>
      </c>
      <c r="L1088" t="s">
        <v>19</v>
      </c>
    </row>
    <row r="1089" spans="1:12" x14ac:dyDescent="0.25">
      <c r="A1089" s="1">
        <v>3960</v>
      </c>
      <c r="B1089" s="1">
        <v>647529</v>
      </c>
      <c r="C1089" s="1">
        <v>2014</v>
      </c>
      <c r="D1089" s="1">
        <v>0</v>
      </c>
      <c r="E1089" s="1">
        <v>0</v>
      </c>
      <c r="F1089" s="1">
        <v>0</v>
      </c>
      <c r="G1089" s="1">
        <v>1</v>
      </c>
      <c r="H1089" s="1">
        <v>1</v>
      </c>
      <c r="I1089" s="1">
        <v>0</v>
      </c>
      <c r="J1089" s="1">
        <v>38</v>
      </c>
      <c r="K1089" s="1">
        <v>1</v>
      </c>
      <c r="L1089" t="s">
        <v>19</v>
      </c>
    </row>
    <row r="1090" spans="1:12" x14ac:dyDescent="0.25">
      <c r="A1090" s="1">
        <v>3960</v>
      </c>
      <c r="B1090" s="1">
        <v>647548</v>
      </c>
      <c r="C1090" s="1">
        <v>2014</v>
      </c>
      <c r="D1090" s="1">
        <v>0</v>
      </c>
      <c r="E1090" s="1">
        <v>0</v>
      </c>
      <c r="F1090" s="1">
        <v>0</v>
      </c>
      <c r="G1090" s="1">
        <v>1</v>
      </c>
      <c r="H1090" s="1">
        <v>1</v>
      </c>
      <c r="I1090" s="1">
        <v>0</v>
      </c>
      <c r="J1090" s="1">
        <v>49</v>
      </c>
      <c r="K1090" s="1">
        <v>1</v>
      </c>
      <c r="L1090" t="s">
        <v>19</v>
      </c>
    </row>
    <row r="1091" spans="1:12" x14ac:dyDescent="0.25">
      <c r="A1091" s="1">
        <v>3960</v>
      </c>
      <c r="B1091" s="1">
        <v>647593</v>
      </c>
      <c r="C1091" s="1">
        <v>2014</v>
      </c>
      <c r="D1091" s="1">
        <v>0</v>
      </c>
      <c r="E1091" s="1">
        <v>0</v>
      </c>
      <c r="F1091" s="1">
        <v>0</v>
      </c>
      <c r="G1091" s="1">
        <v>1</v>
      </c>
      <c r="H1091" s="1">
        <v>1</v>
      </c>
      <c r="I1091" s="1">
        <v>0</v>
      </c>
      <c r="J1091" s="1">
        <v>48</v>
      </c>
      <c r="K1091" s="1">
        <v>0</v>
      </c>
      <c r="L1091" t="s">
        <v>19</v>
      </c>
    </row>
    <row r="1092" spans="1:12" x14ac:dyDescent="0.25">
      <c r="A1092" s="1">
        <v>4018</v>
      </c>
      <c r="B1092" s="1">
        <v>657051</v>
      </c>
      <c r="C1092" s="1">
        <v>2015</v>
      </c>
      <c r="D1092" s="1">
        <v>0</v>
      </c>
      <c r="E1092" s="1">
        <v>0</v>
      </c>
      <c r="F1092" s="1">
        <v>0</v>
      </c>
      <c r="G1092" s="1">
        <v>0</v>
      </c>
      <c r="H1092" s="1">
        <v>1</v>
      </c>
      <c r="I1092" s="1">
        <v>0</v>
      </c>
      <c r="J1092" s="1">
        <v>23</v>
      </c>
      <c r="K1092" s="1">
        <v>1</v>
      </c>
      <c r="L1092" t="s">
        <v>19</v>
      </c>
    </row>
    <row r="1093" spans="1:12" x14ac:dyDescent="0.25">
      <c r="A1093" s="1">
        <v>4018</v>
      </c>
      <c r="B1093" s="1">
        <v>657113</v>
      </c>
      <c r="C1093" s="1">
        <v>2015</v>
      </c>
      <c r="D1093" s="1">
        <v>0</v>
      </c>
      <c r="E1093" s="1">
        <v>0</v>
      </c>
      <c r="F1093" s="1">
        <v>0</v>
      </c>
      <c r="G1093" s="1">
        <v>0</v>
      </c>
      <c r="H1093" s="1">
        <v>1</v>
      </c>
      <c r="I1093" s="1">
        <v>0</v>
      </c>
      <c r="J1093" s="1">
        <v>46</v>
      </c>
      <c r="K1093" s="1">
        <v>1</v>
      </c>
      <c r="L1093" t="s">
        <v>19</v>
      </c>
    </row>
    <row r="1094" spans="1:12" x14ac:dyDescent="0.25">
      <c r="A1094" s="1">
        <v>4018</v>
      </c>
      <c r="B1094" s="1">
        <v>657148</v>
      </c>
      <c r="C1094" s="1">
        <v>2015</v>
      </c>
      <c r="D1094" s="1">
        <v>0</v>
      </c>
      <c r="E1094" s="1">
        <v>0</v>
      </c>
      <c r="F1094" s="1">
        <v>0</v>
      </c>
      <c r="G1094" s="1">
        <v>0</v>
      </c>
      <c r="H1094" s="1">
        <v>1</v>
      </c>
      <c r="I1094" s="1">
        <v>0</v>
      </c>
      <c r="J1094" s="1">
        <v>48</v>
      </c>
      <c r="K1094" s="1">
        <v>1</v>
      </c>
      <c r="L1094" t="s">
        <v>19</v>
      </c>
    </row>
    <row r="1095" spans="1:12" x14ac:dyDescent="0.25">
      <c r="A1095" s="1">
        <v>4025</v>
      </c>
      <c r="B1095" s="1">
        <v>658235</v>
      </c>
      <c r="C1095" s="1">
        <v>2015</v>
      </c>
      <c r="D1095" s="1">
        <v>0</v>
      </c>
      <c r="E1095" s="1">
        <v>0</v>
      </c>
      <c r="F1095" s="1">
        <v>0</v>
      </c>
      <c r="G1095" s="1">
        <v>1</v>
      </c>
      <c r="H1095" s="1">
        <v>1</v>
      </c>
      <c r="I1095" s="1">
        <v>0</v>
      </c>
      <c r="J1095" s="1">
        <v>23</v>
      </c>
      <c r="K1095" s="1">
        <v>1</v>
      </c>
      <c r="L1095" t="s">
        <v>19</v>
      </c>
    </row>
    <row r="1096" spans="1:12" x14ac:dyDescent="0.25">
      <c r="A1096" s="1">
        <v>4025</v>
      </c>
      <c r="B1096" s="1">
        <v>658322</v>
      </c>
      <c r="C1096" s="1">
        <v>2015</v>
      </c>
      <c r="D1096" s="1">
        <v>0</v>
      </c>
      <c r="E1096" s="1">
        <v>0</v>
      </c>
      <c r="F1096" s="1">
        <v>0</v>
      </c>
      <c r="G1096" s="1">
        <v>1</v>
      </c>
      <c r="H1096" s="1">
        <v>1</v>
      </c>
      <c r="I1096" s="1">
        <v>0</v>
      </c>
      <c r="J1096" s="1">
        <v>35</v>
      </c>
      <c r="K1096" s="1">
        <v>1</v>
      </c>
      <c r="L1096" t="s">
        <v>19</v>
      </c>
    </row>
    <row r="1097" spans="1:12" x14ac:dyDescent="0.25">
      <c r="A1097" s="1">
        <v>4044</v>
      </c>
      <c r="B1097" s="1">
        <v>661566</v>
      </c>
      <c r="C1097" s="1">
        <v>2015</v>
      </c>
      <c r="D1097" s="1">
        <v>0</v>
      </c>
      <c r="E1097" s="1">
        <v>0</v>
      </c>
      <c r="F1097" s="1">
        <v>0</v>
      </c>
      <c r="G1097" s="1">
        <v>1</v>
      </c>
      <c r="H1097" s="1">
        <v>1</v>
      </c>
      <c r="I1097" s="1">
        <v>0</v>
      </c>
      <c r="J1097" s="1">
        <v>29</v>
      </c>
      <c r="K1097" s="1">
        <v>1</v>
      </c>
      <c r="L1097" t="s">
        <v>19</v>
      </c>
    </row>
    <row r="1098" spans="1:12" x14ac:dyDescent="0.25">
      <c r="A1098" s="1">
        <v>4044</v>
      </c>
      <c r="B1098" s="1">
        <v>661623</v>
      </c>
      <c r="C1098" s="1">
        <v>2015</v>
      </c>
      <c r="D1098" s="1">
        <v>0</v>
      </c>
      <c r="E1098" s="1">
        <v>0</v>
      </c>
      <c r="F1098" s="1">
        <v>0</v>
      </c>
      <c r="G1098" s="1">
        <v>1</v>
      </c>
      <c r="H1098" s="1">
        <v>1</v>
      </c>
      <c r="I1098" s="1">
        <v>0</v>
      </c>
      <c r="J1098" s="1">
        <v>41</v>
      </c>
      <c r="K1098" s="1">
        <v>1</v>
      </c>
      <c r="L1098" t="s">
        <v>19</v>
      </c>
    </row>
    <row r="1099" spans="1:12" x14ac:dyDescent="0.25">
      <c r="A1099" s="1">
        <v>4064</v>
      </c>
      <c r="B1099" s="1">
        <v>664856</v>
      </c>
      <c r="C1099" s="1">
        <v>2015</v>
      </c>
      <c r="D1099" s="1">
        <v>0</v>
      </c>
      <c r="E1099" s="1">
        <v>0</v>
      </c>
      <c r="F1099" s="1">
        <v>0</v>
      </c>
      <c r="G1099" s="1">
        <v>1</v>
      </c>
      <c r="H1099" s="1">
        <v>1</v>
      </c>
      <c r="I1099" s="1">
        <v>0</v>
      </c>
      <c r="J1099" s="1">
        <v>38</v>
      </c>
      <c r="K1099" s="1">
        <v>0</v>
      </c>
      <c r="L1099" t="s">
        <v>19</v>
      </c>
    </row>
    <row r="1100" spans="1:12" x14ac:dyDescent="0.25">
      <c r="A1100" s="1">
        <v>4064</v>
      </c>
      <c r="B1100" s="1">
        <v>664942</v>
      </c>
      <c r="C1100" s="1">
        <v>2015</v>
      </c>
      <c r="D1100" s="1">
        <v>0</v>
      </c>
      <c r="E1100" s="1">
        <v>0</v>
      </c>
      <c r="F1100" s="1">
        <v>0</v>
      </c>
      <c r="G1100" s="1">
        <v>1</v>
      </c>
      <c r="H1100" s="1">
        <v>1</v>
      </c>
      <c r="I1100" s="1">
        <v>0</v>
      </c>
      <c r="J1100" s="1">
        <v>40</v>
      </c>
      <c r="K1100" s="1">
        <v>0</v>
      </c>
      <c r="L1100" t="s">
        <v>19</v>
      </c>
    </row>
    <row r="1101" spans="1:12" x14ac:dyDescent="0.25">
      <c r="A1101" s="1">
        <v>4064</v>
      </c>
      <c r="B1101" s="1">
        <v>664982</v>
      </c>
      <c r="C1101" s="1">
        <v>2015</v>
      </c>
      <c r="D1101" s="1">
        <v>0</v>
      </c>
      <c r="E1101" s="1">
        <v>0</v>
      </c>
      <c r="F1101" s="1">
        <v>0</v>
      </c>
      <c r="G1101" s="1">
        <v>1</v>
      </c>
      <c r="H1101" s="1">
        <v>1</v>
      </c>
      <c r="I1101" s="1">
        <v>0</v>
      </c>
      <c r="J1101" s="1">
        <v>50</v>
      </c>
      <c r="K1101" s="1">
        <v>1</v>
      </c>
      <c r="L1101" t="s">
        <v>19</v>
      </c>
    </row>
    <row r="1102" spans="1:12" x14ac:dyDescent="0.25">
      <c r="A1102" s="1">
        <v>4091</v>
      </c>
      <c r="B1102" s="1">
        <v>669461</v>
      </c>
      <c r="C1102" s="1">
        <v>2015</v>
      </c>
      <c r="D1102" s="1">
        <v>0</v>
      </c>
      <c r="E1102" s="1">
        <v>0</v>
      </c>
      <c r="F1102" s="1">
        <v>0</v>
      </c>
      <c r="G1102" s="1">
        <v>0</v>
      </c>
      <c r="H1102" s="1">
        <v>1</v>
      </c>
      <c r="I1102" s="1">
        <v>0</v>
      </c>
      <c r="J1102" s="1">
        <v>29</v>
      </c>
      <c r="K1102" s="1">
        <v>1</v>
      </c>
      <c r="L1102" t="s">
        <v>19</v>
      </c>
    </row>
    <row r="1103" spans="1:12" x14ac:dyDescent="0.25">
      <c r="A1103" s="1">
        <v>4091</v>
      </c>
      <c r="B1103" s="1">
        <v>669491</v>
      </c>
      <c r="C1103" s="1">
        <v>2015</v>
      </c>
      <c r="D1103" s="1">
        <v>0</v>
      </c>
      <c r="E1103" s="1">
        <v>0</v>
      </c>
      <c r="F1103" s="1">
        <v>0</v>
      </c>
      <c r="G1103" s="1">
        <v>0</v>
      </c>
      <c r="H1103" s="1">
        <v>1</v>
      </c>
      <c r="I1103" s="1">
        <v>0</v>
      </c>
      <c r="J1103" s="1">
        <v>32</v>
      </c>
      <c r="K1103" s="1">
        <v>1</v>
      </c>
      <c r="L1103" t="s">
        <v>19</v>
      </c>
    </row>
    <row r="1104" spans="1:12" x14ac:dyDescent="0.25">
      <c r="A1104" s="1">
        <v>4091</v>
      </c>
      <c r="B1104" s="1">
        <v>669504</v>
      </c>
      <c r="C1104" s="1">
        <v>2015</v>
      </c>
      <c r="D1104" s="1">
        <v>0</v>
      </c>
      <c r="E1104" s="1">
        <v>0</v>
      </c>
      <c r="F1104" s="1">
        <v>0</v>
      </c>
      <c r="G1104" s="1">
        <v>0</v>
      </c>
      <c r="H1104" s="1">
        <v>1</v>
      </c>
      <c r="I1104" s="1">
        <v>0</v>
      </c>
      <c r="J1104" s="1">
        <v>31</v>
      </c>
      <c r="K1104" s="1">
        <v>1</v>
      </c>
      <c r="L1104" t="s">
        <v>19</v>
      </c>
    </row>
    <row r="1105" spans="1:12" x14ac:dyDescent="0.25">
      <c r="A1105" s="1">
        <v>4105</v>
      </c>
      <c r="B1105" s="1">
        <v>671881</v>
      </c>
      <c r="C1105" s="1">
        <v>2015</v>
      </c>
      <c r="D1105" s="1">
        <v>0</v>
      </c>
      <c r="E1105" s="1">
        <v>0</v>
      </c>
      <c r="F1105" s="1">
        <v>0</v>
      </c>
      <c r="G1105" s="1">
        <v>0</v>
      </c>
      <c r="H1105" s="1">
        <v>1</v>
      </c>
      <c r="I1105" s="1">
        <v>0</v>
      </c>
      <c r="J1105" s="1">
        <v>52</v>
      </c>
      <c r="K1105" s="1">
        <v>0</v>
      </c>
      <c r="L1105" t="s">
        <v>19</v>
      </c>
    </row>
    <row r="1106" spans="1:12" x14ac:dyDescent="0.25">
      <c r="A1106" s="1">
        <v>4105</v>
      </c>
      <c r="B1106" s="1">
        <v>671917</v>
      </c>
      <c r="C1106" s="1">
        <v>2015</v>
      </c>
      <c r="D1106" s="1">
        <v>0</v>
      </c>
      <c r="E1106" s="1">
        <v>0</v>
      </c>
      <c r="F1106" s="1">
        <v>0</v>
      </c>
      <c r="G1106" s="1">
        <v>0</v>
      </c>
      <c r="H1106" s="1">
        <v>1</v>
      </c>
      <c r="I1106" s="1">
        <v>0</v>
      </c>
      <c r="J1106" s="1">
        <v>52</v>
      </c>
      <c r="K1106" s="1">
        <v>1</v>
      </c>
      <c r="L1106" t="s">
        <v>19</v>
      </c>
    </row>
    <row r="1107" spans="1:12" x14ac:dyDescent="0.25">
      <c r="A1107" s="1">
        <v>4105</v>
      </c>
      <c r="B1107" s="1">
        <v>671936</v>
      </c>
      <c r="C1107" s="1">
        <v>2015</v>
      </c>
      <c r="D1107" s="1">
        <v>0</v>
      </c>
      <c r="E1107" s="1">
        <v>0</v>
      </c>
      <c r="F1107" s="1">
        <v>0</v>
      </c>
      <c r="G1107" s="1">
        <v>0</v>
      </c>
      <c r="H1107" s="1">
        <v>1</v>
      </c>
      <c r="I1107" s="1">
        <v>0</v>
      </c>
      <c r="J1107" s="1">
        <v>47</v>
      </c>
      <c r="K1107" s="1">
        <v>1</v>
      </c>
      <c r="L1107" t="s">
        <v>19</v>
      </c>
    </row>
    <row r="1108" spans="1:12" x14ac:dyDescent="0.25">
      <c r="A1108" s="1">
        <v>4159</v>
      </c>
      <c r="B1108" s="1">
        <v>680950</v>
      </c>
      <c r="C1108" s="1">
        <v>2015</v>
      </c>
      <c r="D1108" s="1">
        <v>0</v>
      </c>
      <c r="E1108" s="1">
        <v>1</v>
      </c>
      <c r="F1108" s="1">
        <v>0</v>
      </c>
      <c r="G1108" s="1">
        <v>0</v>
      </c>
      <c r="H1108" s="1">
        <v>1</v>
      </c>
      <c r="I1108" s="1">
        <v>0</v>
      </c>
      <c r="J1108" s="1">
        <v>24</v>
      </c>
      <c r="K1108" s="1">
        <v>1</v>
      </c>
      <c r="L1108" t="s">
        <v>19</v>
      </c>
    </row>
    <row r="1109" spans="1:12" x14ac:dyDescent="0.25">
      <c r="A1109" s="1">
        <v>4178</v>
      </c>
      <c r="B1109" s="1">
        <v>684218</v>
      </c>
      <c r="C1109" s="1">
        <v>2015</v>
      </c>
      <c r="D1109" s="1">
        <v>0</v>
      </c>
      <c r="E1109" s="1">
        <v>0</v>
      </c>
      <c r="F1109" s="1">
        <v>0</v>
      </c>
      <c r="G1109" s="1">
        <v>0</v>
      </c>
      <c r="H1109" s="1">
        <v>1</v>
      </c>
      <c r="I1109" s="1">
        <v>0</v>
      </c>
      <c r="J1109" s="1">
        <v>49</v>
      </c>
      <c r="K1109" s="1">
        <v>0</v>
      </c>
      <c r="L1109" t="s">
        <v>19</v>
      </c>
    </row>
    <row r="1110" spans="1:12" x14ac:dyDescent="0.25">
      <c r="A1110" s="1">
        <v>4194</v>
      </c>
      <c r="B1110" s="1">
        <v>686848</v>
      </c>
      <c r="C1110" s="1">
        <v>2015</v>
      </c>
      <c r="D1110" s="1">
        <v>0</v>
      </c>
      <c r="E1110" s="1">
        <v>0</v>
      </c>
      <c r="F1110" s="1">
        <v>1</v>
      </c>
      <c r="G1110" s="1">
        <v>0</v>
      </c>
      <c r="H1110" s="1">
        <v>1</v>
      </c>
      <c r="I1110" s="1">
        <v>1</v>
      </c>
      <c r="J1110" s="1">
        <v>43</v>
      </c>
      <c r="K1110" s="1">
        <v>0</v>
      </c>
      <c r="L1110" t="s">
        <v>19</v>
      </c>
    </row>
    <row r="1111" spans="1:12" x14ac:dyDescent="0.25">
      <c r="A1111" s="1">
        <v>4208</v>
      </c>
      <c r="B1111" s="1">
        <v>689022</v>
      </c>
      <c r="C1111" s="1">
        <v>2015</v>
      </c>
      <c r="D1111" s="1">
        <v>0</v>
      </c>
      <c r="E1111" s="1">
        <v>0</v>
      </c>
      <c r="F1111" s="1">
        <v>0</v>
      </c>
      <c r="G1111" s="1">
        <v>1</v>
      </c>
      <c r="H1111" s="1">
        <v>1</v>
      </c>
      <c r="I1111" s="1">
        <v>0</v>
      </c>
      <c r="J1111" s="1">
        <v>23</v>
      </c>
      <c r="K1111" s="1">
        <v>1</v>
      </c>
      <c r="L1111" t="s">
        <v>19</v>
      </c>
    </row>
    <row r="1112" spans="1:12" x14ac:dyDescent="0.25">
      <c r="A1112" s="1">
        <v>4208</v>
      </c>
      <c r="B1112" s="1">
        <v>689039</v>
      </c>
      <c r="C1112" s="1">
        <v>2015</v>
      </c>
      <c r="D1112" s="1">
        <v>0</v>
      </c>
      <c r="E1112" s="1">
        <v>0</v>
      </c>
      <c r="F1112" s="1">
        <v>0</v>
      </c>
      <c r="G1112" s="1">
        <v>1</v>
      </c>
      <c r="H1112" s="1">
        <v>1</v>
      </c>
      <c r="I1112" s="1">
        <v>0</v>
      </c>
      <c r="J1112" s="1">
        <v>30</v>
      </c>
      <c r="K1112" s="1">
        <v>1</v>
      </c>
      <c r="L1112" t="s">
        <v>19</v>
      </c>
    </row>
    <row r="1113" spans="1:12" x14ac:dyDescent="0.25">
      <c r="A1113" s="1">
        <v>4214</v>
      </c>
      <c r="B1113" s="1">
        <v>690107</v>
      </c>
      <c r="C1113" s="1">
        <v>2015</v>
      </c>
      <c r="D1113" s="1">
        <v>0</v>
      </c>
      <c r="E1113" s="1">
        <v>0</v>
      </c>
      <c r="F1113" s="1">
        <v>1</v>
      </c>
      <c r="G1113" s="1">
        <v>1</v>
      </c>
      <c r="H1113" s="1">
        <v>1</v>
      </c>
      <c r="I1113" s="1">
        <v>0</v>
      </c>
      <c r="J1113" s="1">
        <v>50</v>
      </c>
      <c r="K1113" s="1">
        <v>1</v>
      </c>
      <c r="L1113" t="s">
        <v>19</v>
      </c>
    </row>
    <row r="1114" spans="1:12" x14ac:dyDescent="0.25">
      <c r="A1114" s="1">
        <v>4214</v>
      </c>
      <c r="B1114" s="1">
        <v>690236</v>
      </c>
      <c r="C1114" s="1">
        <v>2015</v>
      </c>
      <c r="D1114" s="1">
        <v>0</v>
      </c>
      <c r="E1114" s="1">
        <v>0</v>
      </c>
      <c r="F1114" s="1">
        <v>1</v>
      </c>
      <c r="G1114" s="1">
        <v>1</v>
      </c>
      <c r="H1114" s="1">
        <v>1</v>
      </c>
      <c r="I1114" s="1">
        <v>0</v>
      </c>
      <c r="J1114" s="1">
        <v>31</v>
      </c>
      <c r="K1114" s="1">
        <v>1</v>
      </c>
      <c r="L1114" t="s">
        <v>19</v>
      </c>
    </row>
    <row r="1115" spans="1:12" x14ac:dyDescent="0.25">
      <c r="A1115" s="1">
        <v>4240</v>
      </c>
      <c r="B1115" s="1">
        <v>694377</v>
      </c>
      <c r="C1115" s="1">
        <v>2015</v>
      </c>
      <c r="D1115" s="1">
        <v>0</v>
      </c>
      <c r="E1115" s="1">
        <v>0</v>
      </c>
      <c r="F1115" s="1">
        <v>1</v>
      </c>
      <c r="G1115" s="1">
        <v>0</v>
      </c>
      <c r="H1115" s="1">
        <v>1</v>
      </c>
      <c r="I1115" s="1">
        <v>0</v>
      </c>
      <c r="J1115" s="1">
        <v>29</v>
      </c>
      <c r="K1115" s="1">
        <v>1</v>
      </c>
      <c r="L1115" t="s">
        <v>19</v>
      </c>
    </row>
    <row r="1116" spans="1:12" x14ac:dyDescent="0.25">
      <c r="A1116" s="1">
        <v>3196</v>
      </c>
      <c r="B1116" s="1">
        <v>519754</v>
      </c>
      <c r="C1116" s="1">
        <v>2012</v>
      </c>
      <c r="D1116" s="1">
        <v>0</v>
      </c>
      <c r="E1116" s="1">
        <v>0</v>
      </c>
      <c r="F1116" s="1">
        <v>0</v>
      </c>
      <c r="G1116" s="1">
        <v>0</v>
      </c>
      <c r="H1116" s="1">
        <v>1</v>
      </c>
      <c r="I1116" s="1">
        <v>0</v>
      </c>
      <c r="J1116" s="1">
        <v>52</v>
      </c>
      <c r="K1116" s="1">
        <v>0</v>
      </c>
      <c r="L1116" t="s">
        <v>12</v>
      </c>
    </row>
    <row r="1117" spans="1:12" x14ac:dyDescent="0.25">
      <c r="A1117" s="1">
        <v>3196</v>
      </c>
      <c r="B1117" s="1">
        <v>519794</v>
      </c>
      <c r="C1117" s="1">
        <v>2012</v>
      </c>
      <c r="D1117" s="1">
        <v>0</v>
      </c>
      <c r="E1117" s="1">
        <v>0</v>
      </c>
      <c r="F1117" s="1">
        <v>0</v>
      </c>
      <c r="G1117" s="1">
        <v>0</v>
      </c>
      <c r="H1117" s="1">
        <v>1</v>
      </c>
      <c r="I1117" s="1">
        <v>0</v>
      </c>
      <c r="J1117" s="1">
        <v>35</v>
      </c>
      <c r="K1117" s="1">
        <v>1</v>
      </c>
      <c r="L1117" t="s">
        <v>12</v>
      </c>
    </row>
    <row r="1118" spans="1:12" x14ac:dyDescent="0.25">
      <c r="A1118" s="1">
        <v>3196</v>
      </c>
      <c r="B1118" s="1">
        <v>519842</v>
      </c>
      <c r="C1118" s="1">
        <v>2012</v>
      </c>
      <c r="D1118" s="1">
        <v>0</v>
      </c>
      <c r="E1118" s="1">
        <v>0</v>
      </c>
      <c r="F1118" s="1">
        <v>0</v>
      </c>
      <c r="G1118" s="1">
        <v>0</v>
      </c>
      <c r="H1118" s="1">
        <v>1</v>
      </c>
      <c r="I1118" s="1">
        <v>0</v>
      </c>
      <c r="J1118" s="1">
        <v>40</v>
      </c>
      <c r="K1118" s="1">
        <v>1</v>
      </c>
      <c r="L1118" t="s">
        <v>12</v>
      </c>
    </row>
    <row r="1119" spans="1:12" x14ac:dyDescent="0.25">
      <c r="A1119" s="1">
        <v>3196</v>
      </c>
      <c r="B1119" s="1">
        <v>519859</v>
      </c>
      <c r="C1119" s="1">
        <v>2012</v>
      </c>
      <c r="D1119" s="1">
        <v>0</v>
      </c>
      <c r="E1119" s="1">
        <v>0</v>
      </c>
      <c r="F1119" s="1">
        <v>0</v>
      </c>
      <c r="G1119" s="1">
        <v>0</v>
      </c>
      <c r="H1119" s="1">
        <v>1</v>
      </c>
      <c r="I1119" s="1">
        <v>0</v>
      </c>
      <c r="J1119" s="1">
        <v>19</v>
      </c>
      <c r="K1119" s="1">
        <v>1</v>
      </c>
      <c r="L1119" t="s">
        <v>12</v>
      </c>
    </row>
    <row r="1120" spans="1:12" x14ac:dyDescent="0.25">
      <c r="A1120" s="1">
        <v>3244</v>
      </c>
      <c r="B1120" s="1">
        <v>527947</v>
      </c>
      <c r="C1120" s="1">
        <v>2012</v>
      </c>
      <c r="D1120" s="1">
        <v>0</v>
      </c>
      <c r="E1120" s="1">
        <v>0</v>
      </c>
      <c r="F1120" s="1">
        <v>0</v>
      </c>
      <c r="G1120" s="1">
        <v>0</v>
      </c>
      <c r="H1120" s="1">
        <v>1</v>
      </c>
      <c r="I1120" s="1">
        <v>0</v>
      </c>
      <c r="J1120" s="1">
        <v>33</v>
      </c>
      <c r="K1120" s="1">
        <v>1</v>
      </c>
      <c r="L1120" t="s">
        <v>12</v>
      </c>
    </row>
    <row r="1121" spans="1:12" x14ac:dyDescent="0.25">
      <c r="A1121" s="1">
        <v>3278</v>
      </c>
      <c r="B1121" s="1">
        <v>533601</v>
      </c>
      <c r="C1121" s="1">
        <v>2012</v>
      </c>
      <c r="D1121" s="1">
        <v>0</v>
      </c>
      <c r="E1121" s="1">
        <v>0</v>
      </c>
      <c r="F1121" s="1">
        <v>0</v>
      </c>
      <c r="G1121" s="1">
        <v>0</v>
      </c>
      <c r="H1121" s="1">
        <v>1</v>
      </c>
      <c r="I1121" s="1">
        <v>0</v>
      </c>
      <c r="J1121" s="1">
        <v>51</v>
      </c>
      <c r="K1121" s="1">
        <v>1</v>
      </c>
      <c r="L1121" t="s">
        <v>12</v>
      </c>
    </row>
    <row r="1122" spans="1:12" x14ac:dyDescent="0.25">
      <c r="A1122" s="1">
        <v>3287</v>
      </c>
      <c r="B1122" s="1">
        <v>535064</v>
      </c>
      <c r="C1122" s="1">
        <v>2012</v>
      </c>
      <c r="D1122" s="1">
        <v>0</v>
      </c>
      <c r="E1122" s="1">
        <v>0</v>
      </c>
      <c r="F1122" s="1">
        <v>0</v>
      </c>
      <c r="G1122" s="1">
        <v>0</v>
      </c>
      <c r="H1122" s="1">
        <v>1</v>
      </c>
      <c r="I1122" s="1">
        <v>0</v>
      </c>
      <c r="J1122" s="1">
        <v>33</v>
      </c>
      <c r="K1122" s="1">
        <v>1</v>
      </c>
      <c r="L1122" t="s">
        <v>12</v>
      </c>
    </row>
    <row r="1123" spans="1:12" x14ac:dyDescent="0.25">
      <c r="A1123" s="1">
        <v>3287</v>
      </c>
      <c r="B1123" s="1">
        <v>535083</v>
      </c>
      <c r="C1123" s="1">
        <v>2012</v>
      </c>
      <c r="D1123" s="1">
        <v>0</v>
      </c>
      <c r="E1123" s="1">
        <v>0</v>
      </c>
      <c r="F1123" s="1">
        <v>0</v>
      </c>
      <c r="G1123" s="1">
        <v>0</v>
      </c>
      <c r="H1123" s="1">
        <v>1</v>
      </c>
      <c r="I1123" s="1">
        <v>0</v>
      </c>
      <c r="J1123" s="1">
        <v>29</v>
      </c>
      <c r="K1123" s="1">
        <v>1</v>
      </c>
      <c r="L1123" t="s">
        <v>12</v>
      </c>
    </row>
    <row r="1124" spans="1:12" x14ac:dyDescent="0.25">
      <c r="A1124" s="1">
        <v>3313</v>
      </c>
      <c r="B1124" s="1">
        <v>539358</v>
      </c>
      <c r="C1124" s="1">
        <v>2012</v>
      </c>
      <c r="D1124" s="1">
        <v>0</v>
      </c>
      <c r="E1124" s="1">
        <v>0</v>
      </c>
      <c r="F1124" s="1">
        <v>0</v>
      </c>
      <c r="G1124" s="1">
        <v>0</v>
      </c>
      <c r="H1124" s="1">
        <v>1</v>
      </c>
      <c r="I1124" s="1">
        <v>0</v>
      </c>
      <c r="J1124" s="1">
        <v>46</v>
      </c>
      <c r="K1124" s="1">
        <v>0</v>
      </c>
      <c r="L1124" t="s">
        <v>12</v>
      </c>
    </row>
    <row r="1125" spans="1:12" x14ac:dyDescent="0.25">
      <c r="A1125" s="1">
        <v>3345</v>
      </c>
      <c r="B1125" s="1">
        <v>544723</v>
      </c>
      <c r="C1125" s="1">
        <v>2012</v>
      </c>
      <c r="D1125" s="1">
        <v>0</v>
      </c>
      <c r="E1125" s="1">
        <v>0</v>
      </c>
      <c r="F1125" s="1">
        <v>0</v>
      </c>
      <c r="G1125" s="1">
        <v>0</v>
      </c>
      <c r="H1125" s="1">
        <v>1</v>
      </c>
      <c r="I1125" s="1">
        <v>0</v>
      </c>
      <c r="J1125" s="1">
        <v>42</v>
      </c>
      <c r="K1125" s="1">
        <v>1</v>
      </c>
      <c r="L1125" t="s">
        <v>12</v>
      </c>
    </row>
    <row r="1126" spans="1:12" x14ac:dyDescent="0.25">
      <c r="A1126" s="1">
        <v>3345</v>
      </c>
      <c r="B1126" s="1">
        <v>544733</v>
      </c>
      <c r="C1126" s="1">
        <v>2012</v>
      </c>
      <c r="D1126" s="1">
        <v>0</v>
      </c>
      <c r="E1126" s="1">
        <v>0</v>
      </c>
      <c r="F1126" s="1">
        <v>0</v>
      </c>
      <c r="G1126" s="1">
        <v>0</v>
      </c>
      <c r="H1126" s="1">
        <v>1</v>
      </c>
      <c r="I1126" s="1">
        <v>0</v>
      </c>
      <c r="J1126" s="1">
        <v>50</v>
      </c>
      <c r="K1126" s="1">
        <v>0</v>
      </c>
      <c r="L1126" t="s">
        <v>12</v>
      </c>
    </row>
    <row r="1127" spans="1:12" x14ac:dyDescent="0.25">
      <c r="A1127" s="1">
        <v>3345</v>
      </c>
      <c r="B1127" s="1">
        <v>544762</v>
      </c>
      <c r="C1127" s="1">
        <v>2012</v>
      </c>
      <c r="D1127" s="1">
        <v>0</v>
      </c>
      <c r="E1127" s="1">
        <v>0</v>
      </c>
      <c r="F1127" s="1">
        <v>0</v>
      </c>
      <c r="G1127" s="1">
        <v>0</v>
      </c>
      <c r="H1127" s="1">
        <v>1</v>
      </c>
      <c r="I1127" s="1">
        <v>0</v>
      </c>
      <c r="J1127" s="1">
        <v>27</v>
      </c>
      <c r="K1127" s="1">
        <v>1</v>
      </c>
      <c r="L1127" t="s">
        <v>12</v>
      </c>
    </row>
    <row r="1128" spans="1:12" x14ac:dyDescent="0.25">
      <c r="A1128" s="1">
        <v>3345</v>
      </c>
      <c r="B1128" s="1">
        <v>544817</v>
      </c>
      <c r="C1128" s="1">
        <v>2012</v>
      </c>
      <c r="D1128" s="1">
        <v>0</v>
      </c>
      <c r="E1128" s="1">
        <v>0</v>
      </c>
      <c r="F1128" s="1">
        <v>0</v>
      </c>
      <c r="G1128" s="1">
        <v>0</v>
      </c>
      <c r="H1128" s="1">
        <v>1</v>
      </c>
      <c r="I1128" s="1">
        <v>0</v>
      </c>
      <c r="J1128" s="1">
        <v>47</v>
      </c>
      <c r="K1128" s="1">
        <v>0</v>
      </c>
      <c r="L1128" t="s">
        <v>12</v>
      </c>
    </row>
    <row r="1129" spans="1:12" x14ac:dyDescent="0.25">
      <c r="A1129" s="1">
        <v>3345</v>
      </c>
      <c r="B1129" s="1">
        <v>544833</v>
      </c>
      <c r="C1129" s="1">
        <v>2012</v>
      </c>
      <c r="D1129" s="1">
        <v>0</v>
      </c>
      <c r="E1129" s="1">
        <v>0</v>
      </c>
      <c r="F1129" s="1">
        <v>0</v>
      </c>
      <c r="G1129" s="1">
        <v>0</v>
      </c>
      <c r="H1129" s="1">
        <v>1</v>
      </c>
      <c r="I1129" s="1">
        <v>0</v>
      </c>
      <c r="J1129" s="1">
        <v>25</v>
      </c>
      <c r="K1129" s="1">
        <v>1</v>
      </c>
      <c r="L1129" t="s">
        <v>12</v>
      </c>
    </row>
    <row r="1130" spans="1:12" x14ac:dyDescent="0.25">
      <c r="A1130" s="1">
        <v>3349</v>
      </c>
      <c r="B1130" s="1">
        <v>545442</v>
      </c>
      <c r="C1130" s="1">
        <v>2012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45</v>
      </c>
      <c r="K1130" s="1">
        <v>1</v>
      </c>
      <c r="L1130" t="s">
        <v>12</v>
      </c>
    </row>
    <row r="1131" spans="1:12" x14ac:dyDescent="0.25">
      <c r="A1131" s="1">
        <v>3349</v>
      </c>
      <c r="B1131" s="1">
        <v>545511</v>
      </c>
      <c r="C1131" s="1">
        <v>2012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51</v>
      </c>
      <c r="K1131" s="1">
        <v>0</v>
      </c>
      <c r="L1131" t="s">
        <v>12</v>
      </c>
    </row>
    <row r="1132" spans="1:12" x14ac:dyDescent="0.25">
      <c r="A1132" s="1">
        <v>3349</v>
      </c>
      <c r="B1132" s="1">
        <v>545534</v>
      </c>
      <c r="C1132" s="1">
        <v>2012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32</v>
      </c>
      <c r="K1132" s="1">
        <v>1</v>
      </c>
      <c r="L1132" t="s">
        <v>12</v>
      </c>
    </row>
    <row r="1133" spans="1:12" x14ac:dyDescent="0.25">
      <c r="A1133" s="1">
        <v>3405</v>
      </c>
      <c r="B1133" s="1">
        <v>554690</v>
      </c>
      <c r="C1133" s="1">
        <v>2012</v>
      </c>
      <c r="D1133" s="1">
        <v>0</v>
      </c>
      <c r="E1133" s="1">
        <v>0</v>
      </c>
      <c r="F1133" s="1">
        <v>0</v>
      </c>
      <c r="G1133" s="1">
        <v>0</v>
      </c>
      <c r="H1133" s="1">
        <v>1</v>
      </c>
      <c r="I1133" s="1">
        <v>0</v>
      </c>
      <c r="J1133" s="1">
        <v>29</v>
      </c>
      <c r="K1133" s="1">
        <v>1</v>
      </c>
      <c r="L1133" t="s">
        <v>12</v>
      </c>
    </row>
    <row r="1134" spans="1:12" x14ac:dyDescent="0.25">
      <c r="A1134" s="1">
        <v>3405</v>
      </c>
      <c r="B1134" s="1">
        <v>554754</v>
      </c>
      <c r="C1134" s="1">
        <v>2012</v>
      </c>
      <c r="D1134" s="1">
        <v>0</v>
      </c>
      <c r="E1134" s="1">
        <v>0</v>
      </c>
      <c r="F1134" s="1">
        <v>0</v>
      </c>
      <c r="G1134" s="1">
        <v>0</v>
      </c>
      <c r="H1134" s="1">
        <v>1</v>
      </c>
      <c r="I1134" s="1">
        <v>0</v>
      </c>
      <c r="J1134" s="1">
        <v>35</v>
      </c>
      <c r="K1134" s="1">
        <v>1</v>
      </c>
      <c r="L1134" t="s">
        <v>12</v>
      </c>
    </row>
    <row r="1135" spans="1:12" x14ac:dyDescent="0.25">
      <c r="A1135" s="1">
        <v>3405</v>
      </c>
      <c r="B1135" s="1">
        <v>554774</v>
      </c>
      <c r="C1135" s="1">
        <v>2012</v>
      </c>
      <c r="D1135" s="1">
        <v>0</v>
      </c>
      <c r="E1135" s="1">
        <v>0</v>
      </c>
      <c r="F1135" s="1">
        <v>0</v>
      </c>
      <c r="G1135" s="1">
        <v>0</v>
      </c>
      <c r="H1135" s="1">
        <v>1</v>
      </c>
      <c r="I1135" s="1">
        <v>0</v>
      </c>
      <c r="J1135" s="1">
        <v>50</v>
      </c>
      <c r="K1135" s="1">
        <v>0</v>
      </c>
      <c r="L1135" t="s">
        <v>12</v>
      </c>
    </row>
    <row r="1136" spans="1:12" x14ac:dyDescent="0.25">
      <c r="A1136" s="1">
        <v>3405</v>
      </c>
      <c r="B1136" s="1">
        <v>554790</v>
      </c>
      <c r="C1136" s="1">
        <v>2012</v>
      </c>
      <c r="D1136" s="1">
        <v>0</v>
      </c>
      <c r="E1136" s="1">
        <v>0</v>
      </c>
      <c r="F1136" s="1">
        <v>0</v>
      </c>
      <c r="G1136" s="1">
        <v>0</v>
      </c>
      <c r="H1136" s="1">
        <v>1</v>
      </c>
      <c r="I1136" s="1">
        <v>0</v>
      </c>
      <c r="J1136" s="1">
        <v>27</v>
      </c>
      <c r="K1136" s="1">
        <v>1</v>
      </c>
      <c r="L1136" t="s">
        <v>12</v>
      </c>
    </row>
    <row r="1137" spans="1:12" x14ac:dyDescent="0.25">
      <c r="A1137" s="1">
        <v>3405</v>
      </c>
      <c r="B1137" s="1">
        <v>554822</v>
      </c>
      <c r="C1137" s="1">
        <v>2012</v>
      </c>
      <c r="D1137" s="1">
        <v>0</v>
      </c>
      <c r="E1137" s="1">
        <v>0</v>
      </c>
      <c r="F1137" s="1">
        <v>0</v>
      </c>
      <c r="G1137" s="1">
        <v>0</v>
      </c>
      <c r="H1137" s="1">
        <v>1</v>
      </c>
      <c r="I1137" s="1">
        <v>0</v>
      </c>
      <c r="J1137" s="1">
        <v>46</v>
      </c>
      <c r="K1137" s="1">
        <v>1</v>
      </c>
      <c r="L1137" t="s">
        <v>12</v>
      </c>
    </row>
    <row r="1138" spans="1:12" x14ac:dyDescent="0.25">
      <c r="A1138" s="1">
        <v>3405</v>
      </c>
      <c r="B1138" s="1">
        <v>554842</v>
      </c>
      <c r="C1138" s="1">
        <v>2012</v>
      </c>
      <c r="D1138" s="1">
        <v>0</v>
      </c>
      <c r="E1138" s="1">
        <v>0</v>
      </c>
      <c r="F1138" s="1">
        <v>0</v>
      </c>
      <c r="G1138" s="1">
        <v>0</v>
      </c>
      <c r="H1138" s="1">
        <v>1</v>
      </c>
      <c r="I1138" s="1">
        <v>0</v>
      </c>
      <c r="J1138" s="1">
        <v>33</v>
      </c>
      <c r="K1138" s="1">
        <v>1</v>
      </c>
      <c r="L1138" t="s">
        <v>12</v>
      </c>
    </row>
    <row r="1139" spans="1:12" x14ac:dyDescent="0.25">
      <c r="A1139" s="1">
        <v>3425</v>
      </c>
      <c r="B1139" s="1">
        <v>558015</v>
      </c>
      <c r="C1139" s="1">
        <v>2012</v>
      </c>
      <c r="D1139" s="1">
        <v>0</v>
      </c>
      <c r="E1139" s="1">
        <v>0</v>
      </c>
      <c r="F1139" s="1">
        <v>0</v>
      </c>
      <c r="G1139" s="1">
        <v>0</v>
      </c>
      <c r="H1139" s="1">
        <v>1</v>
      </c>
      <c r="I1139" s="1">
        <v>0</v>
      </c>
      <c r="J1139" s="1">
        <v>51</v>
      </c>
      <c r="K1139" s="1">
        <v>1</v>
      </c>
      <c r="L1139" t="s">
        <v>12</v>
      </c>
    </row>
    <row r="1140" spans="1:12" x14ac:dyDescent="0.25">
      <c r="A1140" s="1">
        <v>3425</v>
      </c>
      <c r="B1140" s="1">
        <v>558123</v>
      </c>
      <c r="C1140" s="1">
        <v>2012</v>
      </c>
      <c r="D1140" s="1">
        <v>0</v>
      </c>
      <c r="E1140" s="1">
        <v>0</v>
      </c>
      <c r="F1140" s="1">
        <v>0</v>
      </c>
      <c r="G1140" s="1">
        <v>0</v>
      </c>
      <c r="H1140" s="1">
        <v>1</v>
      </c>
      <c r="I1140" s="1">
        <v>0</v>
      </c>
      <c r="J1140" s="1">
        <v>33</v>
      </c>
      <c r="K1140" s="1">
        <v>1</v>
      </c>
      <c r="L1140" t="s">
        <v>12</v>
      </c>
    </row>
    <row r="1141" spans="1:12" x14ac:dyDescent="0.25">
      <c r="A1141" s="1">
        <v>3431</v>
      </c>
      <c r="B1141" s="1">
        <v>559039</v>
      </c>
      <c r="C1141" s="1">
        <v>2012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s="1">
        <v>51</v>
      </c>
      <c r="K1141" s="1">
        <v>1</v>
      </c>
      <c r="L1141" t="s">
        <v>12</v>
      </c>
    </row>
    <row r="1142" spans="1:12" x14ac:dyDescent="0.25">
      <c r="A1142" s="1">
        <v>3431</v>
      </c>
      <c r="B1142" s="1">
        <v>559052</v>
      </c>
      <c r="C1142" s="1">
        <v>2012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0</v>
      </c>
      <c r="J1142" s="1">
        <v>37</v>
      </c>
      <c r="K1142" s="1">
        <v>1</v>
      </c>
      <c r="L1142" t="s">
        <v>12</v>
      </c>
    </row>
    <row r="1143" spans="1:12" x14ac:dyDescent="0.25">
      <c r="A1143" s="1">
        <v>3431</v>
      </c>
      <c r="B1143" s="1">
        <v>559115</v>
      </c>
      <c r="C1143" s="1">
        <v>2012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s="1">
        <v>37</v>
      </c>
      <c r="K1143" s="1">
        <v>1</v>
      </c>
      <c r="L1143" t="s">
        <v>12</v>
      </c>
    </row>
    <row r="1144" spans="1:12" x14ac:dyDescent="0.25">
      <c r="A1144" s="1">
        <v>3431</v>
      </c>
      <c r="B1144" s="1">
        <v>559137</v>
      </c>
      <c r="C1144" s="1">
        <v>2012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0</v>
      </c>
      <c r="J1144" s="1">
        <v>52</v>
      </c>
      <c r="K1144" s="1">
        <v>0</v>
      </c>
      <c r="L1144" t="s">
        <v>12</v>
      </c>
    </row>
    <row r="1145" spans="1:12" x14ac:dyDescent="0.25">
      <c r="A1145" s="1">
        <v>3445</v>
      </c>
      <c r="B1145" s="1">
        <v>561259</v>
      </c>
      <c r="C1145" s="1">
        <v>2012</v>
      </c>
      <c r="D1145" s="1">
        <v>1</v>
      </c>
      <c r="E1145" s="1">
        <v>0</v>
      </c>
      <c r="F1145" s="1">
        <v>0</v>
      </c>
      <c r="G1145" s="1">
        <v>0</v>
      </c>
      <c r="H1145" s="1">
        <v>1</v>
      </c>
      <c r="I1145" s="1">
        <v>0</v>
      </c>
      <c r="J1145" s="1">
        <v>48</v>
      </c>
      <c r="K1145" s="1">
        <v>1</v>
      </c>
      <c r="L1145" t="s">
        <v>12</v>
      </c>
    </row>
    <row r="1146" spans="1:12" x14ac:dyDescent="0.25">
      <c r="A1146" s="1">
        <v>3445</v>
      </c>
      <c r="B1146" s="1">
        <v>561278</v>
      </c>
      <c r="C1146" s="1">
        <v>2012</v>
      </c>
      <c r="D1146" s="1">
        <v>1</v>
      </c>
      <c r="E1146" s="1">
        <v>0</v>
      </c>
      <c r="F1146" s="1">
        <v>0</v>
      </c>
      <c r="G1146" s="1">
        <v>0</v>
      </c>
      <c r="H1146" s="1">
        <v>1</v>
      </c>
      <c r="I1146" s="1">
        <v>0</v>
      </c>
      <c r="J1146" s="1">
        <v>27</v>
      </c>
      <c r="K1146" s="1">
        <v>1</v>
      </c>
      <c r="L1146" t="s">
        <v>12</v>
      </c>
    </row>
    <row r="1147" spans="1:12" x14ac:dyDescent="0.25">
      <c r="A1147" s="1">
        <v>3445</v>
      </c>
      <c r="B1147" s="1">
        <v>561302</v>
      </c>
      <c r="C1147" s="1">
        <v>2012</v>
      </c>
      <c r="D1147" s="1">
        <v>1</v>
      </c>
      <c r="E1147" s="1">
        <v>0</v>
      </c>
      <c r="F1147" s="1">
        <v>0</v>
      </c>
      <c r="G1147" s="1">
        <v>0</v>
      </c>
      <c r="H1147" s="1">
        <v>1</v>
      </c>
      <c r="I1147" s="1">
        <v>0</v>
      </c>
      <c r="J1147" s="1">
        <v>22</v>
      </c>
      <c r="K1147" s="1">
        <v>1</v>
      </c>
      <c r="L1147" t="s">
        <v>12</v>
      </c>
    </row>
    <row r="1148" spans="1:12" x14ac:dyDescent="0.25">
      <c r="A1148" s="1">
        <v>3445</v>
      </c>
      <c r="B1148" s="1">
        <v>561364</v>
      </c>
      <c r="C1148" s="1">
        <v>2012</v>
      </c>
      <c r="D1148" s="1">
        <v>1</v>
      </c>
      <c r="E1148" s="1">
        <v>0</v>
      </c>
      <c r="F1148" s="1">
        <v>0</v>
      </c>
      <c r="G1148" s="1">
        <v>0</v>
      </c>
      <c r="H1148" s="1">
        <v>1</v>
      </c>
      <c r="I1148" s="1">
        <v>0</v>
      </c>
      <c r="J1148" s="1">
        <v>24</v>
      </c>
      <c r="K1148" s="1">
        <v>1</v>
      </c>
      <c r="L1148" t="s">
        <v>12</v>
      </c>
    </row>
    <row r="1149" spans="1:12" x14ac:dyDescent="0.25">
      <c r="A1149" s="1">
        <v>3724</v>
      </c>
      <c r="B1149" s="1">
        <v>608128</v>
      </c>
      <c r="C1149" s="1">
        <v>2014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31</v>
      </c>
      <c r="K1149" s="1">
        <v>1</v>
      </c>
      <c r="L1149" t="s">
        <v>12</v>
      </c>
    </row>
    <row r="1150" spans="1:12" x14ac:dyDescent="0.25">
      <c r="A1150" s="1">
        <v>3724</v>
      </c>
      <c r="B1150" s="1">
        <v>608144</v>
      </c>
      <c r="C1150" s="1">
        <v>2014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50</v>
      </c>
      <c r="K1150" s="1">
        <v>1</v>
      </c>
      <c r="L1150" t="s">
        <v>12</v>
      </c>
    </row>
    <row r="1151" spans="1:12" x14ac:dyDescent="0.25">
      <c r="A1151" s="1">
        <v>3782</v>
      </c>
      <c r="B1151" s="1">
        <v>617855</v>
      </c>
      <c r="C1151" s="1">
        <v>2014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41</v>
      </c>
      <c r="K1151" s="1">
        <v>0</v>
      </c>
      <c r="L1151" t="s">
        <v>12</v>
      </c>
    </row>
    <row r="1152" spans="1:12" x14ac:dyDescent="0.25">
      <c r="A1152" s="1">
        <v>3782</v>
      </c>
      <c r="B1152" s="1">
        <v>617897</v>
      </c>
      <c r="C1152" s="1">
        <v>2014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30</v>
      </c>
      <c r="K1152" s="1">
        <v>1</v>
      </c>
      <c r="L1152" t="s">
        <v>12</v>
      </c>
    </row>
    <row r="1153" spans="1:12" x14ac:dyDescent="0.25">
      <c r="A1153" s="1">
        <v>3789</v>
      </c>
      <c r="B1153" s="1">
        <v>618988</v>
      </c>
      <c r="C1153" s="1">
        <v>2014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30</v>
      </c>
      <c r="K1153" s="1">
        <v>1</v>
      </c>
      <c r="L1153" t="s">
        <v>12</v>
      </c>
    </row>
    <row r="1154" spans="1:12" x14ac:dyDescent="0.25">
      <c r="A1154" s="1">
        <v>3789</v>
      </c>
      <c r="B1154" s="1">
        <v>619010</v>
      </c>
      <c r="C1154" s="1">
        <v>2014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29</v>
      </c>
      <c r="K1154" s="1">
        <v>1</v>
      </c>
      <c r="L1154" t="s">
        <v>12</v>
      </c>
    </row>
    <row r="1155" spans="1:12" x14ac:dyDescent="0.25">
      <c r="A1155" s="1">
        <v>3789</v>
      </c>
      <c r="B1155" s="1">
        <v>619131</v>
      </c>
      <c r="C1155" s="1">
        <v>2014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44</v>
      </c>
      <c r="K1155" s="1">
        <v>1</v>
      </c>
      <c r="L1155" t="s">
        <v>12</v>
      </c>
    </row>
    <row r="1156" spans="1:12" x14ac:dyDescent="0.25">
      <c r="A1156" s="1">
        <v>3817</v>
      </c>
      <c r="B1156" s="1">
        <v>623826</v>
      </c>
      <c r="C1156" s="1">
        <v>2014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27</v>
      </c>
      <c r="K1156" s="1">
        <v>1</v>
      </c>
      <c r="L1156" t="s">
        <v>12</v>
      </c>
    </row>
    <row r="1157" spans="1:12" x14ac:dyDescent="0.25">
      <c r="A1157" s="1">
        <v>3817</v>
      </c>
      <c r="B1157" s="1">
        <v>623868</v>
      </c>
      <c r="C1157" s="1">
        <v>2014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48</v>
      </c>
      <c r="K1157" s="1">
        <v>1</v>
      </c>
      <c r="L1157" t="s">
        <v>12</v>
      </c>
    </row>
    <row r="1158" spans="1:12" x14ac:dyDescent="0.25">
      <c r="A1158" s="1">
        <v>3817</v>
      </c>
      <c r="B1158" s="1">
        <v>623886</v>
      </c>
      <c r="C1158" s="1">
        <v>2014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36</v>
      </c>
      <c r="K1158" s="1">
        <v>1</v>
      </c>
      <c r="L1158" t="s">
        <v>12</v>
      </c>
    </row>
    <row r="1159" spans="1:12" x14ac:dyDescent="0.25">
      <c r="A1159" s="1">
        <v>3842</v>
      </c>
      <c r="B1159" s="1">
        <v>627935</v>
      </c>
      <c r="C1159" s="1">
        <v>2014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31</v>
      </c>
      <c r="K1159" s="1">
        <v>1</v>
      </c>
      <c r="L1159" t="s">
        <v>12</v>
      </c>
    </row>
    <row r="1160" spans="1:12" x14ac:dyDescent="0.25">
      <c r="A1160" s="1">
        <v>3842</v>
      </c>
      <c r="B1160" s="1">
        <v>627962</v>
      </c>
      <c r="C1160" s="1">
        <v>2014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29</v>
      </c>
      <c r="K1160" s="1">
        <v>1</v>
      </c>
      <c r="L1160" t="s">
        <v>12</v>
      </c>
    </row>
    <row r="1161" spans="1:12" x14ac:dyDescent="0.25">
      <c r="A1161" s="1">
        <v>3842</v>
      </c>
      <c r="B1161" s="1">
        <v>627984</v>
      </c>
      <c r="C1161" s="1">
        <v>2014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37</v>
      </c>
      <c r="K1161" s="1">
        <v>1</v>
      </c>
      <c r="L1161" t="s">
        <v>12</v>
      </c>
    </row>
    <row r="1162" spans="1:12" x14ac:dyDescent="0.25">
      <c r="A1162" s="1">
        <v>3860</v>
      </c>
      <c r="B1162" s="1">
        <v>630971</v>
      </c>
      <c r="C1162" s="1">
        <v>2014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40</v>
      </c>
      <c r="K1162" s="1">
        <v>1</v>
      </c>
      <c r="L1162" t="s">
        <v>12</v>
      </c>
    </row>
    <row r="1163" spans="1:12" x14ac:dyDescent="0.25">
      <c r="A1163" s="1">
        <v>3876</v>
      </c>
      <c r="B1163" s="1">
        <v>633621</v>
      </c>
      <c r="C1163" s="1">
        <v>2014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31</v>
      </c>
      <c r="K1163" s="1">
        <v>1</v>
      </c>
      <c r="L1163" t="s">
        <v>12</v>
      </c>
    </row>
    <row r="1164" spans="1:12" x14ac:dyDescent="0.25">
      <c r="A1164" s="1">
        <v>3898</v>
      </c>
      <c r="B1164" s="1">
        <v>637259</v>
      </c>
      <c r="C1164" s="1">
        <v>2014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20</v>
      </c>
      <c r="K1164" s="1">
        <v>1</v>
      </c>
      <c r="L1164" t="s">
        <v>12</v>
      </c>
    </row>
    <row r="1165" spans="1:12" x14ac:dyDescent="0.25">
      <c r="A1165" s="1">
        <v>3898</v>
      </c>
      <c r="B1165" s="1">
        <v>637328</v>
      </c>
      <c r="C1165" s="1">
        <v>2014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34</v>
      </c>
      <c r="K1165" s="1">
        <v>1</v>
      </c>
      <c r="L1165" t="s">
        <v>12</v>
      </c>
    </row>
    <row r="1166" spans="1:12" x14ac:dyDescent="0.25">
      <c r="A1166" s="1">
        <v>3922</v>
      </c>
      <c r="B1166" s="1">
        <v>641235</v>
      </c>
      <c r="C1166" s="1">
        <v>2014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37</v>
      </c>
      <c r="K1166" s="1">
        <v>1</v>
      </c>
      <c r="L1166" t="s">
        <v>12</v>
      </c>
    </row>
    <row r="1167" spans="1:12" x14ac:dyDescent="0.25">
      <c r="A1167" s="1">
        <v>3922</v>
      </c>
      <c r="B1167" s="1">
        <v>641251</v>
      </c>
      <c r="C1167" s="1">
        <v>2014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42</v>
      </c>
      <c r="K1167" s="1">
        <v>0</v>
      </c>
      <c r="L1167" t="s">
        <v>12</v>
      </c>
    </row>
    <row r="1168" spans="1:12" x14ac:dyDescent="0.25">
      <c r="A1168" s="1">
        <v>4155</v>
      </c>
      <c r="B1168" s="1">
        <v>680261</v>
      </c>
      <c r="C1168" s="1">
        <v>2015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31</v>
      </c>
      <c r="K1168" s="1">
        <v>1</v>
      </c>
      <c r="L1168" t="s">
        <v>12</v>
      </c>
    </row>
    <row r="1169" spans="1:12" x14ac:dyDescent="0.25">
      <c r="A1169" s="1">
        <v>4225</v>
      </c>
      <c r="B1169" s="1">
        <v>691958</v>
      </c>
      <c r="C1169" s="1">
        <v>2015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43</v>
      </c>
      <c r="K1169" s="1">
        <v>0</v>
      </c>
      <c r="L1169" t="s">
        <v>12</v>
      </c>
    </row>
    <row r="1170" spans="1:12" x14ac:dyDescent="0.25">
      <c r="A1170" s="1">
        <v>4225</v>
      </c>
      <c r="B1170" s="1">
        <v>692004</v>
      </c>
      <c r="C1170" s="1">
        <v>2015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37</v>
      </c>
      <c r="K1170" s="1">
        <v>1</v>
      </c>
      <c r="L1170" t="s">
        <v>12</v>
      </c>
    </row>
    <row r="1171" spans="1:12" x14ac:dyDescent="0.25">
      <c r="A1171" s="1">
        <v>4225</v>
      </c>
      <c r="B1171" s="1">
        <v>692015</v>
      </c>
      <c r="C1171" s="1">
        <v>2015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54</v>
      </c>
      <c r="K1171" s="1">
        <v>1</v>
      </c>
      <c r="L1171" t="s">
        <v>12</v>
      </c>
    </row>
    <row r="1172" spans="1:12" x14ac:dyDescent="0.25">
      <c r="A1172" s="1">
        <v>4232</v>
      </c>
      <c r="B1172" s="1">
        <v>693032</v>
      </c>
      <c r="C1172" s="1">
        <v>2015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51</v>
      </c>
      <c r="K1172" s="1">
        <v>1</v>
      </c>
      <c r="L1172" t="s">
        <v>12</v>
      </c>
    </row>
    <row r="1173" spans="1:12" x14ac:dyDescent="0.25">
      <c r="A1173" s="1">
        <v>4232</v>
      </c>
      <c r="B1173" s="1">
        <v>693074</v>
      </c>
      <c r="C1173" s="1">
        <v>2015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45</v>
      </c>
      <c r="K1173" s="1">
        <v>0</v>
      </c>
      <c r="L1173" t="s">
        <v>12</v>
      </c>
    </row>
    <row r="1174" spans="1:12" x14ac:dyDescent="0.25">
      <c r="A1174" s="1">
        <v>3211</v>
      </c>
      <c r="B1174" s="1">
        <v>522230</v>
      </c>
      <c r="C1174" s="1">
        <v>2012</v>
      </c>
      <c r="D1174" s="1">
        <v>0</v>
      </c>
      <c r="E1174" s="1">
        <v>0</v>
      </c>
      <c r="F1174" s="1">
        <v>0</v>
      </c>
      <c r="G1174" s="1">
        <v>0</v>
      </c>
      <c r="H1174" s="1">
        <v>1</v>
      </c>
      <c r="I1174" s="1">
        <v>0</v>
      </c>
      <c r="J1174" s="1">
        <v>31</v>
      </c>
      <c r="K1174" s="1">
        <v>1</v>
      </c>
      <c r="L1174" t="s">
        <v>12</v>
      </c>
    </row>
    <row r="1175" spans="1:12" x14ac:dyDescent="0.25">
      <c r="A1175" s="1">
        <v>3211</v>
      </c>
      <c r="B1175" s="1">
        <v>522365</v>
      </c>
      <c r="C1175" s="1">
        <v>2012</v>
      </c>
      <c r="D1175" s="1">
        <v>0</v>
      </c>
      <c r="E1175" s="1">
        <v>0</v>
      </c>
      <c r="F1175" s="1">
        <v>0</v>
      </c>
      <c r="G1175" s="1">
        <v>0</v>
      </c>
      <c r="H1175" s="1">
        <v>1</v>
      </c>
      <c r="I1175" s="1">
        <v>0</v>
      </c>
      <c r="J1175" s="1">
        <v>37</v>
      </c>
      <c r="K1175" s="1">
        <v>1</v>
      </c>
      <c r="L1175" t="s">
        <v>12</v>
      </c>
    </row>
    <row r="1176" spans="1:12" x14ac:dyDescent="0.25">
      <c r="A1176" s="1">
        <v>3233</v>
      </c>
      <c r="B1176" s="1">
        <v>526037</v>
      </c>
      <c r="C1176" s="1">
        <v>2012</v>
      </c>
      <c r="D1176" s="1">
        <v>0</v>
      </c>
      <c r="E1176" s="1">
        <v>0</v>
      </c>
      <c r="F1176" s="1">
        <v>0</v>
      </c>
      <c r="G1176" s="1">
        <v>1</v>
      </c>
      <c r="H1176" s="1">
        <v>1</v>
      </c>
      <c r="I1176" s="1">
        <v>1</v>
      </c>
      <c r="J1176" s="1">
        <v>41</v>
      </c>
      <c r="K1176" s="1">
        <v>1</v>
      </c>
      <c r="L1176" t="s">
        <v>12</v>
      </c>
    </row>
    <row r="1177" spans="1:12" x14ac:dyDescent="0.25">
      <c r="A1177" s="1">
        <v>3265</v>
      </c>
      <c r="B1177" s="1">
        <v>531397</v>
      </c>
      <c r="C1177" s="1">
        <v>2012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27</v>
      </c>
      <c r="K1177" s="1">
        <v>1</v>
      </c>
      <c r="L1177" t="s">
        <v>12</v>
      </c>
    </row>
    <row r="1178" spans="1:12" x14ac:dyDescent="0.25">
      <c r="A1178" s="1">
        <v>3265</v>
      </c>
      <c r="B1178" s="1">
        <v>531417</v>
      </c>
      <c r="C1178" s="1">
        <v>2012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42</v>
      </c>
      <c r="K1178" s="1">
        <v>1</v>
      </c>
      <c r="L1178" t="s">
        <v>12</v>
      </c>
    </row>
    <row r="1179" spans="1:12" x14ac:dyDescent="0.25">
      <c r="A1179" s="1">
        <v>3265</v>
      </c>
      <c r="B1179" s="1">
        <v>531428</v>
      </c>
      <c r="C1179" s="1">
        <v>2012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22</v>
      </c>
      <c r="K1179" s="1">
        <v>1</v>
      </c>
      <c r="L1179" t="s">
        <v>12</v>
      </c>
    </row>
    <row r="1180" spans="1:12" x14ac:dyDescent="0.25">
      <c r="A1180" s="1">
        <v>3333</v>
      </c>
      <c r="B1180" s="1">
        <v>542635</v>
      </c>
      <c r="C1180" s="1">
        <v>2012</v>
      </c>
      <c r="D1180" s="1">
        <v>0</v>
      </c>
      <c r="E1180" s="1">
        <v>1</v>
      </c>
      <c r="F1180" s="1">
        <v>0</v>
      </c>
      <c r="G1180" s="1">
        <v>0</v>
      </c>
      <c r="H1180" s="1">
        <v>1</v>
      </c>
      <c r="I1180" s="1">
        <v>0</v>
      </c>
      <c r="J1180" s="1">
        <v>20</v>
      </c>
      <c r="K1180" s="1">
        <v>1</v>
      </c>
      <c r="L1180" t="s">
        <v>12</v>
      </c>
    </row>
    <row r="1181" spans="1:12" x14ac:dyDescent="0.25">
      <c r="A1181" s="1">
        <v>3333</v>
      </c>
      <c r="B1181" s="1">
        <v>542752</v>
      </c>
      <c r="C1181" s="1">
        <v>2012</v>
      </c>
      <c r="D1181" s="1">
        <v>0</v>
      </c>
      <c r="E1181" s="1">
        <v>1</v>
      </c>
      <c r="F1181" s="1">
        <v>0</v>
      </c>
      <c r="G1181" s="1">
        <v>0</v>
      </c>
      <c r="H1181" s="1">
        <v>1</v>
      </c>
      <c r="I1181" s="1">
        <v>0</v>
      </c>
      <c r="J1181" s="1">
        <v>42</v>
      </c>
      <c r="K1181" s="1">
        <v>1</v>
      </c>
      <c r="L1181" t="s">
        <v>12</v>
      </c>
    </row>
    <row r="1182" spans="1:12" x14ac:dyDescent="0.25">
      <c r="A1182" s="1">
        <v>3374</v>
      </c>
      <c r="B1182" s="1">
        <v>549645</v>
      </c>
      <c r="C1182" s="1">
        <v>2012</v>
      </c>
      <c r="D1182" s="1">
        <v>0</v>
      </c>
      <c r="E1182" s="1">
        <v>0</v>
      </c>
      <c r="F1182" s="1">
        <v>0</v>
      </c>
      <c r="G1182" s="1">
        <v>1</v>
      </c>
      <c r="H1182" s="1">
        <v>1</v>
      </c>
      <c r="I1182" s="1">
        <v>0</v>
      </c>
      <c r="J1182" s="1">
        <v>50</v>
      </c>
      <c r="K1182" s="1">
        <v>1</v>
      </c>
      <c r="L1182" t="s">
        <v>12</v>
      </c>
    </row>
    <row r="1183" spans="1:12" x14ac:dyDescent="0.25">
      <c r="A1183" s="1">
        <v>3452</v>
      </c>
      <c r="B1183" s="1">
        <v>562438</v>
      </c>
      <c r="C1183" s="1">
        <v>2012</v>
      </c>
      <c r="D1183" s="1">
        <v>1</v>
      </c>
      <c r="E1183" s="1">
        <v>0</v>
      </c>
      <c r="F1183" s="1">
        <v>0</v>
      </c>
      <c r="G1183" s="1">
        <v>1</v>
      </c>
      <c r="H1183" s="1">
        <v>0</v>
      </c>
      <c r="I1183" s="1">
        <v>0</v>
      </c>
      <c r="J1183" s="1">
        <v>27</v>
      </c>
      <c r="K1183" s="1">
        <v>1</v>
      </c>
      <c r="L1183" t="s">
        <v>12</v>
      </c>
    </row>
    <row r="1184" spans="1:12" x14ac:dyDescent="0.25">
      <c r="A1184" s="1">
        <v>3452</v>
      </c>
      <c r="B1184" s="1">
        <v>562524</v>
      </c>
      <c r="C1184" s="1">
        <v>2012</v>
      </c>
      <c r="D1184" s="1">
        <v>1</v>
      </c>
      <c r="E1184" s="1">
        <v>0</v>
      </c>
      <c r="F1184" s="1">
        <v>0</v>
      </c>
      <c r="G1184" s="1">
        <v>1</v>
      </c>
      <c r="H1184" s="1">
        <v>0</v>
      </c>
      <c r="I1184" s="1">
        <v>0</v>
      </c>
      <c r="J1184" s="1">
        <v>55</v>
      </c>
      <c r="K1184" s="1">
        <v>1</v>
      </c>
      <c r="L1184" t="s">
        <v>12</v>
      </c>
    </row>
    <row r="1185" spans="1:12" x14ac:dyDescent="0.25">
      <c r="A1185" s="1">
        <v>3687</v>
      </c>
      <c r="B1185" s="1">
        <v>602133</v>
      </c>
      <c r="C1185" s="1">
        <v>2013</v>
      </c>
      <c r="D1185" s="1">
        <v>0</v>
      </c>
      <c r="E1185" s="1">
        <v>1</v>
      </c>
      <c r="F1185" s="1">
        <v>0</v>
      </c>
      <c r="G1185" s="1">
        <v>1</v>
      </c>
      <c r="H1185" s="1">
        <v>1</v>
      </c>
      <c r="I1185" s="1">
        <v>0</v>
      </c>
      <c r="J1185" s="1">
        <v>40</v>
      </c>
      <c r="K1185" s="1">
        <v>1</v>
      </c>
      <c r="L1185" t="s">
        <v>12</v>
      </c>
    </row>
    <row r="1186" spans="1:12" x14ac:dyDescent="0.25">
      <c r="A1186" s="1">
        <v>3687</v>
      </c>
      <c r="B1186" s="1">
        <v>602141</v>
      </c>
      <c r="C1186" s="1">
        <v>2013</v>
      </c>
      <c r="D1186" s="1">
        <v>0</v>
      </c>
      <c r="E1186" s="1">
        <v>1</v>
      </c>
      <c r="F1186" s="1">
        <v>0</v>
      </c>
      <c r="G1186" s="1">
        <v>1</v>
      </c>
      <c r="H1186" s="1">
        <v>1</v>
      </c>
      <c r="I1186" s="1">
        <v>0</v>
      </c>
      <c r="J1186" s="1">
        <v>24</v>
      </c>
      <c r="K1186" s="1">
        <v>1</v>
      </c>
      <c r="L1186" t="s">
        <v>12</v>
      </c>
    </row>
    <row r="1187" spans="1:12" x14ac:dyDescent="0.25">
      <c r="A1187" s="1">
        <v>3713</v>
      </c>
      <c r="B1187" s="1">
        <v>606432</v>
      </c>
      <c r="C1187" s="1">
        <v>2013</v>
      </c>
      <c r="D1187" s="1">
        <v>1</v>
      </c>
      <c r="E1187" s="1">
        <v>0</v>
      </c>
      <c r="F1187" s="1">
        <v>1</v>
      </c>
      <c r="G1187" s="1">
        <v>0</v>
      </c>
      <c r="H1187" s="1">
        <v>1</v>
      </c>
      <c r="I1187" s="1">
        <v>0</v>
      </c>
      <c r="J1187" s="1">
        <v>36</v>
      </c>
      <c r="K1187" s="1">
        <v>1</v>
      </c>
      <c r="L1187" t="s">
        <v>12</v>
      </c>
    </row>
    <row r="1188" spans="1:12" x14ac:dyDescent="0.25">
      <c r="A1188" s="1">
        <v>3713</v>
      </c>
      <c r="B1188" s="1">
        <v>606460</v>
      </c>
      <c r="C1188" s="1">
        <v>2013</v>
      </c>
      <c r="D1188" s="1">
        <v>1</v>
      </c>
      <c r="E1188" s="1">
        <v>0</v>
      </c>
      <c r="F1188" s="1">
        <v>1</v>
      </c>
      <c r="G1188" s="1">
        <v>0</v>
      </c>
      <c r="H1188" s="1">
        <v>1</v>
      </c>
      <c r="I1188" s="1">
        <v>0</v>
      </c>
      <c r="J1188" s="1">
        <v>46</v>
      </c>
      <c r="K1188" s="1">
        <v>1</v>
      </c>
      <c r="L1188" t="s">
        <v>12</v>
      </c>
    </row>
    <row r="1189" spans="1:12" x14ac:dyDescent="0.25">
      <c r="A1189" s="1">
        <v>3713</v>
      </c>
      <c r="B1189" s="1">
        <v>606520</v>
      </c>
      <c r="C1189" s="1">
        <v>2013</v>
      </c>
      <c r="D1189" s="1">
        <v>1</v>
      </c>
      <c r="E1189" s="1">
        <v>0</v>
      </c>
      <c r="F1189" s="1">
        <v>1</v>
      </c>
      <c r="G1189" s="1">
        <v>0</v>
      </c>
      <c r="H1189" s="1">
        <v>1</v>
      </c>
      <c r="I1189" s="1">
        <v>0</v>
      </c>
      <c r="J1189" s="1">
        <v>35</v>
      </c>
      <c r="K1189" s="1">
        <v>1</v>
      </c>
      <c r="L1189" t="s">
        <v>12</v>
      </c>
    </row>
    <row r="1190" spans="1:12" x14ac:dyDescent="0.25">
      <c r="A1190" s="1">
        <v>3713</v>
      </c>
      <c r="B1190" s="1">
        <v>606542</v>
      </c>
      <c r="C1190" s="1">
        <v>2013</v>
      </c>
      <c r="D1190" s="1">
        <v>1</v>
      </c>
      <c r="E1190" s="1">
        <v>0</v>
      </c>
      <c r="F1190" s="1">
        <v>1</v>
      </c>
      <c r="G1190" s="1">
        <v>0</v>
      </c>
      <c r="H1190" s="1">
        <v>1</v>
      </c>
      <c r="I1190" s="1">
        <v>0</v>
      </c>
      <c r="J1190" s="1">
        <v>32</v>
      </c>
      <c r="K1190" s="1">
        <v>1</v>
      </c>
      <c r="L1190" t="s">
        <v>12</v>
      </c>
    </row>
    <row r="1191" spans="1:12" x14ac:dyDescent="0.25">
      <c r="A1191" s="1">
        <v>3716</v>
      </c>
      <c r="B1191" s="1">
        <v>606883</v>
      </c>
      <c r="C1191" s="1">
        <v>2013</v>
      </c>
      <c r="D1191" s="1">
        <v>1</v>
      </c>
      <c r="E1191" s="1">
        <v>1</v>
      </c>
      <c r="F1191" s="1">
        <v>1</v>
      </c>
      <c r="G1191" s="1">
        <v>1</v>
      </c>
      <c r="H1191" s="1">
        <v>0</v>
      </c>
      <c r="I1191" s="1">
        <v>0</v>
      </c>
      <c r="J1191" s="1">
        <v>45</v>
      </c>
      <c r="K1191" s="1">
        <v>0</v>
      </c>
      <c r="L1191" t="s">
        <v>12</v>
      </c>
    </row>
    <row r="1192" spans="1:12" x14ac:dyDescent="0.25">
      <c r="A1192" s="1">
        <v>3716</v>
      </c>
      <c r="B1192" s="1">
        <v>607003</v>
      </c>
      <c r="C1192" s="1">
        <v>2013</v>
      </c>
      <c r="D1192" s="1">
        <v>1</v>
      </c>
      <c r="E1192" s="1">
        <v>1</v>
      </c>
      <c r="F1192" s="1">
        <v>1</v>
      </c>
      <c r="G1192" s="1">
        <v>1</v>
      </c>
      <c r="H1192" s="1">
        <v>0</v>
      </c>
      <c r="I1192" s="1">
        <v>0</v>
      </c>
      <c r="J1192" s="1">
        <v>48</v>
      </c>
      <c r="K1192" s="1">
        <v>0</v>
      </c>
      <c r="L1192" t="s">
        <v>12</v>
      </c>
    </row>
    <row r="1193" spans="1:12" x14ac:dyDescent="0.25">
      <c r="A1193" s="1">
        <v>3742</v>
      </c>
      <c r="B1193" s="1">
        <v>611234</v>
      </c>
      <c r="C1193" s="1">
        <v>2014</v>
      </c>
      <c r="D1193" s="1">
        <v>0</v>
      </c>
      <c r="E1193" s="1">
        <v>0</v>
      </c>
      <c r="F1193" s="1">
        <v>0</v>
      </c>
      <c r="G1193" s="1">
        <v>0</v>
      </c>
      <c r="H1193" s="1">
        <v>1</v>
      </c>
      <c r="I1193" s="1">
        <v>0</v>
      </c>
      <c r="J1193" s="1">
        <v>27</v>
      </c>
      <c r="K1193" s="1">
        <v>1</v>
      </c>
      <c r="L1193" t="s">
        <v>12</v>
      </c>
    </row>
    <row r="1194" spans="1:12" x14ac:dyDescent="0.25">
      <c r="A1194" s="1">
        <v>3946</v>
      </c>
      <c r="B1194" s="1">
        <v>645134</v>
      </c>
      <c r="C1194" s="1">
        <v>2014</v>
      </c>
      <c r="D1194" s="1">
        <v>0</v>
      </c>
      <c r="E1194" s="1">
        <v>1</v>
      </c>
      <c r="F1194" s="1">
        <v>1</v>
      </c>
      <c r="G1194" s="1">
        <v>0</v>
      </c>
      <c r="H1194" s="1">
        <v>1</v>
      </c>
      <c r="I1194" s="1">
        <v>0</v>
      </c>
      <c r="J1194" s="1">
        <v>51</v>
      </c>
      <c r="K1194" s="1">
        <v>0</v>
      </c>
      <c r="L1194" t="s">
        <v>12</v>
      </c>
    </row>
    <row r="1195" spans="1:12" x14ac:dyDescent="0.25">
      <c r="A1195" s="1">
        <v>3946</v>
      </c>
      <c r="B1195" s="1">
        <v>645231</v>
      </c>
      <c r="C1195" s="1">
        <v>2014</v>
      </c>
      <c r="D1195" s="1">
        <v>0</v>
      </c>
      <c r="E1195" s="1">
        <v>1</v>
      </c>
      <c r="F1195" s="1">
        <v>1</v>
      </c>
      <c r="G1195" s="1">
        <v>0</v>
      </c>
      <c r="H1195" s="1">
        <v>1</v>
      </c>
      <c r="I1195" s="1">
        <v>0</v>
      </c>
      <c r="J1195" s="1">
        <v>25</v>
      </c>
      <c r="K1195" s="1">
        <v>1</v>
      </c>
      <c r="L1195" t="s">
        <v>12</v>
      </c>
    </row>
    <row r="1196" spans="1:12" x14ac:dyDescent="0.25">
      <c r="A1196" s="1">
        <v>4169</v>
      </c>
      <c r="B1196" s="1">
        <v>682666</v>
      </c>
      <c r="C1196" s="1">
        <v>2015</v>
      </c>
      <c r="D1196" s="1">
        <v>0</v>
      </c>
      <c r="E1196" s="1">
        <v>0</v>
      </c>
      <c r="F1196" s="1">
        <v>0</v>
      </c>
      <c r="G1196" s="1">
        <v>1</v>
      </c>
      <c r="H1196" s="1">
        <v>1</v>
      </c>
      <c r="I1196" s="1">
        <v>0</v>
      </c>
      <c r="J1196" s="1">
        <v>28</v>
      </c>
      <c r="K1196" s="1">
        <v>1</v>
      </c>
      <c r="L1196" t="s">
        <v>12</v>
      </c>
    </row>
    <row r="1197" spans="1:12" x14ac:dyDescent="0.25">
      <c r="A1197" s="1">
        <v>4169</v>
      </c>
      <c r="B1197" s="1">
        <v>682687</v>
      </c>
      <c r="C1197" s="1">
        <v>2015</v>
      </c>
      <c r="D1197" s="1">
        <v>0</v>
      </c>
      <c r="E1197" s="1">
        <v>0</v>
      </c>
      <c r="F1197" s="1">
        <v>0</v>
      </c>
      <c r="G1197" s="1">
        <v>1</v>
      </c>
      <c r="H1197" s="1">
        <v>1</v>
      </c>
      <c r="I1197" s="1">
        <v>0</v>
      </c>
      <c r="J1197" s="1">
        <v>47</v>
      </c>
      <c r="K1197" s="1">
        <v>1</v>
      </c>
      <c r="L1197" t="s">
        <v>12</v>
      </c>
    </row>
    <row r="1198" spans="1:12" x14ac:dyDescent="0.25">
      <c r="A1198" s="1">
        <v>4169</v>
      </c>
      <c r="B1198" s="1">
        <v>682697</v>
      </c>
      <c r="C1198" s="1">
        <v>2015</v>
      </c>
      <c r="D1198" s="1">
        <v>0</v>
      </c>
      <c r="E1198" s="1">
        <v>0</v>
      </c>
      <c r="F1198" s="1">
        <v>0</v>
      </c>
      <c r="G1198" s="1">
        <v>1</v>
      </c>
      <c r="H1198" s="1">
        <v>1</v>
      </c>
      <c r="I1198" s="1">
        <v>0</v>
      </c>
      <c r="J1198" s="1">
        <v>52</v>
      </c>
      <c r="K1198" s="1">
        <v>1</v>
      </c>
      <c r="L1198" t="s">
        <v>12</v>
      </c>
    </row>
    <row r="1199" spans="1:12" x14ac:dyDescent="0.25">
      <c r="A1199" s="1">
        <v>4169</v>
      </c>
      <c r="B1199" s="1">
        <v>682710</v>
      </c>
      <c r="C1199" s="1">
        <v>2015</v>
      </c>
      <c r="D1199" s="1">
        <v>0</v>
      </c>
      <c r="E1199" s="1">
        <v>0</v>
      </c>
      <c r="F1199" s="1">
        <v>0</v>
      </c>
      <c r="G1199" s="1">
        <v>1</v>
      </c>
      <c r="H1199" s="1">
        <v>1</v>
      </c>
      <c r="I1199" s="1">
        <v>0</v>
      </c>
      <c r="J1199" s="1">
        <v>29</v>
      </c>
      <c r="K1199" s="1">
        <v>1</v>
      </c>
      <c r="L1199" t="s">
        <v>12</v>
      </c>
    </row>
    <row r="1200" spans="1:12" x14ac:dyDescent="0.25">
      <c r="A1200" s="1">
        <v>4201</v>
      </c>
      <c r="B1200" s="1">
        <v>687928</v>
      </c>
      <c r="C1200" s="1">
        <v>2015</v>
      </c>
      <c r="D1200" s="1">
        <v>0</v>
      </c>
      <c r="E1200" s="1">
        <v>0</v>
      </c>
      <c r="F1200" s="1">
        <v>0</v>
      </c>
      <c r="G1200" s="1">
        <v>0</v>
      </c>
      <c r="H1200" s="1">
        <v>1</v>
      </c>
      <c r="I1200" s="1">
        <v>0</v>
      </c>
      <c r="J1200" s="1">
        <v>34</v>
      </c>
      <c r="K1200" s="1">
        <v>1</v>
      </c>
      <c r="L1200" t="s">
        <v>12</v>
      </c>
    </row>
    <row r="1201" spans="1:12" x14ac:dyDescent="0.25">
      <c r="A1201" s="1">
        <v>4201</v>
      </c>
      <c r="B1201" s="1">
        <v>687977</v>
      </c>
      <c r="C1201" s="1">
        <v>2015</v>
      </c>
      <c r="D1201" s="1">
        <v>0</v>
      </c>
      <c r="E1201" s="1">
        <v>0</v>
      </c>
      <c r="F1201" s="1">
        <v>0</v>
      </c>
      <c r="G1201" s="1">
        <v>0</v>
      </c>
      <c r="H1201" s="1">
        <v>1</v>
      </c>
      <c r="I1201" s="1">
        <v>0</v>
      </c>
      <c r="J1201" s="1">
        <v>33</v>
      </c>
      <c r="K1201" s="1">
        <v>1</v>
      </c>
      <c r="L1201" t="s">
        <v>12</v>
      </c>
    </row>
    <row r="1202" spans="1:12" x14ac:dyDescent="0.25">
      <c r="A1202" s="1">
        <v>4201</v>
      </c>
      <c r="B1202" s="1">
        <v>687997</v>
      </c>
      <c r="C1202" s="1">
        <v>2015</v>
      </c>
      <c r="D1202" s="1">
        <v>0</v>
      </c>
      <c r="E1202" s="1">
        <v>0</v>
      </c>
      <c r="F1202" s="1">
        <v>0</v>
      </c>
      <c r="G1202" s="1">
        <v>0</v>
      </c>
      <c r="H1202" s="1">
        <v>1</v>
      </c>
      <c r="I1202" s="1">
        <v>0</v>
      </c>
      <c r="J1202" s="1">
        <v>46</v>
      </c>
      <c r="K1202" s="1">
        <v>1</v>
      </c>
      <c r="L120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workbookViewId="0">
      <pane ySplit="1" topLeftCell="A2" activePane="bottomLeft" state="frozen"/>
      <selection pane="bottomLeft" activeCell="C9" sqref="C9:C35"/>
    </sheetView>
  </sheetViews>
  <sheetFormatPr defaultRowHeight="15" x14ac:dyDescent="0.25"/>
  <cols>
    <col min="1" max="1" width="10.7109375" style="1" bestFit="1" customWidth="1"/>
    <col min="2" max="2" width="9.140625" style="1"/>
    <col min="3" max="3" width="19.85546875" bestFit="1" customWidth="1"/>
    <col min="4" max="4" width="10.28515625" customWidth="1"/>
    <col min="5" max="5" width="13.7109375" style="5" customWidth="1"/>
    <col min="6" max="7" width="9.140625" style="2"/>
    <col min="8" max="8" width="10.5703125" style="3" bestFit="1" customWidth="1"/>
    <col min="9" max="9" width="12" style="4" bestFit="1" customWidth="1"/>
  </cols>
  <sheetData>
    <row r="1" spans="1:9" s="11" customFormat="1" x14ac:dyDescent="0.25">
      <c r="A1" s="6" t="s">
        <v>28</v>
      </c>
      <c r="B1" s="6" t="s">
        <v>29</v>
      </c>
      <c r="C1" s="6" t="s">
        <v>30</v>
      </c>
      <c r="D1" s="6" t="s">
        <v>31</v>
      </c>
      <c r="E1" s="7" t="s">
        <v>32</v>
      </c>
      <c r="F1" s="8" t="s">
        <v>33</v>
      </c>
      <c r="G1" s="8" t="s">
        <v>34</v>
      </c>
      <c r="H1" s="9" t="s">
        <v>35</v>
      </c>
      <c r="I1" s="10" t="s">
        <v>36</v>
      </c>
    </row>
    <row r="2" spans="1:9" x14ac:dyDescent="0.25">
      <c r="A2" s="1">
        <v>0</v>
      </c>
      <c r="B2" s="1">
        <v>1</v>
      </c>
      <c r="E2" s="5" t="s">
        <v>37</v>
      </c>
      <c r="F2" s="2">
        <v>6.3896709172441799</v>
      </c>
      <c r="G2" s="2">
        <v>0.185411663142316</v>
      </c>
      <c r="H2" s="3">
        <v>1187.6347159637901</v>
      </c>
      <c r="I2" s="4">
        <v>2.9691482053002702E-260</v>
      </c>
    </row>
    <row r="3" spans="1:9" x14ac:dyDescent="0.25">
      <c r="A3" s="1">
        <v>0</v>
      </c>
      <c r="B3" s="1">
        <v>2</v>
      </c>
      <c r="E3" s="5" t="s">
        <v>38</v>
      </c>
      <c r="F3" s="2">
        <v>-0.114618170640876</v>
      </c>
      <c r="G3" s="2">
        <v>4.0386396030697696E-3</v>
      </c>
      <c r="H3" s="3">
        <v>805.44658765837596</v>
      </c>
      <c r="I3" s="4">
        <v>3.5308552273127501E-177</v>
      </c>
    </row>
    <row r="4" spans="1:9" x14ac:dyDescent="0.25">
      <c r="A4" s="1">
        <v>0</v>
      </c>
      <c r="B4" s="1">
        <v>3</v>
      </c>
      <c r="E4" s="5" t="s">
        <v>39</v>
      </c>
      <c r="F4" s="2">
        <v>-0.37703527131088099</v>
      </c>
      <c r="G4" s="2">
        <v>8.0475874401523498E-2</v>
      </c>
      <c r="H4" s="3">
        <v>21.949900282869301</v>
      </c>
      <c r="I4" s="4">
        <v>2.7986144171289602E-6</v>
      </c>
    </row>
    <row r="5" spans="1:9" x14ac:dyDescent="0.25">
      <c r="A5" s="1">
        <v>0</v>
      </c>
      <c r="B5" s="1">
        <v>4</v>
      </c>
      <c r="E5" s="5" t="s">
        <v>40</v>
      </c>
      <c r="F5" s="2">
        <v>-0.220809797522141</v>
      </c>
      <c r="G5" s="2">
        <v>7.0148592859028303E-2</v>
      </c>
      <c r="H5" s="3">
        <v>9.9082909650511297</v>
      </c>
      <c r="I5" s="4">
        <v>1.6453583969673301E-3</v>
      </c>
    </row>
    <row r="6" spans="1:9" x14ac:dyDescent="0.25">
      <c r="A6" s="1">
        <v>0</v>
      </c>
      <c r="B6" s="1">
        <v>5</v>
      </c>
      <c r="E6" s="5" t="s">
        <v>41</v>
      </c>
      <c r="F6" s="2">
        <v>0.78605707882214004</v>
      </c>
      <c r="G6" s="2">
        <v>0.219600326739601</v>
      </c>
      <c r="H6" s="3">
        <v>12.8127455716049</v>
      </c>
      <c r="I6" s="4">
        <v>3.4426598955373503E-4</v>
      </c>
    </row>
    <row r="7" spans="1:9" x14ac:dyDescent="0.25">
      <c r="A7" s="1">
        <v>0</v>
      </c>
      <c r="B7" s="1">
        <v>6</v>
      </c>
      <c r="E7" s="5" t="s">
        <v>42</v>
      </c>
      <c r="F7" s="2">
        <v>-0.29753014666632599</v>
      </c>
      <c r="G7" s="2">
        <v>0.13096967957915501</v>
      </c>
      <c r="H7" s="3">
        <v>5.1608403292152802</v>
      </c>
      <c r="I7" s="4">
        <v>2.3101717221264799E-2</v>
      </c>
    </row>
    <row r="8" spans="1:9" x14ac:dyDescent="0.25">
      <c r="A8" s="1">
        <v>0</v>
      </c>
      <c r="B8" s="1">
        <v>7</v>
      </c>
      <c r="E8" s="5" t="s">
        <v>43</v>
      </c>
      <c r="F8" s="2">
        <v>-0.21384388496509699</v>
      </c>
      <c r="G8" s="2">
        <v>7.3130417956420099E-2</v>
      </c>
      <c r="H8" s="3">
        <v>8.5506190988087791</v>
      </c>
      <c r="I8" s="4">
        <v>3.45404736188051E-3</v>
      </c>
    </row>
    <row r="9" spans="1:9" x14ac:dyDescent="0.25">
      <c r="A9" s="1">
        <v>1</v>
      </c>
      <c r="B9" s="1">
        <v>1</v>
      </c>
      <c r="C9" s="5" t="s">
        <v>16</v>
      </c>
      <c r="D9" s="5" t="s">
        <v>44</v>
      </c>
      <c r="E9" s="5" t="s">
        <v>45</v>
      </c>
      <c r="F9" s="2">
        <v>14.287751232001201</v>
      </c>
      <c r="G9" s="2">
        <v>2.3137403897812501</v>
      </c>
      <c r="H9" s="3">
        <v>38.132783187533597</v>
      </c>
      <c r="I9" s="4">
        <v>6.6090329543568602E-10</v>
      </c>
    </row>
    <row r="10" spans="1:9" x14ac:dyDescent="0.25">
      <c r="A10" s="1">
        <v>1</v>
      </c>
      <c r="B10" s="1">
        <v>2</v>
      </c>
      <c r="C10" s="5" t="s">
        <v>19</v>
      </c>
      <c r="D10" s="5" t="s">
        <v>46</v>
      </c>
      <c r="E10" s="5" t="s">
        <v>47</v>
      </c>
      <c r="F10" s="2">
        <v>14.353660016448901</v>
      </c>
      <c r="G10" s="2">
        <v>2.3218834401842101</v>
      </c>
      <c r="H10" s="3">
        <v>38.215934349729203</v>
      </c>
      <c r="I10" s="4">
        <v>6.3333126089852499E-10</v>
      </c>
    </row>
    <row r="11" spans="1:9" x14ac:dyDescent="0.25">
      <c r="A11" s="1">
        <v>1</v>
      </c>
      <c r="B11" s="1">
        <v>3</v>
      </c>
      <c r="C11" s="5" t="s">
        <v>18</v>
      </c>
      <c r="D11" s="5" t="s">
        <v>48</v>
      </c>
      <c r="E11" s="5" t="s">
        <v>49</v>
      </c>
      <c r="F11" s="2">
        <v>14.3622565254569</v>
      </c>
      <c r="G11" s="2">
        <v>2.3125419982377702</v>
      </c>
      <c r="H11" s="3">
        <v>38.5714620760927</v>
      </c>
      <c r="I11" s="4">
        <v>5.2785115986740904E-10</v>
      </c>
    </row>
    <row r="12" spans="1:9" x14ac:dyDescent="0.25">
      <c r="A12" s="1">
        <v>1</v>
      </c>
      <c r="B12" s="1">
        <v>4</v>
      </c>
      <c r="C12" s="5" t="s">
        <v>50</v>
      </c>
      <c r="D12" s="5" t="s">
        <v>51</v>
      </c>
      <c r="E12" s="5" t="s">
        <v>52</v>
      </c>
      <c r="F12" s="2">
        <v>14.2757516224691</v>
      </c>
      <c r="G12" s="2">
        <v>2.3136078597352498</v>
      </c>
      <c r="H12" s="3">
        <v>38.073119724963298</v>
      </c>
      <c r="I12" s="4">
        <v>6.81424621104982E-10</v>
      </c>
    </row>
    <row r="13" spans="1:9" x14ac:dyDescent="0.25">
      <c r="A13" s="1">
        <v>1</v>
      </c>
      <c r="B13" s="1">
        <v>5</v>
      </c>
      <c r="C13" s="5" t="s">
        <v>14</v>
      </c>
      <c r="D13" s="5" t="s">
        <v>53</v>
      </c>
      <c r="E13" s="5" t="s">
        <v>54</v>
      </c>
      <c r="F13" s="2">
        <v>14.013340910655099</v>
      </c>
      <c r="G13" s="2">
        <v>2.31659528241785</v>
      </c>
      <c r="H13" s="3">
        <v>36.591738172994702</v>
      </c>
      <c r="I13" s="4">
        <v>1.45647714764496E-9</v>
      </c>
    </row>
    <row r="14" spans="1:9" x14ac:dyDescent="0.25">
      <c r="A14" s="1">
        <v>1</v>
      </c>
      <c r="B14" s="1">
        <v>6</v>
      </c>
      <c r="C14" s="5" t="s">
        <v>55</v>
      </c>
      <c r="D14" s="5" t="s">
        <v>56</v>
      </c>
      <c r="E14" s="5" t="s">
        <v>57</v>
      </c>
      <c r="F14" s="2">
        <v>13.9704291414228</v>
      </c>
      <c r="G14" s="2">
        <v>2.3148262667072599</v>
      </c>
      <c r="H14" s="3">
        <v>36.423585105483099</v>
      </c>
      <c r="I14" s="4">
        <v>1.5877031974214001E-9</v>
      </c>
    </row>
    <row r="15" spans="1:9" x14ac:dyDescent="0.25">
      <c r="A15" s="1">
        <v>1</v>
      </c>
      <c r="B15" s="1">
        <v>7</v>
      </c>
      <c r="C15" s="5" t="s">
        <v>58</v>
      </c>
      <c r="D15" s="5" t="s">
        <v>59</v>
      </c>
      <c r="E15" s="5" t="s">
        <v>60</v>
      </c>
      <c r="F15" s="2">
        <v>14.305653799228599</v>
      </c>
      <c r="G15" s="2">
        <v>2.3139463210849098</v>
      </c>
      <c r="H15" s="3">
        <v>38.221599865451402</v>
      </c>
      <c r="I15" s="4">
        <v>6.3149509675836999E-10</v>
      </c>
    </row>
    <row r="16" spans="1:9" x14ac:dyDescent="0.25">
      <c r="A16" s="1">
        <v>1</v>
      </c>
      <c r="B16" s="1">
        <v>8</v>
      </c>
      <c r="C16" s="5" t="s">
        <v>24</v>
      </c>
      <c r="D16" s="5" t="s">
        <v>61</v>
      </c>
      <c r="E16" s="5" t="s">
        <v>62</v>
      </c>
      <c r="F16" s="2">
        <v>14.003002846446201</v>
      </c>
      <c r="G16" s="2">
        <v>2.3143913344597999</v>
      </c>
      <c r="H16" s="3">
        <v>36.6073899166948</v>
      </c>
      <c r="I16" s="4">
        <v>1.4448294079552901E-9</v>
      </c>
    </row>
    <row r="17" spans="1:9" x14ac:dyDescent="0.25">
      <c r="A17" s="1">
        <v>1</v>
      </c>
      <c r="B17" s="1">
        <v>9</v>
      </c>
      <c r="C17" s="5" t="s">
        <v>11</v>
      </c>
      <c r="D17" s="5" t="s">
        <v>63</v>
      </c>
      <c r="E17" s="5" t="s">
        <v>64</v>
      </c>
      <c r="F17" s="2">
        <v>14.339424586394999</v>
      </c>
      <c r="G17" s="2">
        <v>2.31299272621707</v>
      </c>
      <c r="H17" s="3">
        <v>38.433940591448298</v>
      </c>
      <c r="I17" s="4">
        <v>5.6638744301630802E-10</v>
      </c>
    </row>
    <row r="18" spans="1:9" x14ac:dyDescent="0.25">
      <c r="A18" s="1">
        <v>1</v>
      </c>
      <c r="B18" s="1">
        <v>10</v>
      </c>
      <c r="C18" s="5" t="s">
        <v>20</v>
      </c>
      <c r="D18" s="5" t="s">
        <v>65</v>
      </c>
      <c r="E18" s="5" t="s">
        <v>66</v>
      </c>
      <c r="F18" s="2">
        <v>14.0429691531816</v>
      </c>
      <c r="G18" s="2">
        <v>2.3126368964483799</v>
      </c>
      <c r="H18" s="3">
        <v>36.872533878021798</v>
      </c>
      <c r="I18" s="4">
        <v>1.26110066604703E-9</v>
      </c>
    </row>
    <row r="19" spans="1:9" x14ac:dyDescent="0.25">
      <c r="A19" s="1">
        <v>1</v>
      </c>
      <c r="B19" s="1">
        <v>11</v>
      </c>
      <c r="C19" s="5" t="s">
        <v>67</v>
      </c>
      <c r="D19" s="5" t="s">
        <v>68</v>
      </c>
      <c r="E19" s="5" t="s">
        <v>69</v>
      </c>
      <c r="F19" s="2">
        <v>14.4898809838205</v>
      </c>
      <c r="G19" s="2">
        <v>2.3131491067958598</v>
      </c>
      <c r="H19" s="3">
        <v>39.239401941880899</v>
      </c>
      <c r="I19" s="4">
        <v>3.7489777405501598E-10</v>
      </c>
    </row>
    <row r="20" spans="1:9" x14ac:dyDescent="0.25">
      <c r="A20" s="1">
        <v>1</v>
      </c>
      <c r="B20" s="1">
        <v>12</v>
      </c>
      <c r="C20" s="5" t="s">
        <v>22</v>
      </c>
      <c r="D20" s="5" t="s">
        <v>70</v>
      </c>
      <c r="E20" s="5" t="s">
        <v>71</v>
      </c>
      <c r="F20" s="2">
        <v>14.401395426773099</v>
      </c>
      <c r="G20" s="2">
        <v>2.3167213092213998</v>
      </c>
      <c r="H20" s="3">
        <v>38.642175068729102</v>
      </c>
      <c r="I20" s="4">
        <v>5.0906936992522501E-10</v>
      </c>
    </row>
    <row r="21" spans="1:9" x14ac:dyDescent="0.25">
      <c r="A21" s="1">
        <v>1</v>
      </c>
      <c r="B21" s="1">
        <v>13</v>
      </c>
      <c r="C21" s="5" t="s">
        <v>72</v>
      </c>
      <c r="D21" s="5" t="s">
        <v>73</v>
      </c>
      <c r="E21" s="5" t="s">
        <v>74</v>
      </c>
      <c r="F21" s="2">
        <v>13.944905818875901</v>
      </c>
      <c r="G21" s="2">
        <v>2.3115187353203801</v>
      </c>
      <c r="H21" s="3">
        <v>36.394548438195599</v>
      </c>
      <c r="I21" s="4">
        <v>1.6115333979935601E-9</v>
      </c>
    </row>
    <row r="22" spans="1:9" x14ac:dyDescent="0.25">
      <c r="A22" s="1">
        <v>1</v>
      </c>
      <c r="B22" s="1">
        <v>14</v>
      </c>
      <c r="C22" s="5" t="s">
        <v>75</v>
      </c>
      <c r="D22" s="5" t="s">
        <v>76</v>
      </c>
      <c r="E22" s="5" t="s">
        <v>77</v>
      </c>
      <c r="F22" s="2">
        <v>13.8978614787741</v>
      </c>
      <c r="G22" s="2">
        <v>2.31737959499945</v>
      </c>
      <c r="H22" s="3">
        <v>35.9667834606337</v>
      </c>
      <c r="I22" s="4">
        <v>2.00710064870982E-9</v>
      </c>
    </row>
    <row r="23" spans="1:9" x14ac:dyDescent="0.25">
      <c r="A23" s="1">
        <v>1</v>
      </c>
      <c r="B23" s="1">
        <v>15</v>
      </c>
      <c r="C23" s="5" t="s">
        <v>25</v>
      </c>
      <c r="D23" s="5" t="s">
        <v>78</v>
      </c>
      <c r="E23" s="5" t="s">
        <v>79</v>
      </c>
      <c r="F23" s="2">
        <v>14.134620300122601</v>
      </c>
      <c r="G23" s="2">
        <v>2.3140311513185599</v>
      </c>
      <c r="H23" s="3">
        <v>37.310398770622903</v>
      </c>
      <c r="I23" s="4">
        <v>1.00745979288716E-9</v>
      </c>
    </row>
    <row r="24" spans="1:9" x14ac:dyDescent="0.25">
      <c r="A24" s="1">
        <v>1</v>
      </c>
      <c r="B24" s="1">
        <v>16</v>
      </c>
      <c r="C24" s="5" t="s">
        <v>80</v>
      </c>
      <c r="D24" s="5" t="s">
        <v>81</v>
      </c>
      <c r="E24" s="5" t="s">
        <v>82</v>
      </c>
      <c r="F24" s="2">
        <v>14.0487157200778</v>
      </c>
      <c r="G24" s="2">
        <v>2.3156814071654299</v>
      </c>
      <c r="H24" s="3">
        <v>36.8057465931333</v>
      </c>
      <c r="I24" s="4">
        <v>1.30505004769013E-9</v>
      </c>
    </row>
    <row r="25" spans="1:9" x14ac:dyDescent="0.25">
      <c r="A25" s="1">
        <v>1</v>
      </c>
      <c r="B25" s="1">
        <v>17</v>
      </c>
      <c r="C25" s="5" t="s">
        <v>83</v>
      </c>
      <c r="D25" s="5" t="s">
        <v>84</v>
      </c>
      <c r="E25" s="5" t="s">
        <v>85</v>
      </c>
      <c r="F25" s="2">
        <v>14.2217712704481</v>
      </c>
      <c r="G25" s="2">
        <v>2.3178395254534698</v>
      </c>
      <c r="H25" s="3">
        <v>37.647890803225103</v>
      </c>
      <c r="I25" s="4">
        <v>8.4738254504800304E-10</v>
      </c>
    </row>
    <row r="26" spans="1:9" x14ac:dyDescent="0.25">
      <c r="A26" s="1">
        <v>1</v>
      </c>
      <c r="B26" s="1">
        <v>18</v>
      </c>
      <c r="C26" s="5" t="s">
        <v>12</v>
      </c>
      <c r="D26" s="5" t="s">
        <v>86</v>
      </c>
      <c r="E26" s="5" t="s">
        <v>87</v>
      </c>
      <c r="F26" s="2">
        <v>14.3167892993254</v>
      </c>
      <c r="G26" s="2">
        <v>2.3184947011692398</v>
      </c>
      <c r="H26" s="3">
        <v>38.131075214618697</v>
      </c>
      <c r="I26" s="4">
        <v>6.6148206202432804E-10</v>
      </c>
    </row>
    <row r="27" spans="1:9" x14ac:dyDescent="0.25">
      <c r="A27" s="1">
        <v>1</v>
      </c>
      <c r="B27" s="1">
        <v>19</v>
      </c>
      <c r="C27" s="5" t="s">
        <v>88</v>
      </c>
      <c r="D27" s="5" t="s">
        <v>89</v>
      </c>
      <c r="E27" s="5" t="s">
        <v>90</v>
      </c>
      <c r="F27" s="2">
        <v>14.439049381986999</v>
      </c>
      <c r="G27" s="2">
        <v>2.3155305047072399</v>
      </c>
      <c r="H27" s="3">
        <v>38.884470542796102</v>
      </c>
      <c r="I27" s="4">
        <v>4.4964343078319201E-10</v>
      </c>
    </row>
    <row r="28" spans="1:9" x14ac:dyDescent="0.25">
      <c r="A28" s="1">
        <v>1</v>
      </c>
      <c r="B28" s="1">
        <v>20</v>
      </c>
      <c r="C28" s="5" t="s">
        <v>91</v>
      </c>
      <c r="D28" s="5" t="s">
        <v>92</v>
      </c>
      <c r="E28" s="5" t="s">
        <v>93</v>
      </c>
      <c r="F28" s="2">
        <v>14.4259282397693</v>
      </c>
      <c r="G28" s="2">
        <v>2.3129289312784498</v>
      </c>
      <c r="H28" s="3">
        <v>38.9011963792234</v>
      </c>
      <c r="I28" s="4">
        <v>4.4580730381184901E-10</v>
      </c>
    </row>
    <row r="29" spans="1:9" x14ac:dyDescent="0.25">
      <c r="A29" s="1">
        <v>1</v>
      </c>
      <c r="B29" s="1">
        <v>21</v>
      </c>
      <c r="C29" s="5" t="s">
        <v>15</v>
      </c>
      <c r="D29" s="5" t="s">
        <v>94</v>
      </c>
      <c r="E29" s="5" t="s">
        <v>95</v>
      </c>
      <c r="F29" s="2">
        <v>14.147682535327601</v>
      </c>
      <c r="G29" s="2">
        <v>2.32057331786703</v>
      </c>
      <c r="H29" s="3">
        <v>37.168926930971601</v>
      </c>
      <c r="I29" s="4">
        <v>1.08326215717947E-9</v>
      </c>
    </row>
    <row r="30" spans="1:9" x14ac:dyDescent="0.25">
      <c r="A30" s="1">
        <v>1</v>
      </c>
      <c r="B30" s="1">
        <v>22</v>
      </c>
      <c r="C30" s="5" t="s">
        <v>17</v>
      </c>
      <c r="D30" s="5" t="s">
        <v>96</v>
      </c>
      <c r="E30" s="5" t="s">
        <v>97</v>
      </c>
      <c r="F30" s="2">
        <v>14.574917931835699</v>
      </c>
      <c r="G30" s="2">
        <v>2.3194815383284499</v>
      </c>
      <c r="H30" s="3">
        <v>39.484841203615801</v>
      </c>
      <c r="I30" s="4">
        <v>3.3061593860364199E-10</v>
      </c>
    </row>
    <row r="31" spans="1:9" x14ac:dyDescent="0.25">
      <c r="A31" s="1">
        <v>1</v>
      </c>
      <c r="B31" s="1">
        <v>23</v>
      </c>
      <c r="C31" s="5" t="s">
        <v>23</v>
      </c>
      <c r="D31" s="5" t="s">
        <v>98</v>
      </c>
      <c r="E31" s="5" t="s">
        <v>99</v>
      </c>
      <c r="F31" s="2">
        <v>14.625151793868501</v>
      </c>
      <c r="G31" s="2">
        <v>2.3219783834841801</v>
      </c>
      <c r="H31" s="3">
        <v>39.6720296543986</v>
      </c>
      <c r="I31" s="4">
        <v>3.0039704452025999E-10</v>
      </c>
    </row>
    <row r="32" spans="1:9" x14ac:dyDescent="0.25">
      <c r="A32" s="1">
        <v>1</v>
      </c>
      <c r="B32" s="1">
        <v>24</v>
      </c>
      <c r="C32" s="5" t="s">
        <v>13</v>
      </c>
      <c r="D32" s="5" t="s">
        <v>100</v>
      </c>
      <c r="E32" s="5" t="s">
        <v>101</v>
      </c>
      <c r="F32" s="2">
        <v>14.1050498850661</v>
      </c>
      <c r="G32" s="2">
        <v>2.3161070603553799</v>
      </c>
      <c r="H32" s="3">
        <v>37.087878538103404</v>
      </c>
      <c r="I32" s="4">
        <v>1.12923512143932E-9</v>
      </c>
    </row>
    <row r="33" spans="1:9" x14ac:dyDescent="0.25">
      <c r="A33" s="1">
        <v>1</v>
      </c>
      <c r="B33" s="1">
        <v>25</v>
      </c>
      <c r="C33" s="5" t="s">
        <v>26</v>
      </c>
      <c r="D33" s="5" t="s">
        <v>102</v>
      </c>
      <c r="E33" s="5" t="s">
        <v>103</v>
      </c>
      <c r="F33" s="2">
        <v>14.1572163169644</v>
      </c>
      <c r="G33" s="2">
        <v>2.3183026134916598</v>
      </c>
      <c r="H33" s="3">
        <v>37.291983751750401</v>
      </c>
      <c r="I33" s="4">
        <v>1.0170178965487E-9</v>
      </c>
    </row>
    <row r="34" spans="1:9" x14ac:dyDescent="0.25">
      <c r="A34" s="1">
        <v>1</v>
      </c>
      <c r="B34" s="1">
        <v>26</v>
      </c>
      <c r="C34" s="5" t="s">
        <v>21</v>
      </c>
      <c r="D34" s="5" t="s">
        <v>104</v>
      </c>
      <c r="E34" s="5" t="s">
        <v>105</v>
      </c>
      <c r="F34" s="2">
        <v>13.801326117671699</v>
      </c>
      <c r="G34" s="2">
        <v>2.3189678034010601</v>
      </c>
      <c r="H34" s="3">
        <v>35.420296998240097</v>
      </c>
      <c r="I34" s="4">
        <v>2.6570355891310899E-9</v>
      </c>
    </row>
    <row r="35" spans="1:9" x14ac:dyDescent="0.25">
      <c r="A35" s="1">
        <v>1</v>
      </c>
      <c r="B35" s="1">
        <v>27</v>
      </c>
      <c r="C35" s="5" t="s">
        <v>106</v>
      </c>
      <c r="D35" s="5" t="s">
        <v>107</v>
      </c>
      <c r="E35" s="5" t="s">
        <v>108</v>
      </c>
      <c r="F35" s="2">
        <v>14.2677021580425</v>
      </c>
      <c r="G35" s="2">
        <v>2.3174706795264401</v>
      </c>
      <c r="H35" s="3">
        <v>37.903522574793001</v>
      </c>
      <c r="I35" s="4">
        <v>7.4330909084070798E-10</v>
      </c>
    </row>
    <row r="36" spans="1:9" x14ac:dyDescent="0.25">
      <c r="A36" s="1">
        <v>1</v>
      </c>
      <c r="B36" s="1">
        <v>28</v>
      </c>
      <c r="E36" s="5" t="s">
        <v>109</v>
      </c>
      <c r="F36" s="2">
        <v>-0.71615656854361698</v>
      </c>
      <c r="G36" s="2">
        <v>0.17855293478119599</v>
      </c>
      <c r="H36" s="3">
        <v>16.087256021794602</v>
      </c>
      <c r="I36" s="4">
        <v>6.0489733346046598E-5</v>
      </c>
    </row>
    <row r="37" spans="1:9" x14ac:dyDescent="0.25">
      <c r="A37" s="1">
        <v>1</v>
      </c>
      <c r="B37" s="1">
        <v>29</v>
      </c>
      <c r="E37" s="5" t="s">
        <v>110</v>
      </c>
      <c r="F37" s="2">
        <v>1.4698358679423399E-2</v>
      </c>
      <c r="G37" s="2">
        <v>4.4926763903592503E-3</v>
      </c>
      <c r="H37" s="3">
        <v>10.703539292536499</v>
      </c>
      <c r="I37" s="4">
        <v>1.0693077747234E-3</v>
      </c>
    </row>
    <row r="38" spans="1:9" x14ac:dyDescent="0.25">
      <c r="A38" s="1">
        <v>1</v>
      </c>
      <c r="B38" s="1">
        <v>30</v>
      </c>
      <c r="E38" s="5" t="s">
        <v>111</v>
      </c>
      <c r="F38" s="2">
        <v>-1.1606079196078499E-4</v>
      </c>
      <c r="G38" s="2">
        <v>3.6820697845955897E-5</v>
      </c>
      <c r="H38" s="3">
        <v>9.9354382609111802</v>
      </c>
      <c r="I38" s="4">
        <v>1.62126829848785E-3</v>
      </c>
    </row>
    <row r="39" spans="1:9" x14ac:dyDescent="0.25">
      <c r="A39" s="1">
        <v>1</v>
      </c>
      <c r="B39" s="1">
        <v>31</v>
      </c>
      <c r="E39" s="5" t="s">
        <v>112</v>
      </c>
      <c r="F39" s="2">
        <v>-0.362460475809319</v>
      </c>
      <c r="G39" s="2">
        <v>8.3067756927795694E-2</v>
      </c>
      <c r="H39" s="3">
        <v>19.039535358287999</v>
      </c>
      <c r="I39" s="4">
        <v>1.28037983741431E-5</v>
      </c>
    </row>
    <row r="40" spans="1:9" x14ac:dyDescent="0.25">
      <c r="A40" s="1">
        <v>1</v>
      </c>
      <c r="B40" s="1">
        <v>32</v>
      </c>
      <c r="E40" s="5" t="s">
        <v>113</v>
      </c>
      <c r="F40" s="2">
        <v>-0.23296738700014899</v>
      </c>
      <c r="G40" s="2">
        <v>7.7607468822478903E-2</v>
      </c>
      <c r="H40" s="3">
        <v>9.0112122460812696</v>
      </c>
      <c r="I40" s="4">
        <v>2.6832838835781302E-3</v>
      </c>
    </row>
    <row r="41" spans="1:9" x14ac:dyDescent="0.25">
      <c r="A41" s="1">
        <v>1</v>
      </c>
      <c r="B41" s="1">
        <v>33</v>
      </c>
      <c r="E41" s="5" t="s">
        <v>114</v>
      </c>
      <c r="F41" s="2">
        <v>0.97910241557511701</v>
      </c>
      <c r="G41" s="2">
        <v>0.24243643250310701</v>
      </c>
      <c r="H41" s="3">
        <v>16.3102446248324</v>
      </c>
      <c r="I41" s="4">
        <v>5.3772455692414697E-5</v>
      </c>
    </row>
    <row r="42" spans="1:9" x14ac:dyDescent="0.25">
      <c r="A42" s="1">
        <v>1</v>
      </c>
      <c r="B42" s="1">
        <v>34</v>
      </c>
      <c r="E42" s="5" t="s">
        <v>115</v>
      </c>
      <c r="F42" s="2">
        <v>-0.30391365099648698</v>
      </c>
      <c r="G42" s="2">
        <v>0.1338168658794</v>
      </c>
      <c r="H42" s="3">
        <v>5.1579687621499799</v>
      </c>
      <c r="I42" s="4">
        <v>2.3139944979648799E-2</v>
      </c>
    </row>
    <row r="43" spans="1:9" x14ac:dyDescent="0.25">
      <c r="A43" s="1">
        <v>1</v>
      </c>
      <c r="B43" s="1">
        <v>35</v>
      </c>
      <c r="E43" s="5" t="s">
        <v>116</v>
      </c>
      <c r="F43" s="2">
        <v>-0.200014286851564</v>
      </c>
      <c r="G43" s="2">
        <v>7.5054637954692402E-2</v>
      </c>
      <c r="H43" s="3">
        <v>7.1017759585432998</v>
      </c>
      <c r="I43" s="4">
        <v>7.7007612514038504E-3</v>
      </c>
    </row>
    <row r="44" spans="1:9" x14ac:dyDescent="0.25">
      <c r="A44" s="1">
        <v>1</v>
      </c>
      <c r="B44" s="1">
        <v>36</v>
      </c>
      <c r="E44" s="5" t="s">
        <v>117</v>
      </c>
      <c r="F44" s="2">
        <v>-0.195699580148918</v>
      </c>
      <c r="G44" s="2">
        <v>0.17313230338118599</v>
      </c>
      <c r="H44" s="3">
        <v>1.27768434587889</v>
      </c>
      <c r="I44" s="4">
        <v>0.25833003635351798</v>
      </c>
    </row>
    <row r="45" spans="1:9" x14ac:dyDescent="0.25">
      <c r="A45" s="1">
        <v>1</v>
      </c>
      <c r="B45" s="1">
        <v>37</v>
      </c>
      <c r="E45" s="5" t="s">
        <v>118</v>
      </c>
      <c r="F45" s="2">
        <v>-0.125769652219894</v>
      </c>
      <c r="G45" s="2">
        <v>0.17805134332133599</v>
      </c>
      <c r="H45" s="3">
        <v>0.49895480675662601</v>
      </c>
      <c r="I45" s="4">
        <v>0.47995973135252901</v>
      </c>
    </row>
    <row r="46" spans="1:9" x14ac:dyDescent="0.25">
      <c r="A46" s="1">
        <v>1</v>
      </c>
      <c r="B46" s="1">
        <v>38</v>
      </c>
      <c r="E46" s="5" t="s">
        <v>119</v>
      </c>
      <c r="F46" s="2">
        <v>-3.4126601308567699E-2</v>
      </c>
      <c r="G46" s="2">
        <v>0.18106790678561299</v>
      </c>
      <c r="H46" s="3">
        <v>3.55224666733195E-2</v>
      </c>
      <c r="I46" s="4">
        <v>0.85050505783672803</v>
      </c>
    </row>
    <row r="47" spans="1:9" x14ac:dyDescent="0.25">
      <c r="A47" s="1">
        <v>1</v>
      </c>
      <c r="B47" s="1">
        <v>39</v>
      </c>
      <c r="E47" s="5" t="s">
        <v>120</v>
      </c>
      <c r="F47" s="2">
        <v>9.5193288078510394E-2</v>
      </c>
      <c r="G47" s="2">
        <v>0.18079875136523901</v>
      </c>
      <c r="H47" s="3">
        <v>0.277218240359839</v>
      </c>
      <c r="I47" s="4">
        <v>0.59853030405635299</v>
      </c>
    </row>
    <row r="48" spans="1:9" x14ac:dyDescent="0.25">
      <c r="A48" s="1">
        <v>1</v>
      </c>
      <c r="B48" s="1">
        <v>40</v>
      </c>
      <c r="E48" s="5" t="s">
        <v>121</v>
      </c>
      <c r="F48" s="2">
        <v>-1.0237402799145199E-2</v>
      </c>
      <c r="G48" s="2">
        <v>0.172822744587001</v>
      </c>
      <c r="H48" s="3">
        <v>3.5089549044462799E-3</v>
      </c>
      <c r="I48" s="4">
        <v>0.95276379184732096</v>
      </c>
    </row>
    <row r="49" spans="1:9" x14ac:dyDescent="0.25">
      <c r="A49" s="1">
        <v>1</v>
      </c>
      <c r="B49" s="1">
        <v>41</v>
      </c>
      <c r="E49" s="5" t="s">
        <v>122</v>
      </c>
      <c r="F49" s="2">
        <v>8.18969779169713E-2</v>
      </c>
      <c r="G49" s="2">
        <v>0.17476645165621099</v>
      </c>
      <c r="H49" s="3">
        <v>0.219593567809414</v>
      </c>
      <c r="I49" s="4">
        <v>0.63934977392602899</v>
      </c>
    </row>
    <row r="50" spans="1:9" x14ac:dyDescent="0.25">
      <c r="A50" s="1">
        <v>1</v>
      </c>
      <c r="B50" s="1">
        <v>42</v>
      </c>
      <c r="E50" s="5" t="s">
        <v>123</v>
      </c>
      <c r="F50" s="2">
        <v>0.181540187451951</v>
      </c>
      <c r="G50" s="2">
        <v>0.17967546961983799</v>
      </c>
      <c r="H50" s="3">
        <v>1.0208642180773499</v>
      </c>
      <c r="I50" s="4">
        <v>0.31231410188201703</v>
      </c>
    </row>
    <row r="51" spans="1:9" x14ac:dyDescent="0.25">
      <c r="A51" s="1">
        <v>1</v>
      </c>
      <c r="B51" s="1">
        <v>43</v>
      </c>
      <c r="E51" s="5" t="s">
        <v>124</v>
      </c>
      <c r="F51" s="2">
        <v>0.372741041992385</v>
      </c>
      <c r="G51" s="2">
        <v>0.17859520644032401</v>
      </c>
      <c r="H51" s="3">
        <v>4.3558692362781404</v>
      </c>
      <c r="I51" s="4">
        <v>3.6881633086273499E-2</v>
      </c>
    </row>
    <row r="52" spans="1:9" x14ac:dyDescent="0.25">
      <c r="A52" s="1">
        <v>1</v>
      </c>
      <c r="B52" s="1">
        <v>44</v>
      </c>
      <c r="E52" s="5" t="s">
        <v>125</v>
      </c>
      <c r="F52" s="2">
        <v>-2.4807222990388899E-3</v>
      </c>
      <c r="G52" s="2">
        <v>0.17955374429904</v>
      </c>
      <c r="H52" s="3">
        <v>1.90883051409648E-4</v>
      </c>
      <c r="I52" s="4">
        <v>0.98897674308336003</v>
      </c>
    </row>
    <row r="53" spans="1:9" x14ac:dyDescent="0.25">
      <c r="A53" s="1">
        <v>1</v>
      </c>
      <c r="B53" s="1">
        <v>45</v>
      </c>
      <c r="E53" s="5" t="s">
        <v>126</v>
      </c>
      <c r="F53" s="2">
        <v>0.22035196634885201</v>
      </c>
      <c r="G53" s="2">
        <v>0.19000851627257501</v>
      </c>
      <c r="H53" s="3">
        <v>1.3448929821518301</v>
      </c>
      <c r="I53" s="4">
        <v>0.24617292072633001</v>
      </c>
    </row>
    <row r="54" spans="1:9" x14ac:dyDescent="0.25">
      <c r="A54" s="1">
        <v>1</v>
      </c>
      <c r="B54" s="1">
        <v>46</v>
      </c>
      <c r="E54" s="5" t="s">
        <v>127</v>
      </c>
      <c r="F54" s="2">
        <v>0.28402237809384001</v>
      </c>
      <c r="G54" s="2">
        <v>0.19394509386015499</v>
      </c>
      <c r="H54" s="3">
        <v>2.1446060310279398</v>
      </c>
      <c r="I54" s="4">
        <v>0.143071759605578</v>
      </c>
    </row>
    <row r="55" spans="1:9" x14ac:dyDescent="0.25">
      <c r="A55" s="1">
        <v>2</v>
      </c>
      <c r="B55" s="1">
        <v>1</v>
      </c>
      <c r="C55" s="5" t="s">
        <v>16</v>
      </c>
      <c r="D55" s="5" t="s">
        <v>44</v>
      </c>
      <c r="E55" s="5" t="s">
        <v>128</v>
      </c>
      <c r="F55" s="2">
        <v>13.5113979336636</v>
      </c>
      <c r="G55" s="2">
        <v>2.0899638857115002</v>
      </c>
      <c r="H55" s="3">
        <v>41.794872673755599</v>
      </c>
      <c r="I55" s="4">
        <v>1.0136889638388E-10</v>
      </c>
    </row>
    <row r="56" spans="1:9" x14ac:dyDescent="0.25">
      <c r="A56" s="1">
        <v>2</v>
      </c>
      <c r="B56" s="1">
        <v>2</v>
      </c>
      <c r="C56" s="5" t="s">
        <v>19</v>
      </c>
      <c r="D56" s="5" t="s">
        <v>46</v>
      </c>
      <c r="E56" s="5" t="s">
        <v>129</v>
      </c>
      <c r="F56" s="2">
        <v>13.720091040309301</v>
      </c>
      <c r="G56" s="2">
        <v>2.0949445993950899</v>
      </c>
      <c r="H56" s="3">
        <v>42.891269543982602</v>
      </c>
      <c r="I56" s="4">
        <v>5.78683327989808E-11</v>
      </c>
    </row>
    <row r="57" spans="1:9" x14ac:dyDescent="0.25">
      <c r="A57" s="1">
        <v>2</v>
      </c>
      <c r="B57" s="1">
        <v>3</v>
      </c>
      <c r="C57" s="5" t="s">
        <v>18</v>
      </c>
      <c r="D57" s="5" t="s">
        <v>48</v>
      </c>
      <c r="E57" s="5" t="s">
        <v>130</v>
      </c>
      <c r="F57" s="2">
        <v>13.7749361607659</v>
      </c>
      <c r="G57" s="2">
        <v>2.08735448364606</v>
      </c>
      <c r="H57" s="3">
        <v>43.549860820669402</v>
      </c>
      <c r="I57" s="4">
        <v>4.1329358750942702E-11</v>
      </c>
    </row>
    <row r="58" spans="1:9" x14ac:dyDescent="0.25">
      <c r="A58" s="1">
        <v>2</v>
      </c>
      <c r="B58" s="1">
        <v>4</v>
      </c>
      <c r="C58" s="5" t="s">
        <v>50</v>
      </c>
      <c r="D58" s="5" t="s">
        <v>51</v>
      </c>
      <c r="E58" s="5" t="s">
        <v>131</v>
      </c>
      <c r="F58" s="2">
        <v>13.658912764032999</v>
      </c>
      <c r="G58" s="2">
        <v>2.0900455082406801</v>
      </c>
      <c r="H58" s="3">
        <v>42.709135204191099</v>
      </c>
      <c r="I58" s="4">
        <v>6.3514977355760203E-11</v>
      </c>
    </row>
    <row r="59" spans="1:9" x14ac:dyDescent="0.25">
      <c r="A59" s="1">
        <v>2</v>
      </c>
      <c r="B59" s="1">
        <v>5</v>
      </c>
      <c r="C59" s="5" t="s">
        <v>14</v>
      </c>
      <c r="D59" s="5" t="s">
        <v>53</v>
      </c>
      <c r="E59" s="5" t="s">
        <v>132</v>
      </c>
      <c r="F59" s="2">
        <v>13.4591684537699</v>
      </c>
      <c r="G59" s="2">
        <v>2.0913523755488801</v>
      </c>
      <c r="H59" s="3">
        <v>41.4173234349837</v>
      </c>
      <c r="I59" s="4">
        <v>1.22962868182323E-10</v>
      </c>
    </row>
    <row r="60" spans="1:9" x14ac:dyDescent="0.25">
      <c r="A60" s="1">
        <v>2</v>
      </c>
      <c r="B60" s="1">
        <v>6</v>
      </c>
      <c r="C60" s="5" t="s">
        <v>55</v>
      </c>
      <c r="D60" s="5" t="s">
        <v>56</v>
      </c>
      <c r="E60" s="5" t="s">
        <v>133</v>
      </c>
      <c r="F60" s="2">
        <v>13.3521653142594</v>
      </c>
      <c r="G60" s="2">
        <v>2.0912629923703601</v>
      </c>
      <c r="H60" s="3">
        <v>40.764873337811999</v>
      </c>
      <c r="I60" s="4">
        <v>1.7169169098801299E-10</v>
      </c>
    </row>
    <row r="61" spans="1:9" x14ac:dyDescent="0.25">
      <c r="A61" s="1">
        <v>2</v>
      </c>
      <c r="B61" s="1">
        <v>7</v>
      </c>
      <c r="C61" s="5" t="s">
        <v>58</v>
      </c>
      <c r="D61" s="5" t="s">
        <v>59</v>
      </c>
      <c r="E61" s="5" t="s">
        <v>134</v>
      </c>
      <c r="F61" s="2">
        <v>13.691110117945099</v>
      </c>
      <c r="G61" s="2">
        <v>2.0909285107866902</v>
      </c>
      <c r="H61" s="3">
        <v>42.8744891140636</v>
      </c>
      <c r="I61" s="4">
        <v>5.8366842466803197E-11</v>
      </c>
    </row>
    <row r="62" spans="1:9" x14ac:dyDescent="0.25">
      <c r="A62" s="1">
        <v>2</v>
      </c>
      <c r="B62" s="1">
        <v>8</v>
      </c>
      <c r="C62" s="5" t="s">
        <v>24</v>
      </c>
      <c r="D62" s="5" t="s">
        <v>61</v>
      </c>
      <c r="E62" s="5" t="s">
        <v>135</v>
      </c>
      <c r="F62" s="2">
        <v>13.3542616818459</v>
      </c>
      <c r="G62" s="2">
        <v>2.0907165222929001</v>
      </c>
      <c r="H62" s="3">
        <v>40.798994655340699</v>
      </c>
      <c r="I62" s="4">
        <v>1.6871986732694799E-10</v>
      </c>
    </row>
    <row r="63" spans="1:9" x14ac:dyDescent="0.25">
      <c r="A63" s="1">
        <v>2</v>
      </c>
      <c r="B63" s="1">
        <v>9</v>
      </c>
      <c r="C63" s="5" t="s">
        <v>11</v>
      </c>
      <c r="D63" s="5" t="s">
        <v>63</v>
      </c>
      <c r="E63" s="5" t="s">
        <v>136</v>
      </c>
      <c r="F63" s="2">
        <v>13.767210167279799</v>
      </c>
      <c r="G63" s="2">
        <v>2.08854320485269</v>
      </c>
      <c r="H63" s="3">
        <v>43.451518374675999</v>
      </c>
      <c r="I63" s="4">
        <v>4.3459429884716599E-11</v>
      </c>
    </row>
    <row r="64" spans="1:9" x14ac:dyDescent="0.25">
      <c r="A64" s="1">
        <v>2</v>
      </c>
      <c r="B64" s="1">
        <v>10</v>
      </c>
      <c r="C64" s="5" t="s">
        <v>20</v>
      </c>
      <c r="D64" s="5" t="s">
        <v>65</v>
      </c>
      <c r="E64" s="5" t="s">
        <v>137</v>
      </c>
      <c r="F64" s="2">
        <v>13.4192412393752</v>
      </c>
      <c r="G64" s="2">
        <v>2.0889378243154502</v>
      </c>
      <c r="H64" s="3">
        <v>41.267189589195297</v>
      </c>
      <c r="I64" s="4">
        <v>1.3277903039599499E-10</v>
      </c>
    </row>
    <row r="65" spans="1:9" x14ac:dyDescent="0.25">
      <c r="A65" s="1">
        <v>2</v>
      </c>
      <c r="B65" s="1">
        <v>11</v>
      </c>
      <c r="C65" s="5" t="s">
        <v>67</v>
      </c>
      <c r="D65" s="5" t="s">
        <v>68</v>
      </c>
      <c r="E65" s="5" t="s">
        <v>138</v>
      </c>
      <c r="F65" s="2">
        <v>13.8698220007818</v>
      </c>
      <c r="G65" s="2">
        <v>2.0898899619509299</v>
      </c>
      <c r="H65" s="3">
        <v>44.044829701213303</v>
      </c>
      <c r="I65" s="4">
        <v>3.2094049518906302E-11</v>
      </c>
    </row>
    <row r="66" spans="1:9" x14ac:dyDescent="0.25">
      <c r="A66" s="1">
        <v>2</v>
      </c>
      <c r="B66" s="1">
        <v>12</v>
      </c>
      <c r="C66" s="5" t="s">
        <v>22</v>
      </c>
      <c r="D66" s="5" t="s">
        <v>70</v>
      </c>
      <c r="E66" s="5" t="s">
        <v>139</v>
      </c>
      <c r="F66" s="2">
        <v>13.865476365190201</v>
      </c>
      <c r="G66" s="2">
        <v>2.0921963439244902</v>
      </c>
      <c r="H66" s="3">
        <v>43.920240754138</v>
      </c>
      <c r="I66" s="4">
        <v>3.4203341970281901E-11</v>
      </c>
    </row>
    <row r="67" spans="1:9" x14ac:dyDescent="0.25">
      <c r="A67" s="1">
        <v>2</v>
      </c>
      <c r="B67" s="1">
        <v>13</v>
      </c>
      <c r="C67" s="5" t="s">
        <v>72</v>
      </c>
      <c r="D67" s="5" t="s">
        <v>73</v>
      </c>
      <c r="E67" s="5" t="s">
        <v>140</v>
      </c>
      <c r="F67" s="2">
        <v>13.375350110726</v>
      </c>
      <c r="G67" s="2">
        <v>2.08900974490561</v>
      </c>
      <c r="H67" s="3">
        <v>40.994857951626003</v>
      </c>
      <c r="I67" s="4">
        <v>1.5263026124953701E-10</v>
      </c>
    </row>
    <row r="68" spans="1:9" x14ac:dyDescent="0.25">
      <c r="A68" s="1">
        <v>2</v>
      </c>
      <c r="B68" s="1">
        <v>14</v>
      </c>
      <c r="C68" s="5" t="s">
        <v>75</v>
      </c>
      <c r="D68" s="5" t="s">
        <v>76</v>
      </c>
      <c r="E68" s="5" t="s">
        <v>141</v>
      </c>
      <c r="F68" s="2">
        <v>13.276311315298599</v>
      </c>
      <c r="G68" s="2">
        <v>2.0934409646593601</v>
      </c>
      <c r="H68" s="3">
        <v>40.219199160358102</v>
      </c>
      <c r="I68" s="4">
        <v>2.2700629769722599E-10</v>
      </c>
    </row>
    <row r="69" spans="1:9" x14ac:dyDescent="0.25">
      <c r="A69" s="1">
        <v>2</v>
      </c>
      <c r="B69" s="1">
        <v>15</v>
      </c>
      <c r="C69" s="5" t="s">
        <v>25</v>
      </c>
      <c r="D69" s="5" t="s">
        <v>78</v>
      </c>
      <c r="E69" s="5" t="s">
        <v>142</v>
      </c>
      <c r="F69" s="2">
        <v>13.6824348211991</v>
      </c>
      <c r="G69" s="2">
        <v>2.0902152574947901</v>
      </c>
      <c r="H69" s="3">
        <v>42.849400374250799</v>
      </c>
      <c r="I69" s="4">
        <v>5.9120203094779795E-11</v>
      </c>
    </row>
    <row r="70" spans="1:9" x14ac:dyDescent="0.25">
      <c r="A70" s="1">
        <v>2</v>
      </c>
      <c r="B70" s="1">
        <v>16</v>
      </c>
      <c r="C70" s="5" t="s">
        <v>80</v>
      </c>
      <c r="D70" s="5" t="s">
        <v>81</v>
      </c>
      <c r="E70" s="5" t="s">
        <v>143</v>
      </c>
      <c r="F70" s="2">
        <v>13.4402278737467</v>
      </c>
      <c r="G70" s="2">
        <v>2.0921709537270998</v>
      </c>
      <c r="H70" s="3">
        <v>41.268523159182898</v>
      </c>
      <c r="I70" s="4">
        <v>1.3268847407286401E-10</v>
      </c>
    </row>
    <row r="71" spans="1:9" x14ac:dyDescent="0.25">
      <c r="A71" s="1">
        <v>2</v>
      </c>
      <c r="B71" s="1">
        <v>17</v>
      </c>
      <c r="C71" s="5" t="s">
        <v>83</v>
      </c>
      <c r="D71" s="5" t="s">
        <v>84</v>
      </c>
      <c r="E71" s="5" t="s">
        <v>144</v>
      </c>
      <c r="F71" s="2">
        <v>13.5980889824613</v>
      </c>
      <c r="G71" s="2">
        <v>2.0948436405823898</v>
      </c>
      <c r="H71" s="3">
        <v>42.1359249778248</v>
      </c>
      <c r="I71" s="4">
        <v>8.5144563590633899E-11</v>
      </c>
    </row>
    <row r="72" spans="1:9" x14ac:dyDescent="0.25">
      <c r="A72" s="1">
        <v>2</v>
      </c>
      <c r="B72" s="1">
        <v>18</v>
      </c>
      <c r="C72" s="5" t="s">
        <v>12</v>
      </c>
      <c r="D72" s="5" t="s">
        <v>86</v>
      </c>
      <c r="E72" s="5" t="s">
        <v>145</v>
      </c>
      <c r="F72" s="2">
        <v>13.641862369875801</v>
      </c>
      <c r="G72" s="2">
        <v>2.0917818752428898</v>
      </c>
      <c r="H72" s="3">
        <v>42.531875717521203</v>
      </c>
      <c r="I72" s="4">
        <v>6.9539659325478798E-11</v>
      </c>
    </row>
    <row r="73" spans="1:9" x14ac:dyDescent="0.25">
      <c r="A73" s="1">
        <v>2</v>
      </c>
      <c r="B73" s="1">
        <v>19</v>
      </c>
      <c r="C73" s="5" t="s">
        <v>88</v>
      </c>
      <c r="D73" s="5" t="s">
        <v>89</v>
      </c>
      <c r="E73" s="5" t="s">
        <v>146</v>
      </c>
      <c r="F73" s="2">
        <v>13.8302069846994</v>
      </c>
      <c r="G73" s="2">
        <v>2.0921104479244801</v>
      </c>
      <c r="H73" s="3">
        <v>43.700674793127803</v>
      </c>
      <c r="I73" s="4">
        <v>3.826398226391E-11</v>
      </c>
    </row>
    <row r="74" spans="1:9" x14ac:dyDescent="0.25">
      <c r="A74" s="1">
        <v>2</v>
      </c>
      <c r="B74" s="1">
        <v>20</v>
      </c>
      <c r="C74" s="5" t="s">
        <v>91</v>
      </c>
      <c r="D74" s="5" t="s">
        <v>92</v>
      </c>
      <c r="E74" s="5" t="s">
        <v>147</v>
      </c>
      <c r="F74" s="2">
        <v>13.8071429603048</v>
      </c>
      <c r="G74" s="2">
        <v>2.0900493359049501</v>
      </c>
      <c r="H74" s="3">
        <v>43.640987339458597</v>
      </c>
      <c r="I74" s="4">
        <v>3.9448969829801899E-11</v>
      </c>
    </row>
    <row r="75" spans="1:9" x14ac:dyDescent="0.25">
      <c r="A75" s="1">
        <v>2</v>
      </c>
      <c r="B75" s="1">
        <v>21</v>
      </c>
      <c r="C75" s="5" t="s">
        <v>15</v>
      </c>
      <c r="D75" s="5" t="s">
        <v>94</v>
      </c>
      <c r="E75" s="5" t="s">
        <v>148</v>
      </c>
      <c r="F75" s="2">
        <v>13.602022957491901</v>
      </c>
      <c r="G75" s="2">
        <v>2.09350786715867</v>
      </c>
      <c r="H75" s="3">
        <v>42.214127013493702</v>
      </c>
      <c r="I75" s="4">
        <v>8.1806927852503005E-11</v>
      </c>
    </row>
    <row r="76" spans="1:9" x14ac:dyDescent="0.25">
      <c r="A76" s="1">
        <v>2</v>
      </c>
      <c r="B76" s="1">
        <v>22</v>
      </c>
      <c r="C76" s="5" t="s">
        <v>17</v>
      </c>
      <c r="D76" s="5" t="s">
        <v>96</v>
      </c>
      <c r="E76" s="5" t="s">
        <v>149</v>
      </c>
      <c r="F76" s="2">
        <v>13.8836425304423</v>
      </c>
      <c r="G76" s="2">
        <v>2.0947164087221499</v>
      </c>
      <c r="H76" s="3">
        <v>43.929511796053703</v>
      </c>
      <c r="I76" s="4">
        <v>3.40417134295791E-11</v>
      </c>
    </row>
    <row r="77" spans="1:9" x14ac:dyDescent="0.25">
      <c r="A77" s="1">
        <v>2</v>
      </c>
      <c r="B77" s="1">
        <v>23</v>
      </c>
      <c r="C77" s="5" t="s">
        <v>23</v>
      </c>
      <c r="D77" s="5" t="s">
        <v>98</v>
      </c>
      <c r="E77" s="5" t="s">
        <v>150</v>
      </c>
      <c r="F77" s="2">
        <v>13.8606056157337</v>
      </c>
      <c r="G77" s="2">
        <v>2.09574911037405</v>
      </c>
      <c r="H77" s="3">
        <v>43.740710374552798</v>
      </c>
      <c r="I77" s="4">
        <v>3.7489177082348403E-11</v>
      </c>
    </row>
    <row r="78" spans="1:9" x14ac:dyDescent="0.25">
      <c r="A78" s="1">
        <v>2</v>
      </c>
      <c r="B78" s="1">
        <v>24</v>
      </c>
      <c r="C78" s="5" t="s">
        <v>13</v>
      </c>
      <c r="D78" s="5" t="s">
        <v>100</v>
      </c>
      <c r="E78" s="5" t="s">
        <v>151</v>
      </c>
      <c r="F78" s="2">
        <v>13.516798964985901</v>
      </c>
      <c r="G78" s="2">
        <v>2.0922493560137099</v>
      </c>
      <c r="H78" s="3">
        <v>41.736960994351797</v>
      </c>
      <c r="I78" s="4">
        <v>1.04416282845421E-10</v>
      </c>
    </row>
    <row r="79" spans="1:9" x14ac:dyDescent="0.25">
      <c r="A79" s="1">
        <v>2</v>
      </c>
      <c r="B79" s="1">
        <v>25</v>
      </c>
      <c r="C79" s="5" t="s">
        <v>26</v>
      </c>
      <c r="D79" s="5" t="s">
        <v>102</v>
      </c>
      <c r="E79" s="5" t="s">
        <v>152</v>
      </c>
      <c r="F79" s="2">
        <v>13.5267916236664</v>
      </c>
      <c r="G79" s="2">
        <v>2.0944331033195702</v>
      </c>
      <c r="H79" s="3">
        <v>41.711577312367901</v>
      </c>
      <c r="I79" s="4">
        <v>1.0578075113501899E-10</v>
      </c>
    </row>
    <row r="80" spans="1:9" x14ac:dyDescent="0.25">
      <c r="A80" s="1">
        <v>2</v>
      </c>
      <c r="B80" s="1">
        <v>26</v>
      </c>
      <c r="C80" s="5" t="s">
        <v>21</v>
      </c>
      <c r="D80" s="5" t="s">
        <v>104</v>
      </c>
      <c r="E80" s="5" t="s">
        <v>153</v>
      </c>
      <c r="F80" s="2">
        <v>13.1955212173176</v>
      </c>
      <c r="G80" s="2">
        <v>2.0945480015585898</v>
      </c>
      <c r="H80" s="3">
        <v>39.689210799991002</v>
      </c>
      <c r="I80" s="4">
        <v>2.9776594568908801E-10</v>
      </c>
    </row>
    <row r="81" spans="1:9" x14ac:dyDescent="0.25">
      <c r="A81" s="1">
        <v>2</v>
      </c>
      <c r="B81" s="1">
        <v>27</v>
      </c>
      <c r="C81" s="5" t="s">
        <v>106</v>
      </c>
      <c r="D81" s="5" t="s">
        <v>107</v>
      </c>
      <c r="E81" s="5" t="s">
        <v>154</v>
      </c>
      <c r="F81" s="2">
        <v>13.6598812079512</v>
      </c>
      <c r="G81" s="2">
        <v>2.0944330516596299</v>
      </c>
      <c r="H81" s="3">
        <v>42.536414527544501</v>
      </c>
      <c r="I81" s="4">
        <v>6.9378479361291106E-11</v>
      </c>
    </row>
    <row r="82" spans="1:9" x14ac:dyDescent="0.25">
      <c r="A82" s="1">
        <v>2</v>
      </c>
      <c r="B82" s="1">
        <v>28</v>
      </c>
      <c r="E82" s="5" t="s">
        <v>155</v>
      </c>
      <c r="F82" s="2">
        <v>-0.66670722699469798</v>
      </c>
      <c r="G82" s="2">
        <v>0.159982379528708</v>
      </c>
      <c r="H82" s="3">
        <v>17.367048676611802</v>
      </c>
      <c r="I82" s="4">
        <v>3.0812181844851198E-5</v>
      </c>
    </row>
    <row r="83" spans="1:9" x14ac:dyDescent="0.25">
      <c r="A83" s="1">
        <v>2</v>
      </c>
      <c r="B83" s="1">
        <v>29</v>
      </c>
      <c r="E83" s="5" t="s">
        <v>156</v>
      </c>
      <c r="F83" s="2">
        <v>1.33281164796625E-2</v>
      </c>
      <c r="G83" s="2">
        <v>3.9972566847741803E-3</v>
      </c>
      <c r="H83" s="3">
        <v>11.117662452990601</v>
      </c>
      <c r="I83" s="4">
        <v>8.5509487219781802E-4</v>
      </c>
    </row>
    <row r="84" spans="1:9" x14ac:dyDescent="0.25">
      <c r="A84" s="1">
        <v>2</v>
      </c>
      <c r="B84" s="1">
        <v>30</v>
      </c>
      <c r="E84" s="5" t="s">
        <v>157</v>
      </c>
      <c r="F84" s="2">
        <v>-1.03434600462698E-4</v>
      </c>
      <c r="G84" s="2">
        <v>3.25369632767846E-5</v>
      </c>
      <c r="H84" s="3">
        <v>10.1059617045095</v>
      </c>
      <c r="I84" s="4">
        <v>1.47790450024418E-3</v>
      </c>
    </row>
    <row r="85" spans="1:9" x14ac:dyDescent="0.25">
      <c r="A85" s="1">
        <v>2</v>
      </c>
      <c r="B85" s="1">
        <v>31</v>
      </c>
      <c r="E85" s="5" t="s">
        <v>158</v>
      </c>
      <c r="F85" s="2">
        <v>-0.34127823912564698</v>
      </c>
      <c r="G85" s="2">
        <v>7.8106362079225194E-2</v>
      </c>
      <c r="H85" s="3">
        <v>19.091689998485801</v>
      </c>
      <c r="I85" s="4">
        <v>1.24586179610579E-5</v>
      </c>
    </row>
    <row r="86" spans="1:9" x14ac:dyDescent="0.25">
      <c r="A86" s="1">
        <v>2</v>
      </c>
      <c r="B86" s="1">
        <v>32</v>
      </c>
      <c r="E86" s="5" t="s">
        <v>159</v>
      </c>
      <c r="F86" s="2">
        <v>-0.22668893214294999</v>
      </c>
      <c r="G86" s="2">
        <v>7.1390991651557906E-2</v>
      </c>
      <c r="H86" s="3">
        <v>10.082629395539399</v>
      </c>
      <c r="I86" s="4">
        <v>1.4967359767042901E-3</v>
      </c>
    </row>
    <row r="87" spans="1:9" x14ac:dyDescent="0.25">
      <c r="A87" s="1">
        <v>2</v>
      </c>
      <c r="B87" s="1">
        <v>33</v>
      </c>
      <c r="E87" s="5" t="s">
        <v>160</v>
      </c>
      <c r="F87" s="2">
        <v>0.84673821537046301</v>
      </c>
      <c r="G87" s="2">
        <v>0.23046300354570701</v>
      </c>
      <c r="H87" s="3">
        <v>13.498822502116001</v>
      </c>
      <c r="I87" s="4">
        <v>2.3871319922064599E-4</v>
      </c>
    </row>
    <row r="88" spans="1:9" x14ac:dyDescent="0.25">
      <c r="A88" s="1">
        <v>2</v>
      </c>
      <c r="B88" s="1">
        <v>34</v>
      </c>
      <c r="E88" s="5" t="s">
        <v>161</v>
      </c>
      <c r="F88" s="2">
        <v>-0.34805695974347101</v>
      </c>
      <c r="G88" s="2">
        <v>0.124939907118554</v>
      </c>
      <c r="H88" s="3">
        <v>7.76065338924582</v>
      </c>
      <c r="I88" s="4">
        <v>5.3396640442173503E-3</v>
      </c>
    </row>
    <row r="89" spans="1:9" x14ac:dyDescent="0.25">
      <c r="A89" s="1">
        <v>2</v>
      </c>
      <c r="B89" s="1">
        <v>35</v>
      </c>
      <c r="E89" s="5" t="s">
        <v>162</v>
      </c>
      <c r="F89" s="2">
        <v>-0.15085892616921001</v>
      </c>
      <c r="G89" s="2">
        <v>7.0351479402263203E-2</v>
      </c>
      <c r="H89" s="3">
        <v>4.5982815042138201</v>
      </c>
      <c r="I89" s="4">
        <v>3.2004021047605601E-2</v>
      </c>
    </row>
    <row r="90" spans="1:9" x14ac:dyDescent="0.25">
      <c r="A90" s="1">
        <v>2</v>
      </c>
      <c r="B90" s="1">
        <v>36</v>
      </c>
      <c r="E90" s="5" t="s">
        <v>163</v>
      </c>
      <c r="F90" s="2">
        <v>-0.206370775577287</v>
      </c>
      <c r="G90" s="2">
        <v>0.172514559406898</v>
      </c>
      <c r="H90" s="3">
        <v>1.4310173061361</v>
      </c>
      <c r="I90" s="4">
        <v>0.23159848533489899</v>
      </c>
    </row>
    <row r="91" spans="1:9" x14ac:dyDescent="0.25">
      <c r="A91" s="1">
        <v>2</v>
      </c>
      <c r="B91" s="1">
        <v>37</v>
      </c>
      <c r="E91" s="5" t="s">
        <v>164</v>
      </c>
      <c r="F91" s="2">
        <v>-0.13377905649838201</v>
      </c>
      <c r="G91" s="2">
        <v>0.17725456152007399</v>
      </c>
      <c r="H91" s="3">
        <v>0.56961499940550997</v>
      </c>
      <c r="I91" s="4">
        <v>0.45041194592035699</v>
      </c>
    </row>
    <row r="92" spans="1:9" x14ac:dyDescent="0.25">
      <c r="A92" s="1">
        <v>2</v>
      </c>
      <c r="B92" s="1">
        <v>38</v>
      </c>
      <c r="E92" s="5" t="s">
        <v>165</v>
      </c>
      <c r="F92" s="2">
        <v>-5.16382557029939E-2</v>
      </c>
      <c r="G92" s="2">
        <v>0.180215377386268</v>
      </c>
      <c r="H92" s="3">
        <v>8.2103077495468094E-2</v>
      </c>
      <c r="I92" s="4">
        <v>0.77446735990958504</v>
      </c>
    </row>
    <row r="93" spans="1:9" x14ac:dyDescent="0.25">
      <c r="A93" s="1">
        <v>2</v>
      </c>
      <c r="B93" s="1">
        <v>39</v>
      </c>
      <c r="E93" s="5" t="s">
        <v>166</v>
      </c>
      <c r="F93" s="2">
        <v>8.7911604776879093E-2</v>
      </c>
      <c r="G93" s="2">
        <v>0.18001454194255401</v>
      </c>
      <c r="H93" s="3">
        <v>0.23849387854540499</v>
      </c>
      <c r="I93" s="4">
        <v>0.62529603743873396</v>
      </c>
    </row>
    <row r="94" spans="1:9" x14ac:dyDescent="0.25">
      <c r="A94" s="1">
        <v>2</v>
      </c>
      <c r="B94" s="1">
        <v>40</v>
      </c>
      <c r="E94" s="5" t="s">
        <v>167</v>
      </c>
      <c r="F94" s="2">
        <v>-2.46740896642588E-2</v>
      </c>
      <c r="G94" s="2">
        <v>0.17174323929476301</v>
      </c>
      <c r="H94" s="3">
        <v>2.0640631349976499E-2</v>
      </c>
      <c r="I94" s="4">
        <v>0.885762264436184</v>
      </c>
    </row>
    <row r="95" spans="1:9" x14ac:dyDescent="0.25">
      <c r="A95" s="1">
        <v>2</v>
      </c>
      <c r="B95" s="1">
        <v>41</v>
      </c>
      <c r="E95" s="5" t="s">
        <v>168</v>
      </c>
      <c r="F95" s="2">
        <v>7.4709325540479696E-2</v>
      </c>
      <c r="G95" s="2">
        <v>0.17365758430102299</v>
      </c>
      <c r="H95" s="3">
        <v>0.18508112073352101</v>
      </c>
      <c r="I95" s="4">
        <v>0.66704248545191303</v>
      </c>
    </row>
    <row r="96" spans="1:9" x14ac:dyDescent="0.25">
      <c r="A96" s="1">
        <v>2</v>
      </c>
      <c r="B96" s="1">
        <v>42</v>
      </c>
      <c r="E96" s="5" t="s">
        <v>169</v>
      </c>
      <c r="F96" s="2">
        <v>0.17052803392058999</v>
      </c>
      <c r="G96" s="2">
        <v>0.17851851613583899</v>
      </c>
      <c r="H96" s="3">
        <v>0.91248352787901899</v>
      </c>
      <c r="I96" s="4">
        <v>0.33945632332213899</v>
      </c>
    </row>
    <row r="97" spans="1:9" x14ac:dyDescent="0.25">
      <c r="A97" s="1">
        <v>2</v>
      </c>
      <c r="B97" s="1">
        <v>43</v>
      </c>
      <c r="E97" s="5" t="s">
        <v>170</v>
      </c>
      <c r="F97" s="2">
        <v>0.35531491650261499</v>
      </c>
      <c r="G97" s="2">
        <v>0.17750740041812299</v>
      </c>
      <c r="H97" s="3">
        <v>4.00676574652553</v>
      </c>
      <c r="I97" s="4">
        <v>4.53180048769063E-2</v>
      </c>
    </row>
    <row r="98" spans="1:9" x14ac:dyDescent="0.25">
      <c r="A98" s="1">
        <v>2</v>
      </c>
      <c r="B98" s="1">
        <v>44</v>
      </c>
      <c r="E98" s="5" t="s">
        <v>171</v>
      </c>
      <c r="F98" s="2">
        <v>-8.5535679732634193E-3</v>
      </c>
      <c r="G98" s="2">
        <v>0.17826586400872901</v>
      </c>
      <c r="H98" s="3">
        <v>2.3022805529735102E-3</v>
      </c>
      <c r="I98" s="4">
        <v>0.96173051966103096</v>
      </c>
    </row>
    <row r="99" spans="1:9" x14ac:dyDescent="0.25">
      <c r="A99" s="1">
        <v>2</v>
      </c>
      <c r="B99" s="1">
        <v>45</v>
      </c>
      <c r="E99" s="5" t="s">
        <v>172</v>
      </c>
      <c r="F99" s="2">
        <v>0.21174375244294399</v>
      </c>
      <c r="G99" s="2">
        <v>0.18880730840682899</v>
      </c>
      <c r="H99" s="3">
        <v>1.2577189610158299</v>
      </c>
      <c r="I99" s="4">
        <v>0.26208330215835002</v>
      </c>
    </row>
    <row r="100" spans="1:9" x14ac:dyDescent="0.25">
      <c r="A100" s="1">
        <v>2</v>
      </c>
      <c r="B100" s="1">
        <v>46</v>
      </c>
      <c r="E100" s="5" t="s">
        <v>173</v>
      </c>
      <c r="F100" s="2">
        <v>0.27764667672971399</v>
      </c>
      <c r="G100" s="2">
        <v>0.192572344167839</v>
      </c>
      <c r="H100" s="3">
        <v>2.07872541097831</v>
      </c>
      <c r="I100" s="4">
        <v>0.149364853577719</v>
      </c>
    </row>
    <row r="101" spans="1:9" x14ac:dyDescent="0.25">
      <c r="A101" s="1">
        <v>2</v>
      </c>
      <c r="B101" s="1">
        <v>47</v>
      </c>
      <c r="E101" s="5" t="s">
        <v>174</v>
      </c>
      <c r="F101" s="2">
        <v>0.29356610646828502</v>
      </c>
      <c r="G101" s="2">
        <v>0.200063515223602</v>
      </c>
      <c r="H101" s="3">
        <v>2.1531586709733999</v>
      </c>
      <c r="I101" s="4">
        <v>0.14227691740736001</v>
      </c>
    </row>
    <row r="102" spans="1:9" x14ac:dyDescent="0.25">
      <c r="A102" s="1">
        <v>2</v>
      </c>
      <c r="B102" s="1">
        <v>48</v>
      </c>
      <c r="E102" s="5" t="s">
        <v>175</v>
      </c>
      <c r="F102" s="2">
        <v>0.39718246365819698</v>
      </c>
      <c r="G102" s="2">
        <v>0.223620674093959</v>
      </c>
      <c r="H102" s="3">
        <v>3.1546866364767001</v>
      </c>
      <c r="I102" s="4">
        <v>7.5709226041380903E-2</v>
      </c>
    </row>
    <row r="103" spans="1:9" x14ac:dyDescent="0.25">
      <c r="A103" s="1">
        <v>2</v>
      </c>
      <c r="B103" s="1">
        <v>49</v>
      </c>
      <c r="E103" s="5" t="s">
        <v>176</v>
      </c>
      <c r="F103" s="2">
        <v>0.46811468690021901</v>
      </c>
      <c r="G103" s="2">
        <v>0.26191605876540902</v>
      </c>
      <c r="H103" s="3">
        <v>3.1943336782795999</v>
      </c>
      <c r="I103" s="4">
        <v>7.3893877251323806E-2</v>
      </c>
    </row>
    <row r="104" spans="1:9" x14ac:dyDescent="0.25">
      <c r="A104" s="1">
        <v>2</v>
      </c>
      <c r="B104" s="1">
        <v>50</v>
      </c>
      <c r="E104" s="5" t="s">
        <v>177</v>
      </c>
      <c r="F104" s="2">
        <v>0.26818570915962903</v>
      </c>
      <c r="G104" s="2">
        <v>0.26592981942784499</v>
      </c>
      <c r="H104" s="3">
        <v>1.01703801493912</v>
      </c>
      <c r="I104" s="4">
        <v>0.313222632104112</v>
      </c>
    </row>
  </sheetData>
  <conditionalFormatting sqref="I2:I8">
    <cfRule type="cellIs" dxfId="4" priority="3" operator="lessThan">
      <formula>0.05</formula>
    </cfRule>
  </conditionalFormatting>
  <conditionalFormatting sqref="I2:I54">
    <cfRule type="cellIs" dxfId="3" priority="2" operator="lessThan">
      <formula>0.05</formula>
    </cfRule>
  </conditionalFormatting>
  <conditionalFormatting sqref="I17:I104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2" sqref="F2"/>
    </sheetView>
  </sheetViews>
  <sheetFormatPr defaultRowHeight="15" x14ac:dyDescent="0.25"/>
  <cols>
    <col min="1" max="1" width="10.7109375" style="17" bestFit="1" customWidth="1"/>
    <col min="2" max="2" width="7" style="17" bestFit="1" customWidth="1"/>
    <col min="3" max="3" width="23.28515625" style="17" bestFit="1" customWidth="1"/>
    <col min="4" max="4" width="4.7109375" style="17" customWidth="1"/>
    <col min="5" max="5" width="12" style="24" bestFit="1" customWidth="1"/>
    <col min="6" max="6" width="12" style="17" bestFit="1" customWidth="1"/>
    <col min="7" max="16384" width="9.140625" style="17"/>
  </cols>
  <sheetData>
    <row r="1" spans="1:6" s="20" customFormat="1" x14ac:dyDescent="0.25">
      <c r="A1" s="18" t="s">
        <v>28</v>
      </c>
      <c r="B1" s="18" t="s">
        <v>193</v>
      </c>
      <c r="C1" s="18" t="s">
        <v>194</v>
      </c>
      <c r="D1" s="18" t="s">
        <v>195</v>
      </c>
      <c r="E1" s="19" t="s">
        <v>35</v>
      </c>
      <c r="F1" s="18" t="s">
        <v>36</v>
      </c>
    </row>
    <row r="2" spans="1:6" x14ac:dyDescent="0.25">
      <c r="A2" s="21">
        <v>1</v>
      </c>
      <c r="B2" s="21">
        <v>1</v>
      </c>
      <c r="C2" s="21" t="s">
        <v>196</v>
      </c>
      <c r="D2" s="21">
        <v>26</v>
      </c>
      <c r="E2" s="22">
        <v>35.583632917270897</v>
      </c>
      <c r="F2" s="23">
        <v>9.9596305833655002E-2</v>
      </c>
    </row>
    <row r="3" spans="1:6" x14ac:dyDescent="0.25">
      <c r="A3" s="21"/>
      <c r="B3" s="21"/>
      <c r="C3" s="21"/>
      <c r="D3" s="21"/>
      <c r="E3" s="22"/>
      <c r="F3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O32" sqref="O32"/>
    </sheetView>
  </sheetViews>
  <sheetFormatPr defaultRowHeight="15" x14ac:dyDescent="0.25"/>
  <cols>
    <col min="1" max="1" width="10.7109375" style="17" bestFit="1" customWidth="1"/>
    <col min="2" max="2" width="27.7109375" style="17" customWidth="1"/>
    <col min="3" max="3" width="6.5703125" style="17" bestFit="1" customWidth="1"/>
    <col min="4" max="4" width="29.42578125" style="17" customWidth="1"/>
    <col min="5" max="5" width="12.7109375" style="24" bestFit="1" customWidth="1"/>
    <col min="6" max="6" width="12" style="24" bestFit="1" customWidth="1"/>
    <col min="7" max="8" width="12" style="24" customWidth="1"/>
    <col min="9" max="9" width="12" style="28" bestFit="1" customWidth="1"/>
    <col min="10" max="10" width="12" style="29" bestFit="1" customWidth="1"/>
    <col min="11" max="16384" width="9.140625" style="17"/>
  </cols>
  <sheetData>
    <row r="1" spans="1:10" s="20" customFormat="1" x14ac:dyDescent="0.25">
      <c r="A1" s="18" t="s">
        <v>28</v>
      </c>
      <c r="B1" s="18" t="s">
        <v>194</v>
      </c>
      <c r="C1" s="18" t="s">
        <v>29</v>
      </c>
      <c r="D1" s="18" t="s">
        <v>30</v>
      </c>
      <c r="E1" s="19" t="s">
        <v>33</v>
      </c>
      <c r="F1" s="19" t="s">
        <v>34</v>
      </c>
      <c r="G1" s="19" t="s">
        <v>224</v>
      </c>
      <c r="H1" s="19" t="s">
        <v>35</v>
      </c>
      <c r="I1" s="25" t="s">
        <v>36</v>
      </c>
      <c r="J1" s="26"/>
    </row>
    <row r="2" spans="1:10" x14ac:dyDescent="0.25">
      <c r="A2" s="21">
        <v>1</v>
      </c>
      <c r="B2" s="21" t="s">
        <v>197</v>
      </c>
      <c r="C2" s="21">
        <v>1</v>
      </c>
      <c r="D2" s="21" t="s">
        <v>16</v>
      </c>
      <c r="E2" s="22">
        <v>6.7225139688028304E-2</v>
      </c>
      <c r="F2" s="22">
        <v>0.13866423955634299</v>
      </c>
      <c r="G2" s="22">
        <v>1.9227771331738999E-2</v>
      </c>
      <c r="H2" s="22">
        <v>0.23503604906176101</v>
      </c>
      <c r="I2" s="23">
        <v>0.62781455780863904</v>
      </c>
      <c r="J2" s="23"/>
    </row>
    <row r="3" spans="1:10" x14ac:dyDescent="0.25">
      <c r="A3" s="21">
        <v>1</v>
      </c>
      <c r="B3" s="21" t="s">
        <v>198</v>
      </c>
      <c r="C3" s="21">
        <v>2</v>
      </c>
      <c r="D3" s="21" t="s">
        <v>19</v>
      </c>
      <c r="E3" s="22">
        <v>0.13313392413568101</v>
      </c>
      <c r="F3" s="22">
        <v>0.14678733729718799</v>
      </c>
      <c r="G3" s="22">
        <v>2.1546522390798298E-2</v>
      </c>
      <c r="H3" s="22">
        <v>0.82262192637336595</v>
      </c>
      <c r="I3" s="23">
        <v>0.36441468982392999</v>
      </c>
      <c r="J3" s="23"/>
    </row>
    <row r="4" spans="1:10" x14ac:dyDescent="0.25">
      <c r="A4" s="21">
        <v>1</v>
      </c>
      <c r="B4" s="21" t="s">
        <v>199</v>
      </c>
      <c r="C4" s="21">
        <v>3</v>
      </c>
      <c r="D4" s="21" t="s">
        <v>18</v>
      </c>
      <c r="E4" s="22">
        <v>0.14173043314368799</v>
      </c>
      <c r="F4" s="22">
        <v>0.160055032481627</v>
      </c>
      <c r="G4" s="22">
        <v>2.5617613422694599E-2</v>
      </c>
      <c r="H4" s="22">
        <v>0.78412908133362502</v>
      </c>
      <c r="I4" s="23">
        <v>0.375881287289419</v>
      </c>
      <c r="J4" s="23"/>
    </row>
    <row r="5" spans="1:10" x14ac:dyDescent="0.25">
      <c r="A5" s="21">
        <v>1</v>
      </c>
      <c r="B5" s="21" t="s">
        <v>200</v>
      </c>
      <c r="C5" s="21">
        <v>4</v>
      </c>
      <c r="D5" s="21" t="s">
        <v>50</v>
      </c>
      <c r="E5" s="22">
        <v>5.5225530155911202E-2</v>
      </c>
      <c r="F5" s="22">
        <v>0.15071507288338301</v>
      </c>
      <c r="G5" s="22">
        <v>2.2715033194243499E-2</v>
      </c>
      <c r="H5" s="22">
        <v>0.13426611156238</v>
      </c>
      <c r="I5" s="23">
        <v>0.71404915786517298</v>
      </c>
      <c r="J5" s="23"/>
    </row>
    <row r="6" spans="1:10" x14ac:dyDescent="0.25">
      <c r="A6" s="21">
        <v>1</v>
      </c>
      <c r="B6" s="21" t="s">
        <v>201</v>
      </c>
      <c r="C6" s="21">
        <v>5</v>
      </c>
      <c r="D6" s="21" t="s">
        <v>14</v>
      </c>
      <c r="E6" s="22">
        <v>-0.20718518165803801</v>
      </c>
      <c r="F6" s="22">
        <v>0.152426720259007</v>
      </c>
      <c r="G6" s="22">
        <v>2.3233905048917598E-2</v>
      </c>
      <c r="H6" s="22">
        <v>1.8475456195717701</v>
      </c>
      <c r="I6" s="23">
        <v>0.17406912337104999</v>
      </c>
      <c r="J6" s="23"/>
    </row>
    <row r="7" spans="1:10" x14ac:dyDescent="0.25">
      <c r="A7" s="21">
        <v>1</v>
      </c>
      <c r="B7" s="21" t="s">
        <v>202</v>
      </c>
      <c r="C7" s="21">
        <v>6</v>
      </c>
      <c r="D7" s="21" t="s">
        <v>55</v>
      </c>
      <c r="E7" s="22">
        <v>-0.25009695089037998</v>
      </c>
      <c r="F7" s="22">
        <v>0.15576420738782301</v>
      </c>
      <c r="G7" s="22">
        <v>2.42624883031567E-2</v>
      </c>
      <c r="H7" s="22">
        <v>2.5779913446275602</v>
      </c>
      <c r="I7" s="23">
        <v>0.10835908791213</v>
      </c>
      <c r="J7" s="23"/>
    </row>
    <row r="8" spans="1:10" x14ac:dyDescent="0.25">
      <c r="A8" s="21">
        <v>1</v>
      </c>
      <c r="B8" s="21" t="s">
        <v>203</v>
      </c>
      <c r="C8" s="21">
        <v>7</v>
      </c>
      <c r="D8" s="21" t="s">
        <v>58</v>
      </c>
      <c r="E8" s="22">
        <v>8.5127706915417198E-2</v>
      </c>
      <c r="F8" s="22">
        <v>0.17326173957982699</v>
      </c>
      <c r="G8" s="22">
        <v>3.0019630402227802E-2</v>
      </c>
      <c r="H8" s="22">
        <v>0.241399590453964</v>
      </c>
      <c r="I8" s="23">
        <v>0.62319707932188495</v>
      </c>
      <c r="J8" s="23"/>
    </row>
    <row r="9" spans="1:10" x14ac:dyDescent="0.25">
      <c r="A9" s="21">
        <v>1</v>
      </c>
      <c r="B9" s="21" t="s">
        <v>204</v>
      </c>
      <c r="C9" s="21">
        <v>8</v>
      </c>
      <c r="D9" s="21" t="s">
        <v>24</v>
      </c>
      <c r="E9" s="22">
        <v>-0.217523245866973</v>
      </c>
      <c r="F9" s="22">
        <v>0.15534234759874799</v>
      </c>
      <c r="G9" s="22">
        <v>2.4131244957490298E-2</v>
      </c>
      <c r="H9" s="22">
        <v>1.96079243221211</v>
      </c>
      <c r="I9" s="23">
        <v>0.161428594626323</v>
      </c>
      <c r="J9" s="23"/>
    </row>
    <row r="10" spans="1:10" x14ac:dyDescent="0.25">
      <c r="A10" s="21">
        <v>1</v>
      </c>
      <c r="B10" s="21" t="s">
        <v>205</v>
      </c>
      <c r="C10" s="21">
        <v>9</v>
      </c>
      <c r="D10" s="21" t="s">
        <v>11</v>
      </c>
      <c r="E10" s="22">
        <v>0.11889849408186</v>
      </c>
      <c r="F10" s="22">
        <v>0.163497505350261</v>
      </c>
      <c r="G10" s="22">
        <v>2.6731434255758701E-2</v>
      </c>
      <c r="H10" s="22">
        <v>0.52884748942674897</v>
      </c>
      <c r="I10" s="23">
        <v>0.46709180222583702</v>
      </c>
      <c r="J10" s="23"/>
    </row>
    <row r="11" spans="1:10" x14ac:dyDescent="0.25">
      <c r="A11" s="21">
        <v>1</v>
      </c>
      <c r="B11" s="21" t="s">
        <v>206</v>
      </c>
      <c r="C11" s="21">
        <v>10</v>
      </c>
      <c r="D11" s="21" t="s">
        <v>20</v>
      </c>
      <c r="E11" s="22">
        <v>-0.17755693913158899</v>
      </c>
      <c r="F11" s="22">
        <v>0.16071084949588199</v>
      </c>
      <c r="G11" s="22">
        <v>2.5827977145688099E-2</v>
      </c>
      <c r="H11" s="22">
        <v>1.2206324349734099</v>
      </c>
      <c r="I11" s="23">
        <v>0.26923657210886998</v>
      </c>
      <c r="J11" s="23"/>
    </row>
    <row r="12" spans="1:10" x14ac:dyDescent="0.25">
      <c r="A12" s="21">
        <v>1</v>
      </c>
      <c r="B12" s="21" t="s">
        <v>207</v>
      </c>
      <c r="C12" s="21">
        <v>11</v>
      </c>
      <c r="D12" s="21" t="s">
        <v>67</v>
      </c>
      <c r="E12" s="22">
        <v>0.26935489150731701</v>
      </c>
      <c r="F12" s="22">
        <v>0.16632263001236</v>
      </c>
      <c r="G12" s="22">
        <v>2.7663217254228298E-2</v>
      </c>
      <c r="H12" s="22">
        <v>2.6226905175980102</v>
      </c>
      <c r="I12" s="23">
        <v>0.10534568259567299</v>
      </c>
      <c r="J12" s="23"/>
    </row>
    <row r="13" spans="1:10" x14ac:dyDescent="0.25">
      <c r="A13" s="21">
        <v>1</v>
      </c>
      <c r="B13" s="21" t="s">
        <v>208</v>
      </c>
      <c r="C13" s="21">
        <v>12</v>
      </c>
      <c r="D13" s="21" t="s">
        <v>22</v>
      </c>
      <c r="E13" s="22">
        <v>0.180869334459898</v>
      </c>
      <c r="F13" s="22">
        <v>0.17633875949036401</v>
      </c>
      <c r="G13" s="22">
        <v>3.1095358098600302E-2</v>
      </c>
      <c r="H13" s="22">
        <v>1.0520450044098</v>
      </c>
      <c r="I13" s="23">
        <v>0.30503657369868298</v>
      </c>
      <c r="J13" s="23"/>
    </row>
    <row r="14" spans="1:10" x14ac:dyDescent="0.25">
      <c r="A14" s="21">
        <v>1</v>
      </c>
      <c r="B14" s="21" t="s">
        <v>209</v>
      </c>
      <c r="C14" s="21">
        <v>13</v>
      </c>
      <c r="D14" s="21" t="s">
        <v>72</v>
      </c>
      <c r="E14" s="22">
        <v>-0.275620273437301</v>
      </c>
      <c r="F14" s="22">
        <v>0.18210759861473799</v>
      </c>
      <c r="G14" s="22">
        <v>3.3163177473226703E-2</v>
      </c>
      <c r="H14" s="22">
        <v>2.2906892800300001</v>
      </c>
      <c r="I14" s="23">
        <v>0.13015211167455501</v>
      </c>
      <c r="J14" s="23"/>
    </row>
    <row r="15" spans="1:10" x14ac:dyDescent="0.25">
      <c r="A15" s="21">
        <v>1</v>
      </c>
      <c r="B15" s="21" t="s">
        <v>210</v>
      </c>
      <c r="C15" s="21">
        <v>14</v>
      </c>
      <c r="D15" s="21" t="s">
        <v>75</v>
      </c>
      <c r="E15" s="22">
        <v>-0.322664613539069</v>
      </c>
      <c r="F15" s="22">
        <v>0.15204170737377501</v>
      </c>
      <c r="G15" s="22">
        <v>2.31166807811325E-2</v>
      </c>
      <c r="H15" s="22">
        <v>4.5037803573985302</v>
      </c>
      <c r="I15" s="23">
        <v>3.3820006843203798E-2</v>
      </c>
      <c r="J15" s="23"/>
    </row>
    <row r="16" spans="1:10" x14ac:dyDescent="0.25">
      <c r="A16" s="21">
        <v>1</v>
      </c>
      <c r="B16" s="21" t="s">
        <v>211</v>
      </c>
      <c r="C16" s="21">
        <v>15</v>
      </c>
      <c r="D16" s="21" t="s">
        <v>25</v>
      </c>
      <c r="E16" s="22">
        <v>-8.5905792190606706E-2</v>
      </c>
      <c r="F16" s="22">
        <v>0.169710160959504</v>
      </c>
      <c r="G16" s="22">
        <v>2.8801538732900801E-2</v>
      </c>
      <c r="H16" s="22">
        <v>0.25622954385647301</v>
      </c>
      <c r="I16" s="23">
        <v>0.61272242313496905</v>
      </c>
      <c r="J16" s="23"/>
    </row>
    <row r="17" spans="1:10" x14ac:dyDescent="0.25">
      <c r="A17" s="21">
        <v>1</v>
      </c>
      <c r="B17" s="21" t="s">
        <v>212</v>
      </c>
      <c r="C17" s="21">
        <v>16</v>
      </c>
      <c r="D17" s="21" t="s">
        <v>80</v>
      </c>
      <c r="E17" s="22">
        <v>-0.171810372235398</v>
      </c>
      <c r="F17" s="22">
        <v>0.16858853420972</v>
      </c>
      <c r="G17" s="22">
        <v>2.8422093866981898E-2</v>
      </c>
      <c r="H17" s="22">
        <v>1.03858653573578</v>
      </c>
      <c r="I17" s="23">
        <v>0.308150434283195</v>
      </c>
      <c r="J17" s="23"/>
    </row>
    <row r="18" spans="1:10" x14ac:dyDescent="0.25">
      <c r="A18" s="21">
        <v>1</v>
      </c>
      <c r="B18" s="21" t="s">
        <v>213</v>
      </c>
      <c r="C18" s="21">
        <v>17</v>
      </c>
      <c r="D18" s="21" t="s">
        <v>83</v>
      </c>
      <c r="E18" s="22">
        <v>1.2451781349322301E-3</v>
      </c>
      <c r="F18" s="22">
        <v>0.175300383391579</v>
      </c>
      <c r="G18" s="22">
        <v>3.07302244172344E-2</v>
      </c>
      <c r="H18" s="22">
        <v>5.0454190202520998E-5</v>
      </c>
      <c r="I18" s="23">
        <v>0.99433258481407905</v>
      </c>
      <c r="J18" s="23"/>
    </row>
    <row r="19" spans="1:10" x14ac:dyDescent="0.25">
      <c r="A19" s="21">
        <v>1</v>
      </c>
      <c r="B19" s="21" t="s">
        <v>214</v>
      </c>
      <c r="C19" s="21">
        <v>18</v>
      </c>
      <c r="D19" s="21" t="s">
        <v>12</v>
      </c>
      <c r="E19" s="22">
        <v>9.6263207012275101E-2</v>
      </c>
      <c r="F19" s="22">
        <v>0.19667671745176801</v>
      </c>
      <c r="G19" s="22">
        <v>3.8681731187602403E-2</v>
      </c>
      <c r="H19" s="22">
        <v>0.23956024561946401</v>
      </c>
      <c r="I19" s="23">
        <v>0.62452390907321897</v>
      </c>
      <c r="J19" s="23"/>
    </row>
    <row r="20" spans="1:10" x14ac:dyDescent="0.25">
      <c r="A20" s="21">
        <v>1</v>
      </c>
      <c r="B20" s="21" t="s">
        <v>215</v>
      </c>
      <c r="C20" s="21">
        <v>19</v>
      </c>
      <c r="D20" s="21" t="s">
        <v>88</v>
      </c>
      <c r="E20" s="22">
        <v>0.218523289673837</v>
      </c>
      <c r="F20" s="22">
        <v>0.19503182770099001</v>
      </c>
      <c r="G20" s="22">
        <v>3.8037413816388803E-2</v>
      </c>
      <c r="H20" s="22">
        <v>1.2554068044789299</v>
      </c>
      <c r="I20" s="23">
        <v>0.26252231389512598</v>
      </c>
      <c r="J20" s="23"/>
    </row>
    <row r="21" spans="1:10" x14ac:dyDescent="0.25">
      <c r="A21" s="21">
        <v>1</v>
      </c>
      <c r="B21" s="21" t="s">
        <v>216</v>
      </c>
      <c r="C21" s="21">
        <v>20</v>
      </c>
      <c r="D21" s="21" t="s">
        <v>91</v>
      </c>
      <c r="E21" s="22">
        <v>0.205402147456128</v>
      </c>
      <c r="F21" s="22">
        <v>0.19253947284529799</v>
      </c>
      <c r="G21" s="22">
        <v>3.7071448603545297E-2</v>
      </c>
      <c r="H21" s="22">
        <v>1.13807374054313</v>
      </c>
      <c r="I21" s="23">
        <v>0.28605972405188901</v>
      </c>
      <c r="J21" s="23"/>
    </row>
    <row r="22" spans="1:10" x14ac:dyDescent="0.25">
      <c r="A22" s="21">
        <v>1</v>
      </c>
      <c r="B22" s="21" t="s">
        <v>217</v>
      </c>
      <c r="C22" s="21">
        <v>21</v>
      </c>
      <c r="D22" s="21" t="s">
        <v>15</v>
      </c>
      <c r="E22" s="22">
        <v>-7.2843556985554198E-2</v>
      </c>
      <c r="F22" s="22">
        <v>0.20014986177872801</v>
      </c>
      <c r="G22" s="22">
        <v>4.0059967170044002E-2</v>
      </c>
      <c r="H22" s="22">
        <v>0.13245601954151201</v>
      </c>
      <c r="I22" s="23">
        <v>0.71589902246394599</v>
      </c>
      <c r="J22" s="23"/>
    </row>
    <row r="23" spans="1:10" x14ac:dyDescent="0.25">
      <c r="A23" s="21">
        <v>1</v>
      </c>
      <c r="B23" s="21" t="s">
        <v>218</v>
      </c>
      <c r="C23" s="21">
        <v>22</v>
      </c>
      <c r="D23" s="21" t="s">
        <v>17</v>
      </c>
      <c r="E23" s="22">
        <v>0.35439183952256897</v>
      </c>
      <c r="F23" s="22">
        <v>0.20740592843354899</v>
      </c>
      <c r="G23" s="22">
        <v>4.3017219149382502E-2</v>
      </c>
      <c r="H23" s="22">
        <v>2.9196116904733298</v>
      </c>
      <c r="I23" s="23">
        <v>8.7508920304392807E-2</v>
      </c>
      <c r="J23" s="23"/>
    </row>
    <row r="24" spans="1:10" x14ac:dyDescent="0.25">
      <c r="A24" s="21">
        <v>1</v>
      </c>
      <c r="B24" s="21" t="s">
        <v>219</v>
      </c>
      <c r="C24" s="21">
        <v>23</v>
      </c>
      <c r="D24" s="21" t="s">
        <v>23</v>
      </c>
      <c r="E24" s="22">
        <v>0.40462570155537297</v>
      </c>
      <c r="F24" s="22">
        <v>0.21305219989846499</v>
      </c>
      <c r="G24" s="22">
        <v>4.5391239881575299E-2</v>
      </c>
      <c r="H24" s="22">
        <v>3.6069065041255599</v>
      </c>
      <c r="I24" s="23">
        <v>5.7540057980995998E-2</v>
      </c>
      <c r="J24" s="23"/>
    </row>
    <row r="25" spans="1:10" x14ac:dyDescent="0.25">
      <c r="A25" s="21">
        <v>1</v>
      </c>
      <c r="B25" s="21" t="s">
        <v>220</v>
      </c>
      <c r="C25" s="21">
        <v>24</v>
      </c>
      <c r="D25" s="21" t="s">
        <v>13</v>
      </c>
      <c r="E25" s="22">
        <v>-0.115476207247102</v>
      </c>
      <c r="F25" s="22">
        <v>0.18637658844452601</v>
      </c>
      <c r="G25" s="22">
        <v>3.4736232720220098E-2</v>
      </c>
      <c r="H25" s="22">
        <v>0.38388602896517898</v>
      </c>
      <c r="I25" s="23">
        <v>0.53553080204343595</v>
      </c>
      <c r="J25" s="23"/>
    </row>
    <row r="26" spans="1:10" x14ac:dyDescent="0.25">
      <c r="A26" s="21">
        <v>1</v>
      </c>
      <c r="B26" s="21" t="s">
        <v>221</v>
      </c>
      <c r="C26" s="21">
        <v>25</v>
      </c>
      <c r="D26" s="21" t="s">
        <v>26</v>
      </c>
      <c r="E26" s="22">
        <v>-6.3309775348817196E-2</v>
      </c>
      <c r="F26" s="22">
        <v>0.206744664286897</v>
      </c>
      <c r="G26" s="22">
        <v>4.2743356211101702E-2</v>
      </c>
      <c r="H26" s="22">
        <v>9.3771945163180007E-2</v>
      </c>
      <c r="I26" s="23">
        <v>0.75943558327388005</v>
      </c>
      <c r="J26" s="23"/>
    </row>
    <row r="27" spans="1:10" x14ac:dyDescent="0.25">
      <c r="A27" s="21">
        <v>1</v>
      </c>
      <c r="B27" s="21" t="s">
        <v>222</v>
      </c>
      <c r="C27" s="21">
        <v>26</v>
      </c>
      <c r="D27" s="21" t="s">
        <v>21</v>
      </c>
      <c r="E27" s="22">
        <v>-0.41919997464146003</v>
      </c>
      <c r="F27" s="22">
        <v>0.19120212782561</v>
      </c>
      <c r="G27" s="22">
        <v>3.6558253685040801E-2</v>
      </c>
      <c r="H27" s="22">
        <v>4.80681107618953</v>
      </c>
      <c r="I27" s="23">
        <v>2.8347456182644799E-2</v>
      </c>
      <c r="J27" s="23"/>
    </row>
    <row r="28" spans="1:10" x14ac:dyDescent="0.25">
      <c r="A28" s="21">
        <v>1</v>
      </c>
      <c r="B28" s="21" t="s">
        <v>223</v>
      </c>
      <c r="C28" s="21">
        <v>27</v>
      </c>
      <c r="D28" s="21" t="s">
        <v>106</v>
      </c>
      <c r="E28" s="22">
        <v>4.7176065729364301E-2</v>
      </c>
      <c r="F28" s="22">
        <v>0.21682136714181099</v>
      </c>
      <c r="G28" s="22">
        <v>4.7011505249243801E-2</v>
      </c>
      <c r="H28" s="22">
        <v>4.7341202241914897E-2</v>
      </c>
      <c r="I28" s="23">
        <v>0.82775610770409502</v>
      </c>
      <c r="J28" s="23"/>
    </row>
    <row r="29" spans="1:10" x14ac:dyDescent="0.25">
      <c r="A29" s="21"/>
      <c r="B29" s="21"/>
      <c r="C29" s="21"/>
      <c r="D29" s="21"/>
      <c r="E29" s="22"/>
      <c r="F29" s="22"/>
      <c r="G29" s="22"/>
      <c r="H29" s="22"/>
      <c r="I29" s="27"/>
      <c r="J29" s="23"/>
    </row>
    <row r="30" spans="1:10" x14ac:dyDescent="0.25">
      <c r="A30" s="21"/>
      <c r="B30" s="21"/>
      <c r="C30" s="21"/>
      <c r="D30" s="21"/>
      <c r="E30" s="22"/>
      <c r="F30" s="22"/>
      <c r="G30" s="22"/>
      <c r="H30" s="22"/>
      <c r="I30" s="27"/>
      <c r="J30" s="23"/>
    </row>
    <row r="31" spans="1:10" x14ac:dyDescent="0.25">
      <c r="A31" s="21"/>
      <c r="B31" s="21"/>
      <c r="C31" s="21"/>
      <c r="D31" s="21"/>
      <c r="E31" s="22"/>
      <c r="F31" s="22"/>
      <c r="G31" s="22"/>
      <c r="H31" s="22"/>
      <c r="I31" s="27"/>
      <c r="J31" s="23"/>
    </row>
    <row r="32" spans="1:10" x14ac:dyDescent="0.25">
      <c r="A32" s="21"/>
      <c r="B32" s="21"/>
      <c r="C32" s="21"/>
      <c r="D32" s="21"/>
      <c r="E32" s="22"/>
      <c r="F32" s="22"/>
      <c r="G32" s="22"/>
      <c r="H32" s="22"/>
      <c r="I32" s="27"/>
      <c r="J32" s="23"/>
    </row>
    <row r="33" spans="1:10" x14ac:dyDescent="0.25">
      <c r="A33" s="21"/>
      <c r="B33" s="21"/>
      <c r="C33" s="21"/>
      <c r="D33" s="21"/>
      <c r="E33" s="22"/>
      <c r="F33" s="22"/>
      <c r="G33" s="22"/>
      <c r="H33" s="22"/>
      <c r="I33" s="27"/>
      <c r="J33" s="23"/>
    </row>
    <row r="34" spans="1:10" x14ac:dyDescent="0.25">
      <c r="A34" s="21"/>
      <c r="B34" s="21"/>
      <c r="C34" s="21"/>
      <c r="D34" s="21"/>
      <c r="E34" s="22"/>
      <c r="F34" s="22"/>
      <c r="G34" s="22"/>
      <c r="H34" s="22"/>
      <c r="I34" s="27"/>
      <c r="J34" s="23"/>
    </row>
    <row r="35" spans="1:10" x14ac:dyDescent="0.25">
      <c r="A35" s="21"/>
      <c r="B35" s="21"/>
      <c r="C35" s="21"/>
      <c r="D35" s="21"/>
      <c r="E35" s="22"/>
      <c r="F35" s="22"/>
      <c r="G35" s="22"/>
      <c r="H35" s="22"/>
      <c r="I35" s="27"/>
      <c r="J35" s="23"/>
    </row>
    <row r="36" spans="1:10" x14ac:dyDescent="0.25">
      <c r="A36" s="21"/>
      <c r="B36" s="21"/>
      <c r="C36" s="21"/>
      <c r="D36" s="21"/>
      <c r="E36" s="22"/>
      <c r="F36" s="22"/>
      <c r="G36" s="22"/>
      <c r="H36" s="22"/>
      <c r="I36" s="27"/>
      <c r="J36" s="23"/>
    </row>
    <row r="37" spans="1:10" x14ac:dyDescent="0.25">
      <c r="A37" s="21"/>
      <c r="B37" s="21"/>
      <c r="C37" s="21"/>
      <c r="D37" s="21"/>
      <c r="E37" s="22"/>
      <c r="F37" s="22"/>
      <c r="G37" s="22"/>
      <c r="H37" s="22"/>
      <c r="I37" s="27"/>
      <c r="J37" s="23"/>
    </row>
    <row r="38" spans="1:10" x14ac:dyDescent="0.25">
      <c r="A38" s="21"/>
      <c r="B38" s="21"/>
      <c r="C38" s="21"/>
      <c r="D38" s="21"/>
      <c r="E38" s="22"/>
      <c r="F38" s="22"/>
      <c r="G38" s="22"/>
      <c r="H38" s="22"/>
      <c r="I38" s="27"/>
      <c r="J38" s="23"/>
    </row>
    <row r="39" spans="1:10" x14ac:dyDescent="0.25">
      <c r="A39" s="21"/>
      <c r="B39" s="21"/>
      <c r="C39" s="21"/>
      <c r="D39" s="21"/>
      <c r="E39" s="22"/>
      <c r="F39" s="22"/>
      <c r="G39" s="22"/>
      <c r="H39" s="22"/>
      <c r="I39" s="27"/>
      <c r="J39" s="23"/>
    </row>
    <row r="40" spans="1:10" x14ac:dyDescent="0.25">
      <c r="A40" s="21"/>
      <c r="B40" s="21"/>
      <c r="C40" s="21"/>
      <c r="D40" s="21"/>
      <c r="E40" s="22"/>
      <c r="F40" s="22"/>
      <c r="G40" s="22"/>
      <c r="H40" s="22"/>
      <c r="I40" s="27"/>
      <c r="J40" s="23"/>
    </row>
    <row r="41" spans="1:10" x14ac:dyDescent="0.25">
      <c r="A41" s="21"/>
      <c r="B41" s="21"/>
      <c r="C41" s="21"/>
      <c r="D41" s="21"/>
      <c r="E41" s="22"/>
      <c r="F41" s="22"/>
      <c r="G41" s="22"/>
      <c r="H41" s="22"/>
      <c r="I41" s="27"/>
      <c r="J41" s="23"/>
    </row>
    <row r="42" spans="1:10" x14ac:dyDescent="0.25">
      <c r="A42" s="21"/>
      <c r="B42" s="21"/>
      <c r="C42" s="21"/>
      <c r="D42" s="21"/>
      <c r="E42" s="22"/>
      <c r="F42" s="22"/>
      <c r="G42" s="22"/>
      <c r="H42" s="22"/>
      <c r="I42" s="27"/>
      <c r="J42" s="23"/>
    </row>
    <row r="43" spans="1:10" x14ac:dyDescent="0.25">
      <c r="A43" s="21"/>
      <c r="B43" s="21"/>
      <c r="C43" s="21"/>
      <c r="D43" s="21"/>
      <c r="E43" s="22"/>
      <c r="F43" s="22"/>
      <c r="G43" s="22"/>
      <c r="H43" s="22"/>
      <c r="I43" s="27"/>
      <c r="J43" s="23"/>
    </row>
    <row r="44" spans="1:10" x14ac:dyDescent="0.25">
      <c r="A44" s="21"/>
      <c r="B44" s="21"/>
      <c r="C44" s="21"/>
      <c r="D44" s="21"/>
      <c r="E44" s="22"/>
      <c r="F44" s="22"/>
      <c r="G44" s="22"/>
      <c r="H44" s="22"/>
      <c r="I44" s="27"/>
      <c r="J44" s="23"/>
    </row>
    <row r="45" spans="1:10" x14ac:dyDescent="0.25">
      <c r="A45" s="21"/>
      <c r="B45" s="21"/>
      <c r="C45" s="21"/>
      <c r="D45" s="21"/>
      <c r="E45" s="22"/>
      <c r="F45" s="22"/>
      <c r="G45" s="22"/>
      <c r="H45" s="22"/>
      <c r="I45" s="27"/>
      <c r="J45" s="23"/>
    </row>
    <row r="46" spans="1:10" x14ac:dyDescent="0.25">
      <c r="A46" s="21"/>
      <c r="B46" s="21"/>
      <c r="C46" s="21"/>
      <c r="D46" s="21"/>
      <c r="E46" s="22"/>
      <c r="F46" s="22"/>
      <c r="G46" s="22"/>
      <c r="H46" s="22"/>
      <c r="I46" s="27"/>
      <c r="J46" s="23"/>
    </row>
    <row r="47" spans="1:10" x14ac:dyDescent="0.25">
      <c r="A47" s="21"/>
      <c r="B47" s="21"/>
      <c r="C47" s="21"/>
      <c r="D47" s="21"/>
      <c r="E47" s="22"/>
      <c r="F47" s="22"/>
      <c r="G47" s="22"/>
      <c r="H47" s="22"/>
      <c r="I47" s="27"/>
      <c r="J47" s="23"/>
    </row>
    <row r="48" spans="1:10" x14ac:dyDescent="0.25">
      <c r="A48" s="21"/>
      <c r="B48" s="21"/>
      <c r="C48" s="21"/>
      <c r="D48" s="21"/>
      <c r="E48" s="22"/>
      <c r="F48" s="22"/>
      <c r="G48" s="22"/>
      <c r="H48" s="22"/>
      <c r="I48" s="27"/>
      <c r="J48" s="23"/>
    </row>
    <row r="49" spans="1:10" x14ac:dyDescent="0.25">
      <c r="A49" s="21"/>
      <c r="B49" s="21"/>
      <c r="C49" s="21"/>
      <c r="D49" s="21"/>
      <c r="E49" s="22"/>
      <c r="F49" s="22"/>
      <c r="G49" s="22"/>
      <c r="H49" s="22"/>
      <c r="I49" s="27"/>
      <c r="J49" s="23"/>
    </row>
    <row r="50" spans="1:10" x14ac:dyDescent="0.25">
      <c r="A50" s="21"/>
      <c r="B50" s="21"/>
      <c r="C50" s="21"/>
      <c r="D50" s="21"/>
      <c r="E50" s="22"/>
      <c r="F50" s="22"/>
      <c r="G50" s="22"/>
      <c r="H50" s="22"/>
      <c r="I50" s="27"/>
      <c r="J50" s="23"/>
    </row>
    <row r="51" spans="1:10" x14ac:dyDescent="0.25">
      <c r="A51" s="21"/>
      <c r="B51" s="21"/>
      <c r="C51" s="21"/>
      <c r="D51" s="21"/>
      <c r="E51" s="22"/>
      <c r="F51" s="22"/>
      <c r="G51" s="22"/>
      <c r="H51" s="22"/>
      <c r="I51" s="27"/>
      <c r="J51" s="23"/>
    </row>
    <row r="52" spans="1:10" x14ac:dyDescent="0.25">
      <c r="A52" s="21"/>
      <c r="B52" s="21"/>
      <c r="C52" s="21"/>
      <c r="D52" s="21"/>
      <c r="E52" s="22"/>
      <c r="F52" s="22"/>
      <c r="G52" s="22"/>
      <c r="H52" s="22"/>
      <c r="I52" s="27"/>
      <c r="J52" s="23"/>
    </row>
    <row r="53" spans="1:10" x14ac:dyDescent="0.25">
      <c r="A53" s="21"/>
      <c r="B53" s="21"/>
      <c r="C53" s="21"/>
      <c r="D53" s="21"/>
      <c r="E53" s="22"/>
      <c r="F53" s="22"/>
      <c r="G53" s="22"/>
      <c r="H53" s="22"/>
      <c r="I53" s="27"/>
      <c r="J53" s="23"/>
    </row>
    <row r="54" spans="1:10" x14ac:dyDescent="0.25">
      <c r="A54" s="21"/>
      <c r="B54" s="21"/>
      <c r="C54" s="21"/>
      <c r="D54" s="21"/>
      <c r="E54" s="22"/>
      <c r="F54" s="22"/>
      <c r="G54" s="22"/>
      <c r="H54" s="22"/>
      <c r="I54" s="27"/>
      <c r="J54" s="23"/>
    </row>
  </sheetData>
  <sortState ref="A2:J28">
    <sortCondition ref="D2:D28"/>
  </sortState>
  <conditionalFormatting sqref="I2:I28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F28" sqref="F28"/>
    </sheetView>
  </sheetViews>
  <sheetFormatPr defaultRowHeight="15" x14ac:dyDescent="0.25"/>
  <sheetData>
    <row r="2" spans="1:4" x14ac:dyDescent="0.25">
      <c r="B2" s="1">
        <v>1</v>
      </c>
      <c r="C2" s="1" t="s">
        <v>178</v>
      </c>
      <c r="D2" s="1">
        <v>2</v>
      </c>
    </row>
    <row r="3" spans="1:4" x14ac:dyDescent="0.25">
      <c r="A3" s="1">
        <v>2001</v>
      </c>
      <c r="B3" s="13">
        <f>VLOOKUP(CONCATENATE("year",$A3,"_",B$2),Estimates!$E$2:$I$500,2,FALSE)</f>
        <v>-0.195699580148918</v>
      </c>
      <c r="C3" s="13">
        <f>0.042*(A3-2000)-0.1734</f>
        <v>-0.13139999999999999</v>
      </c>
      <c r="D3" s="13">
        <f>VLOOKUP(CONCATENATE("year",$A3,"_",D$2),Estimates!$E$2:$I$500,2,FALSE)</f>
        <v>-0.206370775577287</v>
      </c>
    </row>
    <row r="4" spans="1:4" x14ac:dyDescent="0.25">
      <c r="A4" s="1">
        <f>A3+1</f>
        <v>2002</v>
      </c>
      <c r="B4" s="13">
        <f>VLOOKUP(CONCATENATE("year",$A4,"_",B$2),Estimates!$E$2:$I$500,2,FALSE)</f>
        <v>-0.125769652219894</v>
      </c>
      <c r="C4" s="13">
        <f t="shared" ref="C4:C17" si="0">0.042*(A4-2000)-0.1734</f>
        <v>-8.9399999999999993E-2</v>
      </c>
      <c r="D4" s="13">
        <f>VLOOKUP(CONCATENATE("year",$A4,"_",D$2),Estimates!$E$2:$I$500,2,FALSE)</f>
        <v>-0.13377905649838201</v>
      </c>
    </row>
    <row r="5" spans="1:4" x14ac:dyDescent="0.25">
      <c r="A5" s="1">
        <f t="shared" ref="A5:A17" si="1">A4+1</f>
        <v>2003</v>
      </c>
      <c r="B5" s="13">
        <f>VLOOKUP(CONCATENATE("year",$A5,"_",B$2),Estimates!$E$2:$I$500,2,FALSE)</f>
        <v>-3.4126601308567699E-2</v>
      </c>
      <c r="C5" s="13">
        <f t="shared" si="0"/>
        <v>-4.7399999999999998E-2</v>
      </c>
      <c r="D5" s="13">
        <f>VLOOKUP(CONCATENATE("year",$A5,"_",D$2),Estimates!$E$2:$I$500,2,FALSE)</f>
        <v>-5.16382557029939E-2</v>
      </c>
    </row>
    <row r="6" spans="1:4" x14ac:dyDescent="0.25">
      <c r="A6" s="1">
        <f t="shared" si="1"/>
        <v>2004</v>
      </c>
      <c r="B6" s="13">
        <f>VLOOKUP(CONCATENATE("year",$A6,"_",B$2),Estimates!$E$2:$I$500,2,FALSE)</f>
        <v>9.5193288078510394E-2</v>
      </c>
      <c r="C6" s="13">
        <f t="shared" si="0"/>
        <v>-5.3999999999999881E-3</v>
      </c>
      <c r="D6" s="13">
        <f>VLOOKUP(CONCATENATE("year",$A6,"_",D$2),Estimates!$E$2:$I$500,2,FALSE)</f>
        <v>8.7911604776879093E-2</v>
      </c>
    </row>
    <row r="7" spans="1:4" x14ac:dyDescent="0.25">
      <c r="A7" s="1">
        <f t="shared" si="1"/>
        <v>2005</v>
      </c>
      <c r="B7" s="13">
        <f>VLOOKUP(CONCATENATE("year",$A7,"_",B$2),Estimates!$E$2:$I$500,2,FALSE)</f>
        <v>-1.0237402799145199E-2</v>
      </c>
      <c r="C7" s="13">
        <f t="shared" si="0"/>
        <v>3.6600000000000021E-2</v>
      </c>
      <c r="D7" s="13">
        <f>VLOOKUP(CONCATENATE("year",$A7,"_",D$2),Estimates!$E$2:$I$500,2,FALSE)</f>
        <v>-2.46740896642588E-2</v>
      </c>
    </row>
    <row r="8" spans="1:4" x14ac:dyDescent="0.25">
      <c r="A8" s="1">
        <f t="shared" si="1"/>
        <v>2006</v>
      </c>
      <c r="B8" s="13">
        <f>VLOOKUP(CONCATENATE("year",$A8,"_",B$2),Estimates!$E$2:$I$500,2,FALSE)</f>
        <v>8.18969779169713E-2</v>
      </c>
      <c r="C8" s="13">
        <f t="shared" si="0"/>
        <v>7.8600000000000003E-2</v>
      </c>
      <c r="D8" s="13">
        <f>VLOOKUP(CONCATENATE("year",$A8,"_",D$2),Estimates!$E$2:$I$500,2,FALSE)</f>
        <v>7.4709325540479696E-2</v>
      </c>
    </row>
    <row r="9" spans="1:4" x14ac:dyDescent="0.25">
      <c r="A9" s="1">
        <f t="shared" si="1"/>
        <v>2007</v>
      </c>
      <c r="B9" s="13">
        <f>VLOOKUP(CONCATENATE("year",$A9,"_",B$2),Estimates!$E$2:$I$500,2,FALSE)</f>
        <v>0.181540187451951</v>
      </c>
      <c r="C9" s="13">
        <f t="shared" si="0"/>
        <v>0.12060000000000004</v>
      </c>
      <c r="D9" s="13">
        <f>VLOOKUP(CONCATENATE("year",$A9,"_",D$2),Estimates!$E$2:$I$500,2,FALSE)</f>
        <v>0.17052803392058999</v>
      </c>
    </row>
    <row r="10" spans="1:4" x14ac:dyDescent="0.25">
      <c r="A10" s="1">
        <f t="shared" si="1"/>
        <v>2008</v>
      </c>
      <c r="B10" s="13">
        <f>VLOOKUP(CONCATENATE("year",$A10,"_",B$2),Estimates!$E$2:$I$500,2,FALSE)</f>
        <v>0.372741041992385</v>
      </c>
      <c r="C10" s="13">
        <f t="shared" si="0"/>
        <v>0.16260000000000002</v>
      </c>
      <c r="D10" s="13">
        <f>VLOOKUP(CONCATENATE("year",$A10,"_",D$2),Estimates!$E$2:$I$500,2,FALSE)</f>
        <v>0.35531491650261499</v>
      </c>
    </row>
    <row r="11" spans="1:4" x14ac:dyDescent="0.25">
      <c r="A11" s="1">
        <f t="shared" si="1"/>
        <v>2009</v>
      </c>
      <c r="B11" s="13">
        <f>VLOOKUP(CONCATENATE("year",$A11,"_",B$2),Estimates!$E$2:$I$500,2,FALSE)</f>
        <v>-2.4807222990388899E-3</v>
      </c>
      <c r="C11" s="13">
        <f t="shared" si="0"/>
        <v>0.2046</v>
      </c>
      <c r="D11" s="13">
        <f>VLOOKUP(CONCATENATE("year",$A11,"_",D$2),Estimates!$E$2:$I$500,2,FALSE)</f>
        <v>-8.5535679732634193E-3</v>
      </c>
    </row>
    <row r="12" spans="1:4" x14ac:dyDescent="0.25">
      <c r="A12" s="1">
        <f t="shared" si="1"/>
        <v>2010</v>
      </c>
      <c r="B12" s="13">
        <f>VLOOKUP(CONCATENATE("year",$A12,"_",B$2),Estimates!$E$2:$I$500,2,FALSE)</f>
        <v>0.22035196634885201</v>
      </c>
      <c r="C12" s="13">
        <f t="shared" si="0"/>
        <v>0.24660000000000004</v>
      </c>
      <c r="D12" s="13">
        <f>VLOOKUP(CONCATENATE("year",$A12,"_",D$2),Estimates!$E$2:$I$500,2,FALSE)</f>
        <v>0.21174375244294399</v>
      </c>
    </row>
    <row r="13" spans="1:4" x14ac:dyDescent="0.25">
      <c r="A13" s="1">
        <f t="shared" si="1"/>
        <v>2011</v>
      </c>
      <c r="B13" s="13">
        <f>VLOOKUP(CONCATENATE("year",$A13,"_",B$2),Estimates!$E$2:$I$500,2,FALSE)</f>
        <v>0.28402237809384001</v>
      </c>
      <c r="C13" s="13">
        <f t="shared" si="0"/>
        <v>0.28860000000000002</v>
      </c>
      <c r="D13" s="13">
        <f>VLOOKUP(CONCATENATE("year",$A13,"_",D$2),Estimates!$E$2:$I$500,2,FALSE)</f>
        <v>0.27764667672971399</v>
      </c>
    </row>
    <row r="14" spans="1:4" x14ac:dyDescent="0.25">
      <c r="A14" s="1">
        <f t="shared" si="1"/>
        <v>2012</v>
      </c>
      <c r="B14" s="13"/>
      <c r="C14" s="13">
        <f t="shared" si="0"/>
        <v>0.3306</v>
      </c>
      <c r="D14" s="13">
        <f>VLOOKUP(CONCATENATE("year",$A14,"_",D$2),Estimates!$E$2:$I$500,2,FALSE)</f>
        <v>0.29356610646828502</v>
      </c>
    </row>
    <row r="15" spans="1:4" x14ac:dyDescent="0.25">
      <c r="A15" s="1">
        <f t="shared" si="1"/>
        <v>2013</v>
      </c>
      <c r="B15" s="13"/>
      <c r="C15" s="13">
        <f t="shared" si="0"/>
        <v>0.37260000000000004</v>
      </c>
      <c r="D15" s="13">
        <f>VLOOKUP(CONCATENATE("year",$A15,"_",D$2),Estimates!$E$2:$I$500,2,FALSE)</f>
        <v>0.39718246365819698</v>
      </c>
    </row>
    <row r="16" spans="1:4" x14ac:dyDescent="0.25">
      <c r="A16" s="1">
        <f t="shared" si="1"/>
        <v>2014</v>
      </c>
      <c r="B16" s="13"/>
      <c r="C16" s="13">
        <f t="shared" si="0"/>
        <v>0.41460000000000008</v>
      </c>
      <c r="D16" s="13">
        <f>VLOOKUP(CONCATENATE("year",$A16,"_",D$2),Estimates!$E$2:$I$500,2,FALSE)</f>
        <v>0.46811468690021901</v>
      </c>
    </row>
    <row r="17" spans="1:4" x14ac:dyDescent="0.25">
      <c r="A17" s="1">
        <f t="shared" si="1"/>
        <v>2015</v>
      </c>
      <c r="B17" s="13"/>
      <c r="C17" s="13">
        <f t="shared" si="0"/>
        <v>0.45660000000000001</v>
      </c>
      <c r="D17" s="13">
        <f>VLOOKUP(CONCATENATE("year",$A17,"_",D$2),Estimates!$E$2:$I$500,2,FALSE)</f>
        <v>0.26818570915962903</v>
      </c>
    </row>
    <row r="18" spans="1:4" x14ac:dyDescent="0.25">
      <c r="A18" s="1"/>
      <c r="B18" s="13"/>
      <c r="C18" s="13"/>
      <c r="D18" s="13"/>
    </row>
    <row r="19" spans="1:4" x14ac:dyDescent="0.25">
      <c r="A19" s="1"/>
    </row>
    <row r="20" spans="1:4" x14ac:dyDescent="0.25">
      <c r="A20" s="1"/>
    </row>
    <row r="21" spans="1:4" x14ac:dyDescent="0.25">
      <c r="A21" s="1"/>
    </row>
    <row r="22" spans="1:4" x14ac:dyDescent="0.25">
      <c r="A22" s="1"/>
    </row>
    <row r="23" spans="1:4" x14ac:dyDescent="0.25">
      <c r="A2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1"/>
  <sheetViews>
    <sheetView workbookViewId="0">
      <selection activeCell="K8" sqref="K8:K1208"/>
    </sheetView>
  </sheetViews>
  <sheetFormatPr defaultRowHeight="15" x14ac:dyDescent="0.25"/>
  <cols>
    <col min="2" max="2" width="12.7109375" bestFit="1" customWidth="1"/>
    <col min="10" max="10" width="19.85546875" bestFit="1" customWidth="1"/>
    <col min="11" max="11" width="19.85546875" customWidth="1"/>
    <col min="12" max="12" width="10" style="13" bestFit="1" customWidth="1"/>
    <col min="14" max="14" width="9.7109375" customWidth="1"/>
    <col min="19" max="19" width="19.85546875" bestFit="1" customWidth="1"/>
  </cols>
  <sheetData>
    <row r="1" spans="1:22" x14ac:dyDescent="0.25">
      <c r="B1" s="30" t="s">
        <v>181</v>
      </c>
      <c r="C1" s="30"/>
      <c r="D1" s="30"/>
      <c r="E1" s="30"/>
      <c r="F1" s="30"/>
      <c r="G1" s="30"/>
      <c r="H1" s="30"/>
    </row>
    <row r="2" spans="1:22" x14ac:dyDescent="0.25">
      <c r="A2" s="1"/>
      <c r="B2" s="1" t="s">
        <v>179</v>
      </c>
      <c r="C2" s="1" t="s">
        <v>4</v>
      </c>
      <c r="D2" s="1" t="s">
        <v>27</v>
      </c>
      <c r="E2" s="1" t="s">
        <v>5</v>
      </c>
      <c r="F2" s="1" t="s">
        <v>6</v>
      </c>
      <c r="G2" s="1" t="s">
        <v>7</v>
      </c>
      <c r="H2" s="1" t="s">
        <v>8</v>
      </c>
      <c r="I2" s="1"/>
      <c r="J2" s="1"/>
      <c r="K2" s="1"/>
      <c r="N2" s="1" t="s">
        <v>184</v>
      </c>
    </row>
    <row r="3" spans="1:22" x14ac:dyDescent="0.25">
      <c r="B3" s="2">
        <f>VLOOKUP(CONCATENATE(B2,"_0"),Estimates!$E$2:$F$500,2,FALSE)</f>
        <v>6.3896709172441799</v>
      </c>
      <c r="C3" s="2">
        <f>VLOOKUP(CONCATENATE(C2,"_0"),Estimates!$E$2:$F$500,2,FALSE)</f>
        <v>-0.29753014666632599</v>
      </c>
      <c r="D3" s="2">
        <f>VLOOKUP(CONCATENATE(D2,"_0"),Estimates!$E$2:$F$500,2,FALSE)</f>
        <v>-0.37703527131088099</v>
      </c>
      <c r="E3" s="2">
        <f>VLOOKUP(CONCATENATE(E2,"_0"),Estimates!$E$2:$F$500,2,FALSE)</f>
        <v>-0.21384388496509699</v>
      </c>
      <c r="F3" s="2">
        <f>VLOOKUP(CONCATENATE(F2,"_0"),Estimates!$E$2:$F$500,2,FALSE)</f>
        <v>-0.220809797522141</v>
      </c>
      <c r="G3" s="2">
        <f>VLOOKUP(CONCATENATE(G2,"_0"),Estimates!$E$2:$F$500,2,FALSE)</f>
        <v>0.78605707882214004</v>
      </c>
      <c r="H3" s="2">
        <f>VLOOKUP(CONCATENATE(H2,"_0"),Estimates!$E$2:$F$500,2,FALSE)</f>
        <v>-0.114618170640876</v>
      </c>
    </row>
    <row r="5" spans="1:22" x14ac:dyDescent="0.25">
      <c r="T5" s="1" t="s">
        <v>187</v>
      </c>
      <c r="U5" s="1" t="s">
        <v>183</v>
      </c>
      <c r="V5" s="1" t="s">
        <v>184</v>
      </c>
    </row>
    <row r="6" spans="1:22" x14ac:dyDescent="0.25">
      <c r="S6" s="1" t="s">
        <v>186</v>
      </c>
      <c r="T6" s="1">
        <f>SUM(B$8:B$1208)</f>
        <v>1201</v>
      </c>
      <c r="U6" s="15">
        <f>AVERAGE(M8:M1208)</f>
        <v>4.1667441917482728E-2</v>
      </c>
      <c r="V6" s="13">
        <f>SQRT(AVERAGE(N8:N1208))</f>
        <v>0.34404037498303369</v>
      </c>
    </row>
    <row r="7" spans="1:22" x14ac:dyDescent="0.25">
      <c r="A7" s="1" t="str">
        <f>Forecast_Data!C1</f>
        <v>SEASON</v>
      </c>
      <c r="B7" s="1" t="s">
        <v>179</v>
      </c>
      <c r="C7" s="1" t="str">
        <f>Forecast_Data!E1</f>
        <v>PRECIP</v>
      </c>
      <c r="D7" s="1" t="str">
        <f>Forecast_Data!F1</f>
        <v>cold</v>
      </c>
      <c r="E7" s="1" t="str">
        <f>Forecast_Data!G1</f>
        <v>WINDY</v>
      </c>
      <c r="F7" s="1" t="str">
        <f>Forecast_Data!H1</f>
        <v>GRASS</v>
      </c>
      <c r="G7" s="1" t="str">
        <f>Forecast_Data!I1</f>
        <v>ALTITUDE</v>
      </c>
      <c r="H7" s="1" t="str">
        <f>Forecast_Data!J1</f>
        <v>DIST</v>
      </c>
      <c r="I7" s="1" t="str">
        <f>Forecast_Data!K1</f>
        <v>MAKE</v>
      </c>
      <c r="J7" s="1" t="str">
        <f>Forecast_Data!L1</f>
        <v>NAME</v>
      </c>
      <c r="K7" s="1"/>
      <c r="L7" s="13" t="s">
        <v>180</v>
      </c>
      <c r="M7" t="s">
        <v>182</v>
      </c>
      <c r="N7" t="s">
        <v>185</v>
      </c>
      <c r="S7" s="1">
        <v>2012</v>
      </c>
      <c r="T7" s="1">
        <f>COUNTIF($A$8:$A$1208,$S7)</f>
        <v>469</v>
      </c>
      <c r="U7" s="15">
        <f>SUMIF($A$8:$A$1208,$S7,$M$8:$M$1208)/COUNTIF($A$8:$A$1208,$S7)</f>
        <v>2.8873001148405308E-2</v>
      </c>
      <c r="V7" s="13">
        <f>SQRT(SUMIF($A$8:$A$1208,$S7,$N$8:$N$1208)/T7)</f>
        <v>0.34656978717460724</v>
      </c>
    </row>
    <row r="8" spans="1:22" x14ac:dyDescent="0.25">
      <c r="A8" s="1">
        <f>Forecast_Data!C2</f>
        <v>2012</v>
      </c>
      <c r="B8" s="1">
        <v>1</v>
      </c>
      <c r="C8" s="1">
        <f>Forecast_Data!E2</f>
        <v>0</v>
      </c>
      <c r="D8" s="1">
        <f>Forecast_Data!F2</f>
        <v>0</v>
      </c>
      <c r="E8" s="1">
        <f>Forecast_Data!G2</f>
        <v>0</v>
      </c>
      <c r="F8" s="1">
        <f>Forecast_Data!H2</f>
        <v>0</v>
      </c>
      <c r="G8" s="1">
        <f>Forecast_Data!I2</f>
        <v>0</v>
      </c>
      <c r="H8" s="1">
        <f>Forecast_Data!J2</f>
        <v>24</v>
      </c>
      <c r="I8" s="1">
        <f>Forecast_Data!K2</f>
        <v>1</v>
      </c>
      <c r="J8" s="1" t="str">
        <f>Forecast_Data!L2</f>
        <v>Adam Vinatieri</v>
      </c>
      <c r="K8" s="1" t="str">
        <f>CONCATENATE(J8,"-",A8)</f>
        <v>Adam Vinatieri-2012</v>
      </c>
      <c r="L8" s="13">
        <f>1/(1+EXP(-(SUMPRODUCT($B$3:$H$3,B8:H8))))</f>
        <v>0.9743901519177316</v>
      </c>
      <c r="M8" s="13">
        <f>I8-L8</f>
        <v>2.5609848082268405E-2</v>
      </c>
      <c r="N8" s="4">
        <f>M8^2</f>
        <v>6.5586431879686665E-4</v>
      </c>
      <c r="S8" s="1">
        <v>2013</v>
      </c>
      <c r="T8" s="1">
        <f t="shared" ref="T8:T10" si="0">COUNTIF($A$8:$A$1208,$S8)</f>
        <v>332</v>
      </c>
      <c r="U8" s="15">
        <f t="shared" ref="U8:U10" si="1">SUMIF($A$8:$A$1208,$S8,$M$8:$M$1208)/COUNTIF($A$8:$A$1208,$S8)</f>
        <v>4.6764162862829625E-2</v>
      </c>
      <c r="V8" s="13">
        <f t="shared" ref="V8:V10" si="2">SQRT(SUMIF($A$8:$A$1208,$S8,$N$8:$N$1208)/T8)</f>
        <v>0.33660770174101257</v>
      </c>
    </row>
    <row r="9" spans="1:22" x14ac:dyDescent="0.25">
      <c r="A9" s="1">
        <f>Forecast_Data!C3</f>
        <v>2012</v>
      </c>
      <c r="B9" s="1">
        <v>1</v>
      </c>
      <c r="C9" s="1">
        <f>Forecast_Data!E3</f>
        <v>0</v>
      </c>
      <c r="D9" s="1">
        <f>Forecast_Data!F3</f>
        <v>0</v>
      </c>
      <c r="E9" s="1">
        <f>Forecast_Data!G3</f>
        <v>0</v>
      </c>
      <c r="F9" s="1">
        <f>Forecast_Data!H3</f>
        <v>0</v>
      </c>
      <c r="G9" s="1">
        <f>Forecast_Data!I3</f>
        <v>0</v>
      </c>
      <c r="H9" s="1">
        <f>Forecast_Data!J3</f>
        <v>53</v>
      </c>
      <c r="I9" s="1">
        <f>Forecast_Data!K3</f>
        <v>0</v>
      </c>
      <c r="J9" s="1" t="str">
        <f>Forecast_Data!L3</f>
        <v>Adam Vinatieri</v>
      </c>
      <c r="K9" s="1" t="str">
        <f t="shared" ref="K9:K72" si="3">CONCATENATE(J9,"-",A9)</f>
        <v>Adam Vinatieri-2012</v>
      </c>
      <c r="L9" s="13">
        <f t="shared" ref="L9:L72" si="4">1/(1+EXP(-(SUMPRODUCT($B$3:$H$3,B9:H9))))</f>
        <v>0.5780827630544606</v>
      </c>
      <c r="M9" s="13">
        <f t="shared" ref="M9:M72" si="5">I9-L9</f>
        <v>-0.5780827630544606</v>
      </c>
      <c r="N9" s="4">
        <f t="shared" ref="N9:N72" si="6">M9^2</f>
        <v>0.33417968094067962</v>
      </c>
      <c r="S9" s="1">
        <v>2014</v>
      </c>
      <c r="T9" s="1">
        <f t="shared" si="0"/>
        <v>208</v>
      </c>
      <c r="U9" s="15">
        <f t="shared" si="1"/>
        <v>6.0478036373481481E-2</v>
      </c>
      <c r="V9" s="13">
        <f t="shared" si="2"/>
        <v>0.33145292541621268</v>
      </c>
    </row>
    <row r="10" spans="1:22" x14ac:dyDescent="0.25">
      <c r="A10" s="1">
        <f>Forecast_Data!C4</f>
        <v>2012</v>
      </c>
      <c r="B10" s="1">
        <v>1</v>
      </c>
      <c r="C10" s="1">
        <f>Forecast_Data!E4</f>
        <v>0</v>
      </c>
      <c r="D10" s="1">
        <f>Forecast_Data!F4</f>
        <v>0</v>
      </c>
      <c r="E10" s="1">
        <f>Forecast_Data!G4</f>
        <v>0</v>
      </c>
      <c r="F10" s="1">
        <f>Forecast_Data!H4</f>
        <v>0</v>
      </c>
      <c r="G10" s="1">
        <f>Forecast_Data!I4</f>
        <v>0</v>
      </c>
      <c r="H10" s="1">
        <f>Forecast_Data!J4</f>
        <v>50</v>
      </c>
      <c r="I10" s="1">
        <f>Forecast_Data!K4</f>
        <v>1</v>
      </c>
      <c r="J10" s="1" t="str">
        <f>Forecast_Data!L4</f>
        <v>Adam Vinatieri</v>
      </c>
      <c r="K10" s="1" t="str">
        <f t="shared" si="3"/>
        <v>Adam Vinatieri-2012</v>
      </c>
      <c r="L10" s="13">
        <f t="shared" si="4"/>
        <v>0.65898232068151108</v>
      </c>
      <c r="M10" s="13">
        <f t="shared" si="5"/>
        <v>0.34101767931848892</v>
      </c>
      <c r="N10" s="4">
        <f t="shared" si="6"/>
        <v>0.11629305760776774</v>
      </c>
      <c r="S10" s="1">
        <v>2015</v>
      </c>
      <c r="T10" s="1">
        <f t="shared" si="0"/>
        <v>192</v>
      </c>
      <c r="U10" s="15">
        <f t="shared" si="1"/>
        <v>4.372930504245439E-2</v>
      </c>
      <c r="V10" s="13">
        <f t="shared" si="2"/>
        <v>0.36339507157528084</v>
      </c>
    </row>
    <row r="11" spans="1:22" x14ac:dyDescent="0.25">
      <c r="A11" s="1">
        <f>Forecast_Data!C5</f>
        <v>2012</v>
      </c>
      <c r="B11" s="1">
        <v>1</v>
      </c>
      <c r="C11" s="1">
        <f>Forecast_Data!E5</f>
        <v>0</v>
      </c>
      <c r="D11" s="1">
        <f>Forecast_Data!F5</f>
        <v>0</v>
      </c>
      <c r="E11" s="1">
        <f>Forecast_Data!G5</f>
        <v>0</v>
      </c>
      <c r="F11" s="1">
        <f>Forecast_Data!H5</f>
        <v>0</v>
      </c>
      <c r="G11" s="1">
        <f>Forecast_Data!I5</f>
        <v>0</v>
      </c>
      <c r="H11" s="1">
        <f>Forecast_Data!J5</f>
        <v>28</v>
      </c>
      <c r="I11" s="1">
        <f>Forecast_Data!K5</f>
        <v>1</v>
      </c>
      <c r="J11" s="1" t="str">
        <f>Forecast_Data!L5</f>
        <v>Adam Vinatieri</v>
      </c>
      <c r="K11" s="1" t="str">
        <f t="shared" si="3"/>
        <v>Adam Vinatieri-2012</v>
      </c>
      <c r="L11" s="13">
        <f t="shared" si="4"/>
        <v>0.96008854500538421</v>
      </c>
      <c r="M11" s="13">
        <f t="shared" si="5"/>
        <v>3.9911454994615791E-2</v>
      </c>
      <c r="N11" s="4">
        <f t="shared" si="6"/>
        <v>1.5929242397872418E-3</v>
      </c>
      <c r="S11" s="5" t="s">
        <v>18</v>
      </c>
      <c r="T11" s="1">
        <f t="shared" ref="T11:T26" si="7">COUNTIF($J$8:$J$1208,$S11)</f>
        <v>137</v>
      </c>
      <c r="U11" s="15">
        <f t="shared" ref="U11:U26" si="8">SUMIF($J$8:$J$1208,$S11,$M$8:$M$1208)/COUNTIF($J$8:$J$1208,$S11)</f>
        <v>6.6893315568753886E-2</v>
      </c>
      <c r="V11" s="13">
        <f t="shared" ref="V11:V26" si="9">SQRT(SUMIF($J$8:$J$1208,$S11,$N$8:$N$1208)/T11)</f>
        <v>0.33968215698652232</v>
      </c>
    </row>
    <row r="12" spans="1:22" x14ac:dyDescent="0.25">
      <c r="A12" s="1">
        <f>Forecast_Data!C6</f>
        <v>2012</v>
      </c>
      <c r="B12" s="1">
        <v>1</v>
      </c>
      <c r="C12" s="1">
        <f>Forecast_Data!E6</f>
        <v>0</v>
      </c>
      <c r="D12" s="1">
        <f>Forecast_Data!F6</f>
        <v>0</v>
      </c>
      <c r="E12" s="1">
        <f>Forecast_Data!G6</f>
        <v>0</v>
      </c>
      <c r="F12" s="1">
        <f>Forecast_Data!H6</f>
        <v>0</v>
      </c>
      <c r="G12" s="1">
        <f>Forecast_Data!I6</f>
        <v>0</v>
      </c>
      <c r="H12" s="1">
        <f>Forecast_Data!J6</f>
        <v>48</v>
      </c>
      <c r="I12" s="1">
        <f>Forecast_Data!K6</f>
        <v>0</v>
      </c>
      <c r="J12" s="1" t="str">
        <f>Forecast_Data!L6</f>
        <v>Adam Vinatieri</v>
      </c>
      <c r="K12" s="1" t="str">
        <f t="shared" si="3"/>
        <v>Adam Vinatieri-2012</v>
      </c>
      <c r="L12" s="13">
        <f t="shared" si="4"/>
        <v>0.7084770073808182</v>
      </c>
      <c r="M12" s="13">
        <f t="shared" si="5"/>
        <v>-0.7084770073808182</v>
      </c>
      <c r="N12" s="4">
        <f t="shared" si="6"/>
        <v>0.5019396699872799</v>
      </c>
      <c r="S12" s="5" t="s">
        <v>22</v>
      </c>
      <c r="T12" s="1">
        <f t="shared" si="7"/>
        <v>128</v>
      </c>
      <c r="U12" s="15">
        <f t="shared" si="8"/>
        <v>8.4627621858598956E-2</v>
      </c>
      <c r="V12" s="13">
        <f t="shared" si="9"/>
        <v>0.32407298531799866</v>
      </c>
    </row>
    <row r="13" spans="1:22" x14ac:dyDescent="0.25">
      <c r="A13" s="1">
        <f>Forecast_Data!C7</f>
        <v>2012</v>
      </c>
      <c r="B13" s="1">
        <v>1</v>
      </c>
      <c r="C13" s="1">
        <f>Forecast_Data!E7</f>
        <v>0</v>
      </c>
      <c r="D13" s="1">
        <f>Forecast_Data!F7</f>
        <v>0</v>
      </c>
      <c r="E13" s="1">
        <f>Forecast_Data!G7</f>
        <v>0</v>
      </c>
      <c r="F13" s="1">
        <f>Forecast_Data!H7</f>
        <v>0</v>
      </c>
      <c r="G13" s="1">
        <f>Forecast_Data!I7</f>
        <v>0</v>
      </c>
      <c r="H13" s="1">
        <f>Forecast_Data!J7</f>
        <v>23</v>
      </c>
      <c r="I13" s="1">
        <f>Forecast_Data!K7</f>
        <v>1</v>
      </c>
      <c r="J13" s="1" t="str">
        <f>Forecast_Data!L7</f>
        <v>Adam Vinatieri</v>
      </c>
      <c r="K13" s="1" t="str">
        <f t="shared" si="3"/>
        <v>Adam Vinatieri-2012</v>
      </c>
      <c r="L13" s="13">
        <f t="shared" si="4"/>
        <v>0.97710002018532272</v>
      </c>
      <c r="M13" s="13">
        <f t="shared" si="5"/>
        <v>2.2899979814677285E-2</v>
      </c>
      <c r="N13" s="4">
        <f t="shared" si="6"/>
        <v>5.2440907551262706E-4</v>
      </c>
      <c r="S13" s="5" t="s">
        <v>15</v>
      </c>
      <c r="T13" s="1">
        <f t="shared" si="7"/>
        <v>119</v>
      </c>
      <c r="U13" s="15">
        <f t="shared" si="8"/>
        <v>4.7781063517529872E-2</v>
      </c>
      <c r="V13" s="13">
        <f t="shared" si="9"/>
        <v>0.32088580658080806</v>
      </c>
    </row>
    <row r="14" spans="1:22" x14ac:dyDescent="0.25">
      <c r="A14" s="1">
        <f>Forecast_Data!C8</f>
        <v>2012</v>
      </c>
      <c r="B14" s="1">
        <v>1</v>
      </c>
      <c r="C14" s="1">
        <f>Forecast_Data!E8</f>
        <v>0</v>
      </c>
      <c r="D14" s="1">
        <f>Forecast_Data!F8</f>
        <v>0</v>
      </c>
      <c r="E14" s="1">
        <f>Forecast_Data!G8</f>
        <v>0</v>
      </c>
      <c r="F14" s="1">
        <f>Forecast_Data!H8</f>
        <v>0</v>
      </c>
      <c r="G14" s="1">
        <f>Forecast_Data!I8</f>
        <v>0</v>
      </c>
      <c r="H14" s="1">
        <f>Forecast_Data!J8</f>
        <v>54</v>
      </c>
      <c r="I14" s="1">
        <f>Forecast_Data!K8</f>
        <v>0</v>
      </c>
      <c r="J14" s="1" t="str">
        <f>Forecast_Data!L8</f>
        <v>Adam Vinatieri</v>
      </c>
      <c r="K14" s="1" t="str">
        <f t="shared" si="3"/>
        <v>Adam Vinatieri-2012</v>
      </c>
      <c r="L14" s="13">
        <f t="shared" si="4"/>
        <v>0.54990570248055115</v>
      </c>
      <c r="M14" s="13">
        <f t="shared" si="5"/>
        <v>-0.54990570248055115</v>
      </c>
      <c r="N14" s="4">
        <f t="shared" si="6"/>
        <v>0.30239628162062843</v>
      </c>
      <c r="S14" s="5" t="s">
        <v>19</v>
      </c>
      <c r="T14" s="1">
        <f t="shared" si="7"/>
        <v>111</v>
      </c>
      <c r="U14" s="15">
        <f t="shared" si="8"/>
        <v>5.3477850193100751E-2</v>
      </c>
      <c r="V14" s="13">
        <f t="shared" si="9"/>
        <v>0.36312941568338991</v>
      </c>
    </row>
    <row r="15" spans="1:22" x14ac:dyDescent="0.25">
      <c r="A15" s="1">
        <f>Forecast_Data!C9</f>
        <v>2012</v>
      </c>
      <c r="B15" s="1">
        <v>1</v>
      </c>
      <c r="C15" s="1">
        <f>Forecast_Data!E9</f>
        <v>0</v>
      </c>
      <c r="D15" s="1">
        <f>Forecast_Data!F9</f>
        <v>0</v>
      </c>
      <c r="E15" s="1">
        <f>Forecast_Data!G9</f>
        <v>0</v>
      </c>
      <c r="F15" s="1">
        <f>Forecast_Data!H9</f>
        <v>0</v>
      </c>
      <c r="G15" s="1">
        <f>Forecast_Data!I9</f>
        <v>0</v>
      </c>
      <c r="H15" s="1">
        <f>Forecast_Data!J9</f>
        <v>47</v>
      </c>
      <c r="I15" s="1">
        <f>Forecast_Data!K9</f>
        <v>1</v>
      </c>
      <c r="J15" s="1" t="str">
        <f>Forecast_Data!L9</f>
        <v>Adam Vinatieri</v>
      </c>
      <c r="K15" s="1" t="str">
        <f t="shared" si="3"/>
        <v>Adam Vinatieri-2012</v>
      </c>
      <c r="L15" s="13">
        <f t="shared" si="4"/>
        <v>0.73157278062341635</v>
      </c>
      <c r="M15" s="13">
        <f t="shared" si="5"/>
        <v>0.26842721937658365</v>
      </c>
      <c r="N15" s="4">
        <f t="shared" si="6"/>
        <v>7.2053172102244559E-2</v>
      </c>
      <c r="S15" s="5" t="s">
        <v>17</v>
      </c>
      <c r="T15" s="1">
        <f t="shared" si="7"/>
        <v>103</v>
      </c>
      <c r="U15" s="15">
        <f t="shared" si="8"/>
        <v>4.8611865124573751E-2</v>
      </c>
      <c r="V15" s="13">
        <f t="shared" si="9"/>
        <v>0.36213731425889401</v>
      </c>
    </row>
    <row r="16" spans="1:22" x14ac:dyDescent="0.25">
      <c r="A16" s="1">
        <f>Forecast_Data!C10</f>
        <v>2012</v>
      </c>
      <c r="B16" s="1">
        <v>1</v>
      </c>
      <c r="C16" s="1">
        <f>Forecast_Data!E10</f>
        <v>0</v>
      </c>
      <c r="D16" s="1">
        <f>Forecast_Data!F10</f>
        <v>0</v>
      </c>
      <c r="E16" s="1">
        <f>Forecast_Data!G10</f>
        <v>0</v>
      </c>
      <c r="F16" s="1">
        <f>Forecast_Data!H10</f>
        <v>0</v>
      </c>
      <c r="G16" s="1">
        <f>Forecast_Data!I10</f>
        <v>0</v>
      </c>
      <c r="H16" s="1">
        <f>Forecast_Data!J10</f>
        <v>43</v>
      </c>
      <c r="I16" s="1">
        <f>Forecast_Data!K10</f>
        <v>1</v>
      </c>
      <c r="J16" s="1" t="str">
        <f>Forecast_Data!L10</f>
        <v>Adam Vinatieri</v>
      </c>
      <c r="K16" s="1" t="str">
        <f t="shared" si="3"/>
        <v>Adam Vinatieri-2012</v>
      </c>
      <c r="L16" s="13">
        <f t="shared" si="4"/>
        <v>0.81169926659384772</v>
      </c>
      <c r="M16" s="13">
        <f t="shared" si="5"/>
        <v>0.18830073340615228</v>
      </c>
      <c r="N16" s="4">
        <f t="shared" si="6"/>
        <v>3.5457166201294833E-2</v>
      </c>
      <c r="S16" s="5" t="s">
        <v>25</v>
      </c>
      <c r="T16" s="1">
        <f t="shared" si="7"/>
        <v>97</v>
      </c>
      <c r="U16" s="15">
        <f t="shared" si="8"/>
        <v>9.6661724974158911E-2</v>
      </c>
      <c r="V16" s="13">
        <f t="shared" si="9"/>
        <v>0.27318053704490464</v>
      </c>
    </row>
    <row r="17" spans="1:22" x14ac:dyDescent="0.25">
      <c r="A17" s="1">
        <f>Forecast_Data!C11</f>
        <v>2012</v>
      </c>
      <c r="B17" s="1">
        <v>1</v>
      </c>
      <c r="C17" s="1">
        <f>Forecast_Data!E11</f>
        <v>0</v>
      </c>
      <c r="D17" s="1">
        <f>Forecast_Data!F11</f>
        <v>0</v>
      </c>
      <c r="E17" s="1">
        <f>Forecast_Data!G11</f>
        <v>0</v>
      </c>
      <c r="F17" s="1">
        <f>Forecast_Data!H11</f>
        <v>0</v>
      </c>
      <c r="G17" s="1">
        <f>Forecast_Data!I11</f>
        <v>0</v>
      </c>
      <c r="H17" s="1">
        <f>Forecast_Data!J11</f>
        <v>25</v>
      </c>
      <c r="I17" s="1">
        <f>Forecast_Data!K11</f>
        <v>1</v>
      </c>
      <c r="J17" s="1" t="str">
        <f>Forecast_Data!L11</f>
        <v>Adam Vinatieri</v>
      </c>
      <c r="K17" s="1" t="str">
        <f t="shared" si="3"/>
        <v>Adam Vinatieri-2012</v>
      </c>
      <c r="L17" s="13">
        <f t="shared" si="4"/>
        <v>0.97136900782664548</v>
      </c>
      <c r="M17" s="13">
        <f t="shared" si="5"/>
        <v>2.8630992173354519E-2</v>
      </c>
      <c r="N17" s="4">
        <f t="shared" si="6"/>
        <v>8.1973371283068771E-4</v>
      </c>
      <c r="S17" s="5" t="s">
        <v>12</v>
      </c>
      <c r="T17" s="1">
        <f t="shared" si="7"/>
        <v>87</v>
      </c>
      <c r="U17" s="15">
        <f t="shared" si="8"/>
        <v>1.944014725705602E-2</v>
      </c>
      <c r="V17" s="13">
        <f t="shared" si="9"/>
        <v>0.32433943023560008</v>
      </c>
    </row>
    <row r="18" spans="1:22" x14ac:dyDescent="0.25">
      <c r="A18" s="1">
        <f>Forecast_Data!C12</f>
        <v>2012</v>
      </c>
      <c r="B18" s="1">
        <v>1</v>
      </c>
      <c r="C18" s="1">
        <f>Forecast_Data!E12</f>
        <v>0</v>
      </c>
      <c r="D18" s="1">
        <f>Forecast_Data!F12</f>
        <v>0</v>
      </c>
      <c r="E18" s="1">
        <f>Forecast_Data!G12</f>
        <v>0</v>
      </c>
      <c r="F18" s="1">
        <f>Forecast_Data!H12</f>
        <v>0</v>
      </c>
      <c r="G18" s="1">
        <f>Forecast_Data!I12</f>
        <v>0</v>
      </c>
      <c r="H18" s="1">
        <f>Forecast_Data!J12</f>
        <v>19</v>
      </c>
      <c r="I18" s="1">
        <f>Forecast_Data!K12</f>
        <v>1</v>
      </c>
      <c r="J18" s="1" t="str">
        <f>Forecast_Data!L12</f>
        <v>Adam Vinatieri</v>
      </c>
      <c r="K18" s="1" t="str">
        <f t="shared" si="3"/>
        <v>Adam Vinatieri-2012</v>
      </c>
      <c r="L18" s="13">
        <f t="shared" si="4"/>
        <v>0.9853985548242894</v>
      </c>
      <c r="M18" s="13">
        <f t="shared" si="5"/>
        <v>1.4601445175710603E-2</v>
      </c>
      <c r="N18" s="4">
        <f t="shared" si="6"/>
        <v>2.1320220121928246E-4</v>
      </c>
      <c r="S18" s="5" t="s">
        <v>13</v>
      </c>
      <c r="T18" s="1">
        <f t="shared" si="7"/>
        <v>83</v>
      </c>
      <c r="U18" s="15">
        <f t="shared" si="8"/>
        <v>4.2746285544796161E-2</v>
      </c>
      <c r="V18" s="13">
        <f t="shared" si="9"/>
        <v>0.3423856907492146</v>
      </c>
    </row>
    <row r="19" spans="1:22" x14ac:dyDescent="0.25">
      <c r="A19" s="1">
        <f>Forecast_Data!C13</f>
        <v>2012</v>
      </c>
      <c r="B19" s="1">
        <v>1</v>
      </c>
      <c r="C19" s="1">
        <f>Forecast_Data!E13</f>
        <v>0</v>
      </c>
      <c r="D19" s="1">
        <f>Forecast_Data!F13</f>
        <v>0</v>
      </c>
      <c r="E19" s="1">
        <f>Forecast_Data!G13</f>
        <v>0</v>
      </c>
      <c r="F19" s="1">
        <f>Forecast_Data!H13</f>
        <v>0</v>
      </c>
      <c r="G19" s="1">
        <f>Forecast_Data!I13</f>
        <v>0</v>
      </c>
      <c r="H19" s="1">
        <f>Forecast_Data!J13</f>
        <v>53</v>
      </c>
      <c r="I19" s="1">
        <f>Forecast_Data!K13</f>
        <v>1</v>
      </c>
      <c r="J19" s="1" t="str">
        <f>Forecast_Data!L13</f>
        <v>Adam Vinatieri</v>
      </c>
      <c r="K19" s="1" t="str">
        <f t="shared" si="3"/>
        <v>Adam Vinatieri-2012</v>
      </c>
      <c r="L19" s="13">
        <f t="shared" si="4"/>
        <v>0.5780827630544606</v>
      </c>
      <c r="M19" s="13">
        <f t="shared" si="5"/>
        <v>0.4219172369455394</v>
      </c>
      <c r="N19" s="4">
        <f t="shared" si="6"/>
        <v>0.17801415483175845</v>
      </c>
      <c r="S19" s="5" t="s">
        <v>16</v>
      </c>
      <c r="T19" s="1">
        <f t="shared" si="7"/>
        <v>71</v>
      </c>
      <c r="U19" s="15">
        <f t="shared" si="8"/>
        <v>-9.9546769301030819E-2</v>
      </c>
      <c r="V19" s="13">
        <f t="shared" si="9"/>
        <v>0.4425059972322371</v>
      </c>
    </row>
    <row r="20" spans="1:22" x14ac:dyDescent="0.25">
      <c r="A20" s="1">
        <f>Forecast_Data!C14</f>
        <v>2012</v>
      </c>
      <c r="B20" s="1">
        <v>1</v>
      </c>
      <c r="C20" s="1">
        <f>Forecast_Data!E14</f>
        <v>0</v>
      </c>
      <c r="D20" s="1">
        <f>Forecast_Data!F14</f>
        <v>0</v>
      </c>
      <c r="E20" s="1">
        <f>Forecast_Data!G14</f>
        <v>0</v>
      </c>
      <c r="F20" s="1">
        <f>Forecast_Data!H14</f>
        <v>0</v>
      </c>
      <c r="G20" s="1">
        <f>Forecast_Data!I14</f>
        <v>0</v>
      </c>
      <c r="H20" s="1">
        <f>Forecast_Data!J14</f>
        <v>40</v>
      </c>
      <c r="I20" s="1">
        <f>Forecast_Data!K14</f>
        <v>1</v>
      </c>
      <c r="J20" s="1" t="str">
        <f>Forecast_Data!L14</f>
        <v>Adam Vinatieri</v>
      </c>
      <c r="K20" s="1" t="str">
        <f t="shared" si="3"/>
        <v>Adam Vinatieri-2012</v>
      </c>
      <c r="L20" s="13">
        <f t="shared" si="4"/>
        <v>0.8587497110788993</v>
      </c>
      <c r="M20" s="13">
        <f t="shared" si="5"/>
        <v>0.1412502889211007</v>
      </c>
      <c r="N20" s="4">
        <f t="shared" si="6"/>
        <v>1.9951644120294421E-2</v>
      </c>
      <c r="S20" s="5" t="s">
        <v>14</v>
      </c>
      <c r="T20" s="1">
        <f t="shared" si="7"/>
        <v>62</v>
      </c>
      <c r="U20" s="15">
        <f t="shared" si="8"/>
        <v>5.7410549039036383E-2</v>
      </c>
      <c r="V20" s="13">
        <f t="shared" si="9"/>
        <v>0.36644539353250405</v>
      </c>
    </row>
    <row r="21" spans="1:22" x14ac:dyDescent="0.25">
      <c r="A21" s="1">
        <f>Forecast_Data!C15</f>
        <v>2012</v>
      </c>
      <c r="B21" s="1">
        <v>1</v>
      </c>
      <c r="C21" s="1">
        <f>Forecast_Data!E15</f>
        <v>0</v>
      </c>
      <c r="D21" s="1">
        <f>Forecast_Data!F15</f>
        <v>0</v>
      </c>
      <c r="E21" s="1">
        <f>Forecast_Data!G15</f>
        <v>0</v>
      </c>
      <c r="F21" s="1">
        <f>Forecast_Data!H15</f>
        <v>1</v>
      </c>
      <c r="G21" s="1">
        <f>Forecast_Data!I15</f>
        <v>0</v>
      </c>
      <c r="H21" s="1">
        <f>Forecast_Data!J15</f>
        <v>26</v>
      </c>
      <c r="I21" s="1">
        <f>Forecast_Data!K15</f>
        <v>1</v>
      </c>
      <c r="J21" s="1" t="str">
        <f>Forecast_Data!L15</f>
        <v>Adam Vinatieri</v>
      </c>
      <c r="K21" s="1" t="str">
        <f t="shared" si="3"/>
        <v>Adam Vinatieri-2012</v>
      </c>
      <c r="L21" s="13">
        <f t="shared" si="4"/>
        <v>0.96041018887912943</v>
      </c>
      <c r="M21" s="13">
        <f t="shared" si="5"/>
        <v>3.9589811120870566E-2</v>
      </c>
      <c r="N21" s="4">
        <f t="shared" si="6"/>
        <v>1.5673531445862068E-3</v>
      </c>
      <c r="S21" s="5" t="s">
        <v>23</v>
      </c>
      <c r="T21" s="1">
        <f t="shared" si="7"/>
        <v>58</v>
      </c>
      <c r="U21" s="15">
        <f t="shared" si="8"/>
        <v>6.9897806207392388E-3</v>
      </c>
      <c r="V21" s="13">
        <f t="shared" si="9"/>
        <v>0.34668377890202751</v>
      </c>
    </row>
    <row r="22" spans="1:22" x14ac:dyDescent="0.25">
      <c r="A22" s="1">
        <f>Forecast_Data!C16</f>
        <v>2013</v>
      </c>
      <c r="B22" s="1">
        <v>1</v>
      </c>
      <c r="C22" s="1">
        <f>Forecast_Data!E16</f>
        <v>0</v>
      </c>
      <c r="D22" s="1">
        <f>Forecast_Data!F16</f>
        <v>0</v>
      </c>
      <c r="E22" s="1">
        <f>Forecast_Data!G16</f>
        <v>0</v>
      </c>
      <c r="F22" s="1">
        <f>Forecast_Data!H16</f>
        <v>0</v>
      </c>
      <c r="G22" s="1">
        <f>Forecast_Data!I16</f>
        <v>0</v>
      </c>
      <c r="H22" s="1">
        <f>Forecast_Data!J16</f>
        <v>41</v>
      </c>
      <c r="I22" s="1">
        <f>Forecast_Data!K16</f>
        <v>1</v>
      </c>
      <c r="J22" s="1" t="str">
        <f>Forecast_Data!L16</f>
        <v>Adam Vinatieri</v>
      </c>
      <c r="K22" s="1" t="str">
        <f t="shared" si="3"/>
        <v>Adam Vinatieri-2013</v>
      </c>
      <c r="L22" s="13">
        <f t="shared" si="4"/>
        <v>0.84426701684556227</v>
      </c>
      <c r="M22" s="13">
        <f t="shared" si="5"/>
        <v>0.15573298315443773</v>
      </c>
      <c r="N22" s="4">
        <f t="shared" si="6"/>
        <v>2.4252762042180385E-2</v>
      </c>
      <c r="S22" s="5" t="s">
        <v>20</v>
      </c>
      <c r="T22" s="1">
        <f t="shared" si="7"/>
        <v>52</v>
      </c>
      <c r="U22" s="15">
        <f t="shared" si="8"/>
        <v>1.2464755336924753E-2</v>
      </c>
      <c r="V22" s="13">
        <f t="shared" si="9"/>
        <v>0.35320361508185943</v>
      </c>
    </row>
    <row r="23" spans="1:22" x14ac:dyDescent="0.25">
      <c r="A23" s="1">
        <f>Forecast_Data!C17</f>
        <v>2013</v>
      </c>
      <c r="B23" s="1">
        <v>1</v>
      </c>
      <c r="C23" s="1">
        <f>Forecast_Data!E17</f>
        <v>0</v>
      </c>
      <c r="D23" s="1">
        <f>Forecast_Data!F17</f>
        <v>0</v>
      </c>
      <c r="E23" s="1">
        <f>Forecast_Data!G17</f>
        <v>0</v>
      </c>
      <c r="F23" s="1">
        <f>Forecast_Data!H17</f>
        <v>0</v>
      </c>
      <c r="G23" s="1">
        <f>Forecast_Data!I17</f>
        <v>0</v>
      </c>
      <c r="H23" s="1">
        <f>Forecast_Data!J17</f>
        <v>49</v>
      </c>
      <c r="I23" s="1">
        <f>Forecast_Data!K17</f>
        <v>1</v>
      </c>
      <c r="J23" s="1" t="str">
        <f>Forecast_Data!L17</f>
        <v>Adam Vinatieri</v>
      </c>
      <c r="K23" s="1" t="str">
        <f t="shared" si="3"/>
        <v>Adam Vinatieri-2013</v>
      </c>
      <c r="L23" s="13">
        <f t="shared" si="4"/>
        <v>0.68425172174800042</v>
      </c>
      <c r="M23" s="13">
        <f t="shared" si="5"/>
        <v>0.31574827825199958</v>
      </c>
      <c r="N23" s="4">
        <f t="shared" si="6"/>
        <v>9.9696975219102146E-2</v>
      </c>
      <c r="S23" s="5" t="s">
        <v>21</v>
      </c>
      <c r="T23" s="1">
        <f t="shared" si="7"/>
        <v>39</v>
      </c>
      <c r="U23" s="15">
        <f t="shared" si="8"/>
        <v>-1.5968074851022883E-2</v>
      </c>
      <c r="V23" s="13">
        <f t="shared" si="9"/>
        <v>0.33158922760303883</v>
      </c>
    </row>
    <row r="24" spans="1:22" x14ac:dyDescent="0.25">
      <c r="A24" s="1">
        <f>Forecast_Data!C18</f>
        <v>2013</v>
      </c>
      <c r="B24" s="1">
        <v>1</v>
      </c>
      <c r="C24" s="1">
        <f>Forecast_Data!E18</f>
        <v>0</v>
      </c>
      <c r="D24" s="1">
        <f>Forecast_Data!F18</f>
        <v>0</v>
      </c>
      <c r="E24" s="1">
        <f>Forecast_Data!G18</f>
        <v>0</v>
      </c>
      <c r="F24" s="1">
        <f>Forecast_Data!H18</f>
        <v>1</v>
      </c>
      <c r="G24" s="1">
        <f>Forecast_Data!I18</f>
        <v>0</v>
      </c>
      <c r="H24" s="1">
        <f>Forecast_Data!J18</f>
        <v>42</v>
      </c>
      <c r="I24" s="1">
        <f>Forecast_Data!K18</f>
        <v>0</v>
      </c>
      <c r="J24" s="1" t="str">
        <f>Forecast_Data!L18</f>
        <v>Adam Vinatieri</v>
      </c>
      <c r="K24" s="1" t="str">
        <f t="shared" si="3"/>
        <v>Adam Vinatieri-2013</v>
      </c>
      <c r="L24" s="13">
        <f t="shared" si="4"/>
        <v>0.79492923000934301</v>
      </c>
      <c r="M24" s="13">
        <f t="shared" si="5"/>
        <v>-0.79492923000934301</v>
      </c>
      <c r="N24" s="4">
        <f t="shared" si="6"/>
        <v>0.63191248072324702</v>
      </c>
      <c r="S24" s="5" t="s">
        <v>11</v>
      </c>
      <c r="T24" s="1">
        <f t="shared" si="7"/>
        <v>36</v>
      </c>
      <c r="U24" s="15">
        <f t="shared" si="8"/>
        <v>9.5142285694054418E-2</v>
      </c>
      <c r="V24" s="13">
        <f t="shared" si="9"/>
        <v>0.30695508969861585</v>
      </c>
    </row>
    <row r="25" spans="1:22" x14ac:dyDescent="0.25">
      <c r="A25" s="1">
        <f>Forecast_Data!C19</f>
        <v>2013</v>
      </c>
      <c r="B25" s="1">
        <v>1</v>
      </c>
      <c r="C25" s="1">
        <f>Forecast_Data!E19</f>
        <v>0</v>
      </c>
      <c r="D25" s="1">
        <f>Forecast_Data!F19</f>
        <v>0</v>
      </c>
      <c r="E25" s="1">
        <f>Forecast_Data!G19</f>
        <v>0</v>
      </c>
      <c r="F25" s="1">
        <f>Forecast_Data!H19</f>
        <v>1</v>
      </c>
      <c r="G25" s="1">
        <f>Forecast_Data!I19</f>
        <v>0</v>
      </c>
      <c r="H25" s="1">
        <f>Forecast_Data!J19</f>
        <v>30</v>
      </c>
      <c r="I25" s="1">
        <f>Forecast_Data!K19</f>
        <v>1</v>
      </c>
      <c r="J25" s="1" t="str">
        <f>Forecast_Data!L19</f>
        <v>Adam Vinatieri</v>
      </c>
      <c r="K25" s="1" t="str">
        <f t="shared" si="3"/>
        <v>Adam Vinatieri-2013</v>
      </c>
      <c r="L25" s="13">
        <f t="shared" si="4"/>
        <v>0.93879199758670429</v>
      </c>
      <c r="M25" s="13">
        <f t="shared" si="5"/>
        <v>6.1208002413295715E-2</v>
      </c>
      <c r="N25" s="4">
        <f t="shared" si="6"/>
        <v>3.7464195594260142E-3</v>
      </c>
      <c r="S25" s="5" t="s">
        <v>26</v>
      </c>
      <c r="T25" s="1">
        <f t="shared" si="7"/>
        <v>10</v>
      </c>
      <c r="U25" s="15">
        <f t="shared" si="8"/>
        <v>-2.8230643004248046E-2</v>
      </c>
      <c r="V25" s="13">
        <f t="shared" si="9"/>
        <v>0.36606601716804227</v>
      </c>
    </row>
    <row r="26" spans="1:22" x14ac:dyDescent="0.25">
      <c r="A26" s="1">
        <f>Forecast_Data!C20</f>
        <v>2013</v>
      </c>
      <c r="B26" s="1">
        <v>1</v>
      </c>
      <c r="C26" s="1">
        <f>Forecast_Data!E20</f>
        <v>0</v>
      </c>
      <c r="D26" s="1">
        <f>Forecast_Data!F20</f>
        <v>0</v>
      </c>
      <c r="E26" s="1">
        <f>Forecast_Data!G20</f>
        <v>0</v>
      </c>
      <c r="F26" s="1">
        <f>Forecast_Data!H20</f>
        <v>1</v>
      </c>
      <c r="G26" s="1">
        <f>Forecast_Data!I20</f>
        <v>0</v>
      </c>
      <c r="H26" s="1">
        <f>Forecast_Data!J20</f>
        <v>35</v>
      </c>
      <c r="I26" s="1">
        <f>Forecast_Data!K20</f>
        <v>1</v>
      </c>
      <c r="J26" s="1" t="str">
        <f>Forecast_Data!L20</f>
        <v>Adam Vinatieri</v>
      </c>
      <c r="K26" s="1" t="str">
        <f t="shared" si="3"/>
        <v>Adam Vinatieri-2013</v>
      </c>
      <c r="L26" s="13">
        <f t="shared" si="4"/>
        <v>0.89634201202718056</v>
      </c>
      <c r="M26" s="13">
        <f t="shared" si="5"/>
        <v>0.10365798797281944</v>
      </c>
      <c r="N26" s="4">
        <f t="shared" si="6"/>
        <v>1.074497847057318E-2</v>
      </c>
      <c r="S26" s="5" t="s">
        <v>24</v>
      </c>
      <c r="T26" s="1">
        <f t="shared" si="7"/>
        <v>8</v>
      </c>
      <c r="U26" s="15">
        <f t="shared" si="8"/>
        <v>-0.15797785864667008</v>
      </c>
      <c r="V26" s="13">
        <f t="shared" si="9"/>
        <v>0.45816944519669922</v>
      </c>
    </row>
    <row r="27" spans="1:22" x14ac:dyDescent="0.25">
      <c r="A27" s="1">
        <f>Forecast_Data!C21</f>
        <v>2013</v>
      </c>
      <c r="B27" s="1">
        <v>1</v>
      </c>
      <c r="C27" s="1">
        <f>Forecast_Data!E21</f>
        <v>0</v>
      </c>
      <c r="D27" s="1">
        <f>Forecast_Data!F21</f>
        <v>0</v>
      </c>
      <c r="E27" s="1">
        <f>Forecast_Data!G21</f>
        <v>0</v>
      </c>
      <c r="F27" s="1">
        <f>Forecast_Data!H21</f>
        <v>1</v>
      </c>
      <c r="G27" s="1">
        <f>Forecast_Data!I21</f>
        <v>0</v>
      </c>
      <c r="H27" s="1">
        <f>Forecast_Data!J21</f>
        <v>27</v>
      </c>
      <c r="I27" s="1">
        <f>Forecast_Data!K21</f>
        <v>1</v>
      </c>
      <c r="J27" s="1" t="str">
        <f>Forecast_Data!L21</f>
        <v>Adam Vinatieri</v>
      </c>
      <c r="K27" s="1" t="str">
        <f t="shared" si="3"/>
        <v>Adam Vinatieri-2013</v>
      </c>
      <c r="L27" s="13">
        <f t="shared" si="4"/>
        <v>0.95581464092396862</v>
      </c>
      <c r="M27" s="13">
        <f t="shared" si="5"/>
        <v>4.4185359076031383E-2</v>
      </c>
      <c r="N27" s="4">
        <f t="shared" si="6"/>
        <v>1.9523459566778288E-3</v>
      </c>
      <c r="S27" s="5"/>
      <c r="T27" s="1"/>
      <c r="U27" s="15"/>
      <c r="V27" s="13"/>
    </row>
    <row r="28" spans="1:22" x14ac:dyDescent="0.25">
      <c r="A28" s="1">
        <f>Forecast_Data!C22</f>
        <v>2013</v>
      </c>
      <c r="B28" s="1">
        <v>1</v>
      </c>
      <c r="C28" s="1">
        <f>Forecast_Data!E22</f>
        <v>0</v>
      </c>
      <c r="D28" s="1">
        <f>Forecast_Data!F22</f>
        <v>0</v>
      </c>
      <c r="E28" s="1">
        <f>Forecast_Data!G22</f>
        <v>0</v>
      </c>
      <c r="F28" s="1">
        <f>Forecast_Data!H22</f>
        <v>0</v>
      </c>
      <c r="G28" s="1">
        <f>Forecast_Data!I22</f>
        <v>0</v>
      </c>
      <c r="H28" s="1">
        <f>Forecast_Data!J22</f>
        <v>47</v>
      </c>
      <c r="I28" s="1">
        <f>Forecast_Data!K22</f>
        <v>1</v>
      </c>
      <c r="J28" s="1" t="str">
        <f>Forecast_Data!L22</f>
        <v>Adam Vinatieri</v>
      </c>
      <c r="K28" s="1" t="str">
        <f t="shared" si="3"/>
        <v>Adam Vinatieri-2013</v>
      </c>
      <c r="L28" s="13">
        <f t="shared" si="4"/>
        <v>0.73157278062341635</v>
      </c>
      <c r="M28" s="13">
        <f t="shared" si="5"/>
        <v>0.26842721937658365</v>
      </c>
      <c r="N28" s="4">
        <f t="shared" si="6"/>
        <v>7.2053172102244559E-2</v>
      </c>
    </row>
    <row r="29" spans="1:22" x14ac:dyDescent="0.25">
      <c r="A29" s="1">
        <f>Forecast_Data!C23</f>
        <v>2013</v>
      </c>
      <c r="B29" s="1">
        <v>1</v>
      </c>
      <c r="C29" s="1">
        <f>Forecast_Data!E23</f>
        <v>0</v>
      </c>
      <c r="D29" s="1">
        <f>Forecast_Data!F23</f>
        <v>0</v>
      </c>
      <c r="E29" s="1">
        <f>Forecast_Data!G23</f>
        <v>0</v>
      </c>
      <c r="F29" s="1">
        <f>Forecast_Data!H23</f>
        <v>0</v>
      </c>
      <c r="G29" s="1">
        <f>Forecast_Data!I23</f>
        <v>0</v>
      </c>
      <c r="H29" s="1">
        <f>Forecast_Data!J23</f>
        <v>48</v>
      </c>
      <c r="I29" s="1">
        <f>Forecast_Data!K23</f>
        <v>1</v>
      </c>
      <c r="J29" s="1" t="str">
        <f>Forecast_Data!L23</f>
        <v>Adam Vinatieri</v>
      </c>
      <c r="K29" s="1" t="str">
        <f t="shared" si="3"/>
        <v>Adam Vinatieri-2013</v>
      </c>
      <c r="L29" s="13">
        <f t="shared" si="4"/>
        <v>0.7084770073808182</v>
      </c>
      <c r="M29" s="13">
        <f t="shared" si="5"/>
        <v>0.2915229926191818</v>
      </c>
      <c r="N29" s="4">
        <f t="shared" si="6"/>
        <v>8.4985655225643525E-2</v>
      </c>
      <c r="S29" s="5"/>
      <c r="T29" s="1"/>
      <c r="U29" s="15"/>
      <c r="V29" s="13"/>
    </row>
    <row r="30" spans="1:22" x14ac:dyDescent="0.25">
      <c r="A30" s="1">
        <f>Forecast_Data!C24</f>
        <v>2013</v>
      </c>
      <c r="B30" s="1">
        <v>1</v>
      </c>
      <c r="C30" s="1">
        <f>Forecast_Data!E24</f>
        <v>0</v>
      </c>
      <c r="D30" s="1">
        <f>Forecast_Data!F24</f>
        <v>0</v>
      </c>
      <c r="E30" s="1">
        <f>Forecast_Data!G24</f>
        <v>0</v>
      </c>
      <c r="F30" s="1">
        <f>Forecast_Data!H24</f>
        <v>0</v>
      </c>
      <c r="G30" s="1">
        <f>Forecast_Data!I24</f>
        <v>0</v>
      </c>
      <c r="H30" s="1">
        <f>Forecast_Data!J24</f>
        <v>45</v>
      </c>
      <c r="I30" s="1">
        <f>Forecast_Data!K24</f>
        <v>1</v>
      </c>
      <c r="J30" s="1" t="str">
        <f>Forecast_Data!L24</f>
        <v>Adam Vinatieri</v>
      </c>
      <c r="K30" s="1" t="str">
        <f t="shared" si="3"/>
        <v>Adam Vinatieri-2013</v>
      </c>
      <c r="L30" s="13">
        <f t="shared" si="4"/>
        <v>0.77414276972841145</v>
      </c>
      <c r="M30" s="13">
        <f t="shared" si="5"/>
        <v>0.22585723027158855</v>
      </c>
      <c r="N30" s="4">
        <f t="shared" si="6"/>
        <v>5.1011488465953374E-2</v>
      </c>
      <c r="S30" s="5"/>
      <c r="T30" s="1"/>
      <c r="U30" s="15"/>
      <c r="V30" s="13"/>
    </row>
    <row r="31" spans="1:22" x14ac:dyDescent="0.25">
      <c r="A31" s="1">
        <f>Forecast_Data!C25</f>
        <v>2013</v>
      </c>
      <c r="B31" s="1">
        <v>1</v>
      </c>
      <c r="C31" s="1">
        <f>Forecast_Data!E25</f>
        <v>0</v>
      </c>
      <c r="D31" s="1">
        <f>Forecast_Data!F25</f>
        <v>0</v>
      </c>
      <c r="E31" s="1">
        <f>Forecast_Data!G25</f>
        <v>0</v>
      </c>
      <c r="F31" s="1">
        <f>Forecast_Data!H25</f>
        <v>0</v>
      </c>
      <c r="G31" s="1">
        <f>Forecast_Data!I25</f>
        <v>0</v>
      </c>
      <c r="H31" s="1">
        <f>Forecast_Data!J25</f>
        <v>37</v>
      </c>
      <c r="I31" s="1">
        <f>Forecast_Data!K25</f>
        <v>1</v>
      </c>
      <c r="J31" s="1" t="str">
        <f>Forecast_Data!L25</f>
        <v>Adam Vinatieri</v>
      </c>
      <c r="K31" s="1" t="str">
        <f t="shared" si="3"/>
        <v>Adam Vinatieri-2013</v>
      </c>
      <c r="L31" s="13">
        <f t="shared" si="4"/>
        <v>0.89555645754546476</v>
      </c>
      <c r="M31" s="13">
        <f t="shared" si="5"/>
        <v>0.10444354245453524</v>
      </c>
      <c r="N31" s="4">
        <f t="shared" si="6"/>
        <v>1.0908453560452306E-2</v>
      </c>
    </row>
    <row r="32" spans="1:22" x14ac:dyDescent="0.25">
      <c r="A32" s="1">
        <f>Forecast_Data!C26</f>
        <v>2013</v>
      </c>
      <c r="B32" s="1">
        <v>1</v>
      </c>
      <c r="C32" s="1">
        <f>Forecast_Data!E26</f>
        <v>0</v>
      </c>
      <c r="D32" s="1">
        <f>Forecast_Data!F26</f>
        <v>0</v>
      </c>
      <c r="E32" s="1">
        <f>Forecast_Data!G26</f>
        <v>0</v>
      </c>
      <c r="F32" s="1">
        <f>Forecast_Data!H26</f>
        <v>0</v>
      </c>
      <c r="G32" s="1">
        <f>Forecast_Data!I26</f>
        <v>0</v>
      </c>
      <c r="H32" s="1">
        <f>Forecast_Data!J26</f>
        <v>49</v>
      </c>
      <c r="I32" s="1">
        <f>Forecast_Data!K26</f>
        <v>1</v>
      </c>
      <c r="J32" s="1" t="str">
        <f>Forecast_Data!L26</f>
        <v>Adam Vinatieri</v>
      </c>
      <c r="K32" s="1" t="str">
        <f t="shared" si="3"/>
        <v>Adam Vinatieri-2013</v>
      </c>
      <c r="L32" s="13">
        <f t="shared" si="4"/>
        <v>0.68425172174800042</v>
      </c>
      <c r="M32" s="13">
        <f t="shared" si="5"/>
        <v>0.31574827825199958</v>
      </c>
      <c r="N32" s="4">
        <f t="shared" si="6"/>
        <v>9.9696975219102146E-2</v>
      </c>
    </row>
    <row r="33" spans="1:22" x14ac:dyDescent="0.25">
      <c r="A33" s="1">
        <f>Forecast_Data!C27</f>
        <v>2013</v>
      </c>
      <c r="B33" s="1">
        <v>1</v>
      </c>
      <c r="C33" s="1">
        <f>Forecast_Data!E27</f>
        <v>0</v>
      </c>
      <c r="D33" s="1">
        <f>Forecast_Data!F27</f>
        <v>0</v>
      </c>
      <c r="E33" s="1">
        <f>Forecast_Data!G27</f>
        <v>0</v>
      </c>
      <c r="F33" s="1">
        <f>Forecast_Data!H27</f>
        <v>0</v>
      </c>
      <c r="G33" s="1">
        <f>Forecast_Data!I27</f>
        <v>0</v>
      </c>
      <c r="H33" s="1">
        <f>Forecast_Data!J27</f>
        <v>37</v>
      </c>
      <c r="I33" s="1">
        <f>Forecast_Data!K27</f>
        <v>1</v>
      </c>
      <c r="J33" s="1" t="str">
        <f>Forecast_Data!L27</f>
        <v>Adam Vinatieri</v>
      </c>
      <c r="K33" s="1" t="str">
        <f t="shared" si="3"/>
        <v>Adam Vinatieri-2013</v>
      </c>
      <c r="L33" s="13">
        <f t="shared" si="4"/>
        <v>0.89555645754546476</v>
      </c>
      <c r="M33" s="13">
        <f t="shared" si="5"/>
        <v>0.10444354245453524</v>
      </c>
      <c r="N33" s="4">
        <f t="shared" si="6"/>
        <v>1.0908453560452306E-2</v>
      </c>
    </row>
    <row r="34" spans="1:22" x14ac:dyDescent="0.25">
      <c r="A34" s="1">
        <f>Forecast_Data!C28</f>
        <v>2013</v>
      </c>
      <c r="B34" s="1">
        <v>1</v>
      </c>
      <c r="C34" s="1">
        <f>Forecast_Data!E28</f>
        <v>0</v>
      </c>
      <c r="D34" s="1">
        <f>Forecast_Data!F28</f>
        <v>0</v>
      </c>
      <c r="E34" s="1">
        <f>Forecast_Data!G28</f>
        <v>0</v>
      </c>
      <c r="F34" s="1">
        <f>Forecast_Data!H28</f>
        <v>0</v>
      </c>
      <c r="G34" s="1">
        <f>Forecast_Data!I28</f>
        <v>0</v>
      </c>
      <c r="H34" s="1">
        <f>Forecast_Data!J28</f>
        <v>43</v>
      </c>
      <c r="I34" s="1">
        <f>Forecast_Data!K28</f>
        <v>1</v>
      </c>
      <c r="J34" s="1" t="str">
        <f>Forecast_Data!L28</f>
        <v>Adam Vinatieri</v>
      </c>
      <c r="K34" s="1" t="str">
        <f t="shared" si="3"/>
        <v>Adam Vinatieri-2013</v>
      </c>
      <c r="L34" s="13">
        <f t="shared" si="4"/>
        <v>0.81169926659384772</v>
      </c>
      <c r="M34" s="13">
        <f t="shared" si="5"/>
        <v>0.18830073340615228</v>
      </c>
      <c r="N34" s="4">
        <f t="shared" si="6"/>
        <v>3.5457166201294833E-2</v>
      </c>
    </row>
    <row r="35" spans="1:22" x14ac:dyDescent="0.25">
      <c r="A35" s="1">
        <f>Forecast_Data!C29</f>
        <v>2013</v>
      </c>
      <c r="B35" s="1">
        <v>1</v>
      </c>
      <c r="C35" s="1">
        <f>Forecast_Data!E29</f>
        <v>0</v>
      </c>
      <c r="D35" s="1">
        <f>Forecast_Data!F29</f>
        <v>0</v>
      </c>
      <c r="E35" s="1">
        <f>Forecast_Data!G29</f>
        <v>0</v>
      </c>
      <c r="F35" s="1">
        <f>Forecast_Data!H29</f>
        <v>0</v>
      </c>
      <c r="G35" s="1">
        <f>Forecast_Data!I29</f>
        <v>0</v>
      </c>
      <c r="H35" s="1">
        <f>Forecast_Data!J29</f>
        <v>40</v>
      </c>
      <c r="I35" s="1">
        <f>Forecast_Data!K29</f>
        <v>1</v>
      </c>
      <c r="J35" s="1" t="str">
        <f>Forecast_Data!L29</f>
        <v>Adam Vinatieri</v>
      </c>
      <c r="K35" s="1" t="str">
        <f t="shared" si="3"/>
        <v>Adam Vinatieri-2013</v>
      </c>
      <c r="L35" s="13">
        <f t="shared" si="4"/>
        <v>0.8587497110788993</v>
      </c>
      <c r="M35" s="13">
        <f t="shared" si="5"/>
        <v>0.1412502889211007</v>
      </c>
      <c r="N35" s="4">
        <f t="shared" si="6"/>
        <v>1.9951644120294421E-2</v>
      </c>
    </row>
    <row r="36" spans="1:22" x14ac:dyDescent="0.25">
      <c r="A36" s="1">
        <f>Forecast_Data!C30</f>
        <v>2013</v>
      </c>
      <c r="B36" s="1">
        <v>1</v>
      </c>
      <c r="C36" s="1">
        <f>Forecast_Data!E30</f>
        <v>0</v>
      </c>
      <c r="D36" s="1">
        <f>Forecast_Data!F30</f>
        <v>0</v>
      </c>
      <c r="E36" s="1">
        <f>Forecast_Data!G30</f>
        <v>0</v>
      </c>
      <c r="F36" s="1">
        <f>Forecast_Data!H30</f>
        <v>0</v>
      </c>
      <c r="G36" s="1">
        <f>Forecast_Data!I30</f>
        <v>0</v>
      </c>
      <c r="H36" s="1">
        <f>Forecast_Data!J30</f>
        <v>23</v>
      </c>
      <c r="I36" s="1">
        <f>Forecast_Data!K30</f>
        <v>1</v>
      </c>
      <c r="J36" s="1" t="str">
        <f>Forecast_Data!L30</f>
        <v>Adam Vinatieri</v>
      </c>
      <c r="K36" s="1" t="str">
        <f t="shared" si="3"/>
        <v>Adam Vinatieri-2013</v>
      </c>
      <c r="L36" s="13">
        <f t="shared" si="4"/>
        <v>0.97710002018532272</v>
      </c>
      <c r="M36" s="13">
        <f t="shared" si="5"/>
        <v>2.2899979814677285E-2</v>
      </c>
      <c r="N36" s="4">
        <f t="shared" si="6"/>
        <v>5.2440907551262706E-4</v>
      </c>
    </row>
    <row r="37" spans="1:22" x14ac:dyDescent="0.25">
      <c r="A37" s="1">
        <f>Forecast_Data!C31</f>
        <v>2013</v>
      </c>
      <c r="B37" s="1">
        <v>1</v>
      </c>
      <c r="C37" s="1">
        <f>Forecast_Data!E31</f>
        <v>0</v>
      </c>
      <c r="D37" s="1">
        <f>Forecast_Data!F31</f>
        <v>0</v>
      </c>
      <c r="E37" s="1">
        <f>Forecast_Data!G31</f>
        <v>0</v>
      </c>
      <c r="F37" s="1">
        <f>Forecast_Data!H31</f>
        <v>0</v>
      </c>
      <c r="G37" s="1">
        <f>Forecast_Data!I31</f>
        <v>0</v>
      </c>
      <c r="H37" s="1">
        <f>Forecast_Data!J31</f>
        <v>26</v>
      </c>
      <c r="I37" s="1">
        <f>Forecast_Data!K31</f>
        <v>1</v>
      </c>
      <c r="J37" s="1" t="str">
        <f>Forecast_Data!L31</f>
        <v>Adam Vinatieri</v>
      </c>
      <c r="K37" s="1" t="str">
        <f t="shared" si="3"/>
        <v>Adam Vinatieri-2013</v>
      </c>
      <c r="L37" s="13">
        <f t="shared" si="4"/>
        <v>0.96800316857243784</v>
      </c>
      <c r="M37" s="13">
        <f t="shared" si="5"/>
        <v>3.1996831427562156E-2</v>
      </c>
      <c r="N37" s="4">
        <f t="shared" si="6"/>
        <v>1.0237972214038292E-3</v>
      </c>
      <c r="S37" s="5"/>
      <c r="T37" s="1"/>
      <c r="U37" s="15"/>
      <c r="V37" s="13"/>
    </row>
    <row r="38" spans="1:22" x14ac:dyDescent="0.25">
      <c r="A38" s="1">
        <f>Forecast_Data!C32</f>
        <v>2013</v>
      </c>
      <c r="B38" s="1">
        <v>1</v>
      </c>
      <c r="C38" s="1">
        <f>Forecast_Data!E32</f>
        <v>0</v>
      </c>
      <c r="D38" s="1">
        <f>Forecast_Data!F32</f>
        <v>0</v>
      </c>
      <c r="E38" s="1">
        <f>Forecast_Data!G32</f>
        <v>0</v>
      </c>
      <c r="F38" s="1">
        <f>Forecast_Data!H32</f>
        <v>0</v>
      </c>
      <c r="G38" s="1">
        <f>Forecast_Data!I32</f>
        <v>0</v>
      </c>
      <c r="H38" s="1">
        <f>Forecast_Data!J32</f>
        <v>39</v>
      </c>
      <c r="I38" s="1">
        <f>Forecast_Data!K32</f>
        <v>1</v>
      </c>
      <c r="J38" s="1" t="str">
        <f>Forecast_Data!L32</f>
        <v>Adam Vinatieri</v>
      </c>
      <c r="K38" s="1" t="str">
        <f t="shared" si="3"/>
        <v>Adam Vinatieri-2013</v>
      </c>
      <c r="L38" s="13">
        <f t="shared" si="4"/>
        <v>0.87208961228507642</v>
      </c>
      <c r="M38" s="13">
        <f t="shared" si="5"/>
        <v>0.12791038771492358</v>
      </c>
      <c r="N38" s="4">
        <f t="shared" si="6"/>
        <v>1.6361067285382072E-2</v>
      </c>
    </row>
    <row r="39" spans="1:22" x14ac:dyDescent="0.25">
      <c r="A39" s="1">
        <f>Forecast_Data!C33</f>
        <v>2013</v>
      </c>
      <c r="B39" s="1">
        <v>1</v>
      </c>
      <c r="C39" s="1">
        <f>Forecast_Data!E33</f>
        <v>0</v>
      </c>
      <c r="D39" s="1">
        <f>Forecast_Data!F33</f>
        <v>0</v>
      </c>
      <c r="E39" s="1">
        <f>Forecast_Data!G33</f>
        <v>0</v>
      </c>
      <c r="F39" s="1">
        <f>Forecast_Data!H33</f>
        <v>0</v>
      </c>
      <c r="G39" s="1">
        <f>Forecast_Data!I33</f>
        <v>0</v>
      </c>
      <c r="H39" s="1">
        <f>Forecast_Data!J33</f>
        <v>37</v>
      </c>
      <c r="I39" s="1">
        <f>Forecast_Data!K33</f>
        <v>1</v>
      </c>
      <c r="J39" s="1" t="str">
        <f>Forecast_Data!L33</f>
        <v>Adam Vinatieri</v>
      </c>
      <c r="K39" s="1" t="str">
        <f t="shared" si="3"/>
        <v>Adam Vinatieri-2013</v>
      </c>
      <c r="L39" s="13">
        <f t="shared" si="4"/>
        <v>0.89555645754546476</v>
      </c>
      <c r="M39" s="13">
        <f t="shared" si="5"/>
        <v>0.10444354245453524</v>
      </c>
      <c r="N39" s="4">
        <f t="shared" si="6"/>
        <v>1.0908453560452306E-2</v>
      </c>
    </row>
    <row r="40" spans="1:22" x14ac:dyDescent="0.25">
      <c r="A40" s="1">
        <f>Forecast_Data!C34</f>
        <v>2014</v>
      </c>
      <c r="B40" s="1">
        <v>1</v>
      </c>
      <c r="C40" s="1">
        <f>Forecast_Data!E34</f>
        <v>0</v>
      </c>
      <c r="D40" s="1">
        <f>Forecast_Data!F34</f>
        <v>0</v>
      </c>
      <c r="E40" s="1">
        <f>Forecast_Data!G34</f>
        <v>0</v>
      </c>
      <c r="F40" s="1">
        <f>Forecast_Data!H34</f>
        <v>0</v>
      </c>
      <c r="G40" s="1">
        <f>Forecast_Data!I34</f>
        <v>0</v>
      </c>
      <c r="H40" s="1">
        <f>Forecast_Data!J34</f>
        <v>46</v>
      </c>
      <c r="I40" s="1">
        <f>Forecast_Data!K34</f>
        <v>1</v>
      </c>
      <c r="J40" s="1" t="str">
        <f>Forecast_Data!L34</f>
        <v>Adam Vinatieri</v>
      </c>
      <c r="K40" s="1" t="str">
        <f t="shared" si="3"/>
        <v>Adam Vinatieri-2014</v>
      </c>
      <c r="L40" s="13">
        <f t="shared" si="4"/>
        <v>0.75347548981731483</v>
      </c>
      <c r="M40" s="13">
        <f t="shared" si="5"/>
        <v>0.24652451018268517</v>
      </c>
      <c r="N40" s="4">
        <f t="shared" si="6"/>
        <v>6.0774334120812845E-2</v>
      </c>
    </row>
    <row r="41" spans="1:22" x14ac:dyDescent="0.25">
      <c r="A41" s="1">
        <f>Forecast_Data!C35</f>
        <v>2014</v>
      </c>
      <c r="B41" s="1">
        <v>1</v>
      </c>
      <c r="C41" s="1">
        <f>Forecast_Data!E35</f>
        <v>0</v>
      </c>
      <c r="D41" s="1">
        <f>Forecast_Data!F35</f>
        <v>0</v>
      </c>
      <c r="E41" s="1">
        <f>Forecast_Data!G35</f>
        <v>0</v>
      </c>
      <c r="F41" s="1">
        <f>Forecast_Data!H35</f>
        <v>0</v>
      </c>
      <c r="G41" s="1">
        <f>Forecast_Data!I35</f>
        <v>0</v>
      </c>
      <c r="H41" s="1">
        <f>Forecast_Data!J35</f>
        <v>27</v>
      </c>
      <c r="I41" s="1">
        <f>Forecast_Data!K35</f>
        <v>1</v>
      </c>
      <c r="J41" s="1" t="str">
        <f>Forecast_Data!L35</f>
        <v>Adam Vinatieri</v>
      </c>
      <c r="K41" s="1" t="str">
        <f t="shared" si="3"/>
        <v>Adam Vinatieri-2014</v>
      </c>
      <c r="L41" s="13">
        <f t="shared" si="4"/>
        <v>0.9642562038096002</v>
      </c>
      <c r="M41" s="13">
        <f t="shared" si="5"/>
        <v>3.5743796190399801E-2</v>
      </c>
      <c r="N41" s="4">
        <f t="shared" si="6"/>
        <v>1.2776189661008394E-3</v>
      </c>
    </row>
    <row r="42" spans="1:22" x14ac:dyDescent="0.25">
      <c r="A42" s="1">
        <f>Forecast_Data!C36</f>
        <v>2014</v>
      </c>
      <c r="B42" s="1">
        <v>1</v>
      </c>
      <c r="C42" s="1">
        <f>Forecast_Data!E36</f>
        <v>0</v>
      </c>
      <c r="D42" s="1">
        <f>Forecast_Data!F36</f>
        <v>0</v>
      </c>
      <c r="E42" s="1">
        <f>Forecast_Data!G36</f>
        <v>0</v>
      </c>
      <c r="F42" s="1">
        <f>Forecast_Data!H36</f>
        <v>1</v>
      </c>
      <c r="G42" s="1">
        <f>Forecast_Data!I36</f>
        <v>0</v>
      </c>
      <c r="H42" s="1">
        <f>Forecast_Data!J36</f>
        <v>27</v>
      </c>
      <c r="I42" s="1">
        <f>Forecast_Data!K36</f>
        <v>1</v>
      </c>
      <c r="J42" s="1" t="str">
        <f>Forecast_Data!L36</f>
        <v>Adam Vinatieri</v>
      </c>
      <c r="K42" s="1" t="str">
        <f t="shared" si="3"/>
        <v>Adam Vinatieri-2014</v>
      </c>
      <c r="L42" s="13">
        <f t="shared" si="4"/>
        <v>0.95581464092396862</v>
      </c>
      <c r="M42" s="13">
        <f t="shared" si="5"/>
        <v>4.4185359076031383E-2</v>
      </c>
      <c r="N42" s="4">
        <f t="shared" si="6"/>
        <v>1.9523459566778288E-3</v>
      </c>
    </row>
    <row r="43" spans="1:22" x14ac:dyDescent="0.25">
      <c r="A43" s="1">
        <f>Forecast_Data!C37</f>
        <v>2014</v>
      </c>
      <c r="B43" s="1">
        <v>1</v>
      </c>
      <c r="C43" s="1">
        <f>Forecast_Data!E37</f>
        <v>0</v>
      </c>
      <c r="D43" s="1">
        <f>Forecast_Data!F37</f>
        <v>0</v>
      </c>
      <c r="E43" s="1">
        <f>Forecast_Data!G37</f>
        <v>0</v>
      </c>
      <c r="F43" s="1">
        <f>Forecast_Data!H37</f>
        <v>1</v>
      </c>
      <c r="G43" s="1">
        <f>Forecast_Data!I37</f>
        <v>0</v>
      </c>
      <c r="H43" s="1">
        <f>Forecast_Data!J37</f>
        <v>34</v>
      </c>
      <c r="I43" s="1">
        <f>Forecast_Data!K37</f>
        <v>1</v>
      </c>
      <c r="J43" s="1" t="str">
        <f>Forecast_Data!L37</f>
        <v>Adam Vinatieri</v>
      </c>
      <c r="K43" s="1" t="str">
        <f t="shared" si="3"/>
        <v>Adam Vinatieri-2014</v>
      </c>
      <c r="L43" s="13">
        <f t="shared" si="4"/>
        <v>0.90651811319435049</v>
      </c>
      <c r="M43" s="13">
        <f t="shared" si="5"/>
        <v>9.3481886805649506E-2</v>
      </c>
      <c r="N43" s="4">
        <f t="shared" si="6"/>
        <v>8.7388631607442663E-3</v>
      </c>
    </row>
    <row r="44" spans="1:22" x14ac:dyDescent="0.25">
      <c r="A44" s="1">
        <f>Forecast_Data!C38</f>
        <v>2014</v>
      </c>
      <c r="B44" s="1">
        <v>1</v>
      </c>
      <c r="C44" s="1">
        <f>Forecast_Data!E38</f>
        <v>0</v>
      </c>
      <c r="D44" s="1">
        <f>Forecast_Data!F38</f>
        <v>0</v>
      </c>
      <c r="E44" s="1">
        <f>Forecast_Data!G38</f>
        <v>0</v>
      </c>
      <c r="F44" s="1">
        <f>Forecast_Data!H38</f>
        <v>0</v>
      </c>
      <c r="G44" s="1">
        <f>Forecast_Data!I38</f>
        <v>0</v>
      </c>
      <c r="H44" s="1">
        <f>Forecast_Data!J38</f>
        <v>31</v>
      </c>
      <c r="I44" s="1">
        <f>Forecast_Data!K38</f>
        <v>1</v>
      </c>
      <c r="J44" s="1" t="str">
        <f>Forecast_Data!L38</f>
        <v>Adam Vinatieri</v>
      </c>
      <c r="K44" s="1" t="str">
        <f t="shared" si="3"/>
        <v>Adam Vinatieri-2014</v>
      </c>
      <c r="L44" s="13">
        <f t="shared" si="4"/>
        <v>0.94461703978597433</v>
      </c>
      <c r="M44" s="13">
        <f t="shared" si="5"/>
        <v>5.5382960214025667E-2</v>
      </c>
      <c r="N44" s="4">
        <f t="shared" si="6"/>
        <v>3.0672722820683498E-3</v>
      </c>
    </row>
    <row r="45" spans="1:22" x14ac:dyDescent="0.25">
      <c r="A45" s="1">
        <f>Forecast_Data!C39</f>
        <v>2014</v>
      </c>
      <c r="B45" s="1">
        <v>1</v>
      </c>
      <c r="C45" s="1">
        <f>Forecast_Data!E39</f>
        <v>0</v>
      </c>
      <c r="D45" s="1">
        <f>Forecast_Data!F39</f>
        <v>0</v>
      </c>
      <c r="E45" s="1">
        <f>Forecast_Data!G39</f>
        <v>0</v>
      </c>
      <c r="F45" s="1">
        <f>Forecast_Data!H39</f>
        <v>0</v>
      </c>
      <c r="G45" s="1">
        <f>Forecast_Data!I39</f>
        <v>0</v>
      </c>
      <c r="H45" s="1">
        <f>Forecast_Data!J39</f>
        <v>53</v>
      </c>
      <c r="I45" s="1">
        <f>Forecast_Data!K39</f>
        <v>1</v>
      </c>
      <c r="J45" s="1" t="str">
        <f>Forecast_Data!L39</f>
        <v>Adam Vinatieri</v>
      </c>
      <c r="K45" s="1" t="str">
        <f t="shared" si="3"/>
        <v>Adam Vinatieri-2014</v>
      </c>
      <c r="L45" s="13">
        <f t="shared" si="4"/>
        <v>0.5780827630544606</v>
      </c>
      <c r="M45" s="13">
        <f t="shared" si="5"/>
        <v>0.4219172369455394</v>
      </c>
      <c r="N45" s="4">
        <f t="shared" si="6"/>
        <v>0.17801415483175845</v>
      </c>
    </row>
    <row r="46" spans="1:22" x14ac:dyDescent="0.25">
      <c r="A46" s="1">
        <f>Forecast_Data!C40</f>
        <v>2014</v>
      </c>
      <c r="B46" s="1">
        <v>1</v>
      </c>
      <c r="C46" s="1">
        <f>Forecast_Data!E40</f>
        <v>0</v>
      </c>
      <c r="D46" s="1">
        <f>Forecast_Data!F40</f>
        <v>0</v>
      </c>
      <c r="E46" s="1">
        <f>Forecast_Data!G40</f>
        <v>0</v>
      </c>
      <c r="F46" s="1">
        <f>Forecast_Data!H40</f>
        <v>0</v>
      </c>
      <c r="G46" s="1">
        <f>Forecast_Data!I40</f>
        <v>0</v>
      </c>
      <c r="H46" s="1">
        <f>Forecast_Data!J40</f>
        <v>46</v>
      </c>
      <c r="I46" s="1">
        <f>Forecast_Data!K40</f>
        <v>1</v>
      </c>
      <c r="J46" s="1" t="str">
        <f>Forecast_Data!L40</f>
        <v>Adam Vinatieri</v>
      </c>
      <c r="K46" s="1" t="str">
        <f t="shared" si="3"/>
        <v>Adam Vinatieri-2014</v>
      </c>
      <c r="L46" s="13">
        <f t="shared" si="4"/>
        <v>0.75347548981731483</v>
      </c>
      <c r="M46" s="13">
        <f t="shared" si="5"/>
        <v>0.24652451018268517</v>
      </c>
      <c r="N46" s="4">
        <f t="shared" si="6"/>
        <v>6.0774334120812845E-2</v>
      </c>
    </row>
    <row r="47" spans="1:22" x14ac:dyDescent="0.25">
      <c r="A47" s="1">
        <f>Forecast_Data!C41</f>
        <v>2014</v>
      </c>
      <c r="B47" s="1">
        <v>1</v>
      </c>
      <c r="C47" s="1">
        <f>Forecast_Data!E41</f>
        <v>0</v>
      </c>
      <c r="D47" s="1">
        <f>Forecast_Data!F41</f>
        <v>0</v>
      </c>
      <c r="E47" s="1">
        <f>Forecast_Data!G41</f>
        <v>0</v>
      </c>
      <c r="F47" s="1">
        <f>Forecast_Data!H41</f>
        <v>0</v>
      </c>
      <c r="G47" s="1">
        <f>Forecast_Data!I41</f>
        <v>0</v>
      </c>
      <c r="H47" s="1">
        <f>Forecast_Data!J41</f>
        <v>20</v>
      </c>
      <c r="I47" s="1">
        <f>Forecast_Data!K41</f>
        <v>1</v>
      </c>
      <c r="J47" s="1" t="str">
        <f>Forecast_Data!L41</f>
        <v>Adam Vinatieri</v>
      </c>
      <c r="K47" s="1" t="str">
        <f t="shared" si="3"/>
        <v>Adam Vinatieri-2014</v>
      </c>
      <c r="L47" s="13">
        <f t="shared" si="4"/>
        <v>0.98365426552845681</v>
      </c>
      <c r="M47" s="13">
        <f t="shared" si="5"/>
        <v>1.6345734471543194E-2</v>
      </c>
      <c r="N47" s="4">
        <f t="shared" si="6"/>
        <v>2.6718303541419544E-4</v>
      </c>
    </row>
    <row r="48" spans="1:22" x14ac:dyDescent="0.25">
      <c r="A48" s="1">
        <f>Forecast_Data!C42</f>
        <v>2014</v>
      </c>
      <c r="B48" s="1">
        <v>1</v>
      </c>
      <c r="C48" s="1">
        <f>Forecast_Data!E42</f>
        <v>0</v>
      </c>
      <c r="D48" s="1">
        <f>Forecast_Data!F42</f>
        <v>0</v>
      </c>
      <c r="E48" s="1">
        <f>Forecast_Data!G42</f>
        <v>0</v>
      </c>
      <c r="F48" s="1">
        <f>Forecast_Data!H42</f>
        <v>0</v>
      </c>
      <c r="G48" s="1">
        <f>Forecast_Data!I42</f>
        <v>0</v>
      </c>
      <c r="H48" s="1">
        <f>Forecast_Data!J42</f>
        <v>32</v>
      </c>
      <c r="I48" s="1">
        <f>Forecast_Data!K42</f>
        <v>1</v>
      </c>
      <c r="J48" s="1" t="str">
        <f>Forecast_Data!L42</f>
        <v>Adam Vinatieri</v>
      </c>
      <c r="K48" s="1" t="str">
        <f t="shared" si="3"/>
        <v>Adam Vinatieri-2014</v>
      </c>
      <c r="L48" s="13">
        <f t="shared" si="4"/>
        <v>0.93830600094747685</v>
      </c>
      <c r="M48" s="13">
        <f t="shared" si="5"/>
        <v>6.1693999052523152E-2</v>
      </c>
      <c r="N48" s="4">
        <f t="shared" si="6"/>
        <v>3.8061495190927276E-3</v>
      </c>
    </row>
    <row r="49" spans="1:14" x14ac:dyDescent="0.25">
      <c r="A49" s="1">
        <f>Forecast_Data!C43</f>
        <v>2014</v>
      </c>
      <c r="B49" s="1">
        <v>1</v>
      </c>
      <c r="C49" s="1">
        <f>Forecast_Data!E43</f>
        <v>0</v>
      </c>
      <c r="D49" s="1">
        <f>Forecast_Data!F43</f>
        <v>0</v>
      </c>
      <c r="E49" s="1">
        <f>Forecast_Data!G43</f>
        <v>0</v>
      </c>
      <c r="F49" s="1">
        <f>Forecast_Data!H43</f>
        <v>0</v>
      </c>
      <c r="G49" s="1">
        <f>Forecast_Data!I43</f>
        <v>0</v>
      </c>
      <c r="H49" s="1">
        <f>Forecast_Data!J43</f>
        <v>29</v>
      </c>
      <c r="I49" s="1">
        <f>Forecast_Data!K43</f>
        <v>1</v>
      </c>
      <c r="J49" s="1" t="str">
        <f>Forecast_Data!L43</f>
        <v>Adam Vinatieri</v>
      </c>
      <c r="K49" s="1" t="str">
        <f t="shared" si="3"/>
        <v>Adam Vinatieri-2014</v>
      </c>
      <c r="L49" s="13">
        <f t="shared" si="4"/>
        <v>0.95545739253438244</v>
      </c>
      <c r="M49" s="13">
        <f t="shared" si="5"/>
        <v>4.4542607465617556E-2</v>
      </c>
      <c r="N49" s="4">
        <f t="shared" si="6"/>
        <v>1.984043879836089E-3</v>
      </c>
    </row>
    <row r="50" spans="1:14" x14ac:dyDescent="0.25">
      <c r="A50" s="1">
        <f>Forecast_Data!C44</f>
        <v>2014</v>
      </c>
      <c r="B50" s="1">
        <v>1</v>
      </c>
      <c r="C50" s="1">
        <f>Forecast_Data!E44</f>
        <v>0</v>
      </c>
      <c r="D50" s="1">
        <f>Forecast_Data!F44</f>
        <v>0</v>
      </c>
      <c r="E50" s="1">
        <f>Forecast_Data!G44</f>
        <v>0</v>
      </c>
      <c r="F50" s="1">
        <f>Forecast_Data!H44</f>
        <v>0</v>
      </c>
      <c r="G50" s="1">
        <f>Forecast_Data!I44</f>
        <v>0</v>
      </c>
      <c r="H50" s="1">
        <f>Forecast_Data!J44</f>
        <v>38</v>
      </c>
      <c r="I50" s="1">
        <f>Forecast_Data!K44</f>
        <v>1</v>
      </c>
      <c r="J50" s="1" t="str">
        <f>Forecast_Data!L44</f>
        <v>Adam Vinatieri</v>
      </c>
      <c r="K50" s="1" t="str">
        <f t="shared" si="3"/>
        <v>Adam Vinatieri-2014</v>
      </c>
      <c r="L50" s="13">
        <f t="shared" si="4"/>
        <v>0.88433935372930905</v>
      </c>
      <c r="M50" s="13">
        <f t="shared" si="5"/>
        <v>0.11566064627069095</v>
      </c>
      <c r="N50" s="4">
        <f t="shared" si="6"/>
        <v>1.3377385095753896E-2</v>
      </c>
    </row>
    <row r="51" spans="1:14" x14ac:dyDescent="0.25">
      <c r="A51" s="1">
        <f>Forecast_Data!C45</f>
        <v>2014</v>
      </c>
      <c r="B51" s="1">
        <v>1</v>
      </c>
      <c r="C51" s="1">
        <f>Forecast_Data!E45</f>
        <v>0</v>
      </c>
      <c r="D51" s="1">
        <f>Forecast_Data!F45</f>
        <v>0</v>
      </c>
      <c r="E51" s="1">
        <f>Forecast_Data!G45</f>
        <v>0</v>
      </c>
      <c r="F51" s="1">
        <f>Forecast_Data!H45</f>
        <v>0</v>
      </c>
      <c r="G51" s="1">
        <f>Forecast_Data!I45</f>
        <v>0</v>
      </c>
      <c r="H51" s="1">
        <f>Forecast_Data!J45</f>
        <v>29</v>
      </c>
      <c r="I51" s="1">
        <f>Forecast_Data!K45</f>
        <v>1</v>
      </c>
      <c r="J51" s="1" t="str">
        <f>Forecast_Data!L45</f>
        <v>Adam Vinatieri</v>
      </c>
      <c r="K51" s="1" t="str">
        <f t="shared" si="3"/>
        <v>Adam Vinatieri-2014</v>
      </c>
      <c r="L51" s="13">
        <f t="shared" si="4"/>
        <v>0.95545739253438244</v>
      </c>
      <c r="M51" s="13">
        <f t="shared" si="5"/>
        <v>4.4542607465617556E-2</v>
      </c>
      <c r="N51" s="4">
        <f t="shared" si="6"/>
        <v>1.984043879836089E-3</v>
      </c>
    </row>
    <row r="52" spans="1:14" x14ac:dyDescent="0.25">
      <c r="A52" s="1">
        <f>Forecast_Data!C46</f>
        <v>2014</v>
      </c>
      <c r="B52" s="1">
        <v>1</v>
      </c>
      <c r="C52" s="1">
        <f>Forecast_Data!E46</f>
        <v>0</v>
      </c>
      <c r="D52" s="1">
        <f>Forecast_Data!F46</f>
        <v>0</v>
      </c>
      <c r="E52" s="1">
        <f>Forecast_Data!G46</f>
        <v>0</v>
      </c>
      <c r="F52" s="1">
        <f>Forecast_Data!H46</f>
        <v>0</v>
      </c>
      <c r="G52" s="1">
        <f>Forecast_Data!I46</f>
        <v>0</v>
      </c>
      <c r="H52" s="1">
        <f>Forecast_Data!J46</f>
        <v>22</v>
      </c>
      <c r="I52" s="1">
        <f>Forecast_Data!K46</f>
        <v>1</v>
      </c>
      <c r="J52" s="1" t="str">
        <f>Forecast_Data!L46</f>
        <v>Adam Vinatieri</v>
      </c>
      <c r="K52" s="1" t="str">
        <f t="shared" si="3"/>
        <v>Adam Vinatieri-2014</v>
      </c>
      <c r="L52" s="13">
        <f t="shared" si="4"/>
        <v>0.97952917183868415</v>
      </c>
      <c r="M52" s="13">
        <f t="shared" si="5"/>
        <v>2.0470828161315846E-2</v>
      </c>
      <c r="N52" s="4">
        <f t="shared" si="6"/>
        <v>4.1905480561012188E-4</v>
      </c>
    </row>
    <row r="53" spans="1:14" x14ac:dyDescent="0.25">
      <c r="A53" s="1">
        <f>Forecast_Data!C47</f>
        <v>2014</v>
      </c>
      <c r="B53" s="1">
        <v>1</v>
      </c>
      <c r="C53" s="1">
        <f>Forecast_Data!E47</f>
        <v>0</v>
      </c>
      <c r="D53" s="1">
        <f>Forecast_Data!F47</f>
        <v>0</v>
      </c>
      <c r="E53" s="1">
        <f>Forecast_Data!G47</f>
        <v>0</v>
      </c>
      <c r="F53" s="1">
        <f>Forecast_Data!H47</f>
        <v>0</v>
      </c>
      <c r="G53" s="1">
        <f>Forecast_Data!I47</f>
        <v>0</v>
      </c>
      <c r="H53" s="1">
        <f>Forecast_Data!J47</f>
        <v>53</v>
      </c>
      <c r="I53" s="1">
        <f>Forecast_Data!K47</f>
        <v>1</v>
      </c>
      <c r="J53" s="1" t="str">
        <f>Forecast_Data!L47</f>
        <v>Adam Vinatieri</v>
      </c>
      <c r="K53" s="1" t="str">
        <f t="shared" si="3"/>
        <v>Adam Vinatieri-2014</v>
      </c>
      <c r="L53" s="13">
        <f t="shared" si="4"/>
        <v>0.5780827630544606</v>
      </c>
      <c r="M53" s="13">
        <f t="shared" si="5"/>
        <v>0.4219172369455394</v>
      </c>
      <c r="N53" s="4">
        <f t="shared" si="6"/>
        <v>0.17801415483175845</v>
      </c>
    </row>
    <row r="54" spans="1:14" x14ac:dyDescent="0.25">
      <c r="A54" s="1">
        <f>Forecast_Data!C48</f>
        <v>2015</v>
      </c>
      <c r="B54" s="1">
        <v>1</v>
      </c>
      <c r="C54" s="1">
        <f>Forecast_Data!E48</f>
        <v>0</v>
      </c>
      <c r="D54" s="1">
        <f>Forecast_Data!F48</f>
        <v>0</v>
      </c>
      <c r="E54" s="1">
        <f>Forecast_Data!G48</f>
        <v>0</v>
      </c>
      <c r="F54" s="1">
        <f>Forecast_Data!H48</f>
        <v>0</v>
      </c>
      <c r="G54" s="1">
        <f>Forecast_Data!I48</f>
        <v>0</v>
      </c>
      <c r="H54" s="1">
        <f>Forecast_Data!J48</f>
        <v>29</v>
      </c>
      <c r="I54" s="1">
        <f>Forecast_Data!K48</f>
        <v>0</v>
      </c>
      <c r="J54" s="1" t="str">
        <f>Forecast_Data!L48</f>
        <v>Adam Vinatieri</v>
      </c>
      <c r="K54" s="1" t="str">
        <f t="shared" si="3"/>
        <v>Adam Vinatieri-2015</v>
      </c>
      <c r="L54" s="13">
        <f t="shared" si="4"/>
        <v>0.95545739253438244</v>
      </c>
      <c r="M54" s="13">
        <f t="shared" si="5"/>
        <v>-0.95545739253438244</v>
      </c>
      <c r="N54" s="4">
        <f t="shared" si="6"/>
        <v>0.91289882894860097</v>
      </c>
    </row>
    <row r="55" spans="1:14" x14ac:dyDescent="0.25">
      <c r="A55" s="1">
        <f>Forecast_Data!C49</f>
        <v>2015</v>
      </c>
      <c r="B55" s="1">
        <v>1</v>
      </c>
      <c r="C55" s="1">
        <f>Forecast_Data!E49</f>
        <v>0</v>
      </c>
      <c r="D55" s="1">
        <f>Forecast_Data!F49</f>
        <v>0</v>
      </c>
      <c r="E55" s="1">
        <f>Forecast_Data!G49</f>
        <v>0</v>
      </c>
      <c r="F55" s="1">
        <f>Forecast_Data!H49</f>
        <v>0</v>
      </c>
      <c r="G55" s="1">
        <f>Forecast_Data!I49</f>
        <v>0</v>
      </c>
      <c r="H55" s="1">
        <f>Forecast_Data!J49</f>
        <v>54</v>
      </c>
      <c r="I55" s="1">
        <f>Forecast_Data!K49</f>
        <v>1</v>
      </c>
      <c r="J55" s="1" t="str">
        <f>Forecast_Data!L49</f>
        <v>Adam Vinatieri</v>
      </c>
      <c r="K55" s="1" t="str">
        <f t="shared" si="3"/>
        <v>Adam Vinatieri-2015</v>
      </c>
      <c r="L55" s="13">
        <f t="shared" si="4"/>
        <v>0.54990570248055115</v>
      </c>
      <c r="M55" s="13">
        <f t="shared" si="5"/>
        <v>0.45009429751944885</v>
      </c>
      <c r="N55" s="4">
        <f t="shared" si="6"/>
        <v>0.20258487665952613</v>
      </c>
    </row>
    <row r="56" spans="1:14" x14ac:dyDescent="0.25">
      <c r="A56" s="1">
        <f>Forecast_Data!C50</f>
        <v>2015</v>
      </c>
      <c r="B56" s="1">
        <v>1</v>
      </c>
      <c r="C56" s="1">
        <f>Forecast_Data!E50</f>
        <v>0</v>
      </c>
      <c r="D56" s="1">
        <f>Forecast_Data!F50</f>
        <v>0</v>
      </c>
      <c r="E56" s="1">
        <f>Forecast_Data!G50</f>
        <v>0</v>
      </c>
      <c r="F56" s="1">
        <f>Forecast_Data!H50</f>
        <v>0</v>
      </c>
      <c r="G56" s="1">
        <f>Forecast_Data!I50</f>
        <v>0</v>
      </c>
      <c r="H56" s="1">
        <f>Forecast_Data!J50</f>
        <v>32</v>
      </c>
      <c r="I56" s="1">
        <f>Forecast_Data!K50</f>
        <v>1</v>
      </c>
      <c r="J56" s="1" t="str">
        <f>Forecast_Data!L50</f>
        <v>Adam Vinatieri</v>
      </c>
      <c r="K56" s="1" t="str">
        <f t="shared" si="3"/>
        <v>Adam Vinatieri-2015</v>
      </c>
      <c r="L56" s="13">
        <f t="shared" si="4"/>
        <v>0.93830600094747685</v>
      </c>
      <c r="M56" s="13">
        <f t="shared" si="5"/>
        <v>6.1693999052523152E-2</v>
      </c>
      <c r="N56" s="4">
        <f t="shared" si="6"/>
        <v>3.8061495190927276E-3</v>
      </c>
    </row>
    <row r="57" spans="1:14" x14ac:dyDescent="0.25">
      <c r="A57" s="1">
        <f>Forecast_Data!C51</f>
        <v>2015</v>
      </c>
      <c r="B57" s="1">
        <v>1</v>
      </c>
      <c r="C57" s="1">
        <f>Forecast_Data!E51</f>
        <v>0</v>
      </c>
      <c r="D57" s="1">
        <f>Forecast_Data!F51</f>
        <v>0</v>
      </c>
      <c r="E57" s="1">
        <f>Forecast_Data!G51</f>
        <v>0</v>
      </c>
      <c r="F57" s="1">
        <f>Forecast_Data!H51</f>
        <v>0</v>
      </c>
      <c r="G57" s="1">
        <f>Forecast_Data!I51</f>
        <v>0</v>
      </c>
      <c r="H57" s="1">
        <f>Forecast_Data!J51</f>
        <v>27</v>
      </c>
      <c r="I57" s="1">
        <f>Forecast_Data!K51</f>
        <v>1</v>
      </c>
      <c r="J57" s="1" t="str">
        <f>Forecast_Data!L51</f>
        <v>Adam Vinatieri</v>
      </c>
      <c r="K57" s="1" t="str">
        <f t="shared" si="3"/>
        <v>Adam Vinatieri-2015</v>
      </c>
      <c r="L57" s="13">
        <f t="shared" si="4"/>
        <v>0.9642562038096002</v>
      </c>
      <c r="M57" s="13">
        <f t="shared" si="5"/>
        <v>3.5743796190399801E-2</v>
      </c>
      <c r="N57" s="4">
        <f t="shared" si="6"/>
        <v>1.2776189661008394E-3</v>
      </c>
    </row>
    <row r="58" spans="1:14" x14ac:dyDescent="0.25">
      <c r="A58" s="1">
        <f>Forecast_Data!C52</f>
        <v>2015</v>
      </c>
      <c r="B58" s="1">
        <v>1</v>
      </c>
      <c r="C58" s="1">
        <f>Forecast_Data!E52</f>
        <v>0</v>
      </c>
      <c r="D58" s="1">
        <f>Forecast_Data!F52</f>
        <v>0</v>
      </c>
      <c r="E58" s="1">
        <f>Forecast_Data!G52</f>
        <v>0</v>
      </c>
      <c r="F58" s="1">
        <f>Forecast_Data!H52</f>
        <v>1</v>
      </c>
      <c r="G58" s="1">
        <f>Forecast_Data!I52</f>
        <v>0</v>
      </c>
      <c r="H58" s="1">
        <f>Forecast_Data!J52</f>
        <v>48</v>
      </c>
      <c r="I58" s="1">
        <f>Forecast_Data!K52</f>
        <v>1</v>
      </c>
      <c r="J58" s="1" t="str">
        <f>Forecast_Data!L52</f>
        <v>Adam Vinatieri</v>
      </c>
      <c r="K58" s="1" t="str">
        <f t="shared" si="3"/>
        <v>Adam Vinatieri-2015</v>
      </c>
      <c r="L58" s="13">
        <f t="shared" si="4"/>
        <v>0.66087342788774039</v>
      </c>
      <c r="M58" s="13">
        <f t="shared" si="5"/>
        <v>0.33912657211225961</v>
      </c>
      <c r="N58" s="4">
        <f t="shared" si="6"/>
        <v>0.11500683191261162</v>
      </c>
    </row>
    <row r="59" spans="1:14" x14ac:dyDescent="0.25">
      <c r="A59" s="1">
        <f>Forecast_Data!C53</f>
        <v>2015</v>
      </c>
      <c r="B59" s="1">
        <v>1</v>
      </c>
      <c r="C59" s="1">
        <f>Forecast_Data!E53</f>
        <v>0</v>
      </c>
      <c r="D59" s="1">
        <f>Forecast_Data!F53</f>
        <v>0</v>
      </c>
      <c r="E59" s="1">
        <f>Forecast_Data!G53</f>
        <v>0</v>
      </c>
      <c r="F59" s="1">
        <f>Forecast_Data!H53</f>
        <v>1</v>
      </c>
      <c r="G59" s="1">
        <f>Forecast_Data!I53</f>
        <v>0</v>
      </c>
      <c r="H59" s="1">
        <f>Forecast_Data!J53</f>
        <v>42</v>
      </c>
      <c r="I59" s="1">
        <f>Forecast_Data!K53</f>
        <v>1</v>
      </c>
      <c r="J59" s="1" t="str">
        <f>Forecast_Data!L53</f>
        <v>Adam Vinatieri</v>
      </c>
      <c r="K59" s="1" t="str">
        <f t="shared" si="3"/>
        <v>Adam Vinatieri-2015</v>
      </c>
      <c r="L59" s="13">
        <f t="shared" si="4"/>
        <v>0.79492923000934301</v>
      </c>
      <c r="M59" s="13">
        <f t="shared" si="5"/>
        <v>0.20507076999065699</v>
      </c>
      <c r="N59" s="4">
        <f t="shared" si="6"/>
        <v>4.2054020704560942E-2</v>
      </c>
    </row>
    <row r="60" spans="1:14" x14ac:dyDescent="0.25">
      <c r="A60" s="1">
        <f>Forecast_Data!C54</f>
        <v>2015</v>
      </c>
      <c r="B60" s="1">
        <v>1</v>
      </c>
      <c r="C60" s="1">
        <f>Forecast_Data!E54</f>
        <v>0</v>
      </c>
      <c r="D60" s="1">
        <f>Forecast_Data!F54</f>
        <v>0</v>
      </c>
      <c r="E60" s="1">
        <f>Forecast_Data!G54</f>
        <v>0</v>
      </c>
      <c r="F60" s="1">
        <f>Forecast_Data!H54</f>
        <v>0</v>
      </c>
      <c r="G60" s="1">
        <f>Forecast_Data!I54</f>
        <v>0</v>
      </c>
      <c r="H60" s="1">
        <f>Forecast_Data!J54</f>
        <v>43</v>
      </c>
      <c r="I60" s="1">
        <f>Forecast_Data!K54</f>
        <v>1</v>
      </c>
      <c r="J60" s="1" t="str">
        <f>Forecast_Data!L54</f>
        <v>Adam Vinatieri</v>
      </c>
      <c r="K60" s="1" t="str">
        <f t="shared" si="3"/>
        <v>Adam Vinatieri-2015</v>
      </c>
      <c r="L60" s="13">
        <f t="shared" si="4"/>
        <v>0.81169926659384772</v>
      </c>
      <c r="M60" s="13">
        <f t="shared" si="5"/>
        <v>0.18830073340615228</v>
      </c>
      <c r="N60" s="4">
        <f t="shared" si="6"/>
        <v>3.5457166201294833E-2</v>
      </c>
    </row>
    <row r="61" spans="1:14" x14ac:dyDescent="0.25">
      <c r="A61" s="1">
        <f>Forecast_Data!C55</f>
        <v>2015</v>
      </c>
      <c r="B61" s="1">
        <v>1</v>
      </c>
      <c r="C61" s="1">
        <f>Forecast_Data!E55</f>
        <v>0</v>
      </c>
      <c r="D61" s="1">
        <f>Forecast_Data!F55</f>
        <v>0</v>
      </c>
      <c r="E61" s="1">
        <f>Forecast_Data!G55</f>
        <v>0</v>
      </c>
      <c r="F61" s="1">
        <f>Forecast_Data!H55</f>
        <v>0</v>
      </c>
      <c r="G61" s="1">
        <f>Forecast_Data!I55</f>
        <v>0</v>
      </c>
      <c r="H61" s="1">
        <f>Forecast_Data!J55</f>
        <v>55</v>
      </c>
      <c r="I61" s="1">
        <f>Forecast_Data!K55</f>
        <v>1</v>
      </c>
      <c r="J61" s="1" t="str">
        <f>Forecast_Data!L55</f>
        <v>Adam Vinatieri</v>
      </c>
      <c r="K61" s="1" t="str">
        <f t="shared" si="3"/>
        <v>Adam Vinatieri-2015</v>
      </c>
      <c r="L61" s="13">
        <f t="shared" si="4"/>
        <v>0.52140479269518147</v>
      </c>
      <c r="M61" s="13">
        <f t="shared" si="5"/>
        <v>0.47859520730481853</v>
      </c>
      <c r="N61" s="4">
        <f t="shared" si="6"/>
        <v>0.22905337245514221</v>
      </c>
    </row>
    <row r="62" spans="1:14" x14ac:dyDescent="0.25">
      <c r="A62" s="1">
        <f>Forecast_Data!C56</f>
        <v>2015</v>
      </c>
      <c r="B62" s="1">
        <v>1</v>
      </c>
      <c r="C62" s="1">
        <f>Forecast_Data!E56</f>
        <v>0</v>
      </c>
      <c r="D62" s="1">
        <f>Forecast_Data!F56</f>
        <v>0</v>
      </c>
      <c r="E62" s="1">
        <f>Forecast_Data!G56</f>
        <v>0</v>
      </c>
      <c r="F62" s="1">
        <f>Forecast_Data!H56</f>
        <v>0</v>
      </c>
      <c r="G62" s="1">
        <f>Forecast_Data!I56</f>
        <v>0</v>
      </c>
      <c r="H62" s="1">
        <f>Forecast_Data!J56</f>
        <v>43</v>
      </c>
      <c r="I62" s="1">
        <f>Forecast_Data!K56</f>
        <v>1</v>
      </c>
      <c r="J62" s="1" t="str">
        <f>Forecast_Data!L56</f>
        <v>Adam Vinatieri</v>
      </c>
      <c r="K62" s="1" t="str">
        <f t="shared" si="3"/>
        <v>Adam Vinatieri-2015</v>
      </c>
      <c r="L62" s="13">
        <f t="shared" si="4"/>
        <v>0.81169926659384772</v>
      </c>
      <c r="M62" s="13">
        <f t="shared" si="5"/>
        <v>0.18830073340615228</v>
      </c>
      <c r="N62" s="4">
        <f t="shared" si="6"/>
        <v>3.5457166201294833E-2</v>
      </c>
    </row>
    <row r="63" spans="1:14" x14ac:dyDescent="0.25">
      <c r="A63" s="1">
        <f>Forecast_Data!C57</f>
        <v>2015</v>
      </c>
      <c r="B63" s="1">
        <v>1</v>
      </c>
      <c r="C63" s="1">
        <f>Forecast_Data!E57</f>
        <v>0</v>
      </c>
      <c r="D63" s="1">
        <f>Forecast_Data!F57</f>
        <v>0</v>
      </c>
      <c r="E63" s="1">
        <f>Forecast_Data!G57</f>
        <v>0</v>
      </c>
      <c r="F63" s="1">
        <f>Forecast_Data!H57</f>
        <v>0</v>
      </c>
      <c r="G63" s="1">
        <f>Forecast_Data!I57</f>
        <v>0</v>
      </c>
      <c r="H63" s="1">
        <f>Forecast_Data!J57</f>
        <v>49</v>
      </c>
      <c r="I63" s="1">
        <f>Forecast_Data!K57</f>
        <v>1</v>
      </c>
      <c r="J63" s="1" t="str">
        <f>Forecast_Data!L57</f>
        <v>Adam Vinatieri</v>
      </c>
      <c r="K63" s="1" t="str">
        <f t="shared" si="3"/>
        <v>Adam Vinatieri-2015</v>
      </c>
      <c r="L63" s="13">
        <f t="shared" si="4"/>
        <v>0.68425172174800042</v>
      </c>
      <c r="M63" s="13">
        <f t="shared" si="5"/>
        <v>0.31574827825199958</v>
      </c>
      <c r="N63" s="4">
        <f t="shared" si="6"/>
        <v>9.9696975219102146E-2</v>
      </c>
    </row>
    <row r="64" spans="1:14" x14ac:dyDescent="0.25">
      <c r="A64" s="1">
        <f>Forecast_Data!C58</f>
        <v>2015</v>
      </c>
      <c r="B64" s="1">
        <v>1</v>
      </c>
      <c r="C64" s="1">
        <f>Forecast_Data!E58</f>
        <v>0</v>
      </c>
      <c r="D64" s="1">
        <f>Forecast_Data!F58</f>
        <v>0</v>
      </c>
      <c r="E64" s="1">
        <f>Forecast_Data!G58</f>
        <v>0</v>
      </c>
      <c r="F64" s="1">
        <f>Forecast_Data!H58</f>
        <v>0</v>
      </c>
      <c r="G64" s="1">
        <f>Forecast_Data!I58</f>
        <v>0</v>
      </c>
      <c r="H64" s="1">
        <f>Forecast_Data!J58</f>
        <v>27</v>
      </c>
      <c r="I64" s="1">
        <f>Forecast_Data!K58</f>
        <v>1</v>
      </c>
      <c r="J64" s="1" t="str">
        <f>Forecast_Data!L58</f>
        <v>Adam Vinatieri</v>
      </c>
      <c r="K64" s="1" t="str">
        <f t="shared" si="3"/>
        <v>Adam Vinatieri-2015</v>
      </c>
      <c r="L64" s="13">
        <f t="shared" si="4"/>
        <v>0.9642562038096002</v>
      </c>
      <c r="M64" s="13">
        <f t="shared" si="5"/>
        <v>3.5743796190399801E-2</v>
      </c>
      <c r="N64" s="4">
        <f t="shared" si="6"/>
        <v>1.2776189661008394E-3</v>
      </c>
    </row>
    <row r="65" spans="1:14" x14ac:dyDescent="0.25">
      <c r="A65" s="1">
        <f>Forecast_Data!C59</f>
        <v>2015</v>
      </c>
      <c r="B65" s="1">
        <v>1</v>
      </c>
      <c r="C65" s="1">
        <f>Forecast_Data!E59</f>
        <v>0</v>
      </c>
      <c r="D65" s="1">
        <f>Forecast_Data!F59</f>
        <v>0</v>
      </c>
      <c r="E65" s="1">
        <f>Forecast_Data!G59</f>
        <v>0</v>
      </c>
      <c r="F65" s="1">
        <f>Forecast_Data!H59</f>
        <v>0</v>
      </c>
      <c r="G65" s="1">
        <f>Forecast_Data!I59</f>
        <v>0</v>
      </c>
      <c r="H65" s="1">
        <f>Forecast_Data!J59</f>
        <v>26</v>
      </c>
      <c r="I65" s="1">
        <f>Forecast_Data!K59</f>
        <v>1</v>
      </c>
      <c r="J65" s="1" t="str">
        <f>Forecast_Data!L59</f>
        <v>Adam Vinatieri</v>
      </c>
      <c r="K65" s="1" t="str">
        <f t="shared" si="3"/>
        <v>Adam Vinatieri-2015</v>
      </c>
      <c r="L65" s="13">
        <f t="shared" si="4"/>
        <v>0.96800316857243784</v>
      </c>
      <c r="M65" s="13">
        <f t="shared" si="5"/>
        <v>3.1996831427562156E-2</v>
      </c>
      <c r="N65" s="4">
        <f t="shared" si="6"/>
        <v>1.0237972214038292E-3</v>
      </c>
    </row>
    <row r="66" spans="1:14" x14ac:dyDescent="0.25">
      <c r="A66" s="1">
        <f>Forecast_Data!C60</f>
        <v>2015</v>
      </c>
      <c r="B66" s="1">
        <v>1</v>
      </c>
      <c r="C66" s="1">
        <f>Forecast_Data!E60</f>
        <v>0</v>
      </c>
      <c r="D66" s="1">
        <f>Forecast_Data!F60</f>
        <v>0</v>
      </c>
      <c r="E66" s="1">
        <f>Forecast_Data!G60</f>
        <v>0</v>
      </c>
      <c r="F66" s="1">
        <f>Forecast_Data!H60</f>
        <v>0</v>
      </c>
      <c r="G66" s="1">
        <f>Forecast_Data!I60</f>
        <v>0</v>
      </c>
      <c r="H66" s="1">
        <f>Forecast_Data!J60</f>
        <v>44</v>
      </c>
      <c r="I66" s="1">
        <f>Forecast_Data!K60</f>
        <v>1</v>
      </c>
      <c r="J66" s="1" t="str">
        <f>Forecast_Data!L60</f>
        <v>Adam Vinatieri</v>
      </c>
      <c r="K66" s="1" t="str">
        <f t="shared" si="3"/>
        <v>Adam Vinatieri-2015</v>
      </c>
      <c r="L66" s="13">
        <f t="shared" si="4"/>
        <v>0.7935521480153428</v>
      </c>
      <c r="M66" s="13">
        <f t="shared" si="5"/>
        <v>0.2064478519846572</v>
      </c>
      <c r="N66" s="4">
        <f t="shared" si="6"/>
        <v>4.2620715589078928E-2</v>
      </c>
    </row>
    <row r="67" spans="1:14" x14ac:dyDescent="0.25">
      <c r="A67" s="1">
        <f>Forecast_Data!C61</f>
        <v>2015</v>
      </c>
      <c r="B67" s="1">
        <v>1</v>
      </c>
      <c r="C67" s="1">
        <f>Forecast_Data!E61</f>
        <v>0</v>
      </c>
      <c r="D67" s="1">
        <f>Forecast_Data!F61</f>
        <v>0</v>
      </c>
      <c r="E67" s="1">
        <f>Forecast_Data!G61</f>
        <v>0</v>
      </c>
      <c r="F67" s="1">
        <f>Forecast_Data!H61</f>
        <v>0</v>
      </c>
      <c r="G67" s="1">
        <f>Forecast_Data!I61</f>
        <v>0</v>
      </c>
      <c r="H67" s="1">
        <f>Forecast_Data!J61</f>
        <v>29</v>
      </c>
      <c r="I67" s="1">
        <f>Forecast_Data!K61</f>
        <v>1</v>
      </c>
      <c r="J67" s="1" t="str">
        <f>Forecast_Data!L61</f>
        <v>Adam Vinatieri</v>
      </c>
      <c r="K67" s="1" t="str">
        <f t="shared" si="3"/>
        <v>Adam Vinatieri-2015</v>
      </c>
      <c r="L67" s="13">
        <f t="shared" si="4"/>
        <v>0.95545739253438244</v>
      </c>
      <c r="M67" s="13">
        <f t="shared" si="5"/>
        <v>4.4542607465617556E-2</v>
      </c>
      <c r="N67" s="4">
        <f t="shared" si="6"/>
        <v>1.984043879836089E-3</v>
      </c>
    </row>
    <row r="68" spans="1:14" x14ac:dyDescent="0.25">
      <c r="A68" s="1">
        <f>Forecast_Data!C62</f>
        <v>2015</v>
      </c>
      <c r="B68" s="1">
        <v>1</v>
      </c>
      <c r="C68" s="1">
        <f>Forecast_Data!E62</f>
        <v>0</v>
      </c>
      <c r="D68" s="1">
        <f>Forecast_Data!F62</f>
        <v>0</v>
      </c>
      <c r="E68" s="1">
        <f>Forecast_Data!G62</f>
        <v>0</v>
      </c>
      <c r="F68" s="1">
        <f>Forecast_Data!H62</f>
        <v>0</v>
      </c>
      <c r="G68" s="1">
        <f>Forecast_Data!I62</f>
        <v>0</v>
      </c>
      <c r="H68" s="1">
        <f>Forecast_Data!J62</f>
        <v>49</v>
      </c>
      <c r="I68" s="1">
        <f>Forecast_Data!K62</f>
        <v>1</v>
      </c>
      <c r="J68" s="1" t="str">
        <f>Forecast_Data!L62</f>
        <v>Adam Vinatieri</v>
      </c>
      <c r="K68" s="1" t="str">
        <f t="shared" si="3"/>
        <v>Adam Vinatieri-2015</v>
      </c>
      <c r="L68" s="13">
        <f t="shared" si="4"/>
        <v>0.68425172174800042</v>
      </c>
      <c r="M68" s="13">
        <f t="shared" si="5"/>
        <v>0.31574827825199958</v>
      </c>
      <c r="N68" s="4">
        <f t="shared" si="6"/>
        <v>9.9696975219102146E-2</v>
      </c>
    </row>
    <row r="69" spans="1:14" x14ac:dyDescent="0.25">
      <c r="A69" s="1">
        <f>Forecast_Data!C63</f>
        <v>2015</v>
      </c>
      <c r="B69" s="1">
        <v>1</v>
      </c>
      <c r="C69" s="1">
        <f>Forecast_Data!E63</f>
        <v>0</v>
      </c>
      <c r="D69" s="1">
        <f>Forecast_Data!F63</f>
        <v>0</v>
      </c>
      <c r="E69" s="1">
        <f>Forecast_Data!G63</f>
        <v>0</v>
      </c>
      <c r="F69" s="1">
        <f>Forecast_Data!H63</f>
        <v>0</v>
      </c>
      <c r="G69" s="1">
        <f>Forecast_Data!I63</f>
        <v>0</v>
      </c>
      <c r="H69" s="1">
        <f>Forecast_Data!J63</f>
        <v>52</v>
      </c>
      <c r="I69" s="1">
        <f>Forecast_Data!K63</f>
        <v>1</v>
      </c>
      <c r="J69" s="1" t="str">
        <f>Forecast_Data!L63</f>
        <v>Adam Vinatieri</v>
      </c>
      <c r="K69" s="1" t="str">
        <f t="shared" si="3"/>
        <v>Adam Vinatieri-2015</v>
      </c>
      <c r="L69" s="13">
        <f t="shared" si="4"/>
        <v>0.60576048641858704</v>
      </c>
      <c r="M69" s="13">
        <f t="shared" si="5"/>
        <v>0.39423951358141296</v>
      </c>
      <c r="N69" s="4">
        <f t="shared" si="6"/>
        <v>0.15542479406890911</v>
      </c>
    </row>
    <row r="70" spans="1:14" x14ac:dyDescent="0.25">
      <c r="A70" s="1">
        <f>Forecast_Data!C64</f>
        <v>2015</v>
      </c>
      <c r="B70" s="1">
        <v>1</v>
      </c>
      <c r="C70" s="1">
        <f>Forecast_Data!E64</f>
        <v>0</v>
      </c>
      <c r="D70" s="1">
        <f>Forecast_Data!F64</f>
        <v>0</v>
      </c>
      <c r="E70" s="1">
        <f>Forecast_Data!G64</f>
        <v>0</v>
      </c>
      <c r="F70" s="1">
        <f>Forecast_Data!H64</f>
        <v>0</v>
      </c>
      <c r="G70" s="1">
        <f>Forecast_Data!I64</f>
        <v>0</v>
      </c>
      <c r="H70" s="1">
        <f>Forecast_Data!J64</f>
        <v>35</v>
      </c>
      <c r="I70" s="1">
        <f>Forecast_Data!K64</f>
        <v>1</v>
      </c>
      <c r="J70" s="1" t="str">
        <f>Forecast_Data!L64</f>
        <v>Adam Vinatieri</v>
      </c>
      <c r="K70" s="1" t="str">
        <f t="shared" si="3"/>
        <v>Adam Vinatieri-2015</v>
      </c>
      <c r="L70" s="13">
        <f t="shared" si="4"/>
        <v>0.91513694994452599</v>
      </c>
      <c r="M70" s="13">
        <f t="shared" si="5"/>
        <v>8.486305005547401E-2</v>
      </c>
      <c r="N70" s="4">
        <f t="shared" si="6"/>
        <v>7.2017372647178871E-3</v>
      </c>
    </row>
    <row r="71" spans="1:14" x14ac:dyDescent="0.25">
      <c r="A71" s="1">
        <f>Forecast_Data!C65</f>
        <v>2012</v>
      </c>
      <c r="B71" s="1">
        <v>1</v>
      </c>
      <c r="C71" s="1">
        <f>Forecast_Data!E65</f>
        <v>0</v>
      </c>
      <c r="D71" s="1">
        <f>Forecast_Data!F65</f>
        <v>0</v>
      </c>
      <c r="E71" s="1">
        <f>Forecast_Data!G65</f>
        <v>1</v>
      </c>
      <c r="F71" s="1">
        <f>Forecast_Data!H65</f>
        <v>1</v>
      </c>
      <c r="G71" s="1">
        <f>Forecast_Data!I65</f>
        <v>0</v>
      </c>
      <c r="H71" s="1">
        <f>Forecast_Data!J65</f>
        <v>37</v>
      </c>
      <c r="I71" s="1">
        <f>Forecast_Data!K65</f>
        <v>0</v>
      </c>
      <c r="J71" s="1" t="str">
        <f>Forecast_Data!L65</f>
        <v>Adam Vinatieri</v>
      </c>
      <c r="K71" s="1" t="str">
        <f t="shared" si="3"/>
        <v>Adam Vinatieri-2012</v>
      </c>
      <c r="L71" s="13">
        <f t="shared" si="4"/>
        <v>0.84737312698903189</v>
      </c>
      <c r="M71" s="13">
        <f t="shared" si="5"/>
        <v>-0.84737312698903189</v>
      </c>
      <c r="N71" s="4">
        <f t="shared" si="6"/>
        <v>0.71804121634316997</v>
      </c>
    </row>
    <row r="72" spans="1:14" x14ac:dyDescent="0.25">
      <c r="A72" s="1">
        <f>Forecast_Data!C66</f>
        <v>2012</v>
      </c>
      <c r="B72" s="1">
        <v>1</v>
      </c>
      <c r="C72" s="1">
        <f>Forecast_Data!E66</f>
        <v>0</v>
      </c>
      <c r="D72" s="1">
        <f>Forecast_Data!F66</f>
        <v>0</v>
      </c>
      <c r="E72" s="1">
        <f>Forecast_Data!G66</f>
        <v>0</v>
      </c>
      <c r="F72" s="1">
        <f>Forecast_Data!H66</f>
        <v>0</v>
      </c>
      <c r="G72" s="1">
        <f>Forecast_Data!I66</f>
        <v>0</v>
      </c>
      <c r="H72" s="1">
        <f>Forecast_Data!J66</f>
        <v>26</v>
      </c>
      <c r="I72" s="1">
        <f>Forecast_Data!K66</f>
        <v>1</v>
      </c>
      <c r="J72" s="1" t="str">
        <f>Forecast_Data!L66</f>
        <v>Adam Vinatieri</v>
      </c>
      <c r="K72" s="1" t="str">
        <f t="shared" si="3"/>
        <v>Adam Vinatieri-2012</v>
      </c>
      <c r="L72" s="13">
        <f t="shared" si="4"/>
        <v>0.96800316857243784</v>
      </c>
      <c r="M72" s="13">
        <f t="shared" si="5"/>
        <v>3.1996831427562156E-2</v>
      </c>
      <c r="N72" s="4">
        <f t="shared" si="6"/>
        <v>1.0237972214038292E-3</v>
      </c>
    </row>
    <row r="73" spans="1:14" x14ac:dyDescent="0.25">
      <c r="A73" s="1">
        <f>Forecast_Data!C67</f>
        <v>2012</v>
      </c>
      <c r="B73" s="1">
        <v>1</v>
      </c>
      <c r="C73" s="1">
        <f>Forecast_Data!E67</f>
        <v>0</v>
      </c>
      <c r="D73" s="1">
        <f>Forecast_Data!F67</f>
        <v>0</v>
      </c>
      <c r="E73" s="1">
        <f>Forecast_Data!G67</f>
        <v>0</v>
      </c>
      <c r="F73" s="1">
        <f>Forecast_Data!H67</f>
        <v>0</v>
      </c>
      <c r="G73" s="1">
        <f>Forecast_Data!I67</f>
        <v>0</v>
      </c>
      <c r="H73" s="1">
        <f>Forecast_Data!J67</f>
        <v>45</v>
      </c>
      <c r="I73" s="1">
        <f>Forecast_Data!K67</f>
        <v>1</v>
      </c>
      <c r="J73" s="1" t="str">
        <f>Forecast_Data!L67</f>
        <v>Adam Vinatieri</v>
      </c>
      <c r="K73" s="1" t="str">
        <f t="shared" ref="K73:K136" si="10">CONCATENATE(J73,"-",A73)</f>
        <v>Adam Vinatieri-2012</v>
      </c>
      <c r="L73" s="13">
        <f t="shared" ref="L73:L136" si="11">1/(1+EXP(-(SUMPRODUCT($B$3:$H$3,B73:H73))))</f>
        <v>0.77414276972841145</v>
      </c>
      <c r="M73" s="13">
        <f t="shared" ref="M73:M136" si="12">I73-L73</f>
        <v>0.22585723027158855</v>
      </c>
      <c r="N73" s="4">
        <f t="shared" ref="N73:N136" si="13">M73^2</f>
        <v>5.1011488465953374E-2</v>
      </c>
    </row>
    <row r="74" spans="1:14" x14ac:dyDescent="0.25">
      <c r="A74" s="1">
        <f>Forecast_Data!C68</f>
        <v>2012</v>
      </c>
      <c r="B74" s="1">
        <v>1</v>
      </c>
      <c r="C74" s="1">
        <f>Forecast_Data!E68</f>
        <v>0</v>
      </c>
      <c r="D74" s="1">
        <f>Forecast_Data!F68</f>
        <v>0</v>
      </c>
      <c r="E74" s="1">
        <f>Forecast_Data!G68</f>
        <v>0</v>
      </c>
      <c r="F74" s="1">
        <f>Forecast_Data!H68</f>
        <v>0</v>
      </c>
      <c r="G74" s="1">
        <f>Forecast_Data!I68</f>
        <v>0</v>
      </c>
      <c r="H74" s="1">
        <f>Forecast_Data!J68</f>
        <v>53</v>
      </c>
      <c r="I74" s="1">
        <f>Forecast_Data!K68</f>
        <v>1</v>
      </c>
      <c r="J74" s="1" t="str">
        <f>Forecast_Data!L68</f>
        <v>Adam Vinatieri</v>
      </c>
      <c r="K74" s="1" t="str">
        <f t="shared" si="10"/>
        <v>Adam Vinatieri-2012</v>
      </c>
      <c r="L74" s="13">
        <f t="shared" si="11"/>
        <v>0.5780827630544606</v>
      </c>
      <c r="M74" s="13">
        <f t="shared" si="12"/>
        <v>0.4219172369455394</v>
      </c>
      <c r="N74" s="4">
        <f t="shared" si="13"/>
        <v>0.17801415483175845</v>
      </c>
    </row>
    <row r="75" spans="1:14" x14ac:dyDescent="0.25">
      <c r="A75" s="1">
        <f>Forecast_Data!C69</f>
        <v>2012</v>
      </c>
      <c r="B75" s="1">
        <v>1</v>
      </c>
      <c r="C75" s="1">
        <f>Forecast_Data!E69</f>
        <v>0</v>
      </c>
      <c r="D75" s="1">
        <f>Forecast_Data!F69</f>
        <v>0</v>
      </c>
      <c r="E75" s="1">
        <f>Forecast_Data!G69</f>
        <v>1</v>
      </c>
      <c r="F75" s="1">
        <f>Forecast_Data!H69</f>
        <v>0</v>
      </c>
      <c r="G75" s="1">
        <f>Forecast_Data!I69</f>
        <v>0</v>
      </c>
      <c r="H75" s="1">
        <f>Forecast_Data!J69</f>
        <v>36</v>
      </c>
      <c r="I75" s="1">
        <f>Forecast_Data!K69</f>
        <v>0</v>
      </c>
      <c r="J75" s="1" t="str">
        <f>Forecast_Data!L69</f>
        <v>Adam Vinatieri</v>
      </c>
      <c r="K75" s="1" t="str">
        <f t="shared" si="10"/>
        <v>Adam Vinatieri-2012</v>
      </c>
      <c r="L75" s="13">
        <f t="shared" si="11"/>
        <v>0.8859044544365976</v>
      </c>
      <c r="M75" s="13">
        <f t="shared" si="12"/>
        <v>-0.8859044544365976</v>
      </c>
      <c r="N75" s="4">
        <f t="shared" si="13"/>
        <v>0.78482670239060559</v>
      </c>
    </row>
    <row r="76" spans="1:14" x14ac:dyDescent="0.25">
      <c r="A76" s="1">
        <f>Forecast_Data!C70</f>
        <v>2012</v>
      </c>
      <c r="B76" s="1">
        <v>1</v>
      </c>
      <c r="C76" s="1">
        <f>Forecast_Data!E70</f>
        <v>0</v>
      </c>
      <c r="D76" s="1">
        <f>Forecast_Data!F70</f>
        <v>0</v>
      </c>
      <c r="E76" s="1">
        <f>Forecast_Data!G70</f>
        <v>1</v>
      </c>
      <c r="F76" s="1">
        <f>Forecast_Data!H70</f>
        <v>0</v>
      </c>
      <c r="G76" s="1">
        <f>Forecast_Data!I70</f>
        <v>0</v>
      </c>
      <c r="H76" s="1">
        <f>Forecast_Data!J70</f>
        <v>37</v>
      </c>
      <c r="I76" s="1">
        <f>Forecast_Data!K70</f>
        <v>1</v>
      </c>
      <c r="J76" s="1" t="str">
        <f>Forecast_Data!L70</f>
        <v>Adam Vinatieri</v>
      </c>
      <c r="K76" s="1" t="str">
        <f t="shared" si="10"/>
        <v>Adam Vinatieri-2012</v>
      </c>
      <c r="L76" s="13">
        <f t="shared" si="11"/>
        <v>0.87379681881128957</v>
      </c>
      <c r="M76" s="13">
        <f t="shared" si="12"/>
        <v>0.12620318118871043</v>
      </c>
      <c r="N76" s="4">
        <f t="shared" si="13"/>
        <v>1.5927242942150473E-2</v>
      </c>
    </row>
    <row r="77" spans="1:14" x14ac:dyDescent="0.25">
      <c r="A77" s="1">
        <f>Forecast_Data!C71</f>
        <v>2012</v>
      </c>
      <c r="B77" s="1">
        <v>1</v>
      </c>
      <c r="C77" s="1">
        <f>Forecast_Data!E71</f>
        <v>0</v>
      </c>
      <c r="D77" s="1">
        <f>Forecast_Data!F71</f>
        <v>0</v>
      </c>
      <c r="E77" s="1">
        <f>Forecast_Data!G71</f>
        <v>1</v>
      </c>
      <c r="F77" s="1">
        <f>Forecast_Data!H71</f>
        <v>0</v>
      </c>
      <c r="G77" s="1">
        <f>Forecast_Data!I71</f>
        <v>0</v>
      </c>
      <c r="H77" s="1">
        <f>Forecast_Data!J71</f>
        <v>20</v>
      </c>
      <c r="I77" s="1">
        <f>Forecast_Data!K71</f>
        <v>1</v>
      </c>
      <c r="J77" s="1" t="str">
        <f>Forecast_Data!L71</f>
        <v>Adam Vinatieri</v>
      </c>
      <c r="K77" s="1" t="str">
        <f t="shared" si="10"/>
        <v>Adam Vinatieri-2012</v>
      </c>
      <c r="L77" s="13">
        <f t="shared" si="11"/>
        <v>0.97983555041436898</v>
      </c>
      <c r="M77" s="13">
        <f t="shared" si="12"/>
        <v>2.0164449585631017E-2</v>
      </c>
      <c r="N77" s="4">
        <f t="shared" si="13"/>
        <v>4.0660502709145488E-4</v>
      </c>
    </row>
    <row r="78" spans="1:14" x14ac:dyDescent="0.25">
      <c r="A78" s="1">
        <f>Forecast_Data!C72</f>
        <v>2012</v>
      </c>
      <c r="B78" s="1">
        <v>1</v>
      </c>
      <c r="C78" s="1">
        <f>Forecast_Data!E72</f>
        <v>0</v>
      </c>
      <c r="D78" s="1">
        <f>Forecast_Data!F72</f>
        <v>0</v>
      </c>
      <c r="E78" s="1">
        <f>Forecast_Data!G72</f>
        <v>1</v>
      </c>
      <c r="F78" s="1">
        <f>Forecast_Data!H72</f>
        <v>0</v>
      </c>
      <c r="G78" s="1">
        <f>Forecast_Data!I72</f>
        <v>0</v>
      </c>
      <c r="H78" s="1">
        <f>Forecast_Data!J72</f>
        <v>50</v>
      </c>
      <c r="I78" s="1">
        <f>Forecast_Data!K72</f>
        <v>1</v>
      </c>
      <c r="J78" s="1" t="str">
        <f>Forecast_Data!L72</f>
        <v>Adam Vinatieri</v>
      </c>
      <c r="K78" s="1" t="str">
        <f t="shared" si="10"/>
        <v>Adam Vinatieri-2012</v>
      </c>
      <c r="L78" s="13">
        <f t="shared" si="11"/>
        <v>0.60943038482059175</v>
      </c>
      <c r="M78" s="13">
        <f t="shared" si="12"/>
        <v>0.39056961517940825</v>
      </c>
      <c r="N78" s="4">
        <f t="shared" si="13"/>
        <v>0.15254462430139104</v>
      </c>
    </row>
    <row r="79" spans="1:14" x14ac:dyDescent="0.25">
      <c r="A79" s="1">
        <f>Forecast_Data!C73</f>
        <v>2012</v>
      </c>
      <c r="B79" s="1">
        <v>1</v>
      </c>
      <c r="C79" s="1">
        <f>Forecast_Data!E73</f>
        <v>0</v>
      </c>
      <c r="D79" s="1">
        <f>Forecast_Data!F73</f>
        <v>0</v>
      </c>
      <c r="E79" s="1">
        <f>Forecast_Data!G73</f>
        <v>1</v>
      </c>
      <c r="F79" s="1">
        <f>Forecast_Data!H73</f>
        <v>0</v>
      </c>
      <c r="G79" s="1">
        <f>Forecast_Data!I73</f>
        <v>0</v>
      </c>
      <c r="H79" s="1">
        <f>Forecast_Data!J73</f>
        <v>47</v>
      </c>
      <c r="I79" s="1">
        <f>Forecast_Data!K73</f>
        <v>1</v>
      </c>
      <c r="J79" s="1" t="str">
        <f>Forecast_Data!L73</f>
        <v>Adam Vinatieri</v>
      </c>
      <c r="K79" s="1" t="str">
        <f t="shared" si="10"/>
        <v>Adam Vinatieri-2012</v>
      </c>
      <c r="L79" s="13">
        <f t="shared" si="11"/>
        <v>0.68756781180105508</v>
      </c>
      <c r="M79" s="13">
        <f t="shared" si="12"/>
        <v>0.31243218819894492</v>
      </c>
      <c r="N79" s="4">
        <f t="shared" si="13"/>
        <v>9.7613872222780937E-2</v>
      </c>
    </row>
    <row r="80" spans="1:14" x14ac:dyDescent="0.25">
      <c r="A80" s="1">
        <f>Forecast_Data!C74</f>
        <v>2012</v>
      </c>
      <c r="B80" s="1">
        <v>1</v>
      </c>
      <c r="C80" s="1">
        <f>Forecast_Data!E74</f>
        <v>0</v>
      </c>
      <c r="D80" s="1">
        <f>Forecast_Data!F74</f>
        <v>0</v>
      </c>
      <c r="E80" s="1">
        <f>Forecast_Data!G74</f>
        <v>0</v>
      </c>
      <c r="F80" s="1">
        <f>Forecast_Data!H74</f>
        <v>0</v>
      </c>
      <c r="G80" s="1">
        <f>Forecast_Data!I74</f>
        <v>0</v>
      </c>
      <c r="H80" s="1">
        <f>Forecast_Data!J74</f>
        <v>38</v>
      </c>
      <c r="I80" s="1">
        <f>Forecast_Data!K74</f>
        <v>1</v>
      </c>
      <c r="J80" s="1" t="str">
        <f>Forecast_Data!L74</f>
        <v>Adam Vinatieri</v>
      </c>
      <c r="K80" s="1" t="str">
        <f t="shared" si="10"/>
        <v>Adam Vinatieri-2012</v>
      </c>
      <c r="L80" s="13">
        <f t="shared" si="11"/>
        <v>0.88433935372930905</v>
      </c>
      <c r="M80" s="13">
        <f t="shared" si="12"/>
        <v>0.11566064627069095</v>
      </c>
      <c r="N80" s="4">
        <f t="shared" si="13"/>
        <v>1.3377385095753896E-2</v>
      </c>
    </row>
    <row r="81" spans="1:14" x14ac:dyDescent="0.25">
      <c r="A81" s="1">
        <f>Forecast_Data!C75</f>
        <v>2012</v>
      </c>
      <c r="B81" s="1">
        <v>1</v>
      </c>
      <c r="C81" s="1">
        <f>Forecast_Data!E75</f>
        <v>0</v>
      </c>
      <c r="D81" s="1">
        <f>Forecast_Data!F75</f>
        <v>0</v>
      </c>
      <c r="E81" s="1">
        <f>Forecast_Data!G75</f>
        <v>1</v>
      </c>
      <c r="F81" s="1">
        <f>Forecast_Data!H75</f>
        <v>1</v>
      </c>
      <c r="G81" s="1">
        <f>Forecast_Data!I75</f>
        <v>0</v>
      </c>
      <c r="H81" s="1">
        <f>Forecast_Data!J75</f>
        <v>20</v>
      </c>
      <c r="I81" s="1">
        <f>Forecast_Data!K75</f>
        <v>1</v>
      </c>
      <c r="J81" s="1" t="str">
        <f>Forecast_Data!L75</f>
        <v>Adam Vinatieri</v>
      </c>
      <c r="K81" s="1" t="str">
        <f t="shared" si="10"/>
        <v>Adam Vinatieri-2012</v>
      </c>
      <c r="L81" s="13">
        <f t="shared" si="11"/>
        <v>0.97497786224071681</v>
      </c>
      <c r="M81" s="13">
        <f t="shared" si="12"/>
        <v>2.5022137759283192E-2</v>
      </c>
      <c r="N81" s="4">
        <f t="shared" si="13"/>
        <v>6.2610737804454563E-4</v>
      </c>
    </row>
    <row r="82" spans="1:14" x14ac:dyDescent="0.25">
      <c r="A82" s="1">
        <f>Forecast_Data!C76</f>
        <v>2012</v>
      </c>
      <c r="B82" s="1">
        <v>1</v>
      </c>
      <c r="C82" s="1">
        <f>Forecast_Data!E76</f>
        <v>0</v>
      </c>
      <c r="D82" s="1">
        <f>Forecast_Data!F76</f>
        <v>0</v>
      </c>
      <c r="E82" s="1">
        <f>Forecast_Data!G76</f>
        <v>1</v>
      </c>
      <c r="F82" s="1">
        <f>Forecast_Data!H76</f>
        <v>1</v>
      </c>
      <c r="G82" s="1">
        <f>Forecast_Data!I76</f>
        <v>0</v>
      </c>
      <c r="H82" s="1">
        <f>Forecast_Data!J76</f>
        <v>37</v>
      </c>
      <c r="I82" s="1">
        <f>Forecast_Data!K76</f>
        <v>0</v>
      </c>
      <c r="J82" s="1" t="str">
        <f>Forecast_Data!L76</f>
        <v>Adam Vinatieri</v>
      </c>
      <c r="K82" s="1" t="str">
        <f t="shared" si="10"/>
        <v>Adam Vinatieri-2012</v>
      </c>
      <c r="L82" s="13">
        <f t="shared" si="11"/>
        <v>0.84737312698903189</v>
      </c>
      <c r="M82" s="13">
        <f t="shared" si="12"/>
        <v>-0.84737312698903189</v>
      </c>
      <c r="N82" s="4">
        <f t="shared" si="13"/>
        <v>0.71804121634316997</v>
      </c>
    </row>
    <row r="83" spans="1:14" x14ac:dyDescent="0.25">
      <c r="A83" s="1">
        <f>Forecast_Data!C77</f>
        <v>2012</v>
      </c>
      <c r="B83" s="1">
        <v>1</v>
      </c>
      <c r="C83" s="1">
        <f>Forecast_Data!E77</f>
        <v>0</v>
      </c>
      <c r="D83" s="1">
        <f>Forecast_Data!F77</f>
        <v>0</v>
      </c>
      <c r="E83" s="1">
        <f>Forecast_Data!G77</f>
        <v>1</v>
      </c>
      <c r="F83" s="1">
        <f>Forecast_Data!H77</f>
        <v>1</v>
      </c>
      <c r="G83" s="1">
        <f>Forecast_Data!I77</f>
        <v>0</v>
      </c>
      <c r="H83" s="1">
        <f>Forecast_Data!J77</f>
        <v>44</v>
      </c>
      <c r="I83" s="1">
        <f>Forecast_Data!K77</f>
        <v>1</v>
      </c>
      <c r="J83" s="1" t="str">
        <f>Forecast_Data!L77</f>
        <v>Adam Vinatieri</v>
      </c>
      <c r="K83" s="1" t="str">
        <f t="shared" si="10"/>
        <v>Adam Vinatieri-2012</v>
      </c>
      <c r="L83" s="13">
        <f t="shared" si="11"/>
        <v>0.71337198176782868</v>
      </c>
      <c r="M83" s="13">
        <f t="shared" si="12"/>
        <v>0.28662801823217132</v>
      </c>
      <c r="N83" s="4">
        <f t="shared" si="13"/>
        <v>8.2155620835701937E-2</v>
      </c>
    </row>
    <row r="84" spans="1:14" x14ac:dyDescent="0.25">
      <c r="A84" s="1">
        <f>Forecast_Data!C78</f>
        <v>2012</v>
      </c>
      <c r="B84" s="1">
        <v>1</v>
      </c>
      <c r="C84" s="1">
        <f>Forecast_Data!E78</f>
        <v>0</v>
      </c>
      <c r="D84" s="1">
        <f>Forecast_Data!F78</f>
        <v>1</v>
      </c>
      <c r="E84" s="1">
        <f>Forecast_Data!G78</f>
        <v>1</v>
      </c>
      <c r="F84" s="1">
        <f>Forecast_Data!H78</f>
        <v>0</v>
      </c>
      <c r="G84" s="1">
        <f>Forecast_Data!I78</f>
        <v>0</v>
      </c>
      <c r="H84" s="1">
        <f>Forecast_Data!J78</f>
        <v>47</v>
      </c>
      <c r="I84" s="1">
        <f>Forecast_Data!K78</f>
        <v>1</v>
      </c>
      <c r="J84" s="1" t="str">
        <f>Forecast_Data!L78</f>
        <v>Adam Vinatieri</v>
      </c>
      <c r="K84" s="1" t="str">
        <f t="shared" si="10"/>
        <v>Adam Vinatieri-2012</v>
      </c>
      <c r="L84" s="13">
        <f t="shared" si="11"/>
        <v>0.60150448321732286</v>
      </c>
      <c r="M84" s="13">
        <f t="shared" si="12"/>
        <v>0.39849551678267714</v>
      </c>
      <c r="N84" s="4">
        <f t="shared" si="13"/>
        <v>0.15879867689589292</v>
      </c>
    </row>
    <row r="85" spans="1:14" x14ac:dyDescent="0.25">
      <c r="A85" s="1">
        <f>Forecast_Data!C79</f>
        <v>2012</v>
      </c>
      <c r="B85" s="1">
        <v>1</v>
      </c>
      <c r="C85" s="1">
        <f>Forecast_Data!E79</f>
        <v>0</v>
      </c>
      <c r="D85" s="1">
        <f>Forecast_Data!F79</f>
        <v>1</v>
      </c>
      <c r="E85" s="1">
        <f>Forecast_Data!G79</f>
        <v>1</v>
      </c>
      <c r="F85" s="1">
        <f>Forecast_Data!H79</f>
        <v>0</v>
      </c>
      <c r="G85" s="1">
        <f>Forecast_Data!I79</f>
        <v>0</v>
      </c>
      <c r="H85" s="1">
        <f>Forecast_Data!J79</f>
        <v>58</v>
      </c>
      <c r="I85" s="1">
        <f>Forecast_Data!K79</f>
        <v>0</v>
      </c>
      <c r="J85" s="1" t="str">
        <f>Forecast_Data!L79</f>
        <v>Adam Vinatieri</v>
      </c>
      <c r="K85" s="1" t="str">
        <f t="shared" si="10"/>
        <v>Adam Vinatieri-2012</v>
      </c>
      <c r="L85" s="13">
        <f t="shared" si="11"/>
        <v>0.29962963286079208</v>
      </c>
      <c r="M85" s="13">
        <f t="shared" si="12"/>
        <v>-0.29962963286079208</v>
      </c>
      <c r="N85" s="4">
        <f t="shared" si="13"/>
        <v>8.977791688829305E-2</v>
      </c>
    </row>
    <row r="86" spans="1:14" x14ac:dyDescent="0.25">
      <c r="A86" s="1">
        <f>Forecast_Data!C80</f>
        <v>2012</v>
      </c>
      <c r="B86" s="1">
        <v>1</v>
      </c>
      <c r="C86" s="1">
        <f>Forecast_Data!E80</f>
        <v>0</v>
      </c>
      <c r="D86" s="1">
        <f>Forecast_Data!F80</f>
        <v>1</v>
      </c>
      <c r="E86" s="1">
        <f>Forecast_Data!G80</f>
        <v>0</v>
      </c>
      <c r="F86" s="1">
        <f>Forecast_Data!H80</f>
        <v>1</v>
      </c>
      <c r="G86" s="1">
        <f>Forecast_Data!I80</f>
        <v>0</v>
      </c>
      <c r="H86" s="1">
        <f>Forecast_Data!J80</f>
        <v>48</v>
      </c>
      <c r="I86" s="1">
        <f>Forecast_Data!K80</f>
        <v>1</v>
      </c>
      <c r="J86" s="1" t="str">
        <f>Forecast_Data!L80</f>
        <v>Adam Vinatieri</v>
      </c>
      <c r="K86" s="1" t="str">
        <f t="shared" si="10"/>
        <v>Adam Vinatieri-2012</v>
      </c>
      <c r="L86" s="13">
        <f t="shared" si="11"/>
        <v>0.57203375045187888</v>
      </c>
      <c r="M86" s="13">
        <f t="shared" si="12"/>
        <v>0.42796624954812112</v>
      </c>
      <c r="N86" s="4">
        <f t="shared" si="13"/>
        <v>0.18315511075228469</v>
      </c>
    </row>
    <row r="87" spans="1:14" x14ac:dyDescent="0.25">
      <c r="A87" s="1">
        <f>Forecast_Data!C81</f>
        <v>2012</v>
      </c>
      <c r="B87" s="1">
        <v>1</v>
      </c>
      <c r="C87" s="1">
        <f>Forecast_Data!E81</f>
        <v>0</v>
      </c>
      <c r="D87" s="1">
        <f>Forecast_Data!F81</f>
        <v>1</v>
      </c>
      <c r="E87" s="1">
        <f>Forecast_Data!G81</f>
        <v>0</v>
      </c>
      <c r="F87" s="1">
        <f>Forecast_Data!H81</f>
        <v>1</v>
      </c>
      <c r="G87" s="1">
        <f>Forecast_Data!I81</f>
        <v>0</v>
      </c>
      <c r="H87" s="1">
        <f>Forecast_Data!J81</f>
        <v>36</v>
      </c>
      <c r="I87" s="1">
        <f>Forecast_Data!K81</f>
        <v>1</v>
      </c>
      <c r="J87" s="1" t="str">
        <f>Forecast_Data!L81</f>
        <v>Adam Vinatieri</v>
      </c>
      <c r="K87" s="1" t="str">
        <f t="shared" si="10"/>
        <v>Adam Vinatieri-2012</v>
      </c>
      <c r="L87" s="13">
        <f t="shared" si="11"/>
        <v>0.84098452109211397</v>
      </c>
      <c r="M87" s="13">
        <f t="shared" si="12"/>
        <v>0.15901547890788603</v>
      </c>
      <c r="N87" s="4">
        <f t="shared" si="13"/>
        <v>2.5285922532304349E-2</v>
      </c>
    </row>
    <row r="88" spans="1:14" x14ac:dyDescent="0.25">
      <c r="A88" s="1">
        <f>Forecast_Data!C82</f>
        <v>2012</v>
      </c>
      <c r="B88" s="1">
        <v>1</v>
      </c>
      <c r="C88" s="1">
        <f>Forecast_Data!E82</f>
        <v>0</v>
      </c>
      <c r="D88" s="1">
        <f>Forecast_Data!F82</f>
        <v>1</v>
      </c>
      <c r="E88" s="1">
        <f>Forecast_Data!G82</f>
        <v>0</v>
      </c>
      <c r="F88" s="1">
        <f>Forecast_Data!H82</f>
        <v>0</v>
      </c>
      <c r="G88" s="1">
        <f>Forecast_Data!I82</f>
        <v>0</v>
      </c>
      <c r="H88" s="1">
        <f>Forecast_Data!J82</f>
        <v>47</v>
      </c>
      <c r="I88" s="1">
        <f>Forecast_Data!K82</f>
        <v>1</v>
      </c>
      <c r="J88" s="1" t="str">
        <f>Forecast_Data!L82</f>
        <v>Adam Vinatieri</v>
      </c>
      <c r="K88" s="1" t="str">
        <f t="shared" si="10"/>
        <v>Adam Vinatieri-2012</v>
      </c>
      <c r="L88" s="13">
        <f t="shared" si="11"/>
        <v>0.65148693543320535</v>
      </c>
      <c r="M88" s="13">
        <f t="shared" si="12"/>
        <v>0.34851306456679465</v>
      </c>
      <c r="N88" s="4">
        <f t="shared" si="13"/>
        <v>0.12146135617373878</v>
      </c>
    </row>
    <row r="89" spans="1:14" x14ac:dyDescent="0.25">
      <c r="A89" s="1">
        <f>Forecast_Data!C83</f>
        <v>2012</v>
      </c>
      <c r="B89" s="1">
        <v>1</v>
      </c>
      <c r="C89" s="1">
        <f>Forecast_Data!E83</f>
        <v>0</v>
      </c>
      <c r="D89" s="1">
        <f>Forecast_Data!F83</f>
        <v>1</v>
      </c>
      <c r="E89" s="1">
        <f>Forecast_Data!G83</f>
        <v>0</v>
      </c>
      <c r="F89" s="1">
        <f>Forecast_Data!H83</f>
        <v>0</v>
      </c>
      <c r="G89" s="1">
        <f>Forecast_Data!I83</f>
        <v>0</v>
      </c>
      <c r="H89" s="1">
        <f>Forecast_Data!J83</f>
        <v>52</v>
      </c>
      <c r="I89" s="1">
        <f>Forecast_Data!K83</f>
        <v>1</v>
      </c>
      <c r="J89" s="1" t="str">
        <f>Forecast_Data!L83</f>
        <v>Adam Vinatieri</v>
      </c>
      <c r="K89" s="1" t="str">
        <f t="shared" si="10"/>
        <v>Adam Vinatieri-2012</v>
      </c>
      <c r="L89" s="13">
        <f t="shared" si="11"/>
        <v>0.51311968092273352</v>
      </c>
      <c r="M89" s="13">
        <f t="shared" si="12"/>
        <v>0.48688031907726648</v>
      </c>
      <c r="N89" s="4">
        <f t="shared" si="13"/>
        <v>0.23705244510478082</v>
      </c>
    </row>
    <row r="90" spans="1:14" x14ac:dyDescent="0.25">
      <c r="A90" s="1">
        <f>Forecast_Data!C84</f>
        <v>2012</v>
      </c>
      <c r="B90" s="1">
        <v>1</v>
      </c>
      <c r="C90" s="1">
        <f>Forecast_Data!E84</f>
        <v>0</v>
      </c>
      <c r="D90" s="1">
        <f>Forecast_Data!F84</f>
        <v>1</v>
      </c>
      <c r="E90" s="1">
        <f>Forecast_Data!G84</f>
        <v>0</v>
      </c>
      <c r="F90" s="1">
        <f>Forecast_Data!H84</f>
        <v>0</v>
      </c>
      <c r="G90" s="1">
        <f>Forecast_Data!I84</f>
        <v>0</v>
      </c>
      <c r="H90" s="1">
        <f>Forecast_Data!J84</f>
        <v>26</v>
      </c>
      <c r="I90" s="1">
        <f>Forecast_Data!K84</f>
        <v>1</v>
      </c>
      <c r="J90" s="1" t="str">
        <f>Forecast_Data!L84</f>
        <v>Adam Vinatieri</v>
      </c>
      <c r="K90" s="1" t="str">
        <f t="shared" si="10"/>
        <v>Adam Vinatieri-2012</v>
      </c>
      <c r="L90" s="13">
        <f t="shared" si="11"/>
        <v>0.95402373253240536</v>
      </c>
      <c r="M90" s="13">
        <f t="shared" si="12"/>
        <v>4.5976267467594645E-2</v>
      </c>
      <c r="N90" s="4">
        <f t="shared" si="13"/>
        <v>2.1138171702518018E-3</v>
      </c>
    </row>
    <row r="91" spans="1:14" x14ac:dyDescent="0.25">
      <c r="A91" s="1">
        <f>Forecast_Data!C85</f>
        <v>2012</v>
      </c>
      <c r="B91" s="1">
        <v>1</v>
      </c>
      <c r="C91" s="1">
        <f>Forecast_Data!E85</f>
        <v>0</v>
      </c>
      <c r="D91" s="1">
        <f>Forecast_Data!F85</f>
        <v>1</v>
      </c>
      <c r="E91" s="1">
        <f>Forecast_Data!G85</f>
        <v>0</v>
      </c>
      <c r="F91" s="1">
        <f>Forecast_Data!H85</f>
        <v>0</v>
      </c>
      <c r="G91" s="1">
        <f>Forecast_Data!I85</f>
        <v>0</v>
      </c>
      <c r="H91" s="1">
        <f>Forecast_Data!J85</f>
        <v>40</v>
      </c>
      <c r="I91" s="1">
        <f>Forecast_Data!K85</f>
        <v>0</v>
      </c>
      <c r="J91" s="1" t="str">
        <f>Forecast_Data!L85</f>
        <v>Adam Vinatieri</v>
      </c>
      <c r="K91" s="1" t="str">
        <f t="shared" si="10"/>
        <v>Adam Vinatieri-2012</v>
      </c>
      <c r="L91" s="13">
        <f t="shared" si="11"/>
        <v>0.80657527661993267</v>
      </c>
      <c r="M91" s="13">
        <f t="shared" si="12"/>
        <v>-0.80657527661993267</v>
      </c>
      <c r="N91" s="4">
        <f t="shared" si="13"/>
        <v>0.65056367685452088</v>
      </c>
    </row>
    <row r="92" spans="1:14" x14ac:dyDescent="0.25">
      <c r="A92" s="1">
        <f>Forecast_Data!C86</f>
        <v>2013</v>
      </c>
      <c r="B92" s="1">
        <v>1</v>
      </c>
      <c r="C92" s="1">
        <f>Forecast_Data!E86</f>
        <v>0</v>
      </c>
      <c r="D92" s="1">
        <f>Forecast_Data!F86</f>
        <v>0</v>
      </c>
      <c r="E92" s="1">
        <f>Forecast_Data!G86</f>
        <v>0</v>
      </c>
      <c r="F92" s="1">
        <f>Forecast_Data!H86</f>
        <v>0</v>
      </c>
      <c r="G92" s="1">
        <f>Forecast_Data!I86</f>
        <v>0</v>
      </c>
      <c r="H92" s="1">
        <f>Forecast_Data!J86</f>
        <v>52</v>
      </c>
      <c r="I92" s="1">
        <f>Forecast_Data!K86</f>
        <v>0</v>
      </c>
      <c r="J92" s="1" t="str">
        <f>Forecast_Data!L86</f>
        <v>Adam Vinatieri</v>
      </c>
      <c r="K92" s="1" t="str">
        <f t="shared" si="10"/>
        <v>Adam Vinatieri-2013</v>
      </c>
      <c r="L92" s="13">
        <f t="shared" si="11"/>
        <v>0.60576048641858704</v>
      </c>
      <c r="M92" s="13">
        <f t="shared" si="12"/>
        <v>-0.60576048641858704</v>
      </c>
      <c r="N92" s="4">
        <f t="shared" si="13"/>
        <v>0.36694576690608316</v>
      </c>
    </row>
    <row r="93" spans="1:14" x14ac:dyDescent="0.25">
      <c r="A93" s="1">
        <f>Forecast_Data!C87</f>
        <v>2013</v>
      </c>
      <c r="B93" s="1">
        <v>1</v>
      </c>
      <c r="C93" s="1">
        <f>Forecast_Data!E87</f>
        <v>0</v>
      </c>
      <c r="D93" s="1">
        <f>Forecast_Data!F87</f>
        <v>0</v>
      </c>
      <c r="E93" s="1">
        <f>Forecast_Data!G87</f>
        <v>0</v>
      </c>
      <c r="F93" s="1">
        <f>Forecast_Data!H87</f>
        <v>0</v>
      </c>
      <c r="G93" s="1">
        <f>Forecast_Data!I87</f>
        <v>0</v>
      </c>
      <c r="H93" s="1">
        <f>Forecast_Data!J87</f>
        <v>30</v>
      </c>
      <c r="I93" s="1">
        <f>Forecast_Data!K87</f>
        <v>1</v>
      </c>
      <c r="J93" s="1" t="str">
        <f>Forecast_Data!L87</f>
        <v>Adam Vinatieri</v>
      </c>
      <c r="K93" s="1" t="str">
        <f t="shared" si="10"/>
        <v>Adam Vinatieri-2013</v>
      </c>
      <c r="L93" s="13">
        <f t="shared" si="11"/>
        <v>0.95031666983427465</v>
      </c>
      <c r="M93" s="13">
        <f t="shared" si="12"/>
        <v>4.9683330165725348E-2</v>
      </c>
      <c r="N93" s="4">
        <f t="shared" si="13"/>
        <v>2.4684332963564744E-3</v>
      </c>
    </row>
    <row r="94" spans="1:14" x14ac:dyDescent="0.25">
      <c r="A94" s="1">
        <f>Forecast_Data!C88</f>
        <v>2013</v>
      </c>
      <c r="B94" s="1">
        <v>1</v>
      </c>
      <c r="C94" s="1">
        <f>Forecast_Data!E88</f>
        <v>0</v>
      </c>
      <c r="D94" s="1">
        <f>Forecast_Data!F88</f>
        <v>0</v>
      </c>
      <c r="E94" s="1">
        <f>Forecast_Data!G88</f>
        <v>0</v>
      </c>
      <c r="F94" s="1">
        <f>Forecast_Data!H88</f>
        <v>0</v>
      </c>
      <c r="G94" s="1">
        <f>Forecast_Data!I88</f>
        <v>0</v>
      </c>
      <c r="H94" s="1">
        <f>Forecast_Data!J88</f>
        <v>38</v>
      </c>
      <c r="I94" s="1">
        <f>Forecast_Data!K88</f>
        <v>1</v>
      </c>
      <c r="J94" s="1" t="str">
        <f>Forecast_Data!L88</f>
        <v>Adam Vinatieri</v>
      </c>
      <c r="K94" s="1" t="str">
        <f t="shared" si="10"/>
        <v>Adam Vinatieri-2013</v>
      </c>
      <c r="L94" s="13">
        <f t="shared" si="11"/>
        <v>0.88433935372930905</v>
      </c>
      <c r="M94" s="13">
        <f t="shared" si="12"/>
        <v>0.11566064627069095</v>
      </c>
      <c r="N94" s="4">
        <f t="shared" si="13"/>
        <v>1.3377385095753896E-2</v>
      </c>
    </row>
    <row r="95" spans="1:14" x14ac:dyDescent="0.25">
      <c r="A95" s="1">
        <f>Forecast_Data!C89</f>
        <v>2013</v>
      </c>
      <c r="B95" s="1">
        <v>1</v>
      </c>
      <c r="C95" s="1">
        <f>Forecast_Data!E89</f>
        <v>0</v>
      </c>
      <c r="D95" s="1">
        <f>Forecast_Data!F89</f>
        <v>0</v>
      </c>
      <c r="E95" s="1">
        <f>Forecast_Data!G89</f>
        <v>0</v>
      </c>
      <c r="F95" s="1">
        <f>Forecast_Data!H89</f>
        <v>1</v>
      </c>
      <c r="G95" s="1">
        <f>Forecast_Data!I89</f>
        <v>0</v>
      </c>
      <c r="H95" s="1">
        <f>Forecast_Data!J89</f>
        <v>43</v>
      </c>
      <c r="I95" s="1">
        <f>Forecast_Data!K89</f>
        <v>1</v>
      </c>
      <c r="J95" s="1" t="str">
        <f>Forecast_Data!L89</f>
        <v>Adam Vinatieri</v>
      </c>
      <c r="K95" s="1" t="str">
        <f t="shared" si="10"/>
        <v>Adam Vinatieri-2013</v>
      </c>
      <c r="L95" s="13">
        <f t="shared" si="11"/>
        <v>0.77561271064965442</v>
      </c>
      <c r="M95" s="13">
        <f t="shared" si="12"/>
        <v>0.22438728935034558</v>
      </c>
      <c r="N95" s="4">
        <f t="shared" si="13"/>
        <v>5.0349655621995712E-2</v>
      </c>
    </row>
    <row r="96" spans="1:14" x14ac:dyDescent="0.25">
      <c r="A96" s="1">
        <f>Forecast_Data!C90</f>
        <v>2013</v>
      </c>
      <c r="B96" s="1">
        <v>1</v>
      </c>
      <c r="C96" s="1">
        <f>Forecast_Data!E90</f>
        <v>0</v>
      </c>
      <c r="D96" s="1">
        <f>Forecast_Data!F90</f>
        <v>0</v>
      </c>
      <c r="E96" s="1">
        <f>Forecast_Data!G90</f>
        <v>0</v>
      </c>
      <c r="F96" s="1">
        <f>Forecast_Data!H90</f>
        <v>1</v>
      </c>
      <c r="G96" s="1">
        <f>Forecast_Data!I90</f>
        <v>0</v>
      </c>
      <c r="H96" s="1">
        <f>Forecast_Data!J90</f>
        <v>41</v>
      </c>
      <c r="I96" s="1">
        <f>Forecast_Data!K90</f>
        <v>1</v>
      </c>
      <c r="J96" s="1" t="str">
        <f>Forecast_Data!L90</f>
        <v>Adam Vinatieri</v>
      </c>
      <c r="K96" s="1" t="str">
        <f t="shared" si="10"/>
        <v>Adam Vinatieri-2013</v>
      </c>
      <c r="L96" s="13">
        <f t="shared" si="11"/>
        <v>0.81298382803858693</v>
      </c>
      <c r="M96" s="13">
        <f t="shared" si="12"/>
        <v>0.18701617196141307</v>
      </c>
      <c r="N96" s="4">
        <f t="shared" si="13"/>
        <v>3.4975048575100823E-2</v>
      </c>
    </row>
    <row r="97" spans="1:14" x14ac:dyDescent="0.25">
      <c r="A97" s="1">
        <f>Forecast_Data!C91</f>
        <v>2013</v>
      </c>
      <c r="B97" s="1">
        <v>1</v>
      </c>
      <c r="C97" s="1">
        <f>Forecast_Data!E91</f>
        <v>0</v>
      </c>
      <c r="D97" s="1">
        <f>Forecast_Data!F91</f>
        <v>0</v>
      </c>
      <c r="E97" s="1">
        <f>Forecast_Data!G91</f>
        <v>0</v>
      </c>
      <c r="F97" s="1">
        <f>Forecast_Data!H91</f>
        <v>1</v>
      </c>
      <c r="G97" s="1">
        <f>Forecast_Data!I91</f>
        <v>0</v>
      </c>
      <c r="H97" s="1">
        <f>Forecast_Data!J91</f>
        <v>51</v>
      </c>
      <c r="I97" s="1">
        <f>Forecast_Data!K91</f>
        <v>0</v>
      </c>
      <c r="J97" s="1" t="str">
        <f>Forecast_Data!L91</f>
        <v>Adam Vinatieri</v>
      </c>
      <c r="K97" s="1" t="str">
        <f t="shared" si="10"/>
        <v>Adam Vinatieri-2013</v>
      </c>
      <c r="L97" s="13">
        <f t="shared" si="11"/>
        <v>0.58013665949788884</v>
      </c>
      <c r="M97" s="13">
        <f t="shared" si="12"/>
        <v>-0.58013665949788884</v>
      </c>
      <c r="N97" s="4">
        <f t="shared" si="13"/>
        <v>0.33655854369336941</v>
      </c>
    </row>
    <row r="98" spans="1:14" x14ac:dyDescent="0.25">
      <c r="A98" s="1">
        <f>Forecast_Data!C92</f>
        <v>2013</v>
      </c>
      <c r="B98" s="1">
        <v>1</v>
      </c>
      <c r="C98" s="1">
        <f>Forecast_Data!E92</f>
        <v>0</v>
      </c>
      <c r="D98" s="1">
        <f>Forecast_Data!F92</f>
        <v>0</v>
      </c>
      <c r="E98" s="1">
        <f>Forecast_Data!G92</f>
        <v>1</v>
      </c>
      <c r="F98" s="1">
        <f>Forecast_Data!H92</f>
        <v>1</v>
      </c>
      <c r="G98" s="1">
        <f>Forecast_Data!I92</f>
        <v>0</v>
      </c>
      <c r="H98" s="1">
        <f>Forecast_Data!J92</f>
        <v>30</v>
      </c>
      <c r="I98" s="1">
        <f>Forecast_Data!K92</f>
        <v>1</v>
      </c>
      <c r="J98" s="1" t="str">
        <f>Forecast_Data!L92</f>
        <v>Adam Vinatieri</v>
      </c>
      <c r="K98" s="1" t="str">
        <f t="shared" si="10"/>
        <v>Adam Vinatieri-2013</v>
      </c>
      <c r="L98" s="13">
        <f t="shared" si="11"/>
        <v>0.92528853900117791</v>
      </c>
      <c r="M98" s="13">
        <f t="shared" si="12"/>
        <v>7.4711460998822088E-2</v>
      </c>
      <c r="N98" s="4">
        <f t="shared" si="13"/>
        <v>5.5818024045785142E-3</v>
      </c>
    </row>
    <row r="99" spans="1:14" x14ac:dyDescent="0.25">
      <c r="A99" s="1">
        <f>Forecast_Data!C93</f>
        <v>2013</v>
      </c>
      <c r="B99" s="1">
        <v>1</v>
      </c>
      <c r="C99" s="1">
        <f>Forecast_Data!E93</f>
        <v>0</v>
      </c>
      <c r="D99" s="1">
        <f>Forecast_Data!F93</f>
        <v>0</v>
      </c>
      <c r="E99" s="1">
        <f>Forecast_Data!G93</f>
        <v>1</v>
      </c>
      <c r="F99" s="1">
        <f>Forecast_Data!H93</f>
        <v>1</v>
      </c>
      <c r="G99" s="1">
        <f>Forecast_Data!I93</f>
        <v>0</v>
      </c>
      <c r="H99" s="1">
        <f>Forecast_Data!J93</f>
        <v>50</v>
      </c>
      <c r="I99" s="1">
        <f>Forecast_Data!K93</f>
        <v>1</v>
      </c>
      <c r="J99" s="1" t="str">
        <f>Forecast_Data!L93</f>
        <v>Adam Vinatieri</v>
      </c>
      <c r="K99" s="1" t="str">
        <f t="shared" si="10"/>
        <v>Adam Vinatieri-2013</v>
      </c>
      <c r="L99" s="13">
        <f t="shared" si="11"/>
        <v>0.55579385174712015</v>
      </c>
      <c r="M99" s="13">
        <f t="shared" si="12"/>
        <v>0.44420614825287985</v>
      </c>
      <c r="N99" s="4">
        <f t="shared" si="13"/>
        <v>0.19731910214565948</v>
      </c>
    </row>
    <row r="100" spans="1:14" x14ac:dyDescent="0.25">
      <c r="A100" s="1">
        <f>Forecast_Data!C94</f>
        <v>2013</v>
      </c>
      <c r="B100" s="1">
        <v>1</v>
      </c>
      <c r="C100" s="1">
        <f>Forecast_Data!E94</f>
        <v>0</v>
      </c>
      <c r="D100" s="1">
        <f>Forecast_Data!F94</f>
        <v>0</v>
      </c>
      <c r="E100" s="1">
        <f>Forecast_Data!G94</f>
        <v>1</v>
      </c>
      <c r="F100" s="1">
        <f>Forecast_Data!H94</f>
        <v>1</v>
      </c>
      <c r="G100" s="1">
        <f>Forecast_Data!I94</f>
        <v>0</v>
      </c>
      <c r="H100" s="1">
        <f>Forecast_Data!J94</f>
        <v>51</v>
      </c>
      <c r="I100" s="1">
        <f>Forecast_Data!K94</f>
        <v>1</v>
      </c>
      <c r="J100" s="1" t="str">
        <f>Forecast_Data!L94</f>
        <v>Adam Vinatieri</v>
      </c>
      <c r="K100" s="1" t="str">
        <f t="shared" si="10"/>
        <v>Adam Vinatieri-2013</v>
      </c>
      <c r="L100" s="13">
        <f t="shared" si="11"/>
        <v>0.52734532009756097</v>
      </c>
      <c r="M100" s="13">
        <f t="shared" si="12"/>
        <v>0.47265467990243903</v>
      </c>
      <c r="N100" s="4">
        <f t="shared" si="13"/>
        <v>0.2234024464336771</v>
      </c>
    </row>
    <row r="101" spans="1:14" x14ac:dyDescent="0.25">
      <c r="A101" s="1">
        <f>Forecast_Data!C95</f>
        <v>2013</v>
      </c>
      <c r="B101" s="1">
        <v>1</v>
      </c>
      <c r="C101" s="1">
        <f>Forecast_Data!E95</f>
        <v>0</v>
      </c>
      <c r="D101" s="1">
        <f>Forecast_Data!F95</f>
        <v>0</v>
      </c>
      <c r="E101" s="1">
        <f>Forecast_Data!G95</f>
        <v>1</v>
      </c>
      <c r="F101" s="1">
        <f>Forecast_Data!H95</f>
        <v>0</v>
      </c>
      <c r="G101" s="1">
        <f>Forecast_Data!I95</f>
        <v>0</v>
      </c>
      <c r="H101" s="1">
        <f>Forecast_Data!J95</f>
        <v>27</v>
      </c>
      <c r="I101" s="1">
        <f>Forecast_Data!K95</f>
        <v>1</v>
      </c>
      <c r="J101" s="1" t="str">
        <f>Forecast_Data!L95</f>
        <v>Adam Vinatieri</v>
      </c>
      <c r="K101" s="1" t="str">
        <f t="shared" si="10"/>
        <v>Adam Vinatieri-2013</v>
      </c>
      <c r="L101" s="13">
        <f t="shared" si="11"/>
        <v>0.95610790006838764</v>
      </c>
      <c r="M101" s="13">
        <f t="shared" si="12"/>
        <v>4.3892099931612361E-2</v>
      </c>
      <c r="N101" s="4">
        <f t="shared" si="13"/>
        <v>1.9265164364066457E-3</v>
      </c>
    </row>
    <row r="102" spans="1:14" x14ac:dyDescent="0.25">
      <c r="A102" s="1">
        <f>Forecast_Data!C96</f>
        <v>2013</v>
      </c>
      <c r="B102" s="1">
        <v>1</v>
      </c>
      <c r="C102" s="1">
        <f>Forecast_Data!E96</f>
        <v>0</v>
      </c>
      <c r="D102" s="1">
        <f>Forecast_Data!F96</f>
        <v>0</v>
      </c>
      <c r="E102" s="1">
        <f>Forecast_Data!G96</f>
        <v>1</v>
      </c>
      <c r="F102" s="1">
        <f>Forecast_Data!H96</f>
        <v>0</v>
      </c>
      <c r="G102" s="1">
        <f>Forecast_Data!I96</f>
        <v>0</v>
      </c>
      <c r="H102" s="1">
        <f>Forecast_Data!J96</f>
        <v>52</v>
      </c>
      <c r="I102" s="1">
        <f>Forecast_Data!K96</f>
        <v>1</v>
      </c>
      <c r="J102" s="1" t="str">
        <f>Forecast_Data!L96</f>
        <v>Adam Vinatieri</v>
      </c>
      <c r="K102" s="1" t="str">
        <f t="shared" si="10"/>
        <v>Adam Vinatieri-2013</v>
      </c>
      <c r="L102" s="13">
        <f t="shared" si="11"/>
        <v>0.55371248101026627</v>
      </c>
      <c r="M102" s="13">
        <f t="shared" si="12"/>
        <v>0.44628751898973373</v>
      </c>
      <c r="N102" s="4">
        <f t="shared" si="13"/>
        <v>0.19917254960601194</v>
      </c>
    </row>
    <row r="103" spans="1:14" x14ac:dyDescent="0.25">
      <c r="A103" s="1">
        <f>Forecast_Data!C97</f>
        <v>2013</v>
      </c>
      <c r="B103" s="1">
        <v>1</v>
      </c>
      <c r="C103" s="1">
        <f>Forecast_Data!E97</f>
        <v>0</v>
      </c>
      <c r="D103" s="1">
        <f>Forecast_Data!F97</f>
        <v>0</v>
      </c>
      <c r="E103" s="1">
        <f>Forecast_Data!G97</f>
        <v>1</v>
      </c>
      <c r="F103" s="1">
        <f>Forecast_Data!H97</f>
        <v>0</v>
      </c>
      <c r="G103" s="1">
        <f>Forecast_Data!I97</f>
        <v>0</v>
      </c>
      <c r="H103" s="1">
        <f>Forecast_Data!J97</f>
        <v>42</v>
      </c>
      <c r="I103" s="1">
        <f>Forecast_Data!K97</f>
        <v>1</v>
      </c>
      <c r="J103" s="1" t="str">
        <f>Forecast_Data!L97</f>
        <v>Adam Vinatieri</v>
      </c>
      <c r="K103" s="1" t="str">
        <f t="shared" si="10"/>
        <v>Adam Vinatieri-2013</v>
      </c>
      <c r="L103" s="13">
        <f t="shared" si="11"/>
        <v>0.79606245768682571</v>
      </c>
      <c r="M103" s="13">
        <f t="shared" si="12"/>
        <v>0.20393754231317429</v>
      </c>
      <c r="N103" s="4">
        <f t="shared" si="13"/>
        <v>4.1590521164737757E-2</v>
      </c>
    </row>
    <row r="104" spans="1:14" x14ac:dyDescent="0.25">
      <c r="A104" s="1">
        <f>Forecast_Data!C98</f>
        <v>2013</v>
      </c>
      <c r="B104" s="1">
        <v>1</v>
      </c>
      <c r="C104" s="1">
        <f>Forecast_Data!E98</f>
        <v>0</v>
      </c>
      <c r="D104" s="1">
        <f>Forecast_Data!F98</f>
        <v>1</v>
      </c>
      <c r="E104" s="1">
        <f>Forecast_Data!G98</f>
        <v>0</v>
      </c>
      <c r="F104" s="1">
        <f>Forecast_Data!H98</f>
        <v>1</v>
      </c>
      <c r="G104" s="1">
        <f>Forecast_Data!I98</f>
        <v>0</v>
      </c>
      <c r="H104" s="1">
        <f>Forecast_Data!J98</f>
        <v>48</v>
      </c>
      <c r="I104" s="1">
        <f>Forecast_Data!K98</f>
        <v>1</v>
      </c>
      <c r="J104" s="1" t="str">
        <f>Forecast_Data!L98</f>
        <v>Adam Vinatieri</v>
      </c>
      <c r="K104" s="1" t="str">
        <f t="shared" si="10"/>
        <v>Adam Vinatieri-2013</v>
      </c>
      <c r="L104" s="13">
        <f t="shared" si="11"/>
        <v>0.57203375045187888</v>
      </c>
      <c r="M104" s="13">
        <f t="shared" si="12"/>
        <v>0.42796624954812112</v>
      </c>
      <c r="N104" s="4">
        <f t="shared" si="13"/>
        <v>0.18315511075228469</v>
      </c>
    </row>
    <row r="105" spans="1:14" x14ac:dyDescent="0.25">
      <c r="A105" s="1">
        <f>Forecast_Data!C99</f>
        <v>2013</v>
      </c>
      <c r="B105" s="1">
        <v>1</v>
      </c>
      <c r="C105" s="1">
        <f>Forecast_Data!E99</f>
        <v>0</v>
      </c>
      <c r="D105" s="1">
        <f>Forecast_Data!F99</f>
        <v>1</v>
      </c>
      <c r="E105" s="1">
        <f>Forecast_Data!G99</f>
        <v>0</v>
      </c>
      <c r="F105" s="1">
        <f>Forecast_Data!H99</f>
        <v>1</v>
      </c>
      <c r="G105" s="1">
        <f>Forecast_Data!I99</f>
        <v>0</v>
      </c>
      <c r="H105" s="1">
        <f>Forecast_Data!J99</f>
        <v>30</v>
      </c>
      <c r="I105" s="1">
        <f>Forecast_Data!K99</f>
        <v>1</v>
      </c>
      <c r="J105" s="1" t="str">
        <f>Forecast_Data!L99</f>
        <v>Adam Vinatieri</v>
      </c>
      <c r="K105" s="1" t="str">
        <f t="shared" si="10"/>
        <v>Adam Vinatieri-2013</v>
      </c>
      <c r="L105" s="13">
        <f t="shared" si="11"/>
        <v>0.91319464435417774</v>
      </c>
      <c r="M105" s="13">
        <f t="shared" si="12"/>
        <v>8.6805355645822257E-2</v>
      </c>
      <c r="N105" s="4">
        <f t="shared" si="13"/>
        <v>7.5351697687976857E-3</v>
      </c>
    </row>
    <row r="106" spans="1:14" x14ac:dyDescent="0.25">
      <c r="A106" s="1">
        <f>Forecast_Data!C100</f>
        <v>2013</v>
      </c>
      <c r="B106" s="1">
        <v>1</v>
      </c>
      <c r="C106" s="1">
        <f>Forecast_Data!E100</f>
        <v>0</v>
      </c>
      <c r="D106" s="1">
        <f>Forecast_Data!F100</f>
        <v>1</v>
      </c>
      <c r="E106" s="1">
        <f>Forecast_Data!G100</f>
        <v>0</v>
      </c>
      <c r="F106" s="1">
        <f>Forecast_Data!H100</f>
        <v>1</v>
      </c>
      <c r="G106" s="1">
        <f>Forecast_Data!I100</f>
        <v>0</v>
      </c>
      <c r="H106" s="1">
        <f>Forecast_Data!J100</f>
        <v>50</v>
      </c>
      <c r="I106" s="1">
        <f>Forecast_Data!K100</f>
        <v>1</v>
      </c>
      <c r="J106" s="1" t="str">
        <f>Forecast_Data!L100</f>
        <v>Adam Vinatieri</v>
      </c>
      <c r="K106" s="1" t="str">
        <f t="shared" si="10"/>
        <v>Adam Vinatieri-2013</v>
      </c>
      <c r="L106" s="13">
        <f t="shared" si="11"/>
        <v>0.51522462127109259</v>
      </c>
      <c r="M106" s="13">
        <f t="shared" si="12"/>
        <v>0.48477537872890741</v>
      </c>
      <c r="N106" s="4">
        <f t="shared" si="13"/>
        <v>0.23500716782175562</v>
      </c>
    </row>
    <row r="107" spans="1:14" x14ac:dyDescent="0.25">
      <c r="A107" s="1">
        <f>Forecast_Data!C101</f>
        <v>2013</v>
      </c>
      <c r="B107" s="1">
        <v>1</v>
      </c>
      <c r="C107" s="1">
        <f>Forecast_Data!E101</f>
        <v>1</v>
      </c>
      <c r="D107" s="1">
        <f>Forecast_Data!F101</f>
        <v>1</v>
      </c>
      <c r="E107" s="1">
        <f>Forecast_Data!G101</f>
        <v>0</v>
      </c>
      <c r="F107" s="1">
        <f>Forecast_Data!H101</f>
        <v>0</v>
      </c>
      <c r="G107" s="1">
        <f>Forecast_Data!I101</f>
        <v>0</v>
      </c>
      <c r="H107" s="1">
        <f>Forecast_Data!J101</f>
        <v>44</v>
      </c>
      <c r="I107" s="1">
        <f>Forecast_Data!K101</f>
        <v>0</v>
      </c>
      <c r="J107" s="1" t="str">
        <f>Forecast_Data!L101</f>
        <v>Adam Vinatieri</v>
      </c>
      <c r="K107" s="1" t="str">
        <f t="shared" si="10"/>
        <v>Adam Vinatieri-2013</v>
      </c>
      <c r="L107" s="13">
        <f t="shared" si="11"/>
        <v>0.66192981102692661</v>
      </c>
      <c r="M107" s="13">
        <f t="shared" si="12"/>
        <v>-0.66192981102692661</v>
      </c>
      <c r="N107" s="4">
        <f t="shared" si="13"/>
        <v>0.43815107472614279</v>
      </c>
    </row>
    <row r="108" spans="1:14" x14ac:dyDescent="0.25">
      <c r="A108" s="1">
        <f>Forecast_Data!C102</f>
        <v>2013</v>
      </c>
      <c r="B108" s="1">
        <v>1</v>
      </c>
      <c r="C108" s="1">
        <f>Forecast_Data!E102</f>
        <v>0</v>
      </c>
      <c r="D108" s="1">
        <f>Forecast_Data!F102</f>
        <v>1</v>
      </c>
      <c r="E108" s="1">
        <f>Forecast_Data!G102</f>
        <v>1</v>
      </c>
      <c r="F108" s="1">
        <f>Forecast_Data!H102</f>
        <v>1</v>
      </c>
      <c r="G108" s="1">
        <f>Forecast_Data!I102</f>
        <v>0</v>
      </c>
      <c r="H108" s="1">
        <f>Forecast_Data!J102</f>
        <v>34</v>
      </c>
      <c r="I108" s="1">
        <f>Forecast_Data!K102</f>
        <v>0</v>
      </c>
      <c r="J108" s="1" t="str">
        <f>Forecast_Data!L102</f>
        <v>Adam Vinatieri</v>
      </c>
      <c r="K108" s="1" t="str">
        <f t="shared" si="10"/>
        <v>Adam Vinatieri-2013</v>
      </c>
      <c r="L108" s="13">
        <f t="shared" si="11"/>
        <v>0.84303215980377522</v>
      </c>
      <c r="M108" s="13">
        <f t="shared" si="12"/>
        <v>-0.84303215980377522</v>
      </c>
      <c r="N108" s="4">
        <f t="shared" si="13"/>
        <v>0.71070322246341799</v>
      </c>
    </row>
    <row r="109" spans="1:14" x14ac:dyDescent="0.25">
      <c r="A109" s="1">
        <f>Forecast_Data!C103</f>
        <v>2013</v>
      </c>
      <c r="B109" s="1">
        <v>1</v>
      </c>
      <c r="C109" s="1">
        <f>Forecast_Data!E103</f>
        <v>0</v>
      </c>
      <c r="D109" s="1">
        <f>Forecast_Data!F103</f>
        <v>1</v>
      </c>
      <c r="E109" s="1">
        <f>Forecast_Data!G103</f>
        <v>1</v>
      </c>
      <c r="F109" s="1">
        <f>Forecast_Data!H103</f>
        <v>1</v>
      </c>
      <c r="G109" s="1">
        <f>Forecast_Data!I103</f>
        <v>0</v>
      </c>
      <c r="H109" s="1">
        <f>Forecast_Data!J103</f>
        <v>46</v>
      </c>
      <c r="I109" s="1">
        <f>Forecast_Data!K103</f>
        <v>1</v>
      </c>
      <c r="J109" s="1" t="str">
        <f>Forecast_Data!L103</f>
        <v>Adam Vinatieri</v>
      </c>
      <c r="K109" s="1" t="str">
        <f t="shared" si="10"/>
        <v>Adam Vinatieri-2013</v>
      </c>
      <c r="L109" s="13">
        <f t="shared" si="11"/>
        <v>0.57579774746475509</v>
      </c>
      <c r="M109" s="13">
        <f t="shared" si="12"/>
        <v>0.42420225253524491</v>
      </c>
      <c r="N109" s="4">
        <f t="shared" si="13"/>
        <v>0.17994755105597568</v>
      </c>
    </row>
    <row r="110" spans="1:14" x14ac:dyDescent="0.25">
      <c r="A110" s="1">
        <f>Forecast_Data!C104</f>
        <v>2013</v>
      </c>
      <c r="B110" s="1">
        <v>1</v>
      </c>
      <c r="C110" s="1">
        <f>Forecast_Data!E104</f>
        <v>0</v>
      </c>
      <c r="D110" s="1">
        <f>Forecast_Data!F104</f>
        <v>1</v>
      </c>
      <c r="E110" s="1">
        <f>Forecast_Data!G104</f>
        <v>1</v>
      </c>
      <c r="F110" s="1">
        <f>Forecast_Data!H104</f>
        <v>1</v>
      </c>
      <c r="G110" s="1">
        <f>Forecast_Data!I104</f>
        <v>0</v>
      </c>
      <c r="H110" s="1">
        <f>Forecast_Data!J104</f>
        <v>45</v>
      </c>
      <c r="I110" s="1">
        <f>Forecast_Data!K104</f>
        <v>1</v>
      </c>
      <c r="J110" s="1" t="str">
        <f>Forecast_Data!L104</f>
        <v>Adam Vinatieri</v>
      </c>
      <c r="K110" s="1" t="str">
        <f t="shared" si="10"/>
        <v>Adam Vinatieri-2013</v>
      </c>
      <c r="L110" s="13">
        <f t="shared" si="11"/>
        <v>0.60352256105977686</v>
      </c>
      <c r="M110" s="13">
        <f t="shared" si="12"/>
        <v>0.39647743894022314</v>
      </c>
      <c r="N110" s="4">
        <f t="shared" si="13"/>
        <v>0.15719435958859837</v>
      </c>
    </row>
    <row r="111" spans="1:14" x14ac:dyDescent="0.25">
      <c r="A111" s="1">
        <f>Forecast_Data!C105</f>
        <v>2013</v>
      </c>
      <c r="B111" s="1">
        <v>1</v>
      </c>
      <c r="C111" s="1">
        <f>Forecast_Data!E105</f>
        <v>0</v>
      </c>
      <c r="D111" s="1">
        <f>Forecast_Data!F105</f>
        <v>1</v>
      </c>
      <c r="E111" s="1">
        <f>Forecast_Data!G105</f>
        <v>1</v>
      </c>
      <c r="F111" s="1">
        <f>Forecast_Data!H105</f>
        <v>1</v>
      </c>
      <c r="G111" s="1">
        <f>Forecast_Data!I105</f>
        <v>0</v>
      </c>
      <c r="H111" s="1">
        <f>Forecast_Data!J105</f>
        <v>30</v>
      </c>
      <c r="I111" s="1">
        <f>Forecast_Data!K105</f>
        <v>1</v>
      </c>
      <c r="J111" s="1" t="str">
        <f>Forecast_Data!L105</f>
        <v>Adam Vinatieri</v>
      </c>
      <c r="K111" s="1" t="str">
        <f t="shared" si="10"/>
        <v>Adam Vinatieri-2013</v>
      </c>
      <c r="L111" s="13">
        <f t="shared" si="11"/>
        <v>0.89467755631211776</v>
      </c>
      <c r="M111" s="13">
        <f t="shared" si="12"/>
        <v>0.10532244368788224</v>
      </c>
      <c r="N111" s="4">
        <f t="shared" si="13"/>
        <v>1.1092817144387125E-2</v>
      </c>
    </row>
    <row r="112" spans="1:14" x14ac:dyDescent="0.25">
      <c r="A112" s="1">
        <f>Forecast_Data!C106</f>
        <v>2013</v>
      </c>
      <c r="B112" s="1">
        <v>1</v>
      </c>
      <c r="C112" s="1">
        <f>Forecast_Data!E106</f>
        <v>1</v>
      </c>
      <c r="D112" s="1">
        <f>Forecast_Data!F106</f>
        <v>0</v>
      </c>
      <c r="E112" s="1">
        <f>Forecast_Data!G106</f>
        <v>1</v>
      </c>
      <c r="F112" s="1">
        <f>Forecast_Data!H106</f>
        <v>0</v>
      </c>
      <c r="G112" s="1">
        <f>Forecast_Data!I106</f>
        <v>0</v>
      </c>
      <c r="H112" s="1">
        <f>Forecast_Data!J106</f>
        <v>36</v>
      </c>
      <c r="I112" s="1">
        <f>Forecast_Data!K106</f>
        <v>1</v>
      </c>
      <c r="J112" s="1" t="str">
        <f>Forecast_Data!L106</f>
        <v>Adam Vinatieri</v>
      </c>
      <c r="K112" s="1" t="str">
        <f t="shared" si="10"/>
        <v>Adam Vinatieri-2013</v>
      </c>
      <c r="L112" s="13">
        <f t="shared" si="11"/>
        <v>0.8522102663090414</v>
      </c>
      <c r="M112" s="13">
        <f t="shared" si="12"/>
        <v>0.1477897336909586</v>
      </c>
      <c r="N112" s="4">
        <f t="shared" si="13"/>
        <v>2.1841805384444465E-2</v>
      </c>
    </row>
    <row r="113" spans="1:14" x14ac:dyDescent="0.25">
      <c r="A113" s="1">
        <f>Forecast_Data!C107</f>
        <v>2013</v>
      </c>
      <c r="B113" s="1">
        <v>1</v>
      </c>
      <c r="C113" s="1">
        <f>Forecast_Data!E107</f>
        <v>1</v>
      </c>
      <c r="D113" s="1">
        <f>Forecast_Data!F107</f>
        <v>0</v>
      </c>
      <c r="E113" s="1">
        <f>Forecast_Data!G107</f>
        <v>1</v>
      </c>
      <c r="F113" s="1">
        <f>Forecast_Data!H107</f>
        <v>0</v>
      </c>
      <c r="G113" s="1">
        <f>Forecast_Data!I107</f>
        <v>0</v>
      </c>
      <c r="H113" s="1">
        <f>Forecast_Data!J107</f>
        <v>21</v>
      </c>
      <c r="I113" s="1">
        <f>Forecast_Data!K107</f>
        <v>1</v>
      </c>
      <c r="J113" s="1" t="str">
        <f>Forecast_Data!L107</f>
        <v>Adam Vinatieri</v>
      </c>
      <c r="K113" s="1" t="str">
        <f t="shared" si="10"/>
        <v>Adam Vinatieri-2013</v>
      </c>
      <c r="L113" s="13">
        <f t="shared" si="11"/>
        <v>0.96986049003928665</v>
      </c>
      <c r="M113" s="13">
        <f t="shared" si="12"/>
        <v>3.0139509960713351E-2</v>
      </c>
      <c r="N113" s="4">
        <f t="shared" si="13"/>
        <v>9.0839006067193928E-4</v>
      </c>
    </row>
    <row r="114" spans="1:14" x14ac:dyDescent="0.25">
      <c r="A114" s="1">
        <f>Forecast_Data!C108</f>
        <v>2014</v>
      </c>
      <c r="B114" s="1">
        <v>1</v>
      </c>
      <c r="C114" s="1">
        <f>Forecast_Data!E108</f>
        <v>0</v>
      </c>
      <c r="D114" s="1">
        <f>Forecast_Data!F108</f>
        <v>0</v>
      </c>
      <c r="E114" s="1">
        <f>Forecast_Data!G108</f>
        <v>0</v>
      </c>
      <c r="F114" s="1">
        <f>Forecast_Data!H108</f>
        <v>1</v>
      </c>
      <c r="G114" s="1">
        <f>Forecast_Data!I108</f>
        <v>1</v>
      </c>
      <c r="H114" s="1">
        <f>Forecast_Data!J108</f>
        <v>25</v>
      </c>
      <c r="I114" s="1">
        <f>Forecast_Data!K108</f>
        <v>1</v>
      </c>
      <c r="J114" s="1" t="str">
        <f>Forecast_Data!L108</f>
        <v>Adam Vinatieri</v>
      </c>
      <c r="K114" s="1" t="str">
        <f t="shared" si="10"/>
        <v>Adam Vinatieri-2014</v>
      </c>
      <c r="L114" s="13">
        <f t="shared" si="11"/>
        <v>0.98352767266338259</v>
      </c>
      <c r="M114" s="13">
        <f t="shared" si="12"/>
        <v>1.6472327336617409E-2</v>
      </c>
      <c r="N114" s="4">
        <f t="shared" si="13"/>
        <v>2.7133756788467317E-4</v>
      </c>
    </row>
    <row r="115" spans="1:14" x14ac:dyDescent="0.25">
      <c r="A115" s="1">
        <f>Forecast_Data!C109</f>
        <v>2014</v>
      </c>
      <c r="B115" s="1">
        <v>1</v>
      </c>
      <c r="C115" s="1">
        <f>Forecast_Data!E109</f>
        <v>0</v>
      </c>
      <c r="D115" s="1">
        <f>Forecast_Data!F109</f>
        <v>0</v>
      </c>
      <c r="E115" s="1">
        <f>Forecast_Data!G109</f>
        <v>0</v>
      </c>
      <c r="F115" s="1">
        <f>Forecast_Data!H109</f>
        <v>0</v>
      </c>
      <c r="G115" s="1">
        <f>Forecast_Data!I109</f>
        <v>0</v>
      </c>
      <c r="H115" s="1">
        <f>Forecast_Data!J109</f>
        <v>31</v>
      </c>
      <c r="I115" s="1">
        <f>Forecast_Data!K109</f>
        <v>1</v>
      </c>
      <c r="J115" s="1" t="str">
        <f>Forecast_Data!L109</f>
        <v>Adam Vinatieri</v>
      </c>
      <c r="K115" s="1" t="str">
        <f t="shared" si="10"/>
        <v>Adam Vinatieri-2014</v>
      </c>
      <c r="L115" s="13">
        <f t="shared" si="11"/>
        <v>0.94461703978597433</v>
      </c>
      <c r="M115" s="13">
        <f t="shared" si="12"/>
        <v>5.5382960214025667E-2</v>
      </c>
      <c r="N115" s="4">
        <f t="shared" si="13"/>
        <v>3.0672722820683498E-3</v>
      </c>
    </row>
    <row r="116" spans="1:14" x14ac:dyDescent="0.25">
      <c r="A116" s="1">
        <f>Forecast_Data!C110</f>
        <v>2014</v>
      </c>
      <c r="B116" s="1">
        <v>1</v>
      </c>
      <c r="C116" s="1">
        <f>Forecast_Data!E110</f>
        <v>0</v>
      </c>
      <c r="D116" s="1">
        <f>Forecast_Data!F110</f>
        <v>0</v>
      </c>
      <c r="E116" s="1">
        <f>Forecast_Data!G110</f>
        <v>0</v>
      </c>
      <c r="F116" s="1">
        <f>Forecast_Data!H110</f>
        <v>0</v>
      </c>
      <c r="G116" s="1">
        <f>Forecast_Data!I110</f>
        <v>0</v>
      </c>
      <c r="H116" s="1">
        <f>Forecast_Data!J110</f>
        <v>30</v>
      </c>
      <c r="I116" s="1">
        <f>Forecast_Data!K110</f>
        <v>1</v>
      </c>
      <c r="J116" s="1" t="str">
        <f>Forecast_Data!L110</f>
        <v>Adam Vinatieri</v>
      </c>
      <c r="K116" s="1" t="str">
        <f t="shared" si="10"/>
        <v>Adam Vinatieri-2014</v>
      </c>
      <c r="L116" s="13">
        <f t="shared" si="11"/>
        <v>0.95031666983427465</v>
      </c>
      <c r="M116" s="13">
        <f t="shared" si="12"/>
        <v>4.9683330165725348E-2</v>
      </c>
      <c r="N116" s="4">
        <f t="shared" si="13"/>
        <v>2.4684332963564744E-3</v>
      </c>
    </row>
    <row r="117" spans="1:14" x14ac:dyDescent="0.25">
      <c r="A117" s="1">
        <f>Forecast_Data!C111</f>
        <v>2014</v>
      </c>
      <c r="B117" s="1">
        <v>1</v>
      </c>
      <c r="C117" s="1">
        <f>Forecast_Data!E111</f>
        <v>0</v>
      </c>
      <c r="D117" s="1">
        <f>Forecast_Data!F111</f>
        <v>0</v>
      </c>
      <c r="E117" s="1">
        <f>Forecast_Data!G111</f>
        <v>1</v>
      </c>
      <c r="F117" s="1">
        <f>Forecast_Data!H111</f>
        <v>0</v>
      </c>
      <c r="G117" s="1">
        <f>Forecast_Data!I111</f>
        <v>0</v>
      </c>
      <c r="H117" s="1">
        <f>Forecast_Data!J111</f>
        <v>38</v>
      </c>
      <c r="I117" s="1">
        <f>Forecast_Data!K111</f>
        <v>1</v>
      </c>
      <c r="J117" s="1" t="str">
        <f>Forecast_Data!L111</f>
        <v>Adam Vinatieri</v>
      </c>
      <c r="K117" s="1" t="str">
        <f t="shared" si="10"/>
        <v>Adam Vinatieri-2014</v>
      </c>
      <c r="L117" s="13">
        <f t="shared" si="11"/>
        <v>0.86060650521977422</v>
      </c>
      <c r="M117" s="13">
        <f t="shared" si="12"/>
        <v>0.13939349478022578</v>
      </c>
      <c r="N117" s="4">
        <f t="shared" si="13"/>
        <v>1.943054638704483E-2</v>
      </c>
    </row>
    <row r="118" spans="1:14" x14ac:dyDescent="0.25">
      <c r="A118" s="1">
        <f>Forecast_Data!C112</f>
        <v>2014</v>
      </c>
      <c r="B118" s="1">
        <v>1</v>
      </c>
      <c r="C118" s="1">
        <f>Forecast_Data!E112</f>
        <v>0</v>
      </c>
      <c r="D118" s="1">
        <f>Forecast_Data!F112</f>
        <v>0</v>
      </c>
      <c r="E118" s="1">
        <f>Forecast_Data!G112</f>
        <v>1</v>
      </c>
      <c r="F118" s="1">
        <f>Forecast_Data!H112</f>
        <v>0</v>
      </c>
      <c r="G118" s="1">
        <f>Forecast_Data!I112</f>
        <v>0</v>
      </c>
      <c r="H118" s="1">
        <f>Forecast_Data!J112</f>
        <v>34</v>
      </c>
      <c r="I118" s="1">
        <f>Forecast_Data!K112</f>
        <v>1</v>
      </c>
      <c r="J118" s="1" t="str">
        <f>Forecast_Data!L112</f>
        <v>Adam Vinatieri</v>
      </c>
      <c r="K118" s="1" t="str">
        <f t="shared" si="10"/>
        <v>Adam Vinatieri-2014</v>
      </c>
      <c r="L118" s="13">
        <f t="shared" si="11"/>
        <v>0.907106756404643</v>
      </c>
      <c r="M118" s="13">
        <f t="shared" si="12"/>
        <v>9.2893243595357E-2</v>
      </c>
      <c r="N118" s="4">
        <f t="shared" si="13"/>
        <v>8.6291547056663344E-3</v>
      </c>
    </row>
    <row r="119" spans="1:14" x14ac:dyDescent="0.25">
      <c r="A119" s="1">
        <f>Forecast_Data!C113</f>
        <v>2014</v>
      </c>
      <c r="B119" s="1">
        <v>1</v>
      </c>
      <c r="C119" s="1">
        <f>Forecast_Data!E113</f>
        <v>0</v>
      </c>
      <c r="D119" s="1">
        <f>Forecast_Data!F113</f>
        <v>1</v>
      </c>
      <c r="E119" s="1">
        <f>Forecast_Data!G113</f>
        <v>0</v>
      </c>
      <c r="F119" s="1">
        <f>Forecast_Data!H113</f>
        <v>0</v>
      </c>
      <c r="G119" s="1">
        <f>Forecast_Data!I113</f>
        <v>0</v>
      </c>
      <c r="H119" s="1">
        <f>Forecast_Data!J113</f>
        <v>23</v>
      </c>
      <c r="I119" s="1">
        <f>Forecast_Data!K113</f>
        <v>1</v>
      </c>
      <c r="J119" s="1" t="str">
        <f>Forecast_Data!L113</f>
        <v>Adam Vinatieri</v>
      </c>
      <c r="K119" s="1" t="str">
        <f t="shared" si="10"/>
        <v>Adam Vinatieri-2014</v>
      </c>
      <c r="L119" s="13">
        <f t="shared" si="11"/>
        <v>0.96695934633975822</v>
      </c>
      <c r="M119" s="13">
        <f t="shared" si="12"/>
        <v>3.3040653660241781E-2</v>
      </c>
      <c r="N119" s="4">
        <f t="shared" si="13"/>
        <v>1.0916847942960485E-3</v>
      </c>
    </row>
    <row r="120" spans="1:14" x14ac:dyDescent="0.25">
      <c r="A120" s="1">
        <f>Forecast_Data!C114</f>
        <v>2014</v>
      </c>
      <c r="B120" s="1">
        <v>1</v>
      </c>
      <c r="C120" s="1">
        <f>Forecast_Data!E114</f>
        <v>0</v>
      </c>
      <c r="D120" s="1">
        <f>Forecast_Data!F114</f>
        <v>1</v>
      </c>
      <c r="E120" s="1">
        <f>Forecast_Data!G114</f>
        <v>0</v>
      </c>
      <c r="F120" s="1">
        <f>Forecast_Data!H114</f>
        <v>0</v>
      </c>
      <c r="G120" s="1">
        <f>Forecast_Data!I114</f>
        <v>0</v>
      </c>
      <c r="H120" s="1">
        <f>Forecast_Data!J114</f>
        <v>50</v>
      </c>
      <c r="I120" s="1">
        <f>Forecast_Data!K114</f>
        <v>1</v>
      </c>
      <c r="J120" s="1" t="str">
        <f>Forecast_Data!L114</f>
        <v>Adam Vinatieri</v>
      </c>
      <c r="K120" s="1" t="str">
        <f t="shared" si="10"/>
        <v>Adam Vinatieri-2014</v>
      </c>
      <c r="L120" s="13">
        <f t="shared" si="11"/>
        <v>0.56996959796062807</v>
      </c>
      <c r="M120" s="13">
        <f t="shared" si="12"/>
        <v>0.43003040203937193</v>
      </c>
      <c r="N120" s="4">
        <f t="shared" si="13"/>
        <v>0.18492614667814386</v>
      </c>
    </row>
    <row r="121" spans="1:14" x14ac:dyDescent="0.25">
      <c r="A121" s="1">
        <f>Forecast_Data!C115</f>
        <v>2014</v>
      </c>
      <c r="B121" s="1">
        <v>1</v>
      </c>
      <c r="C121" s="1">
        <f>Forecast_Data!E115</f>
        <v>0</v>
      </c>
      <c r="D121" s="1">
        <f>Forecast_Data!F115</f>
        <v>0</v>
      </c>
      <c r="E121" s="1">
        <f>Forecast_Data!G115</f>
        <v>1</v>
      </c>
      <c r="F121" s="1">
        <f>Forecast_Data!H115</f>
        <v>1</v>
      </c>
      <c r="G121" s="1">
        <f>Forecast_Data!I115</f>
        <v>0</v>
      </c>
      <c r="H121" s="1">
        <f>Forecast_Data!J115</f>
        <v>31</v>
      </c>
      <c r="I121" s="1">
        <f>Forecast_Data!K115</f>
        <v>1</v>
      </c>
      <c r="J121" s="1" t="str">
        <f>Forecast_Data!L115</f>
        <v>Adam Vinatieri</v>
      </c>
      <c r="K121" s="1" t="str">
        <f t="shared" si="10"/>
        <v>Adam Vinatieri-2014</v>
      </c>
      <c r="L121" s="13">
        <f t="shared" si="11"/>
        <v>0.91696856686665673</v>
      </c>
      <c r="M121" s="13">
        <f t="shared" si="12"/>
        <v>8.3031433133343269E-2</v>
      </c>
      <c r="N121" s="4">
        <f t="shared" si="13"/>
        <v>6.8942188881768547E-3</v>
      </c>
    </row>
    <row r="122" spans="1:14" x14ac:dyDescent="0.25">
      <c r="A122" s="1">
        <f>Forecast_Data!C116</f>
        <v>2014</v>
      </c>
      <c r="B122" s="1">
        <v>1</v>
      </c>
      <c r="C122" s="1">
        <f>Forecast_Data!E116</f>
        <v>0</v>
      </c>
      <c r="D122" s="1">
        <f>Forecast_Data!F116</f>
        <v>0</v>
      </c>
      <c r="E122" s="1">
        <f>Forecast_Data!G116</f>
        <v>1</v>
      </c>
      <c r="F122" s="1">
        <f>Forecast_Data!H116</f>
        <v>1</v>
      </c>
      <c r="G122" s="1">
        <f>Forecast_Data!I116</f>
        <v>0</v>
      </c>
      <c r="H122" s="1">
        <f>Forecast_Data!J116</f>
        <v>23</v>
      </c>
      <c r="I122" s="1">
        <f>Forecast_Data!K116</f>
        <v>1</v>
      </c>
      <c r="J122" s="1" t="str">
        <f>Forecast_Data!L116</f>
        <v>Adam Vinatieri</v>
      </c>
      <c r="K122" s="1" t="str">
        <f t="shared" si="10"/>
        <v>Adam Vinatieri-2014</v>
      </c>
      <c r="L122" s="13">
        <f t="shared" si="11"/>
        <v>0.96506813684892745</v>
      </c>
      <c r="M122" s="13">
        <f t="shared" si="12"/>
        <v>3.4931863151072551E-2</v>
      </c>
      <c r="N122" s="4">
        <f t="shared" si="13"/>
        <v>1.2202350632052603E-3</v>
      </c>
    </row>
    <row r="123" spans="1:14" x14ac:dyDescent="0.25">
      <c r="A123" s="1">
        <f>Forecast_Data!C117</f>
        <v>2014</v>
      </c>
      <c r="B123" s="1">
        <v>1</v>
      </c>
      <c r="C123" s="1">
        <f>Forecast_Data!E117</f>
        <v>0</v>
      </c>
      <c r="D123" s="1">
        <f>Forecast_Data!F117</f>
        <v>0</v>
      </c>
      <c r="E123" s="1">
        <f>Forecast_Data!G117</f>
        <v>0</v>
      </c>
      <c r="F123" s="1">
        <f>Forecast_Data!H117</f>
        <v>0</v>
      </c>
      <c r="G123" s="1">
        <f>Forecast_Data!I117</f>
        <v>0</v>
      </c>
      <c r="H123" s="1">
        <f>Forecast_Data!J117</f>
        <v>48</v>
      </c>
      <c r="I123" s="1">
        <f>Forecast_Data!K117</f>
        <v>1</v>
      </c>
      <c r="J123" s="1" t="str">
        <f>Forecast_Data!L117</f>
        <v>Adam Vinatieri</v>
      </c>
      <c r="K123" s="1" t="str">
        <f t="shared" si="10"/>
        <v>Adam Vinatieri-2014</v>
      </c>
      <c r="L123" s="13">
        <f t="shared" si="11"/>
        <v>0.7084770073808182</v>
      </c>
      <c r="M123" s="13">
        <f t="shared" si="12"/>
        <v>0.2915229926191818</v>
      </c>
      <c r="N123" s="4">
        <f t="shared" si="13"/>
        <v>8.4985655225643525E-2</v>
      </c>
    </row>
    <row r="124" spans="1:14" x14ac:dyDescent="0.25">
      <c r="A124" s="1">
        <f>Forecast_Data!C118</f>
        <v>2014</v>
      </c>
      <c r="B124" s="1">
        <v>1</v>
      </c>
      <c r="C124" s="1">
        <f>Forecast_Data!E118</f>
        <v>0</v>
      </c>
      <c r="D124" s="1">
        <f>Forecast_Data!F118</f>
        <v>0</v>
      </c>
      <c r="E124" s="1">
        <f>Forecast_Data!G118</f>
        <v>0</v>
      </c>
      <c r="F124" s="1">
        <f>Forecast_Data!H118</f>
        <v>0</v>
      </c>
      <c r="G124" s="1">
        <f>Forecast_Data!I118</f>
        <v>0</v>
      </c>
      <c r="H124" s="1">
        <f>Forecast_Data!J118</f>
        <v>31</v>
      </c>
      <c r="I124" s="1">
        <f>Forecast_Data!K118</f>
        <v>1</v>
      </c>
      <c r="J124" s="1" t="str">
        <f>Forecast_Data!L118</f>
        <v>Adam Vinatieri</v>
      </c>
      <c r="K124" s="1" t="str">
        <f t="shared" si="10"/>
        <v>Adam Vinatieri-2014</v>
      </c>
      <c r="L124" s="13">
        <f t="shared" si="11"/>
        <v>0.94461703978597433</v>
      </c>
      <c r="M124" s="13">
        <f t="shared" si="12"/>
        <v>5.5382960214025667E-2</v>
      </c>
      <c r="N124" s="4">
        <f t="shared" si="13"/>
        <v>3.0672722820683498E-3</v>
      </c>
    </row>
    <row r="125" spans="1:14" x14ac:dyDescent="0.25">
      <c r="A125" s="1">
        <f>Forecast_Data!C119</f>
        <v>2014</v>
      </c>
      <c r="B125" s="1">
        <v>1</v>
      </c>
      <c r="C125" s="1">
        <f>Forecast_Data!E119</f>
        <v>0</v>
      </c>
      <c r="D125" s="1">
        <f>Forecast_Data!F119</f>
        <v>0</v>
      </c>
      <c r="E125" s="1">
        <f>Forecast_Data!G119</f>
        <v>0</v>
      </c>
      <c r="F125" s="1">
        <f>Forecast_Data!H119</f>
        <v>0</v>
      </c>
      <c r="G125" s="1">
        <f>Forecast_Data!I119</f>
        <v>0</v>
      </c>
      <c r="H125" s="1">
        <f>Forecast_Data!J119</f>
        <v>48</v>
      </c>
      <c r="I125" s="1">
        <f>Forecast_Data!K119</f>
        <v>1</v>
      </c>
      <c r="J125" s="1" t="str">
        <f>Forecast_Data!L119</f>
        <v>Adam Vinatieri</v>
      </c>
      <c r="K125" s="1" t="str">
        <f t="shared" si="10"/>
        <v>Adam Vinatieri-2014</v>
      </c>
      <c r="L125" s="13">
        <f t="shared" si="11"/>
        <v>0.7084770073808182</v>
      </c>
      <c r="M125" s="13">
        <f t="shared" si="12"/>
        <v>0.2915229926191818</v>
      </c>
      <c r="N125" s="4">
        <f t="shared" si="13"/>
        <v>8.4985655225643525E-2</v>
      </c>
    </row>
    <row r="126" spans="1:14" x14ac:dyDescent="0.25">
      <c r="A126" s="1">
        <f>Forecast_Data!C120</f>
        <v>2014</v>
      </c>
      <c r="B126" s="1">
        <v>1</v>
      </c>
      <c r="C126" s="1">
        <f>Forecast_Data!E120</f>
        <v>0</v>
      </c>
      <c r="D126" s="1">
        <f>Forecast_Data!F120</f>
        <v>0</v>
      </c>
      <c r="E126" s="1">
        <f>Forecast_Data!G120</f>
        <v>0</v>
      </c>
      <c r="F126" s="1">
        <f>Forecast_Data!H120</f>
        <v>0</v>
      </c>
      <c r="G126" s="1">
        <f>Forecast_Data!I120</f>
        <v>0</v>
      </c>
      <c r="H126" s="1">
        <f>Forecast_Data!J120</f>
        <v>43</v>
      </c>
      <c r="I126" s="1">
        <f>Forecast_Data!K120</f>
        <v>1</v>
      </c>
      <c r="J126" s="1" t="str">
        <f>Forecast_Data!L120</f>
        <v>Adam Vinatieri</v>
      </c>
      <c r="K126" s="1" t="str">
        <f t="shared" si="10"/>
        <v>Adam Vinatieri-2014</v>
      </c>
      <c r="L126" s="13">
        <f t="shared" si="11"/>
        <v>0.81169926659384772</v>
      </c>
      <c r="M126" s="13">
        <f t="shared" si="12"/>
        <v>0.18830073340615228</v>
      </c>
      <c r="N126" s="4">
        <f t="shared" si="13"/>
        <v>3.5457166201294833E-2</v>
      </c>
    </row>
    <row r="127" spans="1:14" x14ac:dyDescent="0.25">
      <c r="A127" s="1">
        <f>Forecast_Data!C121</f>
        <v>2014</v>
      </c>
      <c r="B127" s="1">
        <v>1</v>
      </c>
      <c r="C127" s="1">
        <f>Forecast_Data!E121</f>
        <v>0</v>
      </c>
      <c r="D127" s="1">
        <f>Forecast_Data!F121</f>
        <v>1</v>
      </c>
      <c r="E127" s="1">
        <f>Forecast_Data!G121</f>
        <v>1</v>
      </c>
      <c r="F127" s="1">
        <f>Forecast_Data!H121</f>
        <v>1</v>
      </c>
      <c r="G127" s="1">
        <f>Forecast_Data!I121</f>
        <v>0</v>
      </c>
      <c r="H127" s="1">
        <f>Forecast_Data!J121</f>
        <v>51</v>
      </c>
      <c r="I127" s="1">
        <f>Forecast_Data!K121</f>
        <v>1</v>
      </c>
      <c r="J127" s="1" t="str">
        <f>Forecast_Data!L121</f>
        <v>Adam Vinatieri</v>
      </c>
      <c r="K127" s="1" t="str">
        <f t="shared" si="10"/>
        <v>Adam Vinatieri-2014</v>
      </c>
      <c r="L127" s="13">
        <f t="shared" si="11"/>
        <v>0.43350995697889194</v>
      </c>
      <c r="M127" s="13">
        <f t="shared" si="12"/>
        <v>0.56649004302110806</v>
      </c>
      <c r="N127" s="4">
        <f t="shared" si="13"/>
        <v>0.32091096884205683</v>
      </c>
    </row>
    <row r="128" spans="1:14" x14ac:dyDescent="0.25">
      <c r="A128" s="1">
        <f>Forecast_Data!C122</f>
        <v>2014</v>
      </c>
      <c r="B128" s="1">
        <v>1</v>
      </c>
      <c r="C128" s="1">
        <f>Forecast_Data!E122</f>
        <v>0</v>
      </c>
      <c r="D128" s="1">
        <f>Forecast_Data!F122</f>
        <v>1</v>
      </c>
      <c r="E128" s="1">
        <f>Forecast_Data!G122</f>
        <v>1</v>
      </c>
      <c r="F128" s="1">
        <f>Forecast_Data!H122</f>
        <v>1</v>
      </c>
      <c r="G128" s="1">
        <f>Forecast_Data!I122</f>
        <v>0</v>
      </c>
      <c r="H128" s="1">
        <f>Forecast_Data!J122</f>
        <v>33</v>
      </c>
      <c r="I128" s="1">
        <f>Forecast_Data!K122</f>
        <v>1</v>
      </c>
      <c r="J128" s="1" t="str">
        <f>Forecast_Data!L122</f>
        <v>Adam Vinatieri</v>
      </c>
      <c r="K128" s="1" t="str">
        <f t="shared" si="10"/>
        <v>Adam Vinatieri-2014</v>
      </c>
      <c r="L128" s="13">
        <f t="shared" si="11"/>
        <v>0.85761032401910242</v>
      </c>
      <c r="M128" s="13">
        <f t="shared" si="12"/>
        <v>0.14238967598089758</v>
      </c>
      <c r="N128" s="4">
        <f t="shared" si="13"/>
        <v>2.0274819825944999E-2</v>
      </c>
    </row>
    <row r="129" spans="1:14" x14ac:dyDescent="0.25">
      <c r="A129" s="1">
        <f>Forecast_Data!C123</f>
        <v>2014</v>
      </c>
      <c r="B129" s="1">
        <v>1</v>
      </c>
      <c r="C129" s="1">
        <f>Forecast_Data!E123</f>
        <v>0</v>
      </c>
      <c r="D129" s="1">
        <f>Forecast_Data!F123</f>
        <v>1</v>
      </c>
      <c r="E129" s="1">
        <f>Forecast_Data!G123</f>
        <v>0</v>
      </c>
      <c r="F129" s="1">
        <f>Forecast_Data!H123</f>
        <v>1</v>
      </c>
      <c r="G129" s="1">
        <f>Forecast_Data!I123</f>
        <v>0</v>
      </c>
      <c r="H129" s="1">
        <f>Forecast_Data!J123</f>
        <v>23</v>
      </c>
      <c r="I129" s="1">
        <f>Forecast_Data!K123</f>
        <v>1</v>
      </c>
      <c r="J129" s="1" t="str">
        <f>Forecast_Data!L123</f>
        <v>Adam Vinatieri</v>
      </c>
      <c r="K129" s="1" t="str">
        <f t="shared" si="10"/>
        <v>Adam Vinatieri-2014</v>
      </c>
      <c r="L129" s="13">
        <f t="shared" si="11"/>
        <v>0.95912912182794485</v>
      </c>
      <c r="M129" s="13">
        <f t="shared" si="12"/>
        <v>4.0870878172055147E-2</v>
      </c>
      <c r="N129" s="4">
        <f t="shared" si="13"/>
        <v>1.670428682554974E-3</v>
      </c>
    </row>
    <row r="130" spans="1:14" x14ac:dyDescent="0.25">
      <c r="A130" s="1">
        <f>Forecast_Data!C124</f>
        <v>2014</v>
      </c>
      <c r="B130" s="1">
        <v>1</v>
      </c>
      <c r="C130" s="1">
        <f>Forecast_Data!E124</f>
        <v>0</v>
      </c>
      <c r="D130" s="1">
        <f>Forecast_Data!F124</f>
        <v>1</v>
      </c>
      <c r="E130" s="1">
        <f>Forecast_Data!G124</f>
        <v>0</v>
      </c>
      <c r="F130" s="1">
        <f>Forecast_Data!H124</f>
        <v>1</v>
      </c>
      <c r="G130" s="1">
        <f>Forecast_Data!I124</f>
        <v>0</v>
      </c>
      <c r="H130" s="1">
        <f>Forecast_Data!J124</f>
        <v>46</v>
      </c>
      <c r="I130" s="1">
        <f>Forecast_Data!K124</f>
        <v>0</v>
      </c>
      <c r="J130" s="1" t="str">
        <f>Forecast_Data!L124</f>
        <v>Adam Vinatieri</v>
      </c>
      <c r="K130" s="1" t="str">
        <f t="shared" si="10"/>
        <v>Adam Vinatieri-2014</v>
      </c>
      <c r="L130" s="13">
        <f t="shared" si="11"/>
        <v>0.62700511660190006</v>
      </c>
      <c r="M130" s="13">
        <f t="shared" si="12"/>
        <v>-0.62700511660190006</v>
      </c>
      <c r="N130" s="4">
        <f t="shared" si="13"/>
        <v>0.39313541624496229</v>
      </c>
    </row>
    <row r="131" spans="1:14" x14ac:dyDescent="0.25">
      <c r="A131" s="1">
        <f>Forecast_Data!C125</f>
        <v>2014</v>
      </c>
      <c r="B131" s="1">
        <v>1</v>
      </c>
      <c r="C131" s="1">
        <f>Forecast_Data!E125</f>
        <v>0</v>
      </c>
      <c r="D131" s="1">
        <f>Forecast_Data!F125</f>
        <v>1</v>
      </c>
      <c r="E131" s="1">
        <f>Forecast_Data!G125</f>
        <v>0</v>
      </c>
      <c r="F131" s="1">
        <f>Forecast_Data!H125</f>
        <v>1</v>
      </c>
      <c r="G131" s="1">
        <f>Forecast_Data!I125</f>
        <v>0</v>
      </c>
      <c r="H131" s="1">
        <f>Forecast_Data!J125</f>
        <v>26</v>
      </c>
      <c r="I131" s="1">
        <f>Forecast_Data!K125</f>
        <v>1</v>
      </c>
      <c r="J131" s="1" t="str">
        <f>Forecast_Data!L125</f>
        <v>Adam Vinatieri</v>
      </c>
      <c r="K131" s="1" t="str">
        <f t="shared" si="10"/>
        <v>Adam Vinatieri-2014</v>
      </c>
      <c r="L131" s="13">
        <f t="shared" si="11"/>
        <v>0.9433076616205418</v>
      </c>
      <c r="M131" s="13">
        <f t="shared" si="12"/>
        <v>5.6692338379458196E-2</v>
      </c>
      <c r="N131" s="4">
        <f t="shared" si="13"/>
        <v>3.2140212309309888E-3</v>
      </c>
    </row>
    <row r="132" spans="1:14" x14ac:dyDescent="0.25">
      <c r="A132" s="1">
        <f>Forecast_Data!C126</f>
        <v>2014</v>
      </c>
      <c r="B132" s="1">
        <v>1</v>
      </c>
      <c r="C132" s="1">
        <f>Forecast_Data!E126</f>
        <v>0</v>
      </c>
      <c r="D132" s="1">
        <f>Forecast_Data!F126</f>
        <v>1</v>
      </c>
      <c r="E132" s="1">
        <f>Forecast_Data!G126</f>
        <v>0</v>
      </c>
      <c r="F132" s="1">
        <f>Forecast_Data!H126</f>
        <v>1</v>
      </c>
      <c r="G132" s="1">
        <f>Forecast_Data!I126</f>
        <v>1</v>
      </c>
      <c r="H132" s="1">
        <f>Forecast_Data!J126</f>
        <v>44</v>
      </c>
      <c r="I132" s="1">
        <f>Forecast_Data!K126</f>
        <v>0</v>
      </c>
      <c r="J132" s="1" t="str">
        <f>Forecast_Data!L126</f>
        <v>Adam Vinatieri</v>
      </c>
      <c r="K132" s="1" t="str">
        <f t="shared" si="10"/>
        <v>Adam Vinatieri-2014</v>
      </c>
      <c r="L132" s="13">
        <f t="shared" si="11"/>
        <v>0.82269052121190345</v>
      </c>
      <c r="M132" s="13">
        <f t="shared" si="12"/>
        <v>-0.82269052121190345</v>
      </c>
      <c r="N132" s="4">
        <f t="shared" si="13"/>
        <v>0.6768196936919133</v>
      </c>
    </row>
    <row r="133" spans="1:14" x14ac:dyDescent="0.25">
      <c r="A133" s="1">
        <f>Forecast_Data!C127</f>
        <v>2014</v>
      </c>
      <c r="B133" s="1">
        <v>1</v>
      </c>
      <c r="C133" s="1">
        <f>Forecast_Data!E127</f>
        <v>0</v>
      </c>
      <c r="D133" s="1">
        <f>Forecast_Data!F127</f>
        <v>1</v>
      </c>
      <c r="E133" s="1">
        <f>Forecast_Data!G127</f>
        <v>0</v>
      </c>
      <c r="F133" s="1">
        <f>Forecast_Data!H127</f>
        <v>1</v>
      </c>
      <c r="G133" s="1">
        <f>Forecast_Data!I127</f>
        <v>1</v>
      </c>
      <c r="H133" s="1">
        <f>Forecast_Data!J127</f>
        <v>30</v>
      </c>
      <c r="I133" s="1">
        <f>Forecast_Data!K127</f>
        <v>1</v>
      </c>
      <c r="J133" s="1" t="str">
        <f>Forecast_Data!L127</f>
        <v>Adam Vinatieri</v>
      </c>
      <c r="K133" s="1" t="str">
        <f t="shared" si="10"/>
        <v>Adam Vinatieri-2014</v>
      </c>
      <c r="L133" s="13">
        <f t="shared" si="11"/>
        <v>0.9584865400157232</v>
      </c>
      <c r="M133" s="13">
        <f t="shared" si="12"/>
        <v>4.1513459984276802E-2</v>
      </c>
      <c r="N133" s="4">
        <f t="shared" si="13"/>
        <v>1.7233673598661512E-3</v>
      </c>
    </row>
    <row r="134" spans="1:14" x14ac:dyDescent="0.25">
      <c r="A134" s="1">
        <f>Forecast_Data!C128</f>
        <v>2014</v>
      </c>
      <c r="B134" s="1">
        <v>1</v>
      </c>
      <c r="C134" s="1">
        <f>Forecast_Data!E128</f>
        <v>1</v>
      </c>
      <c r="D134" s="1">
        <f>Forecast_Data!F128</f>
        <v>0</v>
      </c>
      <c r="E134" s="1">
        <f>Forecast_Data!G128</f>
        <v>1</v>
      </c>
      <c r="F134" s="1">
        <f>Forecast_Data!H128</f>
        <v>0</v>
      </c>
      <c r="G134" s="1">
        <f>Forecast_Data!I128</f>
        <v>0</v>
      </c>
      <c r="H134" s="1">
        <f>Forecast_Data!J128</f>
        <v>51</v>
      </c>
      <c r="I134" s="1">
        <f>Forecast_Data!K128</f>
        <v>0</v>
      </c>
      <c r="J134" s="1" t="str">
        <f>Forecast_Data!L128</f>
        <v>Adam Vinatieri</v>
      </c>
      <c r="K134" s="1" t="str">
        <f t="shared" si="10"/>
        <v>Adam Vinatieri-2014</v>
      </c>
      <c r="L134" s="13">
        <f t="shared" si="11"/>
        <v>0.50819181265648861</v>
      </c>
      <c r="M134" s="13">
        <f t="shared" si="12"/>
        <v>-0.50819181265648861</v>
      </c>
      <c r="N134" s="4">
        <f t="shared" si="13"/>
        <v>0.25825891845108762</v>
      </c>
    </row>
    <row r="135" spans="1:14" x14ac:dyDescent="0.25">
      <c r="A135" s="1">
        <f>Forecast_Data!C129</f>
        <v>2015</v>
      </c>
      <c r="B135" s="1">
        <v>1</v>
      </c>
      <c r="C135" s="1">
        <f>Forecast_Data!E129</f>
        <v>0</v>
      </c>
      <c r="D135" s="1">
        <f>Forecast_Data!F129</f>
        <v>0</v>
      </c>
      <c r="E135" s="1">
        <f>Forecast_Data!G129</f>
        <v>1</v>
      </c>
      <c r="F135" s="1">
        <f>Forecast_Data!H129</f>
        <v>0</v>
      </c>
      <c r="G135" s="1">
        <f>Forecast_Data!I129</f>
        <v>0</v>
      </c>
      <c r="H135" s="1">
        <f>Forecast_Data!J129</f>
        <v>52</v>
      </c>
      <c r="I135" s="1">
        <f>Forecast_Data!K129</f>
        <v>0</v>
      </c>
      <c r="J135" s="1" t="str">
        <f>Forecast_Data!L129</f>
        <v>Adam Vinatieri</v>
      </c>
      <c r="K135" s="1" t="str">
        <f t="shared" si="10"/>
        <v>Adam Vinatieri-2015</v>
      </c>
      <c r="L135" s="13">
        <f t="shared" si="11"/>
        <v>0.55371248101026627</v>
      </c>
      <c r="M135" s="13">
        <f t="shared" si="12"/>
        <v>-0.55371248101026627</v>
      </c>
      <c r="N135" s="4">
        <f t="shared" si="13"/>
        <v>0.30659751162654447</v>
      </c>
    </row>
    <row r="136" spans="1:14" x14ac:dyDescent="0.25">
      <c r="A136" s="1">
        <f>Forecast_Data!C130</f>
        <v>2015</v>
      </c>
      <c r="B136" s="1">
        <v>1</v>
      </c>
      <c r="C136" s="1">
        <f>Forecast_Data!E130</f>
        <v>1</v>
      </c>
      <c r="D136" s="1">
        <f>Forecast_Data!F130</f>
        <v>0</v>
      </c>
      <c r="E136" s="1">
        <f>Forecast_Data!G130</f>
        <v>0</v>
      </c>
      <c r="F136" s="1">
        <f>Forecast_Data!H130</f>
        <v>1</v>
      </c>
      <c r="G136" s="1">
        <f>Forecast_Data!I130</f>
        <v>0</v>
      </c>
      <c r="H136" s="1">
        <f>Forecast_Data!J130</f>
        <v>47</v>
      </c>
      <c r="I136" s="1">
        <f>Forecast_Data!K130</f>
        <v>1</v>
      </c>
      <c r="J136" s="1" t="str">
        <f>Forecast_Data!L130</f>
        <v>Adam Vinatieri</v>
      </c>
      <c r="K136" s="1" t="str">
        <f t="shared" si="10"/>
        <v>Adam Vinatieri-2015</v>
      </c>
      <c r="L136" s="13">
        <f t="shared" si="11"/>
        <v>0.61875730503374327</v>
      </c>
      <c r="M136" s="13">
        <f t="shared" si="12"/>
        <v>0.38124269496625673</v>
      </c>
      <c r="N136" s="4">
        <f t="shared" si="13"/>
        <v>0.14534599246513427</v>
      </c>
    </row>
    <row r="137" spans="1:14" x14ac:dyDescent="0.25">
      <c r="A137" s="1">
        <f>Forecast_Data!C131</f>
        <v>2015</v>
      </c>
      <c r="B137" s="1">
        <v>1</v>
      </c>
      <c r="C137" s="1">
        <f>Forecast_Data!E131</f>
        <v>1</v>
      </c>
      <c r="D137" s="1">
        <f>Forecast_Data!F131</f>
        <v>0</v>
      </c>
      <c r="E137" s="1">
        <f>Forecast_Data!G131</f>
        <v>0</v>
      </c>
      <c r="F137" s="1">
        <f>Forecast_Data!H131</f>
        <v>1</v>
      </c>
      <c r="G137" s="1">
        <f>Forecast_Data!I131</f>
        <v>0</v>
      </c>
      <c r="H137" s="1">
        <f>Forecast_Data!J131</f>
        <v>34</v>
      </c>
      <c r="I137" s="1">
        <f>Forecast_Data!K131</f>
        <v>1</v>
      </c>
      <c r="J137" s="1" t="str">
        <f>Forecast_Data!L131</f>
        <v>Adam Vinatieri</v>
      </c>
      <c r="K137" s="1" t="str">
        <f t="shared" ref="K137:K200" si="14">CONCATENATE(J137,"-",A137)</f>
        <v>Adam Vinatieri-2015</v>
      </c>
      <c r="L137" s="13">
        <f t="shared" ref="L137:L200" si="15">1/(1+EXP(-(SUMPRODUCT($B$3:$H$3,B137:H137))))</f>
        <v>0.87807363621463108</v>
      </c>
      <c r="M137" s="13">
        <f t="shared" ref="M137:M200" si="16">I137-L137</f>
        <v>0.12192636378536892</v>
      </c>
      <c r="N137" s="4">
        <f t="shared" ref="N137:N200" si="17">M137^2</f>
        <v>1.4866038185922121E-2</v>
      </c>
    </row>
    <row r="138" spans="1:14" x14ac:dyDescent="0.25">
      <c r="A138" s="1">
        <f>Forecast_Data!C132</f>
        <v>2015</v>
      </c>
      <c r="B138" s="1">
        <v>1</v>
      </c>
      <c r="C138" s="1">
        <f>Forecast_Data!E132</f>
        <v>1</v>
      </c>
      <c r="D138" s="1">
        <f>Forecast_Data!F132</f>
        <v>0</v>
      </c>
      <c r="E138" s="1">
        <f>Forecast_Data!G132</f>
        <v>0</v>
      </c>
      <c r="F138" s="1">
        <f>Forecast_Data!H132</f>
        <v>1</v>
      </c>
      <c r="G138" s="1">
        <f>Forecast_Data!I132</f>
        <v>0</v>
      </c>
      <c r="H138" s="1">
        <f>Forecast_Data!J132</f>
        <v>24</v>
      </c>
      <c r="I138" s="1">
        <f>Forecast_Data!K132</f>
        <v>1</v>
      </c>
      <c r="J138" s="1" t="str">
        <f>Forecast_Data!L132</f>
        <v>Adam Vinatieri</v>
      </c>
      <c r="K138" s="1" t="str">
        <f t="shared" si="14"/>
        <v>Adam Vinatieri-2015</v>
      </c>
      <c r="L138" s="13">
        <f t="shared" si="15"/>
        <v>0.95773026683103069</v>
      </c>
      <c r="M138" s="13">
        <f t="shared" si="16"/>
        <v>4.2269733168969315E-2</v>
      </c>
      <c r="N138" s="4">
        <f t="shared" si="17"/>
        <v>1.7867303421758647E-3</v>
      </c>
    </row>
    <row r="139" spans="1:14" x14ac:dyDescent="0.25">
      <c r="A139" s="1">
        <f>Forecast_Data!C133</f>
        <v>2015</v>
      </c>
      <c r="B139" s="1">
        <v>1</v>
      </c>
      <c r="C139" s="1">
        <f>Forecast_Data!E133</f>
        <v>1</v>
      </c>
      <c r="D139" s="1">
        <f>Forecast_Data!F133</f>
        <v>0</v>
      </c>
      <c r="E139" s="1">
        <f>Forecast_Data!G133</f>
        <v>0</v>
      </c>
      <c r="F139" s="1">
        <f>Forecast_Data!H133</f>
        <v>1</v>
      </c>
      <c r="G139" s="1">
        <f>Forecast_Data!I133</f>
        <v>0</v>
      </c>
      <c r="H139" s="1">
        <f>Forecast_Data!J133</f>
        <v>50</v>
      </c>
      <c r="I139" s="1">
        <f>Forecast_Data!K133</f>
        <v>1</v>
      </c>
      <c r="J139" s="1" t="str">
        <f>Forecast_Data!L133</f>
        <v>Adam Vinatieri</v>
      </c>
      <c r="K139" s="1" t="str">
        <f t="shared" si="14"/>
        <v>Adam Vinatieri-2015</v>
      </c>
      <c r="L139" s="13">
        <f t="shared" si="15"/>
        <v>0.53504803805386536</v>
      </c>
      <c r="M139" s="13">
        <f t="shared" si="16"/>
        <v>0.46495196194613464</v>
      </c>
      <c r="N139" s="4">
        <f t="shared" si="17"/>
        <v>0.21618032691755984</v>
      </c>
    </row>
    <row r="140" spans="1:14" x14ac:dyDescent="0.25">
      <c r="A140" s="1">
        <f>Forecast_Data!C134</f>
        <v>2015</v>
      </c>
      <c r="B140" s="1">
        <v>1</v>
      </c>
      <c r="C140" s="1">
        <f>Forecast_Data!E134</f>
        <v>0</v>
      </c>
      <c r="D140" s="1">
        <f>Forecast_Data!F134</f>
        <v>1</v>
      </c>
      <c r="E140" s="1">
        <f>Forecast_Data!G134</f>
        <v>0</v>
      </c>
      <c r="F140" s="1">
        <f>Forecast_Data!H134</f>
        <v>1</v>
      </c>
      <c r="G140" s="1">
        <f>Forecast_Data!I134</f>
        <v>0</v>
      </c>
      <c r="H140" s="1">
        <f>Forecast_Data!J134</f>
        <v>35</v>
      </c>
      <c r="I140" s="1">
        <f>Forecast_Data!K134</f>
        <v>1</v>
      </c>
      <c r="J140" s="1" t="str">
        <f>Forecast_Data!L134</f>
        <v>Adam Vinatieri</v>
      </c>
      <c r="K140" s="1" t="str">
        <f t="shared" si="14"/>
        <v>Adam Vinatieri-2015</v>
      </c>
      <c r="L140" s="13">
        <f t="shared" si="15"/>
        <v>0.85572031016265093</v>
      </c>
      <c r="M140" s="13">
        <f t="shared" si="16"/>
        <v>0.14427968983734907</v>
      </c>
      <c r="N140" s="4">
        <f t="shared" si="17"/>
        <v>2.0816628899561648E-2</v>
      </c>
    </row>
    <row r="141" spans="1:14" x14ac:dyDescent="0.25">
      <c r="A141" s="1">
        <f>Forecast_Data!C135</f>
        <v>2015</v>
      </c>
      <c r="B141" s="1">
        <v>1</v>
      </c>
      <c r="C141" s="1">
        <f>Forecast_Data!E135</f>
        <v>0</v>
      </c>
      <c r="D141" s="1">
        <f>Forecast_Data!F135</f>
        <v>0</v>
      </c>
      <c r="E141" s="1">
        <f>Forecast_Data!G135</f>
        <v>0</v>
      </c>
      <c r="F141" s="1">
        <f>Forecast_Data!H135</f>
        <v>1</v>
      </c>
      <c r="G141" s="1">
        <f>Forecast_Data!I135</f>
        <v>0</v>
      </c>
      <c r="H141" s="1">
        <f>Forecast_Data!J135</f>
        <v>25</v>
      </c>
      <c r="I141" s="1">
        <f>Forecast_Data!K135</f>
        <v>1</v>
      </c>
      <c r="J141" s="1" t="str">
        <f>Forecast_Data!L135</f>
        <v>Adam Vinatieri</v>
      </c>
      <c r="K141" s="1" t="str">
        <f t="shared" si="14"/>
        <v>Adam Vinatieri-2015</v>
      </c>
      <c r="L141" s="13">
        <f t="shared" si="15"/>
        <v>0.96454550109563053</v>
      </c>
      <c r="M141" s="13">
        <f t="shared" si="16"/>
        <v>3.5454498904369469E-2</v>
      </c>
      <c r="N141" s="4">
        <f t="shared" si="17"/>
        <v>1.2570214925599359E-3</v>
      </c>
    </row>
    <row r="142" spans="1:14" x14ac:dyDescent="0.25">
      <c r="A142" s="1">
        <f>Forecast_Data!C136</f>
        <v>2015</v>
      </c>
      <c r="B142" s="1">
        <v>1</v>
      </c>
      <c r="C142" s="1">
        <f>Forecast_Data!E136</f>
        <v>0</v>
      </c>
      <c r="D142" s="1">
        <f>Forecast_Data!F136</f>
        <v>0</v>
      </c>
      <c r="E142" s="1">
        <f>Forecast_Data!G136</f>
        <v>0</v>
      </c>
      <c r="F142" s="1">
        <f>Forecast_Data!H136</f>
        <v>1</v>
      </c>
      <c r="G142" s="1">
        <f>Forecast_Data!I136</f>
        <v>0</v>
      </c>
      <c r="H142" s="1">
        <f>Forecast_Data!J136</f>
        <v>21</v>
      </c>
      <c r="I142" s="1">
        <f>Forecast_Data!K136</f>
        <v>1</v>
      </c>
      <c r="J142" s="1" t="str">
        <f>Forecast_Data!L136</f>
        <v>Adam Vinatieri</v>
      </c>
      <c r="K142" s="1" t="str">
        <f t="shared" si="14"/>
        <v>Adam Vinatieri-2015</v>
      </c>
      <c r="L142" s="13">
        <f t="shared" si="15"/>
        <v>0.97728781281658972</v>
      </c>
      <c r="M142" s="13">
        <f t="shared" si="16"/>
        <v>2.2712187183410282E-2</v>
      </c>
      <c r="N142" s="4">
        <f t="shared" si="17"/>
        <v>5.1584344665426629E-4</v>
      </c>
    </row>
    <row r="143" spans="1:14" x14ac:dyDescent="0.25">
      <c r="A143" s="1">
        <f>Forecast_Data!C137</f>
        <v>2015</v>
      </c>
      <c r="B143" s="1">
        <v>1</v>
      </c>
      <c r="C143" s="1">
        <f>Forecast_Data!E137</f>
        <v>0</v>
      </c>
      <c r="D143" s="1">
        <f>Forecast_Data!F137</f>
        <v>0</v>
      </c>
      <c r="E143" s="1">
        <f>Forecast_Data!G137</f>
        <v>0</v>
      </c>
      <c r="F143" s="1">
        <f>Forecast_Data!H137</f>
        <v>1</v>
      </c>
      <c r="G143" s="1">
        <f>Forecast_Data!I137</f>
        <v>0</v>
      </c>
      <c r="H143" s="1">
        <f>Forecast_Data!J137</f>
        <v>32</v>
      </c>
      <c r="I143" s="1">
        <f>Forecast_Data!K137</f>
        <v>1</v>
      </c>
      <c r="J143" s="1" t="str">
        <f>Forecast_Data!L137</f>
        <v>Adam Vinatieri</v>
      </c>
      <c r="K143" s="1" t="str">
        <f t="shared" si="14"/>
        <v>Adam Vinatieri-2015</v>
      </c>
      <c r="L143" s="13">
        <f t="shared" si="15"/>
        <v>0.92421747345102112</v>
      </c>
      <c r="M143" s="13">
        <f t="shared" si="16"/>
        <v>7.5782526548978879E-2</v>
      </c>
      <c r="N143" s="4">
        <f t="shared" si="17"/>
        <v>5.7429913301466889E-3</v>
      </c>
    </row>
    <row r="144" spans="1:14" x14ac:dyDescent="0.25">
      <c r="A144" s="1">
        <f>Forecast_Data!C138</f>
        <v>2015</v>
      </c>
      <c r="B144" s="1">
        <v>1</v>
      </c>
      <c r="C144" s="1">
        <f>Forecast_Data!E138</f>
        <v>0</v>
      </c>
      <c r="D144" s="1">
        <f>Forecast_Data!F138</f>
        <v>0</v>
      </c>
      <c r="E144" s="1">
        <f>Forecast_Data!G138</f>
        <v>1</v>
      </c>
      <c r="F144" s="1">
        <f>Forecast_Data!H138</f>
        <v>1</v>
      </c>
      <c r="G144" s="1">
        <f>Forecast_Data!I138</f>
        <v>0</v>
      </c>
      <c r="H144" s="1">
        <f>Forecast_Data!J138</f>
        <v>38</v>
      </c>
      <c r="I144" s="1">
        <f>Forecast_Data!K138</f>
        <v>1</v>
      </c>
      <c r="J144" s="1" t="str">
        <f>Forecast_Data!L138</f>
        <v>Adam Vinatieri</v>
      </c>
      <c r="K144" s="1" t="str">
        <f t="shared" si="14"/>
        <v>Adam Vinatieri-2015</v>
      </c>
      <c r="L144" s="13">
        <f t="shared" si="15"/>
        <v>0.83195223158249643</v>
      </c>
      <c r="M144" s="13">
        <f t="shared" si="16"/>
        <v>0.16804776841750357</v>
      </c>
      <c r="N144" s="4">
        <f t="shared" si="17"/>
        <v>2.8240052470102913E-2</v>
      </c>
    </row>
    <row r="145" spans="1:14" x14ac:dyDescent="0.25">
      <c r="A145" s="1">
        <f>Forecast_Data!C139</f>
        <v>2012</v>
      </c>
      <c r="B145" s="1">
        <v>1</v>
      </c>
      <c r="C145" s="1">
        <f>Forecast_Data!E139</f>
        <v>0</v>
      </c>
      <c r="D145" s="1">
        <f>Forecast_Data!F139</f>
        <v>0</v>
      </c>
      <c r="E145" s="1">
        <f>Forecast_Data!G139</f>
        <v>0</v>
      </c>
      <c r="F145" s="1">
        <f>Forecast_Data!H139</f>
        <v>0</v>
      </c>
      <c r="G145" s="1">
        <f>Forecast_Data!I139</f>
        <v>0</v>
      </c>
      <c r="H145" s="1">
        <f>Forecast_Data!J139</f>
        <v>29</v>
      </c>
      <c r="I145" s="1">
        <f>Forecast_Data!K139</f>
        <v>1</v>
      </c>
      <c r="J145" s="1" t="str">
        <f>Forecast_Data!L139</f>
        <v>David Akers</v>
      </c>
      <c r="K145" s="1" t="str">
        <f t="shared" si="14"/>
        <v>David Akers-2012</v>
      </c>
      <c r="L145" s="13">
        <f t="shared" si="15"/>
        <v>0.95545739253438244</v>
      </c>
      <c r="M145" s="13">
        <f t="shared" si="16"/>
        <v>4.4542607465617556E-2</v>
      </c>
      <c r="N145" s="4">
        <f t="shared" si="17"/>
        <v>1.984043879836089E-3</v>
      </c>
    </row>
    <row r="146" spans="1:14" x14ac:dyDescent="0.25">
      <c r="A146" s="1">
        <f>Forecast_Data!C140</f>
        <v>2012</v>
      </c>
      <c r="B146" s="1">
        <v>1</v>
      </c>
      <c r="C146" s="1">
        <f>Forecast_Data!E140</f>
        <v>0</v>
      </c>
      <c r="D146" s="1">
        <f>Forecast_Data!F140</f>
        <v>0</v>
      </c>
      <c r="E146" s="1">
        <f>Forecast_Data!G140</f>
        <v>0</v>
      </c>
      <c r="F146" s="1">
        <f>Forecast_Data!H140</f>
        <v>0</v>
      </c>
      <c r="G146" s="1">
        <f>Forecast_Data!I140</f>
        <v>0</v>
      </c>
      <c r="H146" s="1">
        <f>Forecast_Data!J140</f>
        <v>43</v>
      </c>
      <c r="I146" s="1">
        <f>Forecast_Data!K140</f>
        <v>0</v>
      </c>
      <c r="J146" s="1" t="str">
        <f>Forecast_Data!L140</f>
        <v>David Akers</v>
      </c>
      <c r="K146" s="1" t="str">
        <f t="shared" si="14"/>
        <v>David Akers-2012</v>
      </c>
      <c r="L146" s="13">
        <f t="shared" si="15"/>
        <v>0.81169926659384772</v>
      </c>
      <c r="M146" s="13">
        <f t="shared" si="16"/>
        <v>-0.81169926659384772</v>
      </c>
      <c r="N146" s="4">
        <f t="shared" si="17"/>
        <v>0.65885569938899025</v>
      </c>
    </row>
    <row r="147" spans="1:14" x14ac:dyDescent="0.25">
      <c r="A147" s="1">
        <f>Forecast_Data!C141</f>
        <v>2012</v>
      </c>
      <c r="B147" s="1">
        <v>1</v>
      </c>
      <c r="C147" s="1">
        <f>Forecast_Data!E141</f>
        <v>0</v>
      </c>
      <c r="D147" s="1">
        <f>Forecast_Data!F141</f>
        <v>0</v>
      </c>
      <c r="E147" s="1">
        <f>Forecast_Data!G141</f>
        <v>0</v>
      </c>
      <c r="F147" s="1">
        <f>Forecast_Data!H141</f>
        <v>0</v>
      </c>
      <c r="G147" s="1">
        <f>Forecast_Data!I141</f>
        <v>0</v>
      </c>
      <c r="H147" s="1">
        <f>Forecast_Data!J141</f>
        <v>29</v>
      </c>
      <c r="I147" s="1">
        <f>Forecast_Data!K141</f>
        <v>1</v>
      </c>
      <c r="J147" s="1" t="str">
        <f>Forecast_Data!L141</f>
        <v>David Akers</v>
      </c>
      <c r="K147" s="1" t="str">
        <f t="shared" si="14"/>
        <v>David Akers-2012</v>
      </c>
      <c r="L147" s="13">
        <f t="shared" si="15"/>
        <v>0.95545739253438244</v>
      </c>
      <c r="M147" s="13">
        <f t="shared" si="16"/>
        <v>4.4542607465617556E-2</v>
      </c>
      <c r="N147" s="4">
        <f t="shared" si="17"/>
        <v>1.984043879836089E-3</v>
      </c>
    </row>
    <row r="148" spans="1:14" x14ac:dyDescent="0.25">
      <c r="A148" s="1">
        <f>Forecast_Data!C142</f>
        <v>2012</v>
      </c>
      <c r="B148" s="1">
        <v>1</v>
      </c>
      <c r="C148" s="1">
        <f>Forecast_Data!E142</f>
        <v>0</v>
      </c>
      <c r="D148" s="1">
        <f>Forecast_Data!F142</f>
        <v>0</v>
      </c>
      <c r="E148" s="1">
        <f>Forecast_Data!G142</f>
        <v>0</v>
      </c>
      <c r="F148" s="1">
        <f>Forecast_Data!H142</f>
        <v>0</v>
      </c>
      <c r="G148" s="1">
        <f>Forecast_Data!I142</f>
        <v>0</v>
      </c>
      <c r="H148" s="1">
        <f>Forecast_Data!J142</f>
        <v>27</v>
      </c>
      <c r="I148" s="1">
        <f>Forecast_Data!K142</f>
        <v>1</v>
      </c>
      <c r="J148" s="1" t="str">
        <f>Forecast_Data!L142</f>
        <v>David Akers</v>
      </c>
      <c r="K148" s="1" t="str">
        <f t="shared" si="14"/>
        <v>David Akers-2012</v>
      </c>
      <c r="L148" s="13">
        <f t="shared" si="15"/>
        <v>0.9642562038096002</v>
      </c>
      <c r="M148" s="13">
        <f t="shared" si="16"/>
        <v>3.5743796190399801E-2</v>
      </c>
      <c r="N148" s="4">
        <f t="shared" si="17"/>
        <v>1.2776189661008394E-3</v>
      </c>
    </row>
    <row r="149" spans="1:14" x14ac:dyDescent="0.25">
      <c r="A149" s="1">
        <f>Forecast_Data!C143</f>
        <v>2012</v>
      </c>
      <c r="B149" s="1">
        <v>1</v>
      </c>
      <c r="C149" s="1">
        <f>Forecast_Data!E143</f>
        <v>0</v>
      </c>
      <c r="D149" s="1">
        <f>Forecast_Data!F143</f>
        <v>0</v>
      </c>
      <c r="E149" s="1">
        <f>Forecast_Data!G143</f>
        <v>0</v>
      </c>
      <c r="F149" s="1">
        <f>Forecast_Data!H143</f>
        <v>0</v>
      </c>
      <c r="G149" s="1">
        <f>Forecast_Data!I143</f>
        <v>0</v>
      </c>
      <c r="H149" s="1">
        <f>Forecast_Data!J143</f>
        <v>50</v>
      </c>
      <c r="I149" s="1">
        <f>Forecast_Data!K143</f>
        <v>0</v>
      </c>
      <c r="J149" s="1" t="str">
        <f>Forecast_Data!L143</f>
        <v>David Akers</v>
      </c>
      <c r="K149" s="1" t="str">
        <f t="shared" si="14"/>
        <v>David Akers-2012</v>
      </c>
      <c r="L149" s="13">
        <f t="shared" si="15"/>
        <v>0.65898232068151108</v>
      </c>
      <c r="M149" s="13">
        <f t="shared" si="16"/>
        <v>-0.65898232068151108</v>
      </c>
      <c r="N149" s="4">
        <f t="shared" si="17"/>
        <v>0.43425769897078992</v>
      </c>
    </row>
    <row r="150" spans="1:14" x14ac:dyDescent="0.25">
      <c r="A150" s="1">
        <f>Forecast_Data!C144</f>
        <v>2012</v>
      </c>
      <c r="B150" s="1">
        <v>1</v>
      </c>
      <c r="C150" s="1">
        <f>Forecast_Data!E144</f>
        <v>0</v>
      </c>
      <c r="D150" s="1">
        <f>Forecast_Data!F144</f>
        <v>0</v>
      </c>
      <c r="E150" s="1">
        <f>Forecast_Data!G144</f>
        <v>0</v>
      </c>
      <c r="F150" s="1">
        <f>Forecast_Data!H144</f>
        <v>0</v>
      </c>
      <c r="G150" s="1">
        <f>Forecast_Data!I144</f>
        <v>0</v>
      </c>
      <c r="H150" s="1">
        <f>Forecast_Data!J144</f>
        <v>33</v>
      </c>
      <c r="I150" s="1">
        <f>Forecast_Data!K144</f>
        <v>0</v>
      </c>
      <c r="J150" s="1" t="str">
        <f>Forecast_Data!L144</f>
        <v>David Akers</v>
      </c>
      <c r="K150" s="1" t="str">
        <f t="shared" si="14"/>
        <v>David Akers-2012</v>
      </c>
      <c r="L150" s="13">
        <f t="shared" si="15"/>
        <v>0.93132808368837505</v>
      </c>
      <c r="M150" s="13">
        <f t="shared" si="16"/>
        <v>-0.93132808368837505</v>
      </c>
      <c r="N150" s="4">
        <f t="shared" si="17"/>
        <v>0.86737199946666088</v>
      </c>
    </row>
    <row r="151" spans="1:14" x14ac:dyDescent="0.25">
      <c r="A151" s="1">
        <f>Forecast_Data!C145</f>
        <v>2012</v>
      </c>
      <c r="B151" s="1">
        <v>1</v>
      </c>
      <c r="C151" s="1">
        <f>Forecast_Data!E145</f>
        <v>0</v>
      </c>
      <c r="D151" s="1">
        <f>Forecast_Data!F145</f>
        <v>0</v>
      </c>
      <c r="E151" s="1">
        <f>Forecast_Data!G145</f>
        <v>0</v>
      </c>
      <c r="F151" s="1">
        <f>Forecast_Data!H145</f>
        <v>0</v>
      </c>
      <c r="G151" s="1">
        <f>Forecast_Data!I145</f>
        <v>0</v>
      </c>
      <c r="H151" s="1">
        <f>Forecast_Data!J145</f>
        <v>23</v>
      </c>
      <c r="I151" s="1">
        <f>Forecast_Data!K145</f>
        <v>1</v>
      </c>
      <c r="J151" s="1" t="str">
        <f>Forecast_Data!L145</f>
        <v>David Akers</v>
      </c>
      <c r="K151" s="1" t="str">
        <f t="shared" si="14"/>
        <v>David Akers-2012</v>
      </c>
      <c r="L151" s="13">
        <f t="shared" si="15"/>
        <v>0.97710002018532272</v>
      </c>
      <c r="M151" s="13">
        <f t="shared" si="16"/>
        <v>2.2899979814677285E-2</v>
      </c>
      <c r="N151" s="4">
        <f t="shared" si="17"/>
        <v>5.2440907551262706E-4</v>
      </c>
    </row>
    <row r="152" spans="1:14" x14ac:dyDescent="0.25">
      <c r="A152" s="1">
        <f>Forecast_Data!C146</f>
        <v>2012</v>
      </c>
      <c r="B152" s="1">
        <v>1</v>
      </c>
      <c r="C152" s="1">
        <f>Forecast_Data!E146</f>
        <v>0</v>
      </c>
      <c r="D152" s="1">
        <f>Forecast_Data!F146</f>
        <v>0</v>
      </c>
      <c r="E152" s="1">
        <f>Forecast_Data!G146</f>
        <v>0</v>
      </c>
      <c r="F152" s="1">
        <f>Forecast_Data!H146</f>
        <v>0</v>
      </c>
      <c r="G152" s="1">
        <f>Forecast_Data!I146</f>
        <v>0</v>
      </c>
      <c r="H152" s="1">
        <f>Forecast_Data!J146</f>
        <v>33</v>
      </c>
      <c r="I152" s="1">
        <f>Forecast_Data!K146</f>
        <v>1</v>
      </c>
      <c r="J152" s="1" t="str">
        <f>Forecast_Data!L146</f>
        <v>David Akers</v>
      </c>
      <c r="K152" s="1" t="str">
        <f t="shared" si="14"/>
        <v>David Akers-2012</v>
      </c>
      <c r="L152" s="13">
        <f t="shared" si="15"/>
        <v>0.93132808368837505</v>
      </c>
      <c r="M152" s="13">
        <f t="shared" si="16"/>
        <v>6.8671916311624948E-2</v>
      </c>
      <c r="N152" s="4">
        <f t="shared" si="17"/>
        <v>4.7158320899108206E-3</v>
      </c>
    </row>
    <row r="153" spans="1:14" x14ac:dyDescent="0.25">
      <c r="A153" s="1">
        <f>Forecast_Data!C147</f>
        <v>2012</v>
      </c>
      <c r="B153" s="1">
        <v>1</v>
      </c>
      <c r="C153" s="1">
        <f>Forecast_Data!E147</f>
        <v>0</v>
      </c>
      <c r="D153" s="1">
        <f>Forecast_Data!F147</f>
        <v>0</v>
      </c>
      <c r="E153" s="1">
        <f>Forecast_Data!G147</f>
        <v>0</v>
      </c>
      <c r="F153" s="1">
        <f>Forecast_Data!H147</f>
        <v>0</v>
      </c>
      <c r="G153" s="1">
        <f>Forecast_Data!I147</f>
        <v>0</v>
      </c>
      <c r="H153" s="1">
        <f>Forecast_Data!J147</f>
        <v>51</v>
      </c>
      <c r="I153" s="1">
        <f>Forecast_Data!K147</f>
        <v>0</v>
      </c>
      <c r="J153" s="1" t="str">
        <f>Forecast_Data!L147</f>
        <v>David Akers</v>
      </c>
      <c r="K153" s="1" t="str">
        <f t="shared" si="14"/>
        <v>David Akers-2012</v>
      </c>
      <c r="L153" s="13">
        <f t="shared" si="15"/>
        <v>0.63277593995266612</v>
      </c>
      <c r="M153" s="13">
        <f t="shared" si="16"/>
        <v>-0.63277593995266612</v>
      </c>
      <c r="N153" s="4">
        <f t="shared" si="17"/>
        <v>0.4004053901829801</v>
      </c>
    </row>
    <row r="154" spans="1:14" x14ac:dyDescent="0.25">
      <c r="A154" s="1">
        <f>Forecast_Data!C148</f>
        <v>2012</v>
      </c>
      <c r="B154" s="1">
        <v>1</v>
      </c>
      <c r="C154" s="1">
        <f>Forecast_Data!E148</f>
        <v>0</v>
      </c>
      <c r="D154" s="1">
        <f>Forecast_Data!F148</f>
        <v>0</v>
      </c>
      <c r="E154" s="1">
        <f>Forecast_Data!G148</f>
        <v>0</v>
      </c>
      <c r="F154" s="1">
        <f>Forecast_Data!H148</f>
        <v>0</v>
      </c>
      <c r="G154" s="1">
        <f>Forecast_Data!I148</f>
        <v>0</v>
      </c>
      <c r="H154" s="1">
        <f>Forecast_Data!J148</f>
        <v>38</v>
      </c>
      <c r="I154" s="1">
        <f>Forecast_Data!K148</f>
        <v>0</v>
      </c>
      <c r="J154" s="1" t="str">
        <f>Forecast_Data!L148</f>
        <v>David Akers</v>
      </c>
      <c r="K154" s="1" t="str">
        <f t="shared" si="14"/>
        <v>David Akers-2012</v>
      </c>
      <c r="L154" s="13">
        <f t="shared" si="15"/>
        <v>0.88433935372930905</v>
      </c>
      <c r="M154" s="13">
        <f t="shared" si="16"/>
        <v>-0.88433935372930905</v>
      </c>
      <c r="N154" s="4">
        <f t="shared" si="17"/>
        <v>0.78205609255437203</v>
      </c>
    </row>
    <row r="155" spans="1:14" x14ac:dyDescent="0.25">
      <c r="A155" s="1">
        <f>Forecast_Data!C149</f>
        <v>2012</v>
      </c>
      <c r="B155" s="1">
        <v>1</v>
      </c>
      <c r="C155" s="1">
        <f>Forecast_Data!E149</f>
        <v>0</v>
      </c>
      <c r="D155" s="1">
        <f>Forecast_Data!F149</f>
        <v>0</v>
      </c>
      <c r="E155" s="1">
        <f>Forecast_Data!G149</f>
        <v>0</v>
      </c>
      <c r="F155" s="1">
        <f>Forecast_Data!H149</f>
        <v>0</v>
      </c>
      <c r="G155" s="1">
        <f>Forecast_Data!I149</f>
        <v>0</v>
      </c>
      <c r="H155" s="1">
        <f>Forecast_Data!J149</f>
        <v>36</v>
      </c>
      <c r="I155" s="1">
        <f>Forecast_Data!K149</f>
        <v>1</v>
      </c>
      <c r="J155" s="1" t="str">
        <f>Forecast_Data!L149</f>
        <v>David Akers</v>
      </c>
      <c r="K155" s="1" t="str">
        <f t="shared" si="14"/>
        <v>David Akers-2012</v>
      </c>
      <c r="L155" s="13">
        <f t="shared" si="15"/>
        <v>0.90580157209510104</v>
      </c>
      <c r="M155" s="13">
        <f t="shared" si="16"/>
        <v>9.4198427904898963E-2</v>
      </c>
      <c r="N155" s="4">
        <f t="shared" si="17"/>
        <v>8.8733438197544472E-3</v>
      </c>
    </row>
    <row r="156" spans="1:14" x14ac:dyDescent="0.25">
      <c r="A156" s="1">
        <f>Forecast_Data!C150</f>
        <v>2012</v>
      </c>
      <c r="B156" s="1">
        <v>1</v>
      </c>
      <c r="C156" s="1">
        <f>Forecast_Data!E150</f>
        <v>0</v>
      </c>
      <c r="D156" s="1">
        <f>Forecast_Data!F150</f>
        <v>0</v>
      </c>
      <c r="E156" s="1">
        <f>Forecast_Data!G150</f>
        <v>0</v>
      </c>
      <c r="F156" s="1">
        <f>Forecast_Data!H150</f>
        <v>0</v>
      </c>
      <c r="G156" s="1">
        <f>Forecast_Data!I150</f>
        <v>0</v>
      </c>
      <c r="H156" s="1">
        <f>Forecast_Data!J150</f>
        <v>27</v>
      </c>
      <c r="I156" s="1">
        <f>Forecast_Data!K150</f>
        <v>1</v>
      </c>
      <c r="J156" s="1" t="str">
        <f>Forecast_Data!L150</f>
        <v>David Akers</v>
      </c>
      <c r="K156" s="1" t="str">
        <f t="shared" si="14"/>
        <v>David Akers-2012</v>
      </c>
      <c r="L156" s="13">
        <f t="shared" si="15"/>
        <v>0.9642562038096002</v>
      </c>
      <c r="M156" s="13">
        <f t="shared" si="16"/>
        <v>3.5743796190399801E-2</v>
      </c>
      <c r="N156" s="4">
        <f t="shared" si="17"/>
        <v>1.2776189661008394E-3</v>
      </c>
    </row>
    <row r="157" spans="1:14" x14ac:dyDescent="0.25">
      <c r="A157" s="1">
        <f>Forecast_Data!C151</f>
        <v>2012</v>
      </c>
      <c r="B157" s="1">
        <v>1</v>
      </c>
      <c r="C157" s="1">
        <f>Forecast_Data!E151</f>
        <v>0</v>
      </c>
      <c r="D157" s="1">
        <f>Forecast_Data!F151</f>
        <v>0</v>
      </c>
      <c r="E157" s="1">
        <f>Forecast_Data!G151</f>
        <v>0</v>
      </c>
      <c r="F157" s="1">
        <f>Forecast_Data!H151</f>
        <v>0</v>
      </c>
      <c r="G157" s="1">
        <f>Forecast_Data!I151</f>
        <v>0</v>
      </c>
      <c r="H157" s="1">
        <f>Forecast_Data!J151</f>
        <v>34</v>
      </c>
      <c r="I157" s="1">
        <f>Forecast_Data!K151</f>
        <v>1</v>
      </c>
      <c r="J157" s="1" t="str">
        <f>Forecast_Data!L151</f>
        <v>David Akers</v>
      </c>
      <c r="K157" s="1" t="str">
        <f t="shared" si="14"/>
        <v>David Akers-2012</v>
      </c>
      <c r="L157" s="13">
        <f t="shared" si="15"/>
        <v>0.92362516844231579</v>
      </c>
      <c r="M157" s="13">
        <f t="shared" si="16"/>
        <v>7.6374831557684209E-2</v>
      </c>
      <c r="N157" s="4">
        <f t="shared" si="17"/>
        <v>5.833114895464636E-3</v>
      </c>
    </row>
    <row r="158" spans="1:14" x14ac:dyDescent="0.25">
      <c r="A158" s="1">
        <f>Forecast_Data!C152</f>
        <v>2013</v>
      </c>
      <c r="B158" s="1">
        <v>1</v>
      </c>
      <c r="C158" s="1">
        <f>Forecast_Data!E152</f>
        <v>0</v>
      </c>
      <c r="D158" s="1">
        <f>Forecast_Data!F152</f>
        <v>0</v>
      </c>
      <c r="E158" s="1">
        <f>Forecast_Data!G152</f>
        <v>0</v>
      </c>
      <c r="F158" s="1">
        <f>Forecast_Data!H152</f>
        <v>0</v>
      </c>
      <c r="G158" s="1">
        <f>Forecast_Data!I152</f>
        <v>0</v>
      </c>
      <c r="H158" s="1">
        <f>Forecast_Data!J152</f>
        <v>33</v>
      </c>
      <c r="I158" s="1">
        <f>Forecast_Data!K152</f>
        <v>1</v>
      </c>
      <c r="J158" s="1" t="str">
        <f>Forecast_Data!L152</f>
        <v>David Akers</v>
      </c>
      <c r="K158" s="1" t="str">
        <f t="shared" si="14"/>
        <v>David Akers-2013</v>
      </c>
      <c r="L158" s="13">
        <f t="shared" si="15"/>
        <v>0.93132808368837505</v>
      </c>
      <c r="M158" s="13">
        <f t="shared" si="16"/>
        <v>6.8671916311624948E-2</v>
      </c>
      <c r="N158" s="4">
        <f t="shared" si="17"/>
        <v>4.7158320899108206E-3</v>
      </c>
    </row>
    <row r="159" spans="1:14" x14ac:dyDescent="0.25">
      <c r="A159" s="1">
        <f>Forecast_Data!C153</f>
        <v>2013</v>
      </c>
      <c r="B159" s="1">
        <v>1</v>
      </c>
      <c r="C159" s="1">
        <f>Forecast_Data!E153</f>
        <v>0</v>
      </c>
      <c r="D159" s="1">
        <f>Forecast_Data!F153</f>
        <v>0</v>
      </c>
      <c r="E159" s="1">
        <f>Forecast_Data!G153</f>
        <v>0</v>
      </c>
      <c r="F159" s="1">
        <f>Forecast_Data!H153</f>
        <v>0</v>
      </c>
      <c r="G159" s="1">
        <f>Forecast_Data!I153</f>
        <v>0</v>
      </c>
      <c r="H159" s="1">
        <f>Forecast_Data!J153</f>
        <v>42</v>
      </c>
      <c r="I159" s="1">
        <f>Forecast_Data!K153</f>
        <v>1</v>
      </c>
      <c r="J159" s="1" t="str">
        <f>Forecast_Data!L153</f>
        <v>David Akers</v>
      </c>
      <c r="K159" s="1" t="str">
        <f t="shared" si="14"/>
        <v>David Akers-2013</v>
      </c>
      <c r="L159" s="13">
        <f t="shared" si="15"/>
        <v>0.82859577151481367</v>
      </c>
      <c r="M159" s="13">
        <f t="shared" si="16"/>
        <v>0.17140422848518633</v>
      </c>
      <c r="N159" s="4">
        <f t="shared" si="17"/>
        <v>2.9379409542601959E-2</v>
      </c>
    </row>
    <row r="160" spans="1:14" x14ac:dyDescent="0.25">
      <c r="A160" s="1">
        <f>Forecast_Data!C154</f>
        <v>2013</v>
      </c>
      <c r="B160" s="1">
        <v>1</v>
      </c>
      <c r="C160" s="1">
        <f>Forecast_Data!E154</f>
        <v>0</v>
      </c>
      <c r="D160" s="1">
        <f>Forecast_Data!F154</f>
        <v>0</v>
      </c>
      <c r="E160" s="1">
        <f>Forecast_Data!G154</f>
        <v>0</v>
      </c>
      <c r="F160" s="1">
        <f>Forecast_Data!H154</f>
        <v>1</v>
      </c>
      <c r="G160" s="1">
        <f>Forecast_Data!I154</f>
        <v>0</v>
      </c>
      <c r="H160" s="1">
        <f>Forecast_Data!J154</f>
        <v>47</v>
      </c>
      <c r="I160" s="1">
        <f>Forecast_Data!K154</f>
        <v>0</v>
      </c>
      <c r="J160" s="1" t="str">
        <f>Forecast_Data!L154</f>
        <v>David Akers</v>
      </c>
      <c r="K160" s="1" t="str">
        <f t="shared" si="14"/>
        <v>David Akers-2013</v>
      </c>
      <c r="L160" s="13">
        <f t="shared" si="15"/>
        <v>0.68606945453005364</v>
      </c>
      <c r="M160" s="13">
        <f t="shared" si="16"/>
        <v>-0.68606945453005364</v>
      </c>
      <c r="N160" s="4">
        <f t="shared" si="17"/>
        <v>0.47069129643916535</v>
      </c>
    </row>
    <row r="161" spans="1:14" x14ac:dyDescent="0.25">
      <c r="A161" s="1">
        <f>Forecast_Data!C155</f>
        <v>2013</v>
      </c>
      <c r="B161" s="1">
        <v>1</v>
      </c>
      <c r="C161" s="1">
        <f>Forecast_Data!E155</f>
        <v>0</v>
      </c>
      <c r="D161" s="1">
        <f>Forecast_Data!F155</f>
        <v>0</v>
      </c>
      <c r="E161" s="1">
        <f>Forecast_Data!G155</f>
        <v>0</v>
      </c>
      <c r="F161" s="1">
        <f>Forecast_Data!H155</f>
        <v>1</v>
      </c>
      <c r="G161" s="1">
        <f>Forecast_Data!I155</f>
        <v>0</v>
      </c>
      <c r="H161" s="1">
        <f>Forecast_Data!J155</f>
        <v>47</v>
      </c>
      <c r="I161" s="1">
        <f>Forecast_Data!K155</f>
        <v>0</v>
      </c>
      <c r="J161" s="1" t="str">
        <f>Forecast_Data!L155</f>
        <v>David Akers</v>
      </c>
      <c r="K161" s="1" t="str">
        <f t="shared" si="14"/>
        <v>David Akers-2013</v>
      </c>
      <c r="L161" s="13">
        <f t="shared" si="15"/>
        <v>0.68606945453005364</v>
      </c>
      <c r="M161" s="13">
        <f t="shared" si="16"/>
        <v>-0.68606945453005364</v>
      </c>
      <c r="N161" s="4">
        <f t="shared" si="17"/>
        <v>0.47069129643916535</v>
      </c>
    </row>
    <row r="162" spans="1:14" x14ac:dyDescent="0.25">
      <c r="A162" s="1">
        <f>Forecast_Data!C156</f>
        <v>2013</v>
      </c>
      <c r="B162" s="1">
        <v>1</v>
      </c>
      <c r="C162" s="1">
        <f>Forecast_Data!E156</f>
        <v>0</v>
      </c>
      <c r="D162" s="1">
        <f>Forecast_Data!F156</f>
        <v>0</v>
      </c>
      <c r="E162" s="1">
        <f>Forecast_Data!G156</f>
        <v>0</v>
      </c>
      <c r="F162" s="1">
        <f>Forecast_Data!H156</f>
        <v>0</v>
      </c>
      <c r="G162" s="1">
        <f>Forecast_Data!I156</f>
        <v>0</v>
      </c>
      <c r="H162" s="1">
        <f>Forecast_Data!J156</f>
        <v>23</v>
      </c>
      <c r="I162" s="1">
        <f>Forecast_Data!K156</f>
        <v>1</v>
      </c>
      <c r="J162" s="1" t="str">
        <f>Forecast_Data!L156</f>
        <v>David Akers</v>
      </c>
      <c r="K162" s="1" t="str">
        <f t="shared" si="14"/>
        <v>David Akers-2013</v>
      </c>
      <c r="L162" s="13">
        <f t="shared" si="15"/>
        <v>0.97710002018532272</v>
      </c>
      <c r="M162" s="13">
        <f t="shared" si="16"/>
        <v>2.2899979814677285E-2</v>
      </c>
      <c r="N162" s="4">
        <f t="shared" si="17"/>
        <v>5.2440907551262706E-4</v>
      </c>
    </row>
    <row r="163" spans="1:14" x14ac:dyDescent="0.25">
      <c r="A163" s="1">
        <f>Forecast_Data!C157</f>
        <v>2013</v>
      </c>
      <c r="B163" s="1">
        <v>1</v>
      </c>
      <c r="C163" s="1">
        <f>Forecast_Data!E157</f>
        <v>0</v>
      </c>
      <c r="D163" s="1">
        <f>Forecast_Data!F157</f>
        <v>0</v>
      </c>
      <c r="E163" s="1">
        <f>Forecast_Data!G157</f>
        <v>0</v>
      </c>
      <c r="F163" s="1">
        <f>Forecast_Data!H157</f>
        <v>0</v>
      </c>
      <c r="G163" s="1">
        <f>Forecast_Data!I157</f>
        <v>0</v>
      </c>
      <c r="H163" s="1">
        <f>Forecast_Data!J157</f>
        <v>31</v>
      </c>
      <c r="I163" s="1">
        <f>Forecast_Data!K157</f>
        <v>1</v>
      </c>
      <c r="J163" s="1" t="str">
        <f>Forecast_Data!L157</f>
        <v>David Akers</v>
      </c>
      <c r="K163" s="1" t="str">
        <f t="shared" si="14"/>
        <v>David Akers-2013</v>
      </c>
      <c r="L163" s="13">
        <f t="shared" si="15"/>
        <v>0.94461703978597433</v>
      </c>
      <c r="M163" s="13">
        <f t="shared" si="16"/>
        <v>5.5382960214025667E-2</v>
      </c>
      <c r="N163" s="4">
        <f t="shared" si="17"/>
        <v>3.0672722820683498E-3</v>
      </c>
    </row>
    <row r="164" spans="1:14" x14ac:dyDescent="0.25">
      <c r="A164" s="1">
        <f>Forecast_Data!C158</f>
        <v>2013</v>
      </c>
      <c r="B164" s="1">
        <v>1</v>
      </c>
      <c r="C164" s="1">
        <f>Forecast_Data!E158</f>
        <v>0</v>
      </c>
      <c r="D164" s="1">
        <f>Forecast_Data!F158</f>
        <v>0</v>
      </c>
      <c r="E164" s="1">
        <f>Forecast_Data!G158</f>
        <v>0</v>
      </c>
      <c r="F164" s="1">
        <f>Forecast_Data!H158</f>
        <v>0</v>
      </c>
      <c r="G164" s="1">
        <f>Forecast_Data!I158</f>
        <v>0</v>
      </c>
      <c r="H164" s="1">
        <f>Forecast_Data!J158</f>
        <v>41</v>
      </c>
      <c r="I164" s="1">
        <f>Forecast_Data!K158</f>
        <v>1</v>
      </c>
      <c r="J164" s="1" t="str">
        <f>Forecast_Data!L158</f>
        <v>David Akers</v>
      </c>
      <c r="K164" s="1" t="str">
        <f t="shared" si="14"/>
        <v>David Akers-2013</v>
      </c>
      <c r="L164" s="13">
        <f t="shared" si="15"/>
        <v>0.84426701684556227</v>
      </c>
      <c r="M164" s="13">
        <f t="shared" si="16"/>
        <v>0.15573298315443773</v>
      </c>
      <c r="N164" s="4">
        <f t="shared" si="17"/>
        <v>2.4252762042180385E-2</v>
      </c>
    </row>
    <row r="165" spans="1:14" x14ac:dyDescent="0.25">
      <c r="A165" s="1">
        <f>Forecast_Data!C159</f>
        <v>2013</v>
      </c>
      <c r="B165" s="1">
        <v>1</v>
      </c>
      <c r="C165" s="1">
        <f>Forecast_Data!E159</f>
        <v>0</v>
      </c>
      <c r="D165" s="1">
        <f>Forecast_Data!F159</f>
        <v>0</v>
      </c>
      <c r="E165" s="1">
        <f>Forecast_Data!G159</f>
        <v>0</v>
      </c>
      <c r="F165" s="1">
        <f>Forecast_Data!H159</f>
        <v>0</v>
      </c>
      <c r="G165" s="1">
        <f>Forecast_Data!I159</f>
        <v>0</v>
      </c>
      <c r="H165" s="1">
        <f>Forecast_Data!J159</f>
        <v>43</v>
      </c>
      <c r="I165" s="1">
        <f>Forecast_Data!K159</f>
        <v>1</v>
      </c>
      <c r="J165" s="1" t="str">
        <f>Forecast_Data!L159</f>
        <v>David Akers</v>
      </c>
      <c r="K165" s="1" t="str">
        <f t="shared" si="14"/>
        <v>David Akers-2013</v>
      </c>
      <c r="L165" s="13">
        <f t="shared" si="15"/>
        <v>0.81169926659384772</v>
      </c>
      <c r="M165" s="13">
        <f t="shared" si="16"/>
        <v>0.18830073340615228</v>
      </c>
      <c r="N165" s="4">
        <f t="shared" si="17"/>
        <v>3.5457166201294833E-2</v>
      </c>
    </row>
    <row r="166" spans="1:14" x14ac:dyDescent="0.25">
      <c r="A166" s="1">
        <f>Forecast_Data!C160</f>
        <v>2013</v>
      </c>
      <c r="B166" s="1">
        <v>1</v>
      </c>
      <c r="C166" s="1">
        <f>Forecast_Data!E160</f>
        <v>0</v>
      </c>
      <c r="D166" s="1">
        <f>Forecast_Data!F160</f>
        <v>0</v>
      </c>
      <c r="E166" s="1">
        <f>Forecast_Data!G160</f>
        <v>0</v>
      </c>
      <c r="F166" s="1">
        <f>Forecast_Data!H160</f>
        <v>0</v>
      </c>
      <c r="G166" s="1">
        <f>Forecast_Data!I160</f>
        <v>0</v>
      </c>
      <c r="H166" s="1">
        <f>Forecast_Data!J160</f>
        <v>36</v>
      </c>
      <c r="I166" s="1">
        <f>Forecast_Data!K160</f>
        <v>1</v>
      </c>
      <c r="J166" s="1" t="str">
        <f>Forecast_Data!L160</f>
        <v>David Akers</v>
      </c>
      <c r="K166" s="1" t="str">
        <f t="shared" si="14"/>
        <v>David Akers-2013</v>
      </c>
      <c r="L166" s="13">
        <f t="shared" si="15"/>
        <v>0.90580157209510104</v>
      </c>
      <c r="M166" s="13">
        <f t="shared" si="16"/>
        <v>9.4198427904898963E-2</v>
      </c>
      <c r="N166" s="4">
        <f t="shared" si="17"/>
        <v>8.8733438197544472E-3</v>
      </c>
    </row>
    <row r="167" spans="1:14" x14ac:dyDescent="0.25">
      <c r="A167" s="1">
        <f>Forecast_Data!C161</f>
        <v>2013</v>
      </c>
      <c r="B167" s="1">
        <v>1</v>
      </c>
      <c r="C167" s="1">
        <f>Forecast_Data!E161</f>
        <v>0</v>
      </c>
      <c r="D167" s="1">
        <f>Forecast_Data!F161</f>
        <v>0</v>
      </c>
      <c r="E167" s="1">
        <f>Forecast_Data!G161</f>
        <v>0</v>
      </c>
      <c r="F167" s="1">
        <f>Forecast_Data!H161</f>
        <v>0</v>
      </c>
      <c r="G167" s="1">
        <f>Forecast_Data!I161</f>
        <v>0</v>
      </c>
      <c r="H167" s="1">
        <f>Forecast_Data!J161</f>
        <v>34</v>
      </c>
      <c r="I167" s="1">
        <f>Forecast_Data!K161</f>
        <v>0</v>
      </c>
      <c r="J167" s="1" t="str">
        <f>Forecast_Data!L161</f>
        <v>David Akers</v>
      </c>
      <c r="K167" s="1" t="str">
        <f t="shared" si="14"/>
        <v>David Akers-2013</v>
      </c>
      <c r="L167" s="13">
        <f t="shared" si="15"/>
        <v>0.92362516844231579</v>
      </c>
      <c r="M167" s="13">
        <f t="shared" si="16"/>
        <v>-0.92362516844231579</v>
      </c>
      <c r="N167" s="4">
        <f t="shared" si="17"/>
        <v>0.85308345178009626</v>
      </c>
    </row>
    <row r="168" spans="1:14" x14ac:dyDescent="0.25">
      <c r="A168" s="1">
        <f>Forecast_Data!C162</f>
        <v>2013</v>
      </c>
      <c r="B168" s="1">
        <v>1</v>
      </c>
      <c r="C168" s="1">
        <f>Forecast_Data!E162</f>
        <v>0</v>
      </c>
      <c r="D168" s="1">
        <f>Forecast_Data!F162</f>
        <v>0</v>
      </c>
      <c r="E168" s="1">
        <f>Forecast_Data!G162</f>
        <v>0</v>
      </c>
      <c r="F168" s="1">
        <f>Forecast_Data!H162</f>
        <v>0</v>
      </c>
      <c r="G168" s="1">
        <f>Forecast_Data!I162</f>
        <v>0</v>
      </c>
      <c r="H168" s="1">
        <f>Forecast_Data!J162</f>
        <v>20</v>
      </c>
      <c r="I168" s="1">
        <f>Forecast_Data!K162</f>
        <v>1</v>
      </c>
      <c r="J168" s="1" t="str">
        <f>Forecast_Data!L162</f>
        <v>David Akers</v>
      </c>
      <c r="K168" s="1" t="str">
        <f t="shared" si="14"/>
        <v>David Akers-2013</v>
      </c>
      <c r="L168" s="13">
        <f t="shared" si="15"/>
        <v>0.98365426552845681</v>
      </c>
      <c r="M168" s="13">
        <f t="shared" si="16"/>
        <v>1.6345734471543194E-2</v>
      </c>
      <c r="N168" s="4">
        <f t="shared" si="17"/>
        <v>2.6718303541419544E-4</v>
      </c>
    </row>
    <row r="169" spans="1:14" x14ac:dyDescent="0.25">
      <c r="A169" s="1">
        <f>Forecast_Data!C163</f>
        <v>2013</v>
      </c>
      <c r="B169" s="1">
        <v>1</v>
      </c>
      <c r="C169" s="1">
        <f>Forecast_Data!E163</f>
        <v>0</v>
      </c>
      <c r="D169" s="1">
        <f>Forecast_Data!F163</f>
        <v>0</v>
      </c>
      <c r="E169" s="1">
        <f>Forecast_Data!G163</f>
        <v>0</v>
      </c>
      <c r="F169" s="1">
        <f>Forecast_Data!H163</f>
        <v>0</v>
      </c>
      <c r="G169" s="1">
        <f>Forecast_Data!I163</f>
        <v>0</v>
      </c>
      <c r="H169" s="1">
        <f>Forecast_Data!J163</f>
        <v>27</v>
      </c>
      <c r="I169" s="1">
        <f>Forecast_Data!K163</f>
        <v>1</v>
      </c>
      <c r="J169" s="1" t="str">
        <f>Forecast_Data!L163</f>
        <v>David Akers</v>
      </c>
      <c r="K169" s="1" t="str">
        <f t="shared" si="14"/>
        <v>David Akers-2013</v>
      </c>
      <c r="L169" s="13">
        <f t="shared" si="15"/>
        <v>0.9642562038096002</v>
      </c>
      <c r="M169" s="13">
        <f t="shared" si="16"/>
        <v>3.5743796190399801E-2</v>
      </c>
      <c r="N169" s="4">
        <f t="shared" si="17"/>
        <v>1.2776189661008394E-3</v>
      </c>
    </row>
    <row r="170" spans="1:14" x14ac:dyDescent="0.25">
      <c r="A170" s="1">
        <f>Forecast_Data!C164</f>
        <v>2013</v>
      </c>
      <c r="B170" s="1">
        <v>1</v>
      </c>
      <c r="C170" s="1">
        <f>Forecast_Data!E164</f>
        <v>0</v>
      </c>
      <c r="D170" s="1">
        <f>Forecast_Data!F164</f>
        <v>0</v>
      </c>
      <c r="E170" s="1">
        <f>Forecast_Data!G164</f>
        <v>0</v>
      </c>
      <c r="F170" s="1">
        <f>Forecast_Data!H164</f>
        <v>0</v>
      </c>
      <c r="G170" s="1">
        <f>Forecast_Data!I164</f>
        <v>0</v>
      </c>
      <c r="H170" s="1">
        <f>Forecast_Data!J164</f>
        <v>31</v>
      </c>
      <c r="I170" s="1">
        <f>Forecast_Data!K164</f>
        <v>0</v>
      </c>
      <c r="J170" s="1" t="str">
        <f>Forecast_Data!L164</f>
        <v>David Akers</v>
      </c>
      <c r="K170" s="1" t="str">
        <f t="shared" si="14"/>
        <v>David Akers-2013</v>
      </c>
      <c r="L170" s="13">
        <f t="shared" si="15"/>
        <v>0.94461703978597433</v>
      </c>
      <c r="M170" s="13">
        <f t="shared" si="16"/>
        <v>-0.94461703978597433</v>
      </c>
      <c r="N170" s="4">
        <f t="shared" si="17"/>
        <v>0.89230135185401704</v>
      </c>
    </row>
    <row r="171" spans="1:14" x14ac:dyDescent="0.25">
      <c r="A171" s="1">
        <f>Forecast_Data!C165</f>
        <v>2013</v>
      </c>
      <c r="B171" s="1">
        <v>1</v>
      </c>
      <c r="C171" s="1">
        <f>Forecast_Data!E165</f>
        <v>0</v>
      </c>
      <c r="D171" s="1">
        <f>Forecast_Data!F165</f>
        <v>0</v>
      </c>
      <c r="E171" s="1">
        <f>Forecast_Data!G165</f>
        <v>0</v>
      </c>
      <c r="F171" s="1">
        <f>Forecast_Data!H165</f>
        <v>0</v>
      </c>
      <c r="G171" s="1">
        <f>Forecast_Data!I165</f>
        <v>0</v>
      </c>
      <c r="H171" s="1">
        <f>Forecast_Data!J165</f>
        <v>40</v>
      </c>
      <c r="I171" s="1">
        <f>Forecast_Data!K165</f>
        <v>1</v>
      </c>
      <c r="J171" s="1" t="str">
        <f>Forecast_Data!L165</f>
        <v>David Akers</v>
      </c>
      <c r="K171" s="1" t="str">
        <f t="shared" si="14"/>
        <v>David Akers-2013</v>
      </c>
      <c r="L171" s="13">
        <f t="shared" si="15"/>
        <v>0.8587497110788993</v>
      </c>
      <c r="M171" s="13">
        <f t="shared" si="16"/>
        <v>0.1412502889211007</v>
      </c>
      <c r="N171" s="4">
        <f t="shared" si="17"/>
        <v>1.9951644120294421E-2</v>
      </c>
    </row>
    <row r="172" spans="1:14" x14ac:dyDescent="0.25">
      <c r="A172" s="1">
        <f>Forecast_Data!C166</f>
        <v>2013</v>
      </c>
      <c r="B172" s="1">
        <v>1</v>
      </c>
      <c r="C172" s="1">
        <f>Forecast_Data!E166</f>
        <v>0</v>
      </c>
      <c r="D172" s="1">
        <f>Forecast_Data!F166</f>
        <v>0</v>
      </c>
      <c r="E172" s="1">
        <f>Forecast_Data!G166</f>
        <v>0</v>
      </c>
      <c r="F172" s="1">
        <f>Forecast_Data!H166</f>
        <v>0</v>
      </c>
      <c r="G172" s="1">
        <f>Forecast_Data!I166</f>
        <v>0</v>
      </c>
      <c r="H172" s="1">
        <f>Forecast_Data!J166</f>
        <v>37</v>
      </c>
      <c r="I172" s="1">
        <f>Forecast_Data!K166</f>
        <v>1</v>
      </c>
      <c r="J172" s="1" t="str">
        <f>Forecast_Data!L166</f>
        <v>David Akers</v>
      </c>
      <c r="K172" s="1" t="str">
        <f t="shared" si="14"/>
        <v>David Akers-2013</v>
      </c>
      <c r="L172" s="13">
        <f t="shared" si="15"/>
        <v>0.89555645754546476</v>
      </c>
      <c r="M172" s="13">
        <f t="shared" si="16"/>
        <v>0.10444354245453524</v>
      </c>
      <c r="N172" s="4">
        <f t="shared" si="17"/>
        <v>1.0908453560452306E-2</v>
      </c>
    </row>
    <row r="173" spans="1:14" x14ac:dyDescent="0.25">
      <c r="A173" s="1">
        <f>Forecast_Data!C167</f>
        <v>2013</v>
      </c>
      <c r="B173" s="1">
        <v>1</v>
      </c>
      <c r="C173" s="1">
        <f>Forecast_Data!E167</f>
        <v>0</v>
      </c>
      <c r="D173" s="1">
        <f>Forecast_Data!F167</f>
        <v>0</v>
      </c>
      <c r="E173" s="1">
        <f>Forecast_Data!G167</f>
        <v>0</v>
      </c>
      <c r="F173" s="1">
        <f>Forecast_Data!H167</f>
        <v>0</v>
      </c>
      <c r="G173" s="1">
        <f>Forecast_Data!I167</f>
        <v>0</v>
      </c>
      <c r="H173" s="1">
        <f>Forecast_Data!J167</f>
        <v>25</v>
      </c>
      <c r="I173" s="1">
        <f>Forecast_Data!K167</f>
        <v>1</v>
      </c>
      <c r="J173" s="1" t="str">
        <f>Forecast_Data!L167</f>
        <v>David Akers</v>
      </c>
      <c r="K173" s="1" t="str">
        <f t="shared" si="14"/>
        <v>David Akers-2013</v>
      </c>
      <c r="L173" s="13">
        <f t="shared" si="15"/>
        <v>0.97136900782664548</v>
      </c>
      <c r="M173" s="13">
        <f t="shared" si="16"/>
        <v>2.8630992173354519E-2</v>
      </c>
      <c r="N173" s="4">
        <f t="shared" si="17"/>
        <v>8.1973371283068771E-4</v>
      </c>
    </row>
    <row r="174" spans="1:14" x14ac:dyDescent="0.25">
      <c r="A174" s="1">
        <f>Forecast_Data!C168</f>
        <v>2013</v>
      </c>
      <c r="B174" s="1">
        <v>1</v>
      </c>
      <c r="C174" s="1">
        <f>Forecast_Data!E168</f>
        <v>0</v>
      </c>
      <c r="D174" s="1">
        <f>Forecast_Data!F168</f>
        <v>0</v>
      </c>
      <c r="E174" s="1">
        <f>Forecast_Data!G168</f>
        <v>0</v>
      </c>
      <c r="F174" s="1">
        <f>Forecast_Data!H168</f>
        <v>0</v>
      </c>
      <c r="G174" s="1">
        <f>Forecast_Data!I168</f>
        <v>0</v>
      </c>
      <c r="H174" s="1">
        <f>Forecast_Data!J168</f>
        <v>53</v>
      </c>
      <c r="I174" s="1">
        <f>Forecast_Data!K168</f>
        <v>1</v>
      </c>
      <c r="J174" s="1" t="str">
        <f>Forecast_Data!L168</f>
        <v>David Akers</v>
      </c>
      <c r="K174" s="1" t="str">
        <f t="shared" si="14"/>
        <v>David Akers-2013</v>
      </c>
      <c r="L174" s="13">
        <f t="shared" si="15"/>
        <v>0.5780827630544606</v>
      </c>
      <c r="M174" s="13">
        <f t="shared" si="16"/>
        <v>0.4219172369455394</v>
      </c>
      <c r="N174" s="4">
        <f t="shared" si="17"/>
        <v>0.17801415483175845</v>
      </c>
    </row>
    <row r="175" spans="1:14" x14ac:dyDescent="0.25">
      <c r="A175" s="1">
        <f>Forecast_Data!C169</f>
        <v>2012</v>
      </c>
      <c r="B175" s="1">
        <v>1</v>
      </c>
      <c r="C175" s="1">
        <f>Forecast_Data!E169</f>
        <v>0</v>
      </c>
      <c r="D175" s="1">
        <f>Forecast_Data!F169</f>
        <v>0</v>
      </c>
      <c r="E175" s="1">
        <f>Forecast_Data!G169</f>
        <v>1</v>
      </c>
      <c r="F175" s="1">
        <f>Forecast_Data!H169</f>
        <v>0</v>
      </c>
      <c r="G175" s="1">
        <f>Forecast_Data!I169</f>
        <v>0</v>
      </c>
      <c r="H175" s="1">
        <f>Forecast_Data!J169</f>
        <v>40</v>
      </c>
      <c r="I175" s="1">
        <f>Forecast_Data!K169</f>
        <v>1</v>
      </c>
      <c r="J175" s="1" t="str">
        <f>Forecast_Data!L169</f>
        <v>David Akers</v>
      </c>
      <c r="K175" s="1" t="str">
        <f t="shared" si="14"/>
        <v>David Akers-2012</v>
      </c>
      <c r="L175" s="13">
        <f t="shared" si="15"/>
        <v>0.83077083813110841</v>
      </c>
      <c r="M175" s="13">
        <f t="shared" si="16"/>
        <v>0.16922916186889159</v>
      </c>
      <c r="N175" s="4">
        <f t="shared" si="17"/>
        <v>2.8638509226847509E-2</v>
      </c>
    </row>
    <row r="176" spans="1:14" x14ac:dyDescent="0.25">
      <c r="A176" s="1">
        <f>Forecast_Data!C170</f>
        <v>2012</v>
      </c>
      <c r="B176" s="1">
        <v>1</v>
      </c>
      <c r="C176" s="1">
        <f>Forecast_Data!E170</f>
        <v>0</v>
      </c>
      <c r="D176" s="1">
        <f>Forecast_Data!F170</f>
        <v>0</v>
      </c>
      <c r="E176" s="1">
        <f>Forecast_Data!G170</f>
        <v>1</v>
      </c>
      <c r="F176" s="1">
        <f>Forecast_Data!H170</f>
        <v>0</v>
      </c>
      <c r="G176" s="1">
        <f>Forecast_Data!I170</f>
        <v>0</v>
      </c>
      <c r="H176" s="1">
        <f>Forecast_Data!J170</f>
        <v>43</v>
      </c>
      <c r="I176" s="1">
        <f>Forecast_Data!K170</f>
        <v>1</v>
      </c>
      <c r="J176" s="1" t="str">
        <f>Forecast_Data!L170</f>
        <v>David Akers</v>
      </c>
      <c r="K176" s="1" t="str">
        <f t="shared" si="14"/>
        <v>David Akers-2012</v>
      </c>
      <c r="L176" s="13">
        <f t="shared" si="15"/>
        <v>0.77682271361751365</v>
      </c>
      <c r="M176" s="13">
        <f t="shared" si="16"/>
        <v>0.22317728638248635</v>
      </c>
      <c r="N176" s="4">
        <f t="shared" si="17"/>
        <v>4.9808101157050325E-2</v>
      </c>
    </row>
    <row r="177" spans="1:14" x14ac:dyDescent="0.25">
      <c r="A177" s="1">
        <f>Forecast_Data!C171</f>
        <v>2012</v>
      </c>
      <c r="B177" s="1">
        <v>1</v>
      </c>
      <c r="C177" s="1">
        <f>Forecast_Data!E171</f>
        <v>0</v>
      </c>
      <c r="D177" s="1">
        <f>Forecast_Data!F171</f>
        <v>0</v>
      </c>
      <c r="E177" s="1">
        <f>Forecast_Data!G171</f>
        <v>1</v>
      </c>
      <c r="F177" s="1">
        <f>Forecast_Data!H171</f>
        <v>0</v>
      </c>
      <c r="G177" s="1">
        <f>Forecast_Data!I171</f>
        <v>0</v>
      </c>
      <c r="H177" s="1">
        <f>Forecast_Data!J171</f>
        <v>63</v>
      </c>
      <c r="I177" s="1">
        <f>Forecast_Data!K171</f>
        <v>1</v>
      </c>
      <c r="J177" s="1" t="str">
        <f>Forecast_Data!L171</f>
        <v>David Akers</v>
      </c>
      <c r="K177" s="1" t="str">
        <f t="shared" si="14"/>
        <v>David Akers-2012</v>
      </c>
      <c r="L177" s="13">
        <f t="shared" si="15"/>
        <v>0.26016373448030916</v>
      </c>
      <c r="M177" s="13">
        <f t="shared" si="16"/>
        <v>0.73983626551969084</v>
      </c>
      <c r="N177" s="4">
        <f t="shared" si="17"/>
        <v>0.54735769977812243</v>
      </c>
    </row>
    <row r="178" spans="1:14" x14ac:dyDescent="0.25">
      <c r="A178" s="1">
        <f>Forecast_Data!C172</f>
        <v>2012</v>
      </c>
      <c r="B178" s="1">
        <v>1</v>
      </c>
      <c r="C178" s="1">
        <f>Forecast_Data!E172</f>
        <v>0</v>
      </c>
      <c r="D178" s="1">
        <f>Forecast_Data!F172</f>
        <v>0</v>
      </c>
      <c r="E178" s="1">
        <f>Forecast_Data!G172</f>
        <v>1</v>
      </c>
      <c r="F178" s="1">
        <f>Forecast_Data!H172</f>
        <v>1</v>
      </c>
      <c r="G178" s="1">
        <f>Forecast_Data!I172</f>
        <v>0</v>
      </c>
      <c r="H178" s="1">
        <f>Forecast_Data!J172</f>
        <v>36</v>
      </c>
      <c r="I178" s="1">
        <f>Forecast_Data!K172</f>
        <v>1</v>
      </c>
      <c r="J178" s="1" t="str">
        <f>Forecast_Data!L172</f>
        <v>David Akers</v>
      </c>
      <c r="K178" s="1" t="str">
        <f t="shared" si="14"/>
        <v>David Akers-2012</v>
      </c>
      <c r="L178" s="13">
        <f t="shared" si="15"/>
        <v>0.86161430990820487</v>
      </c>
      <c r="M178" s="13">
        <f t="shared" si="16"/>
        <v>0.13838569009179513</v>
      </c>
      <c r="N178" s="4">
        <f t="shared" si="17"/>
        <v>1.9150599222182367E-2</v>
      </c>
    </row>
    <row r="179" spans="1:14" x14ac:dyDescent="0.25">
      <c r="A179" s="1">
        <f>Forecast_Data!C173</f>
        <v>2012</v>
      </c>
      <c r="B179" s="1">
        <v>1</v>
      </c>
      <c r="C179" s="1">
        <f>Forecast_Data!E173</f>
        <v>0</v>
      </c>
      <c r="D179" s="1">
        <f>Forecast_Data!F173</f>
        <v>0</v>
      </c>
      <c r="E179" s="1">
        <f>Forecast_Data!G173</f>
        <v>1</v>
      </c>
      <c r="F179" s="1">
        <f>Forecast_Data!H173</f>
        <v>1</v>
      </c>
      <c r="G179" s="1">
        <f>Forecast_Data!I173</f>
        <v>0</v>
      </c>
      <c r="H179" s="1">
        <f>Forecast_Data!J173</f>
        <v>48</v>
      </c>
      <c r="I179" s="1">
        <f>Forecast_Data!K173</f>
        <v>1</v>
      </c>
      <c r="J179" s="1" t="str">
        <f>Forecast_Data!L173</f>
        <v>David Akers</v>
      </c>
      <c r="K179" s="1" t="str">
        <f t="shared" si="14"/>
        <v>David Akers-2012</v>
      </c>
      <c r="L179" s="13">
        <f t="shared" si="15"/>
        <v>0.61143425315786715</v>
      </c>
      <c r="M179" s="13">
        <f t="shared" si="16"/>
        <v>0.38856574684213285</v>
      </c>
      <c r="N179" s="4">
        <f t="shared" si="17"/>
        <v>0.15098333961898447</v>
      </c>
    </row>
    <row r="180" spans="1:14" x14ac:dyDescent="0.25">
      <c r="A180" s="1">
        <f>Forecast_Data!C174</f>
        <v>2012</v>
      </c>
      <c r="B180" s="1">
        <v>1</v>
      </c>
      <c r="C180" s="1">
        <f>Forecast_Data!E174</f>
        <v>0</v>
      </c>
      <c r="D180" s="1">
        <f>Forecast_Data!F174</f>
        <v>0</v>
      </c>
      <c r="E180" s="1">
        <f>Forecast_Data!G174</f>
        <v>0</v>
      </c>
      <c r="F180" s="1">
        <f>Forecast_Data!H174</f>
        <v>0</v>
      </c>
      <c r="G180" s="1">
        <f>Forecast_Data!I174</f>
        <v>0</v>
      </c>
      <c r="H180" s="1">
        <f>Forecast_Data!J174</f>
        <v>55</v>
      </c>
      <c r="I180" s="1">
        <f>Forecast_Data!K174</f>
        <v>0</v>
      </c>
      <c r="J180" s="1" t="str">
        <f>Forecast_Data!L174</f>
        <v>David Akers</v>
      </c>
      <c r="K180" s="1" t="str">
        <f t="shared" si="14"/>
        <v>David Akers-2012</v>
      </c>
      <c r="L180" s="13">
        <f t="shared" si="15"/>
        <v>0.52140479269518147</v>
      </c>
      <c r="M180" s="13">
        <f t="shared" si="16"/>
        <v>-0.52140479269518147</v>
      </c>
      <c r="N180" s="4">
        <f t="shared" si="17"/>
        <v>0.27186295784550518</v>
      </c>
    </row>
    <row r="181" spans="1:14" x14ac:dyDescent="0.25">
      <c r="A181" s="1">
        <f>Forecast_Data!C175</f>
        <v>2012</v>
      </c>
      <c r="B181" s="1">
        <v>1</v>
      </c>
      <c r="C181" s="1">
        <f>Forecast_Data!E175</f>
        <v>0</v>
      </c>
      <c r="D181" s="1">
        <f>Forecast_Data!F175</f>
        <v>0</v>
      </c>
      <c r="E181" s="1">
        <f>Forecast_Data!G175</f>
        <v>0</v>
      </c>
      <c r="F181" s="1">
        <f>Forecast_Data!H175</f>
        <v>0</v>
      </c>
      <c r="G181" s="1">
        <f>Forecast_Data!I175</f>
        <v>0</v>
      </c>
      <c r="H181" s="1">
        <f>Forecast_Data!J175</f>
        <v>36</v>
      </c>
      <c r="I181" s="1">
        <f>Forecast_Data!K175</f>
        <v>1</v>
      </c>
      <c r="J181" s="1" t="str">
        <f>Forecast_Data!L175</f>
        <v>David Akers</v>
      </c>
      <c r="K181" s="1" t="str">
        <f t="shared" si="14"/>
        <v>David Akers-2012</v>
      </c>
      <c r="L181" s="13">
        <f t="shared" si="15"/>
        <v>0.90580157209510104</v>
      </c>
      <c r="M181" s="13">
        <f t="shared" si="16"/>
        <v>9.4198427904898963E-2</v>
      </c>
      <c r="N181" s="4">
        <f t="shared" si="17"/>
        <v>8.8733438197544472E-3</v>
      </c>
    </row>
    <row r="182" spans="1:14" x14ac:dyDescent="0.25">
      <c r="A182" s="1">
        <f>Forecast_Data!C176</f>
        <v>2012</v>
      </c>
      <c r="B182" s="1">
        <v>1</v>
      </c>
      <c r="C182" s="1">
        <f>Forecast_Data!E176</f>
        <v>0</v>
      </c>
      <c r="D182" s="1">
        <f>Forecast_Data!F176</f>
        <v>0</v>
      </c>
      <c r="E182" s="1">
        <f>Forecast_Data!G176</f>
        <v>0</v>
      </c>
      <c r="F182" s="1">
        <f>Forecast_Data!H176</f>
        <v>0</v>
      </c>
      <c r="G182" s="1">
        <f>Forecast_Data!I176</f>
        <v>0</v>
      </c>
      <c r="H182" s="1">
        <f>Forecast_Data!J176</f>
        <v>40</v>
      </c>
      <c r="I182" s="1">
        <f>Forecast_Data!K176</f>
        <v>0</v>
      </c>
      <c r="J182" s="1" t="str">
        <f>Forecast_Data!L176</f>
        <v>David Akers</v>
      </c>
      <c r="K182" s="1" t="str">
        <f t="shared" si="14"/>
        <v>David Akers-2012</v>
      </c>
      <c r="L182" s="13">
        <f t="shared" si="15"/>
        <v>0.8587497110788993</v>
      </c>
      <c r="M182" s="13">
        <f t="shared" si="16"/>
        <v>-0.8587497110788993</v>
      </c>
      <c r="N182" s="4">
        <f t="shared" si="17"/>
        <v>0.73745106627809298</v>
      </c>
    </row>
    <row r="183" spans="1:14" x14ac:dyDescent="0.25">
      <c r="A183" s="1">
        <f>Forecast_Data!C177</f>
        <v>2012</v>
      </c>
      <c r="B183" s="1">
        <v>1</v>
      </c>
      <c r="C183" s="1">
        <f>Forecast_Data!E177</f>
        <v>0</v>
      </c>
      <c r="D183" s="1">
        <f>Forecast_Data!F177</f>
        <v>0</v>
      </c>
      <c r="E183" s="1">
        <f>Forecast_Data!G177</f>
        <v>0</v>
      </c>
      <c r="F183" s="1">
        <f>Forecast_Data!H177</f>
        <v>0</v>
      </c>
      <c r="G183" s="1">
        <f>Forecast_Data!I177</f>
        <v>0</v>
      </c>
      <c r="H183" s="1">
        <f>Forecast_Data!J177</f>
        <v>40</v>
      </c>
      <c r="I183" s="1">
        <f>Forecast_Data!K177</f>
        <v>1</v>
      </c>
      <c r="J183" s="1" t="str">
        <f>Forecast_Data!L177</f>
        <v>David Akers</v>
      </c>
      <c r="K183" s="1" t="str">
        <f t="shared" si="14"/>
        <v>David Akers-2012</v>
      </c>
      <c r="L183" s="13">
        <f t="shared" si="15"/>
        <v>0.8587497110788993</v>
      </c>
      <c r="M183" s="13">
        <f t="shared" si="16"/>
        <v>0.1412502889211007</v>
      </c>
      <c r="N183" s="4">
        <f t="shared" si="17"/>
        <v>1.9951644120294421E-2</v>
      </c>
    </row>
    <row r="184" spans="1:14" x14ac:dyDescent="0.25">
      <c r="A184" s="1">
        <f>Forecast_Data!C178</f>
        <v>2012</v>
      </c>
      <c r="B184" s="1">
        <v>1</v>
      </c>
      <c r="C184" s="1">
        <f>Forecast_Data!E178</f>
        <v>0</v>
      </c>
      <c r="D184" s="1">
        <f>Forecast_Data!F178</f>
        <v>0</v>
      </c>
      <c r="E184" s="1">
        <f>Forecast_Data!G178</f>
        <v>0</v>
      </c>
      <c r="F184" s="1">
        <f>Forecast_Data!H178</f>
        <v>1</v>
      </c>
      <c r="G184" s="1">
        <f>Forecast_Data!I178</f>
        <v>0</v>
      </c>
      <c r="H184" s="1">
        <f>Forecast_Data!J178</f>
        <v>19</v>
      </c>
      <c r="I184" s="1">
        <f>Forecast_Data!K178</f>
        <v>1</v>
      </c>
      <c r="J184" s="1" t="str">
        <f>Forecast_Data!L178</f>
        <v>David Akers</v>
      </c>
      <c r="K184" s="1" t="str">
        <f t="shared" si="14"/>
        <v>David Akers-2012</v>
      </c>
      <c r="L184" s="13">
        <f t="shared" si="15"/>
        <v>0.98185619858045792</v>
      </c>
      <c r="M184" s="13">
        <f t="shared" si="16"/>
        <v>1.8143801419542083E-2</v>
      </c>
      <c r="N184" s="4">
        <f t="shared" si="17"/>
        <v>3.2919752995177727E-4</v>
      </c>
    </row>
    <row r="185" spans="1:14" x14ac:dyDescent="0.25">
      <c r="A185" s="1">
        <f>Forecast_Data!C179</f>
        <v>2012</v>
      </c>
      <c r="B185" s="1">
        <v>1</v>
      </c>
      <c r="C185" s="1">
        <f>Forecast_Data!E179</f>
        <v>0</v>
      </c>
      <c r="D185" s="1">
        <f>Forecast_Data!F179</f>
        <v>0</v>
      </c>
      <c r="E185" s="1">
        <f>Forecast_Data!G179</f>
        <v>0</v>
      </c>
      <c r="F185" s="1">
        <f>Forecast_Data!H179</f>
        <v>1</v>
      </c>
      <c r="G185" s="1">
        <f>Forecast_Data!I179</f>
        <v>0</v>
      </c>
      <c r="H185" s="1">
        <f>Forecast_Data!J179</f>
        <v>43</v>
      </c>
      <c r="I185" s="1">
        <f>Forecast_Data!K179</f>
        <v>0</v>
      </c>
      <c r="J185" s="1" t="str">
        <f>Forecast_Data!L179</f>
        <v>David Akers</v>
      </c>
      <c r="K185" s="1" t="str">
        <f t="shared" si="14"/>
        <v>David Akers-2012</v>
      </c>
      <c r="L185" s="13">
        <f t="shared" si="15"/>
        <v>0.77561271064965442</v>
      </c>
      <c r="M185" s="13">
        <f t="shared" si="16"/>
        <v>-0.77561271064965442</v>
      </c>
      <c r="N185" s="4">
        <f t="shared" si="17"/>
        <v>0.60157507692130452</v>
      </c>
    </row>
    <row r="186" spans="1:14" x14ac:dyDescent="0.25">
      <c r="A186" s="1">
        <f>Forecast_Data!C180</f>
        <v>2012</v>
      </c>
      <c r="B186" s="1">
        <v>1</v>
      </c>
      <c r="C186" s="1">
        <f>Forecast_Data!E180</f>
        <v>0</v>
      </c>
      <c r="D186" s="1">
        <f>Forecast_Data!F180</f>
        <v>0</v>
      </c>
      <c r="E186" s="1">
        <f>Forecast_Data!G180</f>
        <v>0</v>
      </c>
      <c r="F186" s="1">
        <f>Forecast_Data!H180</f>
        <v>1</v>
      </c>
      <c r="G186" s="1">
        <f>Forecast_Data!I180</f>
        <v>0</v>
      </c>
      <c r="H186" s="1">
        <f>Forecast_Data!J180</f>
        <v>42</v>
      </c>
      <c r="I186" s="1">
        <f>Forecast_Data!K180</f>
        <v>1</v>
      </c>
      <c r="J186" s="1" t="str">
        <f>Forecast_Data!L180</f>
        <v>David Akers</v>
      </c>
      <c r="K186" s="1" t="str">
        <f t="shared" si="14"/>
        <v>David Akers-2012</v>
      </c>
      <c r="L186" s="13">
        <f t="shared" si="15"/>
        <v>0.79492923000934301</v>
      </c>
      <c r="M186" s="13">
        <f t="shared" si="16"/>
        <v>0.20507076999065699</v>
      </c>
      <c r="N186" s="4">
        <f t="shared" si="17"/>
        <v>4.2054020704560942E-2</v>
      </c>
    </row>
    <row r="187" spans="1:14" x14ac:dyDescent="0.25">
      <c r="A187" s="1">
        <f>Forecast_Data!C181</f>
        <v>2012</v>
      </c>
      <c r="B187" s="1">
        <v>1</v>
      </c>
      <c r="C187" s="1">
        <f>Forecast_Data!E181</f>
        <v>0</v>
      </c>
      <c r="D187" s="1">
        <f>Forecast_Data!F181</f>
        <v>0</v>
      </c>
      <c r="E187" s="1">
        <f>Forecast_Data!G181</f>
        <v>0</v>
      </c>
      <c r="F187" s="1">
        <f>Forecast_Data!H181</f>
        <v>1</v>
      </c>
      <c r="G187" s="1">
        <f>Forecast_Data!I181</f>
        <v>0</v>
      </c>
      <c r="H187" s="1">
        <f>Forecast_Data!J181</f>
        <v>52</v>
      </c>
      <c r="I187" s="1">
        <f>Forecast_Data!K181</f>
        <v>0</v>
      </c>
      <c r="J187" s="1" t="str">
        <f>Forecast_Data!L181</f>
        <v>David Akers</v>
      </c>
      <c r="K187" s="1" t="str">
        <f t="shared" si="14"/>
        <v>David Akers-2012</v>
      </c>
      <c r="L187" s="13">
        <f t="shared" si="15"/>
        <v>0.55199046240089478</v>
      </c>
      <c r="M187" s="13">
        <f t="shared" si="16"/>
        <v>-0.55199046240089478</v>
      </c>
      <c r="N187" s="4">
        <f t="shared" si="17"/>
        <v>0.3046934705815536</v>
      </c>
    </row>
    <row r="188" spans="1:14" x14ac:dyDescent="0.25">
      <c r="A188" s="1">
        <f>Forecast_Data!C182</f>
        <v>2012</v>
      </c>
      <c r="B188" s="1">
        <v>1</v>
      </c>
      <c r="C188" s="1">
        <f>Forecast_Data!E182</f>
        <v>0</v>
      </c>
      <c r="D188" s="1">
        <f>Forecast_Data!F182</f>
        <v>0</v>
      </c>
      <c r="E188" s="1">
        <f>Forecast_Data!G182</f>
        <v>1</v>
      </c>
      <c r="F188" s="1">
        <f>Forecast_Data!H182</f>
        <v>1</v>
      </c>
      <c r="G188" s="1">
        <f>Forecast_Data!I182</f>
        <v>0</v>
      </c>
      <c r="H188" s="1">
        <f>Forecast_Data!J182</f>
        <v>38</v>
      </c>
      <c r="I188" s="1">
        <f>Forecast_Data!K182</f>
        <v>1</v>
      </c>
      <c r="J188" s="1" t="str">
        <f>Forecast_Data!L182</f>
        <v>David Akers</v>
      </c>
      <c r="K188" s="1" t="str">
        <f t="shared" si="14"/>
        <v>David Akers-2012</v>
      </c>
      <c r="L188" s="13">
        <f t="shared" si="15"/>
        <v>0.83195223158249643</v>
      </c>
      <c r="M188" s="13">
        <f t="shared" si="16"/>
        <v>0.16804776841750357</v>
      </c>
      <c r="N188" s="4">
        <f t="shared" si="17"/>
        <v>2.8240052470102913E-2</v>
      </c>
    </row>
    <row r="189" spans="1:14" x14ac:dyDescent="0.25">
      <c r="A189" s="1">
        <f>Forecast_Data!C183</f>
        <v>2012</v>
      </c>
      <c r="B189" s="1">
        <v>1</v>
      </c>
      <c r="C189" s="1">
        <f>Forecast_Data!E183</f>
        <v>0</v>
      </c>
      <c r="D189" s="1">
        <f>Forecast_Data!F183</f>
        <v>0</v>
      </c>
      <c r="E189" s="1">
        <f>Forecast_Data!G183</f>
        <v>1</v>
      </c>
      <c r="F189" s="1">
        <f>Forecast_Data!H183</f>
        <v>1</v>
      </c>
      <c r="G189" s="1">
        <f>Forecast_Data!I183</f>
        <v>0</v>
      </c>
      <c r="H189" s="1">
        <f>Forecast_Data!J183</f>
        <v>28</v>
      </c>
      <c r="I189" s="1">
        <f>Forecast_Data!K183</f>
        <v>1</v>
      </c>
      <c r="J189" s="1" t="str">
        <f>Forecast_Data!L183</f>
        <v>David Akers</v>
      </c>
      <c r="K189" s="1" t="str">
        <f t="shared" si="14"/>
        <v>David Akers-2012</v>
      </c>
      <c r="L189" s="13">
        <f t="shared" si="15"/>
        <v>0.93967052151841834</v>
      </c>
      <c r="M189" s="13">
        <f t="shared" si="16"/>
        <v>6.0329478481581655E-2</v>
      </c>
      <c r="N189" s="4">
        <f t="shared" si="17"/>
        <v>3.639645973859624E-3</v>
      </c>
    </row>
    <row r="190" spans="1:14" x14ac:dyDescent="0.25">
      <c r="A190" s="1">
        <f>Forecast_Data!C184</f>
        <v>2012</v>
      </c>
      <c r="B190" s="1">
        <v>1</v>
      </c>
      <c r="C190" s="1">
        <f>Forecast_Data!E184</f>
        <v>0</v>
      </c>
      <c r="D190" s="1">
        <f>Forecast_Data!F184</f>
        <v>0</v>
      </c>
      <c r="E190" s="1">
        <f>Forecast_Data!G184</f>
        <v>0</v>
      </c>
      <c r="F190" s="1">
        <f>Forecast_Data!H184</f>
        <v>1</v>
      </c>
      <c r="G190" s="1">
        <f>Forecast_Data!I184</f>
        <v>0</v>
      </c>
      <c r="H190" s="1">
        <f>Forecast_Data!J184</f>
        <v>43</v>
      </c>
      <c r="I190" s="1">
        <f>Forecast_Data!K184</f>
        <v>1</v>
      </c>
      <c r="J190" s="1" t="str">
        <f>Forecast_Data!L184</f>
        <v>David Akers</v>
      </c>
      <c r="K190" s="1" t="str">
        <f t="shared" si="14"/>
        <v>David Akers-2012</v>
      </c>
      <c r="L190" s="13">
        <f t="shared" si="15"/>
        <v>0.77561271064965442</v>
      </c>
      <c r="M190" s="13">
        <f t="shared" si="16"/>
        <v>0.22438728935034558</v>
      </c>
      <c r="N190" s="4">
        <f t="shared" si="17"/>
        <v>5.0349655621995712E-2</v>
      </c>
    </row>
    <row r="191" spans="1:14" x14ac:dyDescent="0.25">
      <c r="A191" s="1">
        <f>Forecast_Data!C185</f>
        <v>2012</v>
      </c>
      <c r="B191" s="1">
        <v>1</v>
      </c>
      <c r="C191" s="1">
        <f>Forecast_Data!E185</f>
        <v>0</v>
      </c>
      <c r="D191" s="1">
        <f>Forecast_Data!F185</f>
        <v>0</v>
      </c>
      <c r="E191" s="1">
        <f>Forecast_Data!G185</f>
        <v>0</v>
      </c>
      <c r="F191" s="1">
        <f>Forecast_Data!H185</f>
        <v>1</v>
      </c>
      <c r="G191" s="1">
        <f>Forecast_Data!I185</f>
        <v>0</v>
      </c>
      <c r="H191" s="1">
        <f>Forecast_Data!J185</f>
        <v>33</v>
      </c>
      <c r="I191" s="1">
        <f>Forecast_Data!K185</f>
        <v>1</v>
      </c>
      <c r="J191" s="1" t="str">
        <f>Forecast_Data!L185</f>
        <v>David Akers</v>
      </c>
      <c r="K191" s="1" t="str">
        <f t="shared" si="14"/>
        <v>David Akers-2012</v>
      </c>
      <c r="L191" s="13">
        <f t="shared" si="15"/>
        <v>0.91578908127035819</v>
      </c>
      <c r="M191" s="13">
        <f t="shared" si="16"/>
        <v>8.4210918729641815E-2</v>
      </c>
      <c r="N191" s="4">
        <f t="shared" si="17"/>
        <v>7.0914788332903387E-3</v>
      </c>
    </row>
    <row r="192" spans="1:14" x14ac:dyDescent="0.25">
      <c r="A192" s="1">
        <f>Forecast_Data!C186</f>
        <v>2012</v>
      </c>
      <c r="B192" s="1">
        <v>1</v>
      </c>
      <c r="C192" s="1">
        <f>Forecast_Data!E186</f>
        <v>0</v>
      </c>
      <c r="D192" s="1">
        <f>Forecast_Data!F186</f>
        <v>0</v>
      </c>
      <c r="E192" s="1">
        <f>Forecast_Data!G186</f>
        <v>0</v>
      </c>
      <c r="F192" s="1">
        <f>Forecast_Data!H186</f>
        <v>1</v>
      </c>
      <c r="G192" s="1">
        <f>Forecast_Data!I186</f>
        <v>0</v>
      </c>
      <c r="H192" s="1">
        <f>Forecast_Data!J186</f>
        <v>41</v>
      </c>
      <c r="I192" s="1">
        <f>Forecast_Data!K186</f>
        <v>0</v>
      </c>
      <c r="J192" s="1" t="str">
        <f>Forecast_Data!L186</f>
        <v>David Akers</v>
      </c>
      <c r="K192" s="1" t="str">
        <f t="shared" si="14"/>
        <v>David Akers-2012</v>
      </c>
      <c r="L192" s="13">
        <f t="shared" si="15"/>
        <v>0.81298382803858693</v>
      </c>
      <c r="M192" s="13">
        <f t="shared" si="16"/>
        <v>-0.81298382803858693</v>
      </c>
      <c r="N192" s="4">
        <f t="shared" si="17"/>
        <v>0.66094270465227467</v>
      </c>
    </row>
    <row r="193" spans="1:14" x14ac:dyDescent="0.25">
      <c r="A193" s="1">
        <f>Forecast_Data!C187</f>
        <v>2012</v>
      </c>
      <c r="B193" s="1">
        <v>1</v>
      </c>
      <c r="C193" s="1">
        <f>Forecast_Data!E187</f>
        <v>0</v>
      </c>
      <c r="D193" s="1">
        <f>Forecast_Data!F187</f>
        <v>0</v>
      </c>
      <c r="E193" s="1">
        <f>Forecast_Data!G187</f>
        <v>1</v>
      </c>
      <c r="F193" s="1">
        <f>Forecast_Data!H187</f>
        <v>1</v>
      </c>
      <c r="G193" s="1">
        <f>Forecast_Data!I187</f>
        <v>0</v>
      </c>
      <c r="H193" s="1">
        <f>Forecast_Data!J187</f>
        <v>32</v>
      </c>
      <c r="I193" s="1">
        <f>Forecast_Data!K187</f>
        <v>1</v>
      </c>
      <c r="J193" s="1" t="str">
        <f>Forecast_Data!L187</f>
        <v>David Akers</v>
      </c>
      <c r="K193" s="1" t="str">
        <f t="shared" si="14"/>
        <v>David Akers-2012</v>
      </c>
      <c r="L193" s="13">
        <f t="shared" si="15"/>
        <v>0.90781437974595491</v>
      </c>
      <c r="M193" s="13">
        <f t="shared" si="16"/>
        <v>9.2185620254045086E-2</v>
      </c>
      <c r="N193" s="4">
        <f t="shared" si="17"/>
        <v>8.498188581623007E-3</v>
      </c>
    </row>
    <row r="194" spans="1:14" x14ac:dyDescent="0.25">
      <c r="A194" s="1">
        <f>Forecast_Data!C188</f>
        <v>2012</v>
      </c>
      <c r="B194" s="1">
        <v>1</v>
      </c>
      <c r="C194" s="1">
        <f>Forecast_Data!E188</f>
        <v>0</v>
      </c>
      <c r="D194" s="1">
        <f>Forecast_Data!F188</f>
        <v>0</v>
      </c>
      <c r="E194" s="1">
        <f>Forecast_Data!G188</f>
        <v>1</v>
      </c>
      <c r="F194" s="1">
        <f>Forecast_Data!H188</f>
        <v>1</v>
      </c>
      <c r="G194" s="1">
        <f>Forecast_Data!I188</f>
        <v>0</v>
      </c>
      <c r="H194" s="1">
        <f>Forecast_Data!J188</f>
        <v>37</v>
      </c>
      <c r="I194" s="1">
        <f>Forecast_Data!K188</f>
        <v>1</v>
      </c>
      <c r="J194" s="1" t="str">
        <f>Forecast_Data!L188</f>
        <v>David Akers</v>
      </c>
      <c r="K194" s="1" t="str">
        <f t="shared" si="14"/>
        <v>David Akers-2012</v>
      </c>
      <c r="L194" s="13">
        <f t="shared" si="15"/>
        <v>0.84737312698903189</v>
      </c>
      <c r="M194" s="13">
        <f t="shared" si="16"/>
        <v>0.15262687301096811</v>
      </c>
      <c r="N194" s="4">
        <f t="shared" si="17"/>
        <v>2.3294962365106187E-2</v>
      </c>
    </row>
    <row r="195" spans="1:14" x14ac:dyDescent="0.25">
      <c r="A195" s="1">
        <f>Forecast_Data!C189</f>
        <v>2012</v>
      </c>
      <c r="B195" s="1">
        <v>1</v>
      </c>
      <c r="C195" s="1">
        <f>Forecast_Data!E189</f>
        <v>0</v>
      </c>
      <c r="D195" s="1">
        <f>Forecast_Data!F189</f>
        <v>0</v>
      </c>
      <c r="E195" s="1">
        <f>Forecast_Data!G189</f>
        <v>1</v>
      </c>
      <c r="F195" s="1">
        <f>Forecast_Data!H189</f>
        <v>1</v>
      </c>
      <c r="G195" s="1">
        <f>Forecast_Data!I189</f>
        <v>0</v>
      </c>
      <c r="H195" s="1">
        <f>Forecast_Data!J189</f>
        <v>32</v>
      </c>
      <c r="I195" s="1">
        <f>Forecast_Data!K189</f>
        <v>1</v>
      </c>
      <c r="J195" s="1" t="str">
        <f>Forecast_Data!L189</f>
        <v>David Akers</v>
      </c>
      <c r="K195" s="1" t="str">
        <f t="shared" si="14"/>
        <v>David Akers-2012</v>
      </c>
      <c r="L195" s="13">
        <f t="shared" si="15"/>
        <v>0.90781437974595491</v>
      </c>
      <c r="M195" s="13">
        <f t="shared" si="16"/>
        <v>9.2185620254045086E-2</v>
      </c>
      <c r="N195" s="4">
        <f t="shared" si="17"/>
        <v>8.498188581623007E-3</v>
      </c>
    </row>
    <row r="196" spans="1:14" x14ac:dyDescent="0.25">
      <c r="A196" s="1">
        <f>Forecast_Data!C190</f>
        <v>2012</v>
      </c>
      <c r="B196" s="1">
        <v>1</v>
      </c>
      <c r="C196" s="1">
        <f>Forecast_Data!E190</f>
        <v>0</v>
      </c>
      <c r="D196" s="1">
        <f>Forecast_Data!F190</f>
        <v>0</v>
      </c>
      <c r="E196" s="1">
        <f>Forecast_Data!G190</f>
        <v>0</v>
      </c>
      <c r="F196" s="1">
        <f>Forecast_Data!H190</f>
        <v>1</v>
      </c>
      <c r="G196" s="1">
        <f>Forecast_Data!I190</f>
        <v>0</v>
      </c>
      <c r="H196" s="1">
        <f>Forecast_Data!J190</f>
        <v>30</v>
      </c>
      <c r="I196" s="1">
        <f>Forecast_Data!K190</f>
        <v>1</v>
      </c>
      <c r="J196" s="1" t="str">
        <f>Forecast_Data!L190</f>
        <v>David Akers</v>
      </c>
      <c r="K196" s="1" t="str">
        <f t="shared" si="14"/>
        <v>David Akers-2012</v>
      </c>
      <c r="L196" s="13">
        <f t="shared" si="15"/>
        <v>0.93879199758670429</v>
      </c>
      <c r="M196" s="13">
        <f t="shared" si="16"/>
        <v>6.1208002413295715E-2</v>
      </c>
      <c r="N196" s="4">
        <f t="shared" si="17"/>
        <v>3.7464195594260142E-3</v>
      </c>
    </row>
    <row r="197" spans="1:14" x14ac:dyDescent="0.25">
      <c r="A197" s="1">
        <f>Forecast_Data!C191</f>
        <v>2012</v>
      </c>
      <c r="B197" s="1">
        <v>1</v>
      </c>
      <c r="C197" s="1">
        <f>Forecast_Data!E191</f>
        <v>0</v>
      </c>
      <c r="D197" s="1">
        <f>Forecast_Data!F191</f>
        <v>0</v>
      </c>
      <c r="E197" s="1">
        <f>Forecast_Data!G191</f>
        <v>0</v>
      </c>
      <c r="F197" s="1">
        <f>Forecast_Data!H191</f>
        <v>1</v>
      </c>
      <c r="G197" s="1">
        <f>Forecast_Data!I191</f>
        <v>0</v>
      </c>
      <c r="H197" s="1">
        <f>Forecast_Data!J191</f>
        <v>37</v>
      </c>
      <c r="I197" s="1">
        <f>Forecast_Data!K191</f>
        <v>1</v>
      </c>
      <c r="J197" s="1" t="str">
        <f>Forecast_Data!L191</f>
        <v>David Akers</v>
      </c>
      <c r="K197" s="1" t="str">
        <f t="shared" si="14"/>
        <v>David Akers-2012</v>
      </c>
      <c r="L197" s="13">
        <f t="shared" si="15"/>
        <v>0.8730266439737091</v>
      </c>
      <c r="M197" s="13">
        <f t="shared" si="16"/>
        <v>0.1269733560262909</v>
      </c>
      <c r="N197" s="4">
        <f t="shared" si="17"/>
        <v>1.6122233140579222E-2</v>
      </c>
    </row>
    <row r="198" spans="1:14" x14ac:dyDescent="0.25">
      <c r="A198" s="1">
        <f>Forecast_Data!C192</f>
        <v>2012</v>
      </c>
      <c r="B198" s="1">
        <v>1</v>
      </c>
      <c r="C198" s="1">
        <f>Forecast_Data!E192</f>
        <v>1</v>
      </c>
      <c r="D198" s="1">
        <f>Forecast_Data!F192</f>
        <v>1</v>
      </c>
      <c r="E198" s="1">
        <f>Forecast_Data!G192</f>
        <v>0</v>
      </c>
      <c r="F198" s="1">
        <f>Forecast_Data!H192</f>
        <v>0</v>
      </c>
      <c r="G198" s="1">
        <f>Forecast_Data!I192</f>
        <v>0</v>
      </c>
      <c r="H198" s="1">
        <f>Forecast_Data!J192</f>
        <v>39</v>
      </c>
      <c r="I198" s="1">
        <f>Forecast_Data!K192</f>
        <v>0</v>
      </c>
      <c r="J198" s="1" t="str">
        <f>Forecast_Data!L192</f>
        <v>David Akers</v>
      </c>
      <c r="K198" s="1" t="str">
        <f t="shared" si="14"/>
        <v>David Akers-2012</v>
      </c>
      <c r="L198" s="13">
        <f t="shared" si="15"/>
        <v>0.77643258954689776</v>
      </c>
      <c r="M198" s="13">
        <f t="shared" si="16"/>
        <v>-0.77643258954689776</v>
      </c>
      <c r="N198" s="4">
        <f t="shared" si="17"/>
        <v>0.60284756611050139</v>
      </c>
    </row>
    <row r="199" spans="1:14" x14ac:dyDescent="0.25">
      <c r="A199" s="1">
        <f>Forecast_Data!C193</f>
        <v>2012</v>
      </c>
      <c r="B199" s="1">
        <v>1</v>
      </c>
      <c r="C199" s="1">
        <f>Forecast_Data!E193</f>
        <v>1</v>
      </c>
      <c r="D199" s="1">
        <f>Forecast_Data!F193</f>
        <v>1</v>
      </c>
      <c r="E199" s="1">
        <f>Forecast_Data!G193</f>
        <v>0</v>
      </c>
      <c r="F199" s="1">
        <f>Forecast_Data!H193</f>
        <v>0</v>
      </c>
      <c r="G199" s="1">
        <f>Forecast_Data!I193</f>
        <v>0</v>
      </c>
      <c r="H199" s="1">
        <f>Forecast_Data!J193</f>
        <v>20</v>
      </c>
      <c r="I199" s="1">
        <f>Forecast_Data!K193</f>
        <v>1</v>
      </c>
      <c r="J199" s="1" t="str">
        <f>Forecast_Data!L193</f>
        <v>David Akers</v>
      </c>
      <c r="K199" s="1" t="str">
        <f t="shared" si="14"/>
        <v>David Akers-2012</v>
      </c>
      <c r="L199" s="13">
        <f t="shared" si="15"/>
        <v>0.96840777128971911</v>
      </c>
      <c r="M199" s="13">
        <f t="shared" si="16"/>
        <v>3.159222871028089E-2</v>
      </c>
      <c r="N199" s="4">
        <f t="shared" si="17"/>
        <v>9.9806891488269604E-4</v>
      </c>
    </row>
    <row r="200" spans="1:14" x14ac:dyDescent="0.25">
      <c r="A200" s="1">
        <f>Forecast_Data!C194</f>
        <v>2012</v>
      </c>
      <c r="B200" s="1">
        <v>1</v>
      </c>
      <c r="C200" s="1">
        <f>Forecast_Data!E194</f>
        <v>1</v>
      </c>
      <c r="D200" s="1">
        <f>Forecast_Data!F194</f>
        <v>1</v>
      </c>
      <c r="E200" s="1">
        <f>Forecast_Data!G194</f>
        <v>0</v>
      </c>
      <c r="F200" s="1">
        <f>Forecast_Data!H194</f>
        <v>0</v>
      </c>
      <c r="G200" s="1">
        <f>Forecast_Data!I194</f>
        <v>0</v>
      </c>
      <c r="H200" s="1">
        <f>Forecast_Data!J194</f>
        <v>28</v>
      </c>
      <c r="I200" s="1">
        <f>Forecast_Data!K194</f>
        <v>1</v>
      </c>
      <c r="J200" s="1" t="str">
        <f>Forecast_Data!L194</f>
        <v>David Akers</v>
      </c>
      <c r="K200" s="1" t="str">
        <f t="shared" si="14"/>
        <v>David Akers-2012</v>
      </c>
      <c r="L200" s="13">
        <f t="shared" si="15"/>
        <v>0.92454719388688822</v>
      </c>
      <c r="M200" s="13">
        <f t="shared" si="16"/>
        <v>7.5452806113111781E-2</v>
      </c>
      <c r="N200" s="4">
        <f t="shared" si="17"/>
        <v>5.6931259503428385E-3</v>
      </c>
    </row>
    <row r="201" spans="1:14" x14ac:dyDescent="0.25">
      <c r="A201" s="1">
        <f>Forecast_Data!C195</f>
        <v>2012</v>
      </c>
      <c r="B201" s="1">
        <v>1</v>
      </c>
      <c r="C201" s="1">
        <f>Forecast_Data!E195</f>
        <v>1</v>
      </c>
      <c r="D201" s="1">
        <f>Forecast_Data!F195</f>
        <v>1</v>
      </c>
      <c r="E201" s="1">
        <f>Forecast_Data!G195</f>
        <v>0</v>
      </c>
      <c r="F201" s="1">
        <f>Forecast_Data!H195</f>
        <v>0</v>
      </c>
      <c r="G201" s="1">
        <f>Forecast_Data!I195</f>
        <v>0</v>
      </c>
      <c r="H201" s="1">
        <f>Forecast_Data!J195</f>
        <v>21</v>
      </c>
      <c r="I201" s="1">
        <f>Forecast_Data!K195</f>
        <v>0</v>
      </c>
      <c r="J201" s="1" t="str">
        <f>Forecast_Data!L195</f>
        <v>David Akers</v>
      </c>
      <c r="K201" s="1" t="str">
        <f t="shared" ref="K201:K264" si="18">CONCATENATE(J201,"-",A201)</f>
        <v>David Akers-2012</v>
      </c>
      <c r="L201" s="13">
        <f t="shared" ref="L201:L264" si="19">1/(1+EXP(-(SUMPRODUCT($B$3:$H$3,B201:H201))))</f>
        <v>0.96470645971507074</v>
      </c>
      <c r="M201" s="13">
        <f t="shared" ref="M201:M264" si="20">I201-L201</f>
        <v>-0.96470645971507074</v>
      </c>
      <c r="N201" s="4">
        <f t="shared" ref="N201:N264" si="21">M201^2</f>
        <v>0.93065855341598536</v>
      </c>
    </row>
    <row r="202" spans="1:14" x14ac:dyDescent="0.25">
      <c r="A202" s="1">
        <f>Forecast_Data!C196</f>
        <v>2012</v>
      </c>
      <c r="B202" s="1">
        <v>1</v>
      </c>
      <c r="C202" s="1">
        <f>Forecast_Data!E196</f>
        <v>1</v>
      </c>
      <c r="D202" s="1">
        <f>Forecast_Data!F196</f>
        <v>1</v>
      </c>
      <c r="E202" s="1">
        <f>Forecast_Data!G196</f>
        <v>0</v>
      </c>
      <c r="F202" s="1">
        <f>Forecast_Data!H196</f>
        <v>0</v>
      </c>
      <c r="G202" s="1">
        <f>Forecast_Data!I196</f>
        <v>0</v>
      </c>
      <c r="H202" s="1">
        <f>Forecast_Data!J196</f>
        <v>33</v>
      </c>
      <c r="I202" s="1">
        <f>Forecast_Data!K196</f>
        <v>1</v>
      </c>
      <c r="J202" s="1" t="str">
        <f>Forecast_Data!L196</f>
        <v>David Akers</v>
      </c>
      <c r="K202" s="1" t="str">
        <f t="shared" si="18"/>
        <v>David Akers-2012</v>
      </c>
      <c r="L202" s="13">
        <f t="shared" si="19"/>
        <v>0.87354861618030299</v>
      </c>
      <c r="M202" s="13">
        <f t="shared" si="20"/>
        <v>0.12645138381969701</v>
      </c>
      <c r="N202" s="4">
        <f t="shared" si="21"/>
        <v>1.598995246991633E-2</v>
      </c>
    </row>
    <row r="203" spans="1:14" x14ac:dyDescent="0.25">
      <c r="A203" s="1">
        <f>Forecast_Data!C197</f>
        <v>2012</v>
      </c>
      <c r="B203" s="1">
        <v>1</v>
      </c>
      <c r="C203" s="1">
        <f>Forecast_Data!E197</f>
        <v>1</v>
      </c>
      <c r="D203" s="1">
        <f>Forecast_Data!F197</f>
        <v>1</v>
      </c>
      <c r="E203" s="1">
        <f>Forecast_Data!G197</f>
        <v>0</v>
      </c>
      <c r="F203" s="1">
        <f>Forecast_Data!H197</f>
        <v>0</v>
      </c>
      <c r="G203" s="1">
        <f>Forecast_Data!I197</f>
        <v>0</v>
      </c>
      <c r="H203" s="1">
        <f>Forecast_Data!J197</f>
        <v>54</v>
      </c>
      <c r="I203" s="1">
        <f>Forecast_Data!K197</f>
        <v>1</v>
      </c>
      <c r="J203" s="1" t="str">
        <f>Forecast_Data!L197</f>
        <v>David Akers</v>
      </c>
      <c r="K203" s="1" t="str">
        <f t="shared" si="18"/>
        <v>David Akers-2012</v>
      </c>
      <c r="L203" s="13">
        <f t="shared" si="19"/>
        <v>0.38360473969493691</v>
      </c>
      <c r="M203" s="13">
        <f t="shared" si="20"/>
        <v>0.61639526030506309</v>
      </c>
      <c r="N203" s="4">
        <f t="shared" si="21"/>
        <v>0.37994311692654648</v>
      </c>
    </row>
    <row r="204" spans="1:14" x14ac:dyDescent="0.25">
      <c r="A204" s="1">
        <f>Forecast_Data!C198</f>
        <v>2012</v>
      </c>
      <c r="B204" s="1">
        <v>1</v>
      </c>
      <c r="C204" s="1">
        <f>Forecast_Data!E198</f>
        <v>0</v>
      </c>
      <c r="D204" s="1">
        <f>Forecast_Data!F198</f>
        <v>0</v>
      </c>
      <c r="E204" s="1">
        <f>Forecast_Data!G198</f>
        <v>0</v>
      </c>
      <c r="F204" s="1">
        <f>Forecast_Data!H198</f>
        <v>1</v>
      </c>
      <c r="G204" s="1">
        <f>Forecast_Data!I198</f>
        <v>0</v>
      </c>
      <c r="H204" s="1">
        <f>Forecast_Data!J198</f>
        <v>44</v>
      </c>
      <c r="I204" s="1">
        <f>Forecast_Data!K198</f>
        <v>0</v>
      </c>
      <c r="J204" s="1" t="str">
        <f>Forecast_Data!L198</f>
        <v>David Akers</v>
      </c>
      <c r="K204" s="1" t="str">
        <f t="shared" si="18"/>
        <v>David Akers-2012</v>
      </c>
      <c r="L204" s="13">
        <f t="shared" si="19"/>
        <v>0.75503737649364666</v>
      </c>
      <c r="M204" s="13">
        <f t="shared" si="20"/>
        <v>-0.75503737649364666</v>
      </c>
      <c r="N204" s="4">
        <f t="shared" si="21"/>
        <v>0.57008143990240878</v>
      </c>
    </row>
    <row r="205" spans="1:14" x14ac:dyDescent="0.25">
      <c r="A205" s="1">
        <f>Forecast_Data!C199</f>
        <v>2012</v>
      </c>
      <c r="B205" s="1">
        <v>1</v>
      </c>
      <c r="C205" s="1">
        <f>Forecast_Data!E199</f>
        <v>0</v>
      </c>
      <c r="D205" s="1">
        <f>Forecast_Data!F199</f>
        <v>0</v>
      </c>
      <c r="E205" s="1">
        <f>Forecast_Data!G199</f>
        <v>0</v>
      </c>
      <c r="F205" s="1">
        <f>Forecast_Data!H199</f>
        <v>1</v>
      </c>
      <c r="G205" s="1">
        <f>Forecast_Data!I199</f>
        <v>0</v>
      </c>
      <c r="H205" s="1">
        <f>Forecast_Data!J199</f>
        <v>40</v>
      </c>
      <c r="I205" s="1">
        <f>Forecast_Data!K199</f>
        <v>0</v>
      </c>
      <c r="J205" s="1" t="str">
        <f>Forecast_Data!L199</f>
        <v>David Akers</v>
      </c>
      <c r="K205" s="1" t="str">
        <f t="shared" si="18"/>
        <v>David Akers-2012</v>
      </c>
      <c r="L205" s="13">
        <f t="shared" si="19"/>
        <v>0.82978923818292694</v>
      </c>
      <c r="M205" s="13">
        <f t="shared" si="20"/>
        <v>-0.82978923818292694</v>
      </c>
      <c r="N205" s="4">
        <f t="shared" si="21"/>
        <v>0.6885501798042023</v>
      </c>
    </row>
    <row r="206" spans="1:14" x14ac:dyDescent="0.25">
      <c r="A206" s="1">
        <f>Forecast_Data!C200</f>
        <v>2012</v>
      </c>
      <c r="B206" s="1">
        <v>1</v>
      </c>
      <c r="C206" s="1">
        <f>Forecast_Data!E200</f>
        <v>0</v>
      </c>
      <c r="D206" s="1">
        <f>Forecast_Data!F200</f>
        <v>0</v>
      </c>
      <c r="E206" s="1">
        <f>Forecast_Data!G200</f>
        <v>0</v>
      </c>
      <c r="F206" s="1">
        <f>Forecast_Data!H200</f>
        <v>1</v>
      </c>
      <c r="G206" s="1">
        <f>Forecast_Data!I200</f>
        <v>0</v>
      </c>
      <c r="H206" s="1">
        <f>Forecast_Data!J200</f>
        <v>43</v>
      </c>
      <c r="I206" s="1">
        <f>Forecast_Data!K200</f>
        <v>1</v>
      </c>
      <c r="J206" s="1" t="str">
        <f>Forecast_Data!L200</f>
        <v>David Akers</v>
      </c>
      <c r="K206" s="1" t="str">
        <f t="shared" si="18"/>
        <v>David Akers-2012</v>
      </c>
      <c r="L206" s="13">
        <f t="shared" si="19"/>
        <v>0.77561271064965442</v>
      </c>
      <c r="M206" s="13">
        <f t="shared" si="20"/>
        <v>0.22438728935034558</v>
      </c>
      <c r="N206" s="4">
        <f t="shared" si="21"/>
        <v>5.0349655621995712E-2</v>
      </c>
    </row>
    <row r="207" spans="1:14" x14ac:dyDescent="0.25">
      <c r="A207" s="1">
        <f>Forecast_Data!C201</f>
        <v>2012</v>
      </c>
      <c r="B207" s="1">
        <v>1</v>
      </c>
      <c r="C207" s="1">
        <f>Forecast_Data!E201</f>
        <v>0</v>
      </c>
      <c r="D207" s="1">
        <f>Forecast_Data!F201</f>
        <v>0</v>
      </c>
      <c r="E207" s="1">
        <f>Forecast_Data!G201</f>
        <v>0</v>
      </c>
      <c r="F207" s="1">
        <f>Forecast_Data!H201</f>
        <v>1</v>
      </c>
      <c r="G207" s="1">
        <f>Forecast_Data!I201</f>
        <v>0</v>
      </c>
      <c r="H207" s="1">
        <f>Forecast_Data!J201</f>
        <v>26</v>
      </c>
      <c r="I207" s="1">
        <f>Forecast_Data!K201</f>
        <v>1</v>
      </c>
      <c r="J207" s="1" t="str">
        <f>Forecast_Data!L201</f>
        <v>David Akers</v>
      </c>
      <c r="K207" s="1" t="str">
        <f t="shared" si="18"/>
        <v>David Akers-2012</v>
      </c>
      <c r="L207" s="13">
        <f t="shared" si="19"/>
        <v>0.96041018887912943</v>
      </c>
      <c r="M207" s="13">
        <f t="shared" si="20"/>
        <v>3.9589811120870566E-2</v>
      </c>
      <c r="N207" s="4">
        <f t="shared" si="21"/>
        <v>1.5673531445862068E-3</v>
      </c>
    </row>
    <row r="208" spans="1:14" x14ac:dyDescent="0.25">
      <c r="A208" s="1">
        <f>Forecast_Data!C202</f>
        <v>2012</v>
      </c>
      <c r="B208" s="1">
        <v>1</v>
      </c>
      <c r="C208" s="1">
        <f>Forecast_Data!E202</f>
        <v>0</v>
      </c>
      <c r="D208" s="1">
        <f>Forecast_Data!F202</f>
        <v>1</v>
      </c>
      <c r="E208" s="1">
        <f>Forecast_Data!G202</f>
        <v>0</v>
      </c>
      <c r="F208" s="1">
        <f>Forecast_Data!H202</f>
        <v>1</v>
      </c>
      <c r="G208" s="1">
        <f>Forecast_Data!I202</f>
        <v>0</v>
      </c>
      <c r="H208" s="1">
        <f>Forecast_Data!J202</f>
        <v>36</v>
      </c>
      <c r="I208" s="1">
        <f>Forecast_Data!K202</f>
        <v>1</v>
      </c>
      <c r="J208" s="1" t="str">
        <f>Forecast_Data!L202</f>
        <v>David Akers</v>
      </c>
      <c r="K208" s="1" t="str">
        <f t="shared" si="18"/>
        <v>David Akers-2012</v>
      </c>
      <c r="L208" s="13">
        <f t="shared" si="19"/>
        <v>0.84098452109211397</v>
      </c>
      <c r="M208" s="13">
        <f t="shared" si="20"/>
        <v>0.15901547890788603</v>
      </c>
      <c r="N208" s="4">
        <f t="shared" si="21"/>
        <v>2.5285922532304349E-2</v>
      </c>
    </row>
    <row r="209" spans="1:14" x14ac:dyDescent="0.25">
      <c r="A209" s="1">
        <f>Forecast_Data!C203</f>
        <v>2013</v>
      </c>
      <c r="B209" s="1">
        <v>1</v>
      </c>
      <c r="C209" s="1">
        <f>Forecast_Data!E203</f>
        <v>0</v>
      </c>
      <c r="D209" s="1">
        <f>Forecast_Data!F203</f>
        <v>0</v>
      </c>
      <c r="E209" s="1">
        <f>Forecast_Data!G203</f>
        <v>0</v>
      </c>
      <c r="F209" s="1">
        <f>Forecast_Data!H203</f>
        <v>1</v>
      </c>
      <c r="G209" s="1">
        <f>Forecast_Data!I203</f>
        <v>0</v>
      </c>
      <c r="H209" s="1">
        <f>Forecast_Data!J203</f>
        <v>32</v>
      </c>
      <c r="I209" s="1">
        <f>Forecast_Data!K203</f>
        <v>1</v>
      </c>
      <c r="J209" s="1" t="str">
        <f>Forecast_Data!L203</f>
        <v>David Akers</v>
      </c>
      <c r="K209" s="1" t="str">
        <f t="shared" si="18"/>
        <v>David Akers-2013</v>
      </c>
      <c r="L209" s="13">
        <f t="shared" si="19"/>
        <v>0.92421747345102112</v>
      </c>
      <c r="M209" s="13">
        <f t="shared" si="20"/>
        <v>7.5782526548978879E-2</v>
      </c>
      <c r="N209" s="4">
        <f t="shared" si="21"/>
        <v>5.7429913301466889E-3</v>
      </c>
    </row>
    <row r="210" spans="1:14" x14ac:dyDescent="0.25">
      <c r="A210" s="1">
        <f>Forecast_Data!C204</f>
        <v>2013</v>
      </c>
      <c r="B210" s="1">
        <v>1</v>
      </c>
      <c r="C210" s="1">
        <f>Forecast_Data!E204</f>
        <v>0</v>
      </c>
      <c r="D210" s="1">
        <f>Forecast_Data!F204</f>
        <v>0</v>
      </c>
      <c r="E210" s="1">
        <f>Forecast_Data!G204</f>
        <v>0</v>
      </c>
      <c r="F210" s="1">
        <f>Forecast_Data!H204</f>
        <v>1</v>
      </c>
      <c r="G210" s="1">
        <f>Forecast_Data!I204</f>
        <v>0</v>
      </c>
      <c r="H210" s="1">
        <f>Forecast_Data!J204</f>
        <v>28</v>
      </c>
      <c r="I210" s="1">
        <f>Forecast_Data!K204</f>
        <v>1</v>
      </c>
      <c r="J210" s="1" t="str">
        <f>Forecast_Data!L204</f>
        <v>David Akers</v>
      </c>
      <c r="K210" s="1" t="str">
        <f t="shared" si="18"/>
        <v>David Akers-2013</v>
      </c>
      <c r="L210" s="13">
        <f t="shared" si="19"/>
        <v>0.9507130218808727</v>
      </c>
      <c r="M210" s="13">
        <f t="shared" si="20"/>
        <v>4.92869781191273E-2</v>
      </c>
      <c r="N210" s="4">
        <f t="shared" si="21"/>
        <v>2.4292062121153333E-3</v>
      </c>
    </row>
    <row r="211" spans="1:14" x14ac:dyDescent="0.25">
      <c r="A211" s="1">
        <f>Forecast_Data!C205</f>
        <v>2013</v>
      </c>
      <c r="B211" s="1">
        <v>1</v>
      </c>
      <c r="C211" s="1">
        <f>Forecast_Data!E205</f>
        <v>0</v>
      </c>
      <c r="D211" s="1">
        <f>Forecast_Data!F205</f>
        <v>0</v>
      </c>
      <c r="E211" s="1">
        <f>Forecast_Data!G205</f>
        <v>1</v>
      </c>
      <c r="F211" s="1">
        <f>Forecast_Data!H205</f>
        <v>0</v>
      </c>
      <c r="G211" s="1">
        <f>Forecast_Data!I205</f>
        <v>0</v>
      </c>
      <c r="H211" s="1">
        <f>Forecast_Data!J205</f>
        <v>53</v>
      </c>
      <c r="I211" s="1">
        <f>Forecast_Data!K205</f>
        <v>1</v>
      </c>
      <c r="J211" s="1" t="str">
        <f>Forecast_Data!L205</f>
        <v>David Akers</v>
      </c>
      <c r="K211" s="1" t="str">
        <f t="shared" si="18"/>
        <v>David Akers-2013</v>
      </c>
      <c r="L211" s="13">
        <f t="shared" si="19"/>
        <v>0.52524451359440905</v>
      </c>
      <c r="M211" s="13">
        <f t="shared" si="20"/>
        <v>0.47475548640559095</v>
      </c>
      <c r="N211" s="4">
        <f t="shared" si="21"/>
        <v>0.22539277187220927</v>
      </c>
    </row>
    <row r="212" spans="1:14" x14ac:dyDescent="0.25">
      <c r="A212" s="1">
        <f>Forecast_Data!C206</f>
        <v>2013</v>
      </c>
      <c r="B212" s="1">
        <v>1</v>
      </c>
      <c r="C212" s="1">
        <f>Forecast_Data!E206</f>
        <v>0</v>
      </c>
      <c r="D212" s="1">
        <f>Forecast_Data!F206</f>
        <v>0</v>
      </c>
      <c r="E212" s="1">
        <f>Forecast_Data!G206</f>
        <v>0</v>
      </c>
      <c r="F212" s="1">
        <f>Forecast_Data!H206</f>
        <v>1</v>
      </c>
      <c r="G212" s="1">
        <f>Forecast_Data!I206</f>
        <v>0</v>
      </c>
      <c r="H212" s="1">
        <f>Forecast_Data!J206</f>
        <v>51</v>
      </c>
      <c r="I212" s="1">
        <f>Forecast_Data!K206</f>
        <v>1</v>
      </c>
      <c r="J212" s="1" t="str">
        <f>Forecast_Data!L206</f>
        <v>David Akers</v>
      </c>
      <c r="K212" s="1" t="str">
        <f t="shared" si="18"/>
        <v>David Akers-2013</v>
      </c>
      <c r="L212" s="13">
        <f t="shared" si="19"/>
        <v>0.58013665949788884</v>
      </c>
      <c r="M212" s="13">
        <f t="shared" si="20"/>
        <v>0.41986334050211116</v>
      </c>
      <c r="N212" s="4">
        <f t="shared" si="21"/>
        <v>0.17628522469759172</v>
      </c>
    </row>
    <row r="213" spans="1:14" x14ac:dyDescent="0.25">
      <c r="A213" s="1">
        <f>Forecast_Data!C207</f>
        <v>2013</v>
      </c>
      <c r="B213" s="1">
        <v>1</v>
      </c>
      <c r="C213" s="1">
        <f>Forecast_Data!E207</f>
        <v>0</v>
      </c>
      <c r="D213" s="1">
        <f>Forecast_Data!F207</f>
        <v>1</v>
      </c>
      <c r="E213" s="1">
        <f>Forecast_Data!G207</f>
        <v>0</v>
      </c>
      <c r="F213" s="1">
        <f>Forecast_Data!H207</f>
        <v>1</v>
      </c>
      <c r="G213" s="1">
        <f>Forecast_Data!I207</f>
        <v>0</v>
      </c>
      <c r="H213" s="1">
        <f>Forecast_Data!J207</f>
        <v>45</v>
      </c>
      <c r="I213" s="1">
        <f>Forecast_Data!K207</f>
        <v>0</v>
      </c>
      <c r="J213" s="1" t="str">
        <f>Forecast_Data!L207</f>
        <v>David Akers</v>
      </c>
      <c r="K213" s="1" t="str">
        <f t="shared" si="18"/>
        <v>David Akers-2013</v>
      </c>
      <c r="L213" s="13">
        <f t="shared" si="19"/>
        <v>0.65339774611159529</v>
      </c>
      <c r="M213" s="13">
        <f t="shared" si="20"/>
        <v>-0.65339774611159529</v>
      </c>
      <c r="N213" s="4">
        <f t="shared" si="21"/>
        <v>0.42692861462371273</v>
      </c>
    </row>
    <row r="214" spans="1:14" x14ac:dyDescent="0.25">
      <c r="A214" s="1">
        <f>Forecast_Data!C208</f>
        <v>2013</v>
      </c>
      <c r="B214" s="1">
        <v>1</v>
      </c>
      <c r="C214" s="1">
        <f>Forecast_Data!E208</f>
        <v>1</v>
      </c>
      <c r="D214" s="1">
        <f>Forecast_Data!F208</f>
        <v>0</v>
      </c>
      <c r="E214" s="1">
        <f>Forecast_Data!G208</f>
        <v>1</v>
      </c>
      <c r="F214" s="1">
        <f>Forecast_Data!H208</f>
        <v>1</v>
      </c>
      <c r="G214" s="1">
        <f>Forecast_Data!I208</f>
        <v>0</v>
      </c>
      <c r="H214" s="1">
        <f>Forecast_Data!J208</f>
        <v>35</v>
      </c>
      <c r="I214" s="1">
        <f>Forecast_Data!K208</f>
        <v>1</v>
      </c>
      <c r="J214" s="1" t="str">
        <f>Forecast_Data!L208</f>
        <v>David Akers</v>
      </c>
      <c r="K214" s="1" t="str">
        <f t="shared" si="18"/>
        <v>David Akers-2013</v>
      </c>
      <c r="L214" s="13">
        <f t="shared" si="19"/>
        <v>0.83832952814993</v>
      </c>
      <c r="M214" s="13">
        <f t="shared" si="20"/>
        <v>0.16167047185007</v>
      </c>
      <c r="N214" s="4">
        <f t="shared" si="21"/>
        <v>2.6137341468224277E-2</v>
      </c>
    </row>
    <row r="215" spans="1:14" x14ac:dyDescent="0.25">
      <c r="A215" s="1">
        <f>Forecast_Data!C209</f>
        <v>2013</v>
      </c>
      <c r="B215" s="1">
        <v>1</v>
      </c>
      <c r="C215" s="1">
        <f>Forecast_Data!E209</f>
        <v>1</v>
      </c>
      <c r="D215" s="1">
        <f>Forecast_Data!F209</f>
        <v>0</v>
      </c>
      <c r="E215" s="1">
        <f>Forecast_Data!G209</f>
        <v>1</v>
      </c>
      <c r="F215" s="1">
        <f>Forecast_Data!H209</f>
        <v>1</v>
      </c>
      <c r="G215" s="1">
        <f>Forecast_Data!I209</f>
        <v>0</v>
      </c>
      <c r="H215" s="1">
        <f>Forecast_Data!J209</f>
        <v>19</v>
      </c>
      <c r="I215" s="1">
        <f>Forecast_Data!K209</f>
        <v>1</v>
      </c>
      <c r="J215" s="1" t="str">
        <f>Forecast_Data!L209</f>
        <v>David Akers</v>
      </c>
      <c r="K215" s="1" t="str">
        <f t="shared" si="18"/>
        <v>David Akers-2013</v>
      </c>
      <c r="L215" s="13">
        <f t="shared" si="19"/>
        <v>0.9701058345061685</v>
      </c>
      <c r="M215" s="13">
        <f t="shared" si="20"/>
        <v>2.9894165493831504E-2</v>
      </c>
      <c r="N215" s="4">
        <f t="shared" si="21"/>
        <v>8.9366113057258618E-4</v>
      </c>
    </row>
    <row r="216" spans="1:14" x14ac:dyDescent="0.25">
      <c r="A216" s="1">
        <f>Forecast_Data!C210</f>
        <v>2012</v>
      </c>
      <c r="B216" s="1">
        <v>1</v>
      </c>
      <c r="C216" s="1">
        <f>Forecast_Data!E210</f>
        <v>0</v>
      </c>
      <c r="D216" s="1">
        <f>Forecast_Data!F210</f>
        <v>0</v>
      </c>
      <c r="E216" s="1">
        <f>Forecast_Data!G210</f>
        <v>0</v>
      </c>
      <c r="F216" s="1">
        <f>Forecast_Data!H210</f>
        <v>0</v>
      </c>
      <c r="G216" s="1">
        <f>Forecast_Data!I210</f>
        <v>0</v>
      </c>
      <c r="H216" s="1">
        <f>Forecast_Data!J210</f>
        <v>41</v>
      </c>
      <c r="I216" s="1">
        <f>Forecast_Data!K210</f>
        <v>1</v>
      </c>
      <c r="J216" s="1" t="str">
        <f>Forecast_Data!L210</f>
        <v>Jason Hanson</v>
      </c>
      <c r="K216" s="1" t="str">
        <f t="shared" si="18"/>
        <v>Jason Hanson-2012</v>
      </c>
      <c r="L216" s="13">
        <f t="shared" si="19"/>
        <v>0.84426701684556227</v>
      </c>
      <c r="M216" s="13">
        <f t="shared" si="20"/>
        <v>0.15573298315443773</v>
      </c>
      <c r="N216" s="4">
        <f t="shared" si="21"/>
        <v>2.4252762042180385E-2</v>
      </c>
    </row>
    <row r="217" spans="1:14" x14ac:dyDescent="0.25">
      <c r="A217" s="1">
        <f>Forecast_Data!C211</f>
        <v>2012</v>
      </c>
      <c r="B217" s="1">
        <v>1</v>
      </c>
      <c r="C217" s="1">
        <f>Forecast_Data!E211</f>
        <v>0</v>
      </c>
      <c r="D217" s="1">
        <f>Forecast_Data!F211</f>
        <v>0</v>
      </c>
      <c r="E217" s="1">
        <f>Forecast_Data!G211</f>
        <v>0</v>
      </c>
      <c r="F217" s="1">
        <f>Forecast_Data!H211</f>
        <v>0</v>
      </c>
      <c r="G217" s="1">
        <f>Forecast_Data!I211</f>
        <v>0</v>
      </c>
      <c r="H217" s="1">
        <f>Forecast_Data!J211</f>
        <v>45</v>
      </c>
      <c r="I217" s="1">
        <f>Forecast_Data!K211</f>
        <v>1</v>
      </c>
      <c r="J217" s="1" t="str">
        <f>Forecast_Data!L211</f>
        <v>Jason Hanson</v>
      </c>
      <c r="K217" s="1" t="str">
        <f t="shared" si="18"/>
        <v>Jason Hanson-2012</v>
      </c>
      <c r="L217" s="13">
        <f t="shared" si="19"/>
        <v>0.77414276972841145</v>
      </c>
      <c r="M217" s="13">
        <f t="shared" si="20"/>
        <v>0.22585723027158855</v>
      </c>
      <c r="N217" s="4">
        <f t="shared" si="21"/>
        <v>5.1011488465953374E-2</v>
      </c>
    </row>
    <row r="218" spans="1:14" x14ac:dyDescent="0.25">
      <c r="A218" s="1">
        <f>Forecast_Data!C212</f>
        <v>2012</v>
      </c>
      <c r="B218" s="1">
        <v>1</v>
      </c>
      <c r="C218" s="1">
        <f>Forecast_Data!E212</f>
        <v>0</v>
      </c>
      <c r="D218" s="1">
        <f>Forecast_Data!F212</f>
        <v>0</v>
      </c>
      <c r="E218" s="1">
        <f>Forecast_Data!G212</f>
        <v>0</v>
      </c>
      <c r="F218" s="1">
        <f>Forecast_Data!H212</f>
        <v>0</v>
      </c>
      <c r="G218" s="1">
        <f>Forecast_Data!I212</f>
        <v>0</v>
      </c>
      <c r="H218" s="1">
        <f>Forecast_Data!J212</f>
        <v>40</v>
      </c>
      <c r="I218" s="1">
        <f>Forecast_Data!K212</f>
        <v>1</v>
      </c>
      <c r="J218" s="1" t="str">
        <f>Forecast_Data!L212</f>
        <v>Jason Hanson</v>
      </c>
      <c r="K218" s="1" t="str">
        <f t="shared" si="18"/>
        <v>Jason Hanson-2012</v>
      </c>
      <c r="L218" s="13">
        <f t="shared" si="19"/>
        <v>0.8587497110788993</v>
      </c>
      <c r="M218" s="13">
        <f t="shared" si="20"/>
        <v>0.1412502889211007</v>
      </c>
      <c r="N218" s="4">
        <f t="shared" si="21"/>
        <v>1.9951644120294421E-2</v>
      </c>
    </row>
    <row r="219" spans="1:14" x14ac:dyDescent="0.25">
      <c r="A219" s="1">
        <f>Forecast_Data!C213</f>
        <v>2012</v>
      </c>
      <c r="B219" s="1">
        <v>1</v>
      </c>
      <c r="C219" s="1">
        <f>Forecast_Data!E213</f>
        <v>0</v>
      </c>
      <c r="D219" s="1">
        <f>Forecast_Data!F213</f>
        <v>0</v>
      </c>
      <c r="E219" s="1">
        <f>Forecast_Data!G213</f>
        <v>0</v>
      </c>
      <c r="F219" s="1">
        <f>Forecast_Data!H213</f>
        <v>0</v>
      </c>
      <c r="G219" s="1">
        <f>Forecast_Data!I213</f>
        <v>0</v>
      </c>
      <c r="H219" s="1">
        <f>Forecast_Data!J213</f>
        <v>31</v>
      </c>
      <c r="I219" s="1">
        <f>Forecast_Data!K213</f>
        <v>1</v>
      </c>
      <c r="J219" s="1" t="str">
        <f>Forecast_Data!L213</f>
        <v>Jason Hanson</v>
      </c>
      <c r="K219" s="1" t="str">
        <f t="shared" si="18"/>
        <v>Jason Hanson-2012</v>
      </c>
      <c r="L219" s="13">
        <f t="shared" si="19"/>
        <v>0.94461703978597433</v>
      </c>
      <c r="M219" s="13">
        <f t="shared" si="20"/>
        <v>5.5382960214025667E-2</v>
      </c>
      <c r="N219" s="4">
        <f t="shared" si="21"/>
        <v>3.0672722820683498E-3</v>
      </c>
    </row>
    <row r="220" spans="1:14" x14ac:dyDescent="0.25">
      <c r="A220" s="1">
        <f>Forecast_Data!C214</f>
        <v>2012</v>
      </c>
      <c r="B220" s="1">
        <v>1</v>
      </c>
      <c r="C220" s="1">
        <f>Forecast_Data!E214</f>
        <v>0</v>
      </c>
      <c r="D220" s="1">
        <f>Forecast_Data!F214</f>
        <v>0</v>
      </c>
      <c r="E220" s="1">
        <f>Forecast_Data!G214</f>
        <v>0</v>
      </c>
      <c r="F220" s="1">
        <f>Forecast_Data!H214</f>
        <v>0</v>
      </c>
      <c r="G220" s="1">
        <f>Forecast_Data!I214</f>
        <v>0</v>
      </c>
      <c r="H220" s="1">
        <f>Forecast_Data!J214</f>
        <v>41</v>
      </c>
      <c r="I220" s="1">
        <f>Forecast_Data!K214</f>
        <v>1</v>
      </c>
      <c r="J220" s="1" t="str">
        <f>Forecast_Data!L214</f>
        <v>Jason Hanson</v>
      </c>
      <c r="K220" s="1" t="str">
        <f t="shared" si="18"/>
        <v>Jason Hanson-2012</v>
      </c>
      <c r="L220" s="13">
        <f t="shared" si="19"/>
        <v>0.84426701684556227</v>
      </c>
      <c r="M220" s="13">
        <f t="shared" si="20"/>
        <v>0.15573298315443773</v>
      </c>
      <c r="N220" s="4">
        <f t="shared" si="21"/>
        <v>2.4252762042180385E-2</v>
      </c>
    </row>
    <row r="221" spans="1:14" x14ac:dyDescent="0.25">
      <c r="A221" s="1">
        <f>Forecast_Data!C215</f>
        <v>2012</v>
      </c>
      <c r="B221" s="1">
        <v>1</v>
      </c>
      <c r="C221" s="1">
        <f>Forecast_Data!E215</f>
        <v>0</v>
      </c>
      <c r="D221" s="1">
        <f>Forecast_Data!F215</f>
        <v>0</v>
      </c>
      <c r="E221" s="1">
        <f>Forecast_Data!G215</f>
        <v>0</v>
      </c>
      <c r="F221" s="1">
        <f>Forecast_Data!H215</f>
        <v>0</v>
      </c>
      <c r="G221" s="1">
        <f>Forecast_Data!I215</f>
        <v>0</v>
      </c>
      <c r="H221" s="1">
        <f>Forecast_Data!J215</f>
        <v>30</v>
      </c>
      <c r="I221" s="1">
        <f>Forecast_Data!K215</f>
        <v>1</v>
      </c>
      <c r="J221" s="1" t="str">
        <f>Forecast_Data!L215</f>
        <v>Jason Hanson</v>
      </c>
      <c r="K221" s="1" t="str">
        <f t="shared" si="18"/>
        <v>Jason Hanson-2012</v>
      </c>
      <c r="L221" s="13">
        <f t="shared" si="19"/>
        <v>0.95031666983427465</v>
      </c>
      <c r="M221" s="13">
        <f t="shared" si="20"/>
        <v>4.9683330165725348E-2</v>
      </c>
      <c r="N221" s="4">
        <f t="shared" si="21"/>
        <v>2.4684332963564744E-3</v>
      </c>
    </row>
    <row r="222" spans="1:14" x14ac:dyDescent="0.25">
      <c r="A222" s="1">
        <f>Forecast_Data!C216</f>
        <v>2012</v>
      </c>
      <c r="B222" s="1">
        <v>1</v>
      </c>
      <c r="C222" s="1">
        <f>Forecast_Data!E216</f>
        <v>0</v>
      </c>
      <c r="D222" s="1">
        <f>Forecast_Data!F216</f>
        <v>0</v>
      </c>
      <c r="E222" s="1">
        <f>Forecast_Data!G216</f>
        <v>0</v>
      </c>
      <c r="F222" s="1">
        <f>Forecast_Data!H216</f>
        <v>0</v>
      </c>
      <c r="G222" s="1">
        <f>Forecast_Data!I216</f>
        <v>0</v>
      </c>
      <c r="H222" s="1">
        <f>Forecast_Data!J216</f>
        <v>27</v>
      </c>
      <c r="I222" s="1">
        <f>Forecast_Data!K216</f>
        <v>1</v>
      </c>
      <c r="J222" s="1" t="str">
        <f>Forecast_Data!L216</f>
        <v>Jason Hanson</v>
      </c>
      <c r="K222" s="1" t="str">
        <f t="shared" si="18"/>
        <v>Jason Hanson-2012</v>
      </c>
      <c r="L222" s="13">
        <f t="shared" si="19"/>
        <v>0.9642562038096002</v>
      </c>
      <c r="M222" s="13">
        <f t="shared" si="20"/>
        <v>3.5743796190399801E-2</v>
      </c>
      <c r="N222" s="4">
        <f t="shared" si="21"/>
        <v>1.2776189661008394E-3</v>
      </c>
    </row>
    <row r="223" spans="1:14" x14ac:dyDescent="0.25">
      <c r="A223" s="1">
        <f>Forecast_Data!C217</f>
        <v>2012</v>
      </c>
      <c r="B223" s="1">
        <v>1</v>
      </c>
      <c r="C223" s="1">
        <f>Forecast_Data!E217</f>
        <v>0</v>
      </c>
      <c r="D223" s="1">
        <f>Forecast_Data!F217</f>
        <v>0</v>
      </c>
      <c r="E223" s="1">
        <f>Forecast_Data!G217</f>
        <v>0</v>
      </c>
      <c r="F223" s="1">
        <f>Forecast_Data!H217</f>
        <v>0</v>
      </c>
      <c r="G223" s="1">
        <f>Forecast_Data!I217</f>
        <v>0</v>
      </c>
      <c r="H223" s="1">
        <f>Forecast_Data!J217</f>
        <v>46</v>
      </c>
      <c r="I223" s="1">
        <f>Forecast_Data!K217</f>
        <v>1</v>
      </c>
      <c r="J223" s="1" t="str">
        <f>Forecast_Data!L217</f>
        <v>Jason Hanson</v>
      </c>
      <c r="K223" s="1" t="str">
        <f t="shared" si="18"/>
        <v>Jason Hanson-2012</v>
      </c>
      <c r="L223" s="13">
        <f t="shared" si="19"/>
        <v>0.75347548981731483</v>
      </c>
      <c r="M223" s="13">
        <f t="shared" si="20"/>
        <v>0.24652451018268517</v>
      </c>
      <c r="N223" s="4">
        <f t="shared" si="21"/>
        <v>6.0774334120812845E-2</v>
      </c>
    </row>
    <row r="224" spans="1:14" x14ac:dyDescent="0.25">
      <c r="A224" s="1">
        <f>Forecast_Data!C218</f>
        <v>2012</v>
      </c>
      <c r="B224" s="1">
        <v>1</v>
      </c>
      <c r="C224" s="1">
        <f>Forecast_Data!E218</f>
        <v>0</v>
      </c>
      <c r="D224" s="1">
        <f>Forecast_Data!F218</f>
        <v>0</v>
      </c>
      <c r="E224" s="1">
        <f>Forecast_Data!G218</f>
        <v>0</v>
      </c>
      <c r="F224" s="1">
        <f>Forecast_Data!H218</f>
        <v>0</v>
      </c>
      <c r="G224" s="1">
        <f>Forecast_Data!I218</f>
        <v>0</v>
      </c>
      <c r="H224" s="1">
        <f>Forecast_Data!J218</f>
        <v>47</v>
      </c>
      <c r="I224" s="1">
        <f>Forecast_Data!K218</f>
        <v>0</v>
      </c>
      <c r="J224" s="1" t="str">
        <f>Forecast_Data!L218</f>
        <v>Jason Hanson</v>
      </c>
      <c r="K224" s="1" t="str">
        <f t="shared" si="18"/>
        <v>Jason Hanson-2012</v>
      </c>
      <c r="L224" s="13">
        <f t="shared" si="19"/>
        <v>0.73157278062341635</v>
      </c>
      <c r="M224" s="13">
        <f t="shared" si="20"/>
        <v>-0.73157278062341635</v>
      </c>
      <c r="N224" s="4">
        <f t="shared" si="21"/>
        <v>0.5351987333490773</v>
      </c>
    </row>
    <row r="225" spans="1:14" x14ac:dyDescent="0.25">
      <c r="A225" s="1">
        <f>Forecast_Data!C219</f>
        <v>2012</v>
      </c>
      <c r="B225" s="1">
        <v>1</v>
      </c>
      <c r="C225" s="1">
        <f>Forecast_Data!E219</f>
        <v>0</v>
      </c>
      <c r="D225" s="1">
        <f>Forecast_Data!F219</f>
        <v>0</v>
      </c>
      <c r="E225" s="1">
        <f>Forecast_Data!G219</f>
        <v>0</v>
      </c>
      <c r="F225" s="1">
        <f>Forecast_Data!H219</f>
        <v>0</v>
      </c>
      <c r="G225" s="1">
        <f>Forecast_Data!I219</f>
        <v>0</v>
      </c>
      <c r="H225" s="1">
        <f>Forecast_Data!J219</f>
        <v>48</v>
      </c>
      <c r="I225" s="1">
        <f>Forecast_Data!K219</f>
        <v>1</v>
      </c>
      <c r="J225" s="1" t="str">
        <f>Forecast_Data!L219</f>
        <v>Jason Hanson</v>
      </c>
      <c r="K225" s="1" t="str">
        <f t="shared" si="18"/>
        <v>Jason Hanson-2012</v>
      </c>
      <c r="L225" s="13">
        <f t="shared" si="19"/>
        <v>0.7084770073808182</v>
      </c>
      <c r="M225" s="13">
        <f t="shared" si="20"/>
        <v>0.2915229926191818</v>
      </c>
      <c r="N225" s="4">
        <f t="shared" si="21"/>
        <v>8.4985655225643525E-2</v>
      </c>
    </row>
    <row r="226" spans="1:14" x14ac:dyDescent="0.25">
      <c r="A226" s="1">
        <f>Forecast_Data!C220</f>
        <v>2012</v>
      </c>
      <c r="B226" s="1">
        <v>1</v>
      </c>
      <c r="C226" s="1">
        <f>Forecast_Data!E220</f>
        <v>0</v>
      </c>
      <c r="D226" s="1">
        <f>Forecast_Data!F220</f>
        <v>0</v>
      </c>
      <c r="E226" s="1">
        <f>Forecast_Data!G220</f>
        <v>0</v>
      </c>
      <c r="F226" s="1">
        <f>Forecast_Data!H220</f>
        <v>0</v>
      </c>
      <c r="G226" s="1">
        <f>Forecast_Data!I220</f>
        <v>0</v>
      </c>
      <c r="H226" s="1">
        <f>Forecast_Data!J220</f>
        <v>33</v>
      </c>
      <c r="I226" s="1">
        <f>Forecast_Data!K220</f>
        <v>1</v>
      </c>
      <c r="J226" s="1" t="str">
        <f>Forecast_Data!L220</f>
        <v>Jason Hanson</v>
      </c>
      <c r="K226" s="1" t="str">
        <f t="shared" si="18"/>
        <v>Jason Hanson-2012</v>
      </c>
      <c r="L226" s="13">
        <f t="shared" si="19"/>
        <v>0.93132808368837505</v>
      </c>
      <c r="M226" s="13">
        <f t="shared" si="20"/>
        <v>6.8671916311624948E-2</v>
      </c>
      <c r="N226" s="4">
        <f t="shared" si="21"/>
        <v>4.7158320899108206E-3</v>
      </c>
    </row>
    <row r="227" spans="1:14" x14ac:dyDescent="0.25">
      <c r="A227" s="1">
        <f>Forecast_Data!C221</f>
        <v>2012</v>
      </c>
      <c r="B227" s="1">
        <v>1</v>
      </c>
      <c r="C227" s="1">
        <f>Forecast_Data!E221</f>
        <v>0</v>
      </c>
      <c r="D227" s="1">
        <f>Forecast_Data!F221</f>
        <v>0</v>
      </c>
      <c r="E227" s="1">
        <f>Forecast_Data!G221</f>
        <v>0</v>
      </c>
      <c r="F227" s="1">
        <f>Forecast_Data!H221</f>
        <v>0</v>
      </c>
      <c r="G227" s="1">
        <f>Forecast_Data!I221</f>
        <v>0</v>
      </c>
      <c r="H227" s="1">
        <f>Forecast_Data!J221</f>
        <v>52</v>
      </c>
      <c r="I227" s="1">
        <f>Forecast_Data!K221</f>
        <v>1</v>
      </c>
      <c r="J227" s="1" t="str">
        <f>Forecast_Data!L221</f>
        <v>Jason Hanson</v>
      </c>
      <c r="K227" s="1" t="str">
        <f t="shared" si="18"/>
        <v>Jason Hanson-2012</v>
      </c>
      <c r="L227" s="13">
        <f t="shared" si="19"/>
        <v>0.60576048641858704</v>
      </c>
      <c r="M227" s="13">
        <f t="shared" si="20"/>
        <v>0.39423951358141296</v>
      </c>
      <c r="N227" s="4">
        <f t="shared" si="21"/>
        <v>0.15542479406890911</v>
      </c>
    </row>
    <row r="228" spans="1:14" x14ac:dyDescent="0.25">
      <c r="A228" s="1">
        <f>Forecast_Data!C222</f>
        <v>2012</v>
      </c>
      <c r="B228" s="1">
        <v>1</v>
      </c>
      <c r="C228" s="1">
        <f>Forecast_Data!E222</f>
        <v>0</v>
      </c>
      <c r="D228" s="1">
        <f>Forecast_Data!F222</f>
        <v>0</v>
      </c>
      <c r="E228" s="1">
        <f>Forecast_Data!G222</f>
        <v>0</v>
      </c>
      <c r="F228" s="1">
        <f>Forecast_Data!H222</f>
        <v>0</v>
      </c>
      <c r="G228" s="1">
        <f>Forecast_Data!I222</f>
        <v>0</v>
      </c>
      <c r="H228" s="1">
        <f>Forecast_Data!J222</f>
        <v>31</v>
      </c>
      <c r="I228" s="1">
        <f>Forecast_Data!K222</f>
        <v>1</v>
      </c>
      <c r="J228" s="1" t="str">
        <f>Forecast_Data!L222</f>
        <v>Jason Hanson</v>
      </c>
      <c r="K228" s="1" t="str">
        <f t="shared" si="18"/>
        <v>Jason Hanson-2012</v>
      </c>
      <c r="L228" s="13">
        <f t="shared" si="19"/>
        <v>0.94461703978597433</v>
      </c>
      <c r="M228" s="13">
        <f t="shared" si="20"/>
        <v>5.5382960214025667E-2</v>
      </c>
      <c r="N228" s="4">
        <f t="shared" si="21"/>
        <v>3.0672722820683498E-3</v>
      </c>
    </row>
    <row r="229" spans="1:14" x14ac:dyDescent="0.25">
      <c r="A229" s="1">
        <f>Forecast_Data!C223</f>
        <v>2012</v>
      </c>
      <c r="B229" s="1">
        <v>1</v>
      </c>
      <c r="C229" s="1">
        <f>Forecast_Data!E223</f>
        <v>0</v>
      </c>
      <c r="D229" s="1">
        <f>Forecast_Data!F223</f>
        <v>0</v>
      </c>
      <c r="E229" s="1">
        <f>Forecast_Data!G223</f>
        <v>0</v>
      </c>
      <c r="F229" s="1">
        <f>Forecast_Data!H223</f>
        <v>0</v>
      </c>
      <c r="G229" s="1">
        <f>Forecast_Data!I223</f>
        <v>0</v>
      </c>
      <c r="H229" s="1">
        <f>Forecast_Data!J223</f>
        <v>34</v>
      </c>
      <c r="I229" s="1">
        <f>Forecast_Data!K223</f>
        <v>1</v>
      </c>
      <c r="J229" s="1" t="str">
        <f>Forecast_Data!L223</f>
        <v>Jason Hanson</v>
      </c>
      <c r="K229" s="1" t="str">
        <f t="shared" si="18"/>
        <v>Jason Hanson-2012</v>
      </c>
      <c r="L229" s="13">
        <f t="shared" si="19"/>
        <v>0.92362516844231579</v>
      </c>
      <c r="M229" s="13">
        <f t="shared" si="20"/>
        <v>7.6374831557684209E-2</v>
      </c>
      <c r="N229" s="4">
        <f t="shared" si="21"/>
        <v>5.833114895464636E-3</v>
      </c>
    </row>
    <row r="230" spans="1:14" x14ac:dyDescent="0.25">
      <c r="A230" s="1">
        <f>Forecast_Data!C224</f>
        <v>2012</v>
      </c>
      <c r="B230" s="1">
        <v>1</v>
      </c>
      <c r="C230" s="1">
        <f>Forecast_Data!E224</f>
        <v>0</v>
      </c>
      <c r="D230" s="1">
        <f>Forecast_Data!F224</f>
        <v>0</v>
      </c>
      <c r="E230" s="1">
        <f>Forecast_Data!G224</f>
        <v>0</v>
      </c>
      <c r="F230" s="1">
        <f>Forecast_Data!H224</f>
        <v>0</v>
      </c>
      <c r="G230" s="1">
        <f>Forecast_Data!I224</f>
        <v>0</v>
      </c>
      <c r="H230" s="1">
        <f>Forecast_Data!J224</f>
        <v>38</v>
      </c>
      <c r="I230" s="1">
        <f>Forecast_Data!K224</f>
        <v>1</v>
      </c>
      <c r="J230" s="1" t="str">
        <f>Forecast_Data!L224</f>
        <v>Jason Hanson</v>
      </c>
      <c r="K230" s="1" t="str">
        <f t="shared" si="18"/>
        <v>Jason Hanson-2012</v>
      </c>
      <c r="L230" s="13">
        <f t="shared" si="19"/>
        <v>0.88433935372930905</v>
      </c>
      <c r="M230" s="13">
        <f t="shared" si="20"/>
        <v>0.11566064627069095</v>
      </c>
      <c r="N230" s="4">
        <f t="shared" si="21"/>
        <v>1.3377385095753896E-2</v>
      </c>
    </row>
    <row r="231" spans="1:14" x14ac:dyDescent="0.25">
      <c r="A231" s="1">
        <f>Forecast_Data!C225</f>
        <v>2012</v>
      </c>
      <c r="B231" s="1">
        <v>1</v>
      </c>
      <c r="C231" s="1">
        <f>Forecast_Data!E225</f>
        <v>0</v>
      </c>
      <c r="D231" s="1">
        <f>Forecast_Data!F225</f>
        <v>0</v>
      </c>
      <c r="E231" s="1">
        <f>Forecast_Data!G225</f>
        <v>0</v>
      </c>
      <c r="F231" s="1">
        <f>Forecast_Data!H225</f>
        <v>0</v>
      </c>
      <c r="G231" s="1">
        <f>Forecast_Data!I225</f>
        <v>0</v>
      </c>
      <c r="H231" s="1">
        <f>Forecast_Data!J225</f>
        <v>20</v>
      </c>
      <c r="I231" s="1">
        <f>Forecast_Data!K225</f>
        <v>1</v>
      </c>
      <c r="J231" s="1" t="str">
        <f>Forecast_Data!L225</f>
        <v>Jason Hanson</v>
      </c>
      <c r="K231" s="1" t="str">
        <f t="shared" si="18"/>
        <v>Jason Hanson-2012</v>
      </c>
      <c r="L231" s="13">
        <f t="shared" si="19"/>
        <v>0.98365426552845681</v>
      </c>
      <c r="M231" s="13">
        <f t="shared" si="20"/>
        <v>1.6345734471543194E-2</v>
      </c>
      <c r="N231" s="4">
        <f t="shared" si="21"/>
        <v>2.6718303541419544E-4</v>
      </c>
    </row>
    <row r="232" spans="1:14" x14ac:dyDescent="0.25">
      <c r="A232" s="1">
        <f>Forecast_Data!C226</f>
        <v>2012</v>
      </c>
      <c r="B232" s="1">
        <v>1</v>
      </c>
      <c r="C232" s="1">
        <f>Forecast_Data!E226</f>
        <v>0</v>
      </c>
      <c r="D232" s="1">
        <f>Forecast_Data!F226</f>
        <v>0</v>
      </c>
      <c r="E232" s="1">
        <f>Forecast_Data!G226</f>
        <v>0</v>
      </c>
      <c r="F232" s="1">
        <f>Forecast_Data!H226</f>
        <v>0</v>
      </c>
      <c r="G232" s="1">
        <f>Forecast_Data!I226</f>
        <v>0</v>
      </c>
      <c r="H232" s="1">
        <f>Forecast_Data!J226</f>
        <v>44</v>
      </c>
      <c r="I232" s="1">
        <f>Forecast_Data!K226</f>
        <v>1</v>
      </c>
      <c r="J232" s="1" t="str">
        <f>Forecast_Data!L226</f>
        <v>Jason Hanson</v>
      </c>
      <c r="K232" s="1" t="str">
        <f t="shared" si="18"/>
        <v>Jason Hanson-2012</v>
      </c>
      <c r="L232" s="13">
        <f t="shared" si="19"/>
        <v>0.7935521480153428</v>
      </c>
      <c r="M232" s="13">
        <f t="shared" si="20"/>
        <v>0.2064478519846572</v>
      </c>
      <c r="N232" s="4">
        <f t="shared" si="21"/>
        <v>4.2620715589078928E-2</v>
      </c>
    </row>
    <row r="233" spans="1:14" x14ac:dyDescent="0.25">
      <c r="A233" s="1">
        <f>Forecast_Data!C227</f>
        <v>2012</v>
      </c>
      <c r="B233" s="1">
        <v>1</v>
      </c>
      <c r="C233" s="1">
        <f>Forecast_Data!E227</f>
        <v>0</v>
      </c>
      <c r="D233" s="1">
        <f>Forecast_Data!F227</f>
        <v>0</v>
      </c>
      <c r="E233" s="1">
        <f>Forecast_Data!G227</f>
        <v>1</v>
      </c>
      <c r="F233" s="1">
        <f>Forecast_Data!H227</f>
        <v>1</v>
      </c>
      <c r="G233" s="1">
        <f>Forecast_Data!I227</f>
        <v>0</v>
      </c>
      <c r="H233" s="1">
        <f>Forecast_Data!J227</f>
        <v>38</v>
      </c>
      <c r="I233" s="1">
        <f>Forecast_Data!K227</f>
        <v>1</v>
      </c>
      <c r="J233" s="1" t="str">
        <f>Forecast_Data!L227</f>
        <v>Jason Hanson</v>
      </c>
      <c r="K233" s="1" t="str">
        <f t="shared" si="18"/>
        <v>Jason Hanson-2012</v>
      </c>
      <c r="L233" s="13">
        <f t="shared" si="19"/>
        <v>0.83195223158249643</v>
      </c>
      <c r="M233" s="13">
        <f t="shared" si="20"/>
        <v>0.16804776841750357</v>
      </c>
      <c r="N233" s="4">
        <f t="shared" si="21"/>
        <v>2.8240052470102913E-2</v>
      </c>
    </row>
    <row r="234" spans="1:14" x14ac:dyDescent="0.25">
      <c r="A234" s="1">
        <f>Forecast_Data!C228</f>
        <v>2012</v>
      </c>
      <c r="B234" s="1">
        <v>1</v>
      </c>
      <c r="C234" s="1">
        <f>Forecast_Data!E228</f>
        <v>0</v>
      </c>
      <c r="D234" s="1">
        <f>Forecast_Data!F228</f>
        <v>0</v>
      </c>
      <c r="E234" s="1">
        <f>Forecast_Data!G228</f>
        <v>1</v>
      </c>
      <c r="F234" s="1">
        <f>Forecast_Data!H228</f>
        <v>1</v>
      </c>
      <c r="G234" s="1">
        <f>Forecast_Data!I228</f>
        <v>0</v>
      </c>
      <c r="H234" s="1">
        <f>Forecast_Data!J228</f>
        <v>41</v>
      </c>
      <c r="I234" s="1">
        <f>Forecast_Data!K228</f>
        <v>1</v>
      </c>
      <c r="J234" s="1" t="str">
        <f>Forecast_Data!L228</f>
        <v>Jason Hanson</v>
      </c>
      <c r="K234" s="1" t="str">
        <f t="shared" si="18"/>
        <v>Jason Hanson-2012</v>
      </c>
      <c r="L234" s="13">
        <f t="shared" si="19"/>
        <v>0.77828020818168819</v>
      </c>
      <c r="M234" s="13">
        <f t="shared" si="20"/>
        <v>0.22171979181831181</v>
      </c>
      <c r="N234" s="4">
        <f t="shared" si="21"/>
        <v>4.9159666083955528E-2</v>
      </c>
    </row>
    <row r="235" spans="1:14" x14ac:dyDescent="0.25">
      <c r="A235" s="1">
        <f>Forecast_Data!C229</f>
        <v>2012</v>
      </c>
      <c r="B235" s="1">
        <v>1</v>
      </c>
      <c r="C235" s="1">
        <f>Forecast_Data!E229</f>
        <v>0</v>
      </c>
      <c r="D235" s="1">
        <f>Forecast_Data!F229</f>
        <v>0</v>
      </c>
      <c r="E235" s="1">
        <f>Forecast_Data!G229</f>
        <v>1</v>
      </c>
      <c r="F235" s="1">
        <f>Forecast_Data!H229</f>
        <v>1</v>
      </c>
      <c r="G235" s="1">
        <f>Forecast_Data!I229</f>
        <v>0</v>
      </c>
      <c r="H235" s="1">
        <f>Forecast_Data!J229</f>
        <v>40</v>
      </c>
      <c r="I235" s="1">
        <f>Forecast_Data!K229</f>
        <v>0</v>
      </c>
      <c r="J235" s="1" t="str">
        <f>Forecast_Data!L229</f>
        <v>Jason Hanson</v>
      </c>
      <c r="K235" s="1" t="str">
        <f t="shared" si="18"/>
        <v>Jason Hanson-2012</v>
      </c>
      <c r="L235" s="13">
        <f t="shared" si="19"/>
        <v>0.79742706947942665</v>
      </c>
      <c r="M235" s="13">
        <f t="shared" si="20"/>
        <v>-0.79742706947942665</v>
      </c>
      <c r="N235" s="4">
        <f t="shared" si="21"/>
        <v>0.6358899311385463</v>
      </c>
    </row>
    <row r="236" spans="1:14" x14ac:dyDescent="0.25">
      <c r="A236" s="1">
        <f>Forecast_Data!C230</f>
        <v>2012</v>
      </c>
      <c r="B236" s="1">
        <v>1</v>
      </c>
      <c r="C236" s="1">
        <f>Forecast_Data!E230</f>
        <v>0</v>
      </c>
      <c r="D236" s="1">
        <f>Forecast_Data!F230</f>
        <v>0</v>
      </c>
      <c r="E236" s="1">
        <f>Forecast_Data!G230</f>
        <v>1</v>
      </c>
      <c r="F236" s="1">
        <f>Forecast_Data!H230</f>
        <v>1</v>
      </c>
      <c r="G236" s="1">
        <f>Forecast_Data!I230</f>
        <v>0</v>
      </c>
      <c r="H236" s="1">
        <f>Forecast_Data!J230</f>
        <v>40</v>
      </c>
      <c r="I236" s="1">
        <f>Forecast_Data!K230</f>
        <v>1</v>
      </c>
      <c r="J236" s="1" t="str">
        <f>Forecast_Data!L230</f>
        <v>Jason Hanson</v>
      </c>
      <c r="K236" s="1" t="str">
        <f t="shared" si="18"/>
        <v>Jason Hanson-2012</v>
      </c>
      <c r="L236" s="13">
        <f t="shared" si="19"/>
        <v>0.79742706947942665</v>
      </c>
      <c r="M236" s="13">
        <f t="shared" si="20"/>
        <v>0.20257293052057335</v>
      </c>
      <c r="N236" s="4">
        <f t="shared" si="21"/>
        <v>4.103579217969304E-2</v>
      </c>
    </row>
    <row r="237" spans="1:14" x14ac:dyDescent="0.25">
      <c r="A237" s="1">
        <f>Forecast_Data!C231</f>
        <v>2012</v>
      </c>
      <c r="B237" s="1">
        <v>1</v>
      </c>
      <c r="C237" s="1">
        <f>Forecast_Data!E231</f>
        <v>0</v>
      </c>
      <c r="D237" s="1">
        <f>Forecast_Data!F231</f>
        <v>0</v>
      </c>
      <c r="E237" s="1">
        <f>Forecast_Data!G231</f>
        <v>1</v>
      </c>
      <c r="F237" s="1">
        <f>Forecast_Data!H231</f>
        <v>1</v>
      </c>
      <c r="G237" s="1">
        <f>Forecast_Data!I231</f>
        <v>0</v>
      </c>
      <c r="H237" s="1">
        <f>Forecast_Data!J231</f>
        <v>48</v>
      </c>
      <c r="I237" s="1">
        <f>Forecast_Data!K231</f>
        <v>1</v>
      </c>
      <c r="J237" s="1" t="str">
        <f>Forecast_Data!L231</f>
        <v>Jason Hanson</v>
      </c>
      <c r="K237" s="1" t="str">
        <f t="shared" si="18"/>
        <v>Jason Hanson-2012</v>
      </c>
      <c r="L237" s="13">
        <f t="shared" si="19"/>
        <v>0.61143425315786715</v>
      </c>
      <c r="M237" s="13">
        <f t="shared" si="20"/>
        <v>0.38856574684213285</v>
      </c>
      <c r="N237" s="4">
        <f t="shared" si="21"/>
        <v>0.15098333961898447</v>
      </c>
    </row>
    <row r="238" spans="1:14" x14ac:dyDescent="0.25">
      <c r="A238" s="1">
        <f>Forecast_Data!C232</f>
        <v>2012</v>
      </c>
      <c r="B238" s="1">
        <v>1</v>
      </c>
      <c r="C238" s="1">
        <f>Forecast_Data!E232</f>
        <v>0</v>
      </c>
      <c r="D238" s="1">
        <f>Forecast_Data!F232</f>
        <v>0</v>
      </c>
      <c r="E238" s="1">
        <f>Forecast_Data!G232</f>
        <v>0</v>
      </c>
      <c r="F238" s="1">
        <f>Forecast_Data!H232</f>
        <v>1</v>
      </c>
      <c r="G238" s="1">
        <f>Forecast_Data!I232</f>
        <v>0</v>
      </c>
      <c r="H238" s="1">
        <f>Forecast_Data!J232</f>
        <v>47</v>
      </c>
      <c r="I238" s="1">
        <f>Forecast_Data!K232</f>
        <v>1</v>
      </c>
      <c r="J238" s="1" t="str">
        <f>Forecast_Data!L232</f>
        <v>Jason Hanson</v>
      </c>
      <c r="K238" s="1" t="str">
        <f t="shared" si="18"/>
        <v>Jason Hanson-2012</v>
      </c>
      <c r="L238" s="13">
        <f t="shared" si="19"/>
        <v>0.68606945453005364</v>
      </c>
      <c r="M238" s="13">
        <f t="shared" si="20"/>
        <v>0.31393054546994636</v>
      </c>
      <c r="N238" s="4">
        <f t="shared" si="21"/>
        <v>9.8552387379058068E-2</v>
      </c>
    </row>
    <row r="239" spans="1:14" x14ac:dyDescent="0.25">
      <c r="A239" s="1">
        <f>Forecast_Data!C233</f>
        <v>2012</v>
      </c>
      <c r="B239" s="1">
        <v>1</v>
      </c>
      <c r="C239" s="1">
        <f>Forecast_Data!E233</f>
        <v>0</v>
      </c>
      <c r="D239" s="1">
        <f>Forecast_Data!F233</f>
        <v>0</v>
      </c>
      <c r="E239" s="1">
        <f>Forecast_Data!G233</f>
        <v>0</v>
      </c>
      <c r="F239" s="1">
        <f>Forecast_Data!H233</f>
        <v>1</v>
      </c>
      <c r="G239" s="1">
        <f>Forecast_Data!I233</f>
        <v>0</v>
      </c>
      <c r="H239" s="1">
        <f>Forecast_Data!J233</f>
        <v>53</v>
      </c>
      <c r="I239" s="1">
        <f>Forecast_Data!K233</f>
        <v>1</v>
      </c>
      <c r="J239" s="1" t="str">
        <f>Forecast_Data!L233</f>
        <v>Jason Hanson</v>
      </c>
      <c r="K239" s="1" t="str">
        <f t="shared" si="18"/>
        <v>Jason Hanson-2012</v>
      </c>
      <c r="L239" s="13">
        <f t="shared" si="19"/>
        <v>0.52350717624254128</v>
      </c>
      <c r="M239" s="13">
        <f t="shared" si="20"/>
        <v>0.47649282375745872</v>
      </c>
      <c r="N239" s="4">
        <f t="shared" si="21"/>
        <v>0.22704541109235662</v>
      </c>
    </row>
    <row r="240" spans="1:14" x14ac:dyDescent="0.25">
      <c r="A240" s="1">
        <f>Forecast_Data!C234</f>
        <v>2012</v>
      </c>
      <c r="B240" s="1">
        <v>1</v>
      </c>
      <c r="C240" s="1">
        <f>Forecast_Data!E234</f>
        <v>0</v>
      </c>
      <c r="D240" s="1">
        <f>Forecast_Data!F234</f>
        <v>0</v>
      </c>
      <c r="E240" s="1">
        <f>Forecast_Data!G234</f>
        <v>0</v>
      </c>
      <c r="F240" s="1">
        <f>Forecast_Data!H234</f>
        <v>1</v>
      </c>
      <c r="G240" s="1">
        <f>Forecast_Data!I234</f>
        <v>0</v>
      </c>
      <c r="H240" s="1">
        <f>Forecast_Data!J234</f>
        <v>33</v>
      </c>
      <c r="I240" s="1">
        <f>Forecast_Data!K234</f>
        <v>1</v>
      </c>
      <c r="J240" s="1" t="str">
        <f>Forecast_Data!L234</f>
        <v>Jason Hanson</v>
      </c>
      <c r="K240" s="1" t="str">
        <f t="shared" si="18"/>
        <v>Jason Hanson-2012</v>
      </c>
      <c r="L240" s="13">
        <f t="shared" si="19"/>
        <v>0.91578908127035819</v>
      </c>
      <c r="M240" s="13">
        <f t="shared" si="20"/>
        <v>8.4210918729641815E-2</v>
      </c>
      <c r="N240" s="4">
        <f t="shared" si="21"/>
        <v>7.0914788332903387E-3</v>
      </c>
    </row>
    <row r="241" spans="1:14" x14ac:dyDescent="0.25">
      <c r="A241" s="1">
        <f>Forecast_Data!C235</f>
        <v>2012</v>
      </c>
      <c r="B241" s="1">
        <v>1</v>
      </c>
      <c r="C241" s="1">
        <f>Forecast_Data!E235</f>
        <v>0</v>
      </c>
      <c r="D241" s="1">
        <f>Forecast_Data!F235</f>
        <v>0</v>
      </c>
      <c r="E241" s="1">
        <f>Forecast_Data!G235</f>
        <v>0</v>
      </c>
      <c r="F241" s="1">
        <f>Forecast_Data!H235</f>
        <v>1</v>
      </c>
      <c r="G241" s="1">
        <f>Forecast_Data!I235</f>
        <v>0</v>
      </c>
      <c r="H241" s="1">
        <f>Forecast_Data!J235</f>
        <v>26</v>
      </c>
      <c r="I241" s="1">
        <f>Forecast_Data!K235</f>
        <v>1</v>
      </c>
      <c r="J241" s="1" t="str">
        <f>Forecast_Data!L235</f>
        <v>Jason Hanson</v>
      </c>
      <c r="K241" s="1" t="str">
        <f t="shared" si="18"/>
        <v>Jason Hanson-2012</v>
      </c>
      <c r="L241" s="13">
        <f t="shared" si="19"/>
        <v>0.96041018887912943</v>
      </c>
      <c r="M241" s="13">
        <f t="shared" si="20"/>
        <v>3.9589811120870566E-2</v>
      </c>
      <c r="N241" s="4">
        <f t="shared" si="21"/>
        <v>1.5673531445862068E-3</v>
      </c>
    </row>
    <row r="242" spans="1:14" x14ac:dyDescent="0.25">
      <c r="A242" s="1">
        <f>Forecast_Data!C236</f>
        <v>2012</v>
      </c>
      <c r="B242" s="1">
        <v>1</v>
      </c>
      <c r="C242" s="1">
        <f>Forecast_Data!E236</f>
        <v>0</v>
      </c>
      <c r="D242" s="1">
        <f>Forecast_Data!F236</f>
        <v>0</v>
      </c>
      <c r="E242" s="1">
        <f>Forecast_Data!G236</f>
        <v>1</v>
      </c>
      <c r="F242" s="1">
        <f>Forecast_Data!H236</f>
        <v>1</v>
      </c>
      <c r="G242" s="1">
        <f>Forecast_Data!I236</f>
        <v>0</v>
      </c>
      <c r="H242" s="1">
        <f>Forecast_Data!J236</f>
        <v>46</v>
      </c>
      <c r="I242" s="1">
        <f>Forecast_Data!K236</f>
        <v>1</v>
      </c>
      <c r="J242" s="1" t="str">
        <f>Forecast_Data!L236</f>
        <v>Jason Hanson</v>
      </c>
      <c r="K242" s="1" t="str">
        <f t="shared" si="18"/>
        <v>Jason Hanson-2012</v>
      </c>
      <c r="L242" s="13">
        <f t="shared" si="19"/>
        <v>0.66431459211755206</v>
      </c>
      <c r="M242" s="13">
        <f t="shared" si="20"/>
        <v>0.33568540788244794</v>
      </c>
      <c r="N242" s="4">
        <f t="shared" si="21"/>
        <v>0.11268469306520544</v>
      </c>
    </row>
    <row r="243" spans="1:14" x14ac:dyDescent="0.25">
      <c r="A243" s="1">
        <f>Forecast_Data!C237</f>
        <v>2012</v>
      </c>
      <c r="B243" s="1">
        <v>1</v>
      </c>
      <c r="C243" s="1">
        <f>Forecast_Data!E237</f>
        <v>0</v>
      </c>
      <c r="D243" s="1">
        <f>Forecast_Data!F237</f>
        <v>0</v>
      </c>
      <c r="E243" s="1">
        <f>Forecast_Data!G237</f>
        <v>1</v>
      </c>
      <c r="F243" s="1">
        <f>Forecast_Data!H237</f>
        <v>1</v>
      </c>
      <c r="G243" s="1">
        <f>Forecast_Data!I237</f>
        <v>0</v>
      </c>
      <c r="H243" s="1">
        <f>Forecast_Data!J237</f>
        <v>34</v>
      </c>
      <c r="I243" s="1">
        <f>Forecast_Data!K237</f>
        <v>1</v>
      </c>
      <c r="J243" s="1" t="str">
        <f>Forecast_Data!L237</f>
        <v>Jason Hanson</v>
      </c>
      <c r="K243" s="1" t="str">
        <f t="shared" si="18"/>
        <v>Jason Hanson-2012</v>
      </c>
      <c r="L243" s="13">
        <f t="shared" si="19"/>
        <v>0.88675342479736419</v>
      </c>
      <c r="M243" s="13">
        <f t="shared" si="20"/>
        <v>0.11324657520263581</v>
      </c>
      <c r="N243" s="4">
        <f t="shared" si="21"/>
        <v>1.2824786795126249E-2</v>
      </c>
    </row>
    <row r="244" spans="1:14" x14ac:dyDescent="0.25">
      <c r="A244" s="1">
        <f>Forecast_Data!C238</f>
        <v>2012</v>
      </c>
      <c r="B244" s="1">
        <v>1</v>
      </c>
      <c r="C244" s="1">
        <f>Forecast_Data!E238</f>
        <v>0</v>
      </c>
      <c r="D244" s="1">
        <f>Forecast_Data!F238</f>
        <v>0</v>
      </c>
      <c r="E244" s="1">
        <f>Forecast_Data!G238</f>
        <v>1</v>
      </c>
      <c r="F244" s="1">
        <f>Forecast_Data!H238</f>
        <v>1</v>
      </c>
      <c r="G244" s="1">
        <f>Forecast_Data!I238</f>
        <v>0</v>
      </c>
      <c r="H244" s="1">
        <f>Forecast_Data!J238</f>
        <v>19</v>
      </c>
      <c r="I244" s="1">
        <f>Forecast_Data!K238</f>
        <v>1</v>
      </c>
      <c r="J244" s="1" t="str">
        <f>Forecast_Data!L238</f>
        <v>Jason Hanson</v>
      </c>
      <c r="K244" s="1" t="str">
        <f t="shared" si="18"/>
        <v>Jason Hanson-2012</v>
      </c>
      <c r="L244" s="13">
        <f t="shared" si="19"/>
        <v>0.97762697070352789</v>
      </c>
      <c r="M244" s="13">
        <f t="shared" si="20"/>
        <v>2.2373029296472113E-2</v>
      </c>
      <c r="N244" s="4">
        <f t="shared" si="21"/>
        <v>5.0055243990079952E-4</v>
      </c>
    </row>
    <row r="245" spans="1:14" x14ac:dyDescent="0.25">
      <c r="A245" s="1">
        <f>Forecast_Data!C239</f>
        <v>2012</v>
      </c>
      <c r="B245" s="1">
        <v>1</v>
      </c>
      <c r="C245" s="1">
        <f>Forecast_Data!E239</f>
        <v>0</v>
      </c>
      <c r="D245" s="1">
        <f>Forecast_Data!F239</f>
        <v>0</v>
      </c>
      <c r="E245" s="1">
        <f>Forecast_Data!G239</f>
        <v>1</v>
      </c>
      <c r="F245" s="1">
        <f>Forecast_Data!H239</f>
        <v>1</v>
      </c>
      <c r="G245" s="1">
        <f>Forecast_Data!I239</f>
        <v>0</v>
      </c>
      <c r="H245" s="1">
        <f>Forecast_Data!J239</f>
        <v>45</v>
      </c>
      <c r="I245" s="1">
        <f>Forecast_Data!K239</f>
        <v>1</v>
      </c>
      <c r="J245" s="1" t="str">
        <f>Forecast_Data!L239</f>
        <v>Jason Hanson</v>
      </c>
      <c r="K245" s="1" t="str">
        <f t="shared" si="18"/>
        <v>Jason Hanson-2012</v>
      </c>
      <c r="L245" s="13">
        <f t="shared" si="19"/>
        <v>0.6893751205079256</v>
      </c>
      <c r="M245" s="13">
        <f t="shared" si="20"/>
        <v>0.3106248794920744</v>
      </c>
      <c r="N245" s="4">
        <f t="shared" si="21"/>
        <v>9.6487815759465745E-2</v>
      </c>
    </row>
    <row r="246" spans="1:14" x14ac:dyDescent="0.25">
      <c r="A246" s="1">
        <f>Forecast_Data!C240</f>
        <v>2012</v>
      </c>
      <c r="B246" s="1">
        <v>1</v>
      </c>
      <c r="C246" s="1">
        <f>Forecast_Data!E240</f>
        <v>0</v>
      </c>
      <c r="D246" s="1">
        <f>Forecast_Data!F240</f>
        <v>0</v>
      </c>
      <c r="E246" s="1">
        <f>Forecast_Data!G240</f>
        <v>1</v>
      </c>
      <c r="F246" s="1">
        <f>Forecast_Data!H240</f>
        <v>1</v>
      </c>
      <c r="G246" s="1">
        <f>Forecast_Data!I240</f>
        <v>0</v>
      </c>
      <c r="H246" s="1">
        <f>Forecast_Data!J240</f>
        <v>47</v>
      </c>
      <c r="I246" s="1">
        <f>Forecast_Data!K240</f>
        <v>0</v>
      </c>
      <c r="J246" s="1" t="str">
        <f>Forecast_Data!L240</f>
        <v>Jason Hanson</v>
      </c>
      <c r="K246" s="1" t="str">
        <f t="shared" si="18"/>
        <v>Jason Hanson-2012</v>
      </c>
      <c r="L246" s="13">
        <f t="shared" si="19"/>
        <v>0.63829306485044435</v>
      </c>
      <c r="M246" s="13">
        <f t="shared" si="20"/>
        <v>-0.63829306485044435</v>
      </c>
      <c r="N246" s="4">
        <f t="shared" si="21"/>
        <v>0.40741803663617354</v>
      </c>
    </row>
    <row r="247" spans="1:14" x14ac:dyDescent="0.25">
      <c r="A247" s="1">
        <f>Forecast_Data!C241</f>
        <v>2012</v>
      </c>
      <c r="B247" s="1">
        <v>1</v>
      </c>
      <c r="C247" s="1">
        <f>Forecast_Data!E241</f>
        <v>0</v>
      </c>
      <c r="D247" s="1">
        <f>Forecast_Data!F241</f>
        <v>0</v>
      </c>
      <c r="E247" s="1">
        <f>Forecast_Data!G241</f>
        <v>1</v>
      </c>
      <c r="F247" s="1">
        <f>Forecast_Data!H241</f>
        <v>1</v>
      </c>
      <c r="G247" s="1">
        <f>Forecast_Data!I241</f>
        <v>0</v>
      </c>
      <c r="H247" s="1">
        <f>Forecast_Data!J241</f>
        <v>42</v>
      </c>
      <c r="I247" s="1">
        <f>Forecast_Data!K241</f>
        <v>1</v>
      </c>
      <c r="J247" s="1" t="str">
        <f>Forecast_Data!L241</f>
        <v>Jason Hanson</v>
      </c>
      <c r="K247" s="1" t="str">
        <f t="shared" si="18"/>
        <v>Jason Hanson-2012</v>
      </c>
      <c r="L247" s="13">
        <f t="shared" si="19"/>
        <v>0.75787311455971607</v>
      </c>
      <c r="M247" s="13">
        <f t="shared" si="20"/>
        <v>0.24212688544028393</v>
      </c>
      <c r="N247" s="4">
        <f t="shared" si="21"/>
        <v>5.8625428653012381E-2</v>
      </c>
    </row>
    <row r="248" spans="1:14" x14ac:dyDescent="0.25">
      <c r="A248" s="1">
        <f>Forecast_Data!C242</f>
        <v>2012</v>
      </c>
      <c r="B248" s="1">
        <v>1</v>
      </c>
      <c r="C248" s="1">
        <f>Forecast_Data!E242</f>
        <v>1</v>
      </c>
      <c r="D248" s="1">
        <f>Forecast_Data!F242</f>
        <v>1</v>
      </c>
      <c r="E248" s="1">
        <f>Forecast_Data!G242</f>
        <v>1</v>
      </c>
      <c r="F248" s="1">
        <f>Forecast_Data!H242</f>
        <v>0</v>
      </c>
      <c r="G248" s="1">
        <f>Forecast_Data!I242</f>
        <v>0</v>
      </c>
      <c r="H248" s="1">
        <f>Forecast_Data!J242</f>
        <v>46</v>
      </c>
      <c r="I248" s="1">
        <f>Forecast_Data!K242</f>
        <v>1</v>
      </c>
      <c r="J248" s="1" t="str">
        <f>Forecast_Data!L242</f>
        <v>Jason Hanson</v>
      </c>
      <c r="K248" s="1" t="str">
        <f t="shared" si="18"/>
        <v>Jason Hanson-2012</v>
      </c>
      <c r="L248" s="13">
        <f t="shared" si="19"/>
        <v>0.55695812470163275</v>
      </c>
      <c r="M248" s="13">
        <f t="shared" si="20"/>
        <v>0.44304187529836725</v>
      </c>
      <c r="N248" s="4">
        <f t="shared" si="21"/>
        <v>0.196286103267894</v>
      </c>
    </row>
    <row r="249" spans="1:14" x14ac:dyDescent="0.25">
      <c r="A249" s="1">
        <f>Forecast_Data!C243</f>
        <v>2012</v>
      </c>
      <c r="B249" s="1">
        <v>1</v>
      </c>
      <c r="C249" s="1">
        <f>Forecast_Data!E243</f>
        <v>1</v>
      </c>
      <c r="D249" s="1">
        <f>Forecast_Data!F243</f>
        <v>1</v>
      </c>
      <c r="E249" s="1">
        <f>Forecast_Data!G243</f>
        <v>1</v>
      </c>
      <c r="F249" s="1">
        <f>Forecast_Data!H243</f>
        <v>0</v>
      </c>
      <c r="G249" s="1">
        <f>Forecast_Data!I243</f>
        <v>0</v>
      </c>
      <c r="H249" s="1">
        <f>Forecast_Data!J243</f>
        <v>51</v>
      </c>
      <c r="I249" s="1">
        <f>Forecast_Data!K243</f>
        <v>0</v>
      </c>
      <c r="J249" s="1" t="str">
        <f>Forecast_Data!L243</f>
        <v>Jason Hanson</v>
      </c>
      <c r="K249" s="1" t="str">
        <f t="shared" si="18"/>
        <v>Jason Hanson-2012</v>
      </c>
      <c r="L249" s="13">
        <f t="shared" si="19"/>
        <v>0.41477380956115534</v>
      </c>
      <c r="M249" s="13">
        <f t="shared" si="20"/>
        <v>-0.41477380956115534</v>
      </c>
      <c r="N249" s="4">
        <f t="shared" si="21"/>
        <v>0.17203731309787357</v>
      </c>
    </row>
    <row r="250" spans="1:14" x14ac:dyDescent="0.25">
      <c r="A250" s="1">
        <f>Forecast_Data!C244</f>
        <v>2012</v>
      </c>
      <c r="B250" s="1">
        <v>1</v>
      </c>
      <c r="C250" s="1">
        <f>Forecast_Data!E244</f>
        <v>1</v>
      </c>
      <c r="D250" s="1">
        <f>Forecast_Data!F244</f>
        <v>1</v>
      </c>
      <c r="E250" s="1">
        <f>Forecast_Data!G244</f>
        <v>1</v>
      </c>
      <c r="F250" s="1">
        <f>Forecast_Data!H244</f>
        <v>0</v>
      </c>
      <c r="G250" s="1">
        <f>Forecast_Data!I244</f>
        <v>0</v>
      </c>
      <c r="H250" s="1">
        <f>Forecast_Data!J244</f>
        <v>34</v>
      </c>
      <c r="I250" s="1">
        <f>Forecast_Data!K244</f>
        <v>1</v>
      </c>
      <c r="J250" s="1" t="str">
        <f>Forecast_Data!L244</f>
        <v>Jason Hanson</v>
      </c>
      <c r="K250" s="1" t="str">
        <f t="shared" si="18"/>
        <v>Jason Hanson-2012</v>
      </c>
      <c r="L250" s="13">
        <f t="shared" si="19"/>
        <v>0.83261068101495372</v>
      </c>
      <c r="M250" s="13">
        <f t="shared" si="20"/>
        <v>0.16738931898504628</v>
      </c>
      <c r="N250" s="4">
        <f t="shared" si="21"/>
        <v>2.8019184110277574E-2</v>
      </c>
    </row>
    <row r="251" spans="1:14" x14ac:dyDescent="0.25">
      <c r="A251" s="1">
        <f>Forecast_Data!C245</f>
        <v>2012</v>
      </c>
      <c r="B251" s="1">
        <v>1</v>
      </c>
      <c r="C251" s="1">
        <f>Forecast_Data!E245</f>
        <v>0</v>
      </c>
      <c r="D251" s="1">
        <f>Forecast_Data!F245</f>
        <v>0</v>
      </c>
      <c r="E251" s="1">
        <f>Forecast_Data!G245</f>
        <v>0</v>
      </c>
      <c r="F251" s="1">
        <f>Forecast_Data!H245</f>
        <v>1</v>
      </c>
      <c r="G251" s="1">
        <f>Forecast_Data!I245</f>
        <v>0</v>
      </c>
      <c r="H251" s="1">
        <f>Forecast_Data!J245</f>
        <v>41</v>
      </c>
      <c r="I251" s="1">
        <f>Forecast_Data!K245</f>
        <v>1</v>
      </c>
      <c r="J251" s="1" t="str">
        <f>Forecast_Data!L245</f>
        <v>Jason Hanson</v>
      </c>
      <c r="K251" s="1" t="str">
        <f t="shared" si="18"/>
        <v>Jason Hanson-2012</v>
      </c>
      <c r="L251" s="13">
        <f t="shared" si="19"/>
        <v>0.81298382803858693</v>
      </c>
      <c r="M251" s="13">
        <f t="shared" si="20"/>
        <v>0.18701617196141307</v>
      </c>
      <c r="N251" s="4">
        <f t="shared" si="21"/>
        <v>3.4975048575100823E-2</v>
      </c>
    </row>
    <row r="252" spans="1:14" x14ac:dyDescent="0.25">
      <c r="A252" s="1">
        <f>Forecast_Data!C246</f>
        <v>2012</v>
      </c>
      <c r="B252" s="1">
        <v>1</v>
      </c>
      <c r="C252" s="1">
        <f>Forecast_Data!E246</f>
        <v>0</v>
      </c>
      <c r="D252" s="1">
        <f>Forecast_Data!F246</f>
        <v>0</v>
      </c>
      <c r="E252" s="1">
        <f>Forecast_Data!G246</f>
        <v>0</v>
      </c>
      <c r="F252" s="1">
        <f>Forecast_Data!H246</f>
        <v>1</v>
      </c>
      <c r="G252" s="1">
        <f>Forecast_Data!I246</f>
        <v>0</v>
      </c>
      <c r="H252" s="1">
        <f>Forecast_Data!J246</f>
        <v>21</v>
      </c>
      <c r="I252" s="1">
        <f>Forecast_Data!K246</f>
        <v>1</v>
      </c>
      <c r="J252" s="1" t="str">
        <f>Forecast_Data!L246</f>
        <v>Jay Feely</v>
      </c>
      <c r="K252" s="1" t="str">
        <f t="shared" si="18"/>
        <v>Jay Feely-2012</v>
      </c>
      <c r="L252" s="13">
        <f t="shared" si="19"/>
        <v>0.97728781281658972</v>
      </c>
      <c r="M252" s="13">
        <f t="shared" si="20"/>
        <v>2.2712187183410282E-2</v>
      </c>
      <c r="N252" s="4">
        <f t="shared" si="21"/>
        <v>5.1584344665426629E-4</v>
      </c>
    </row>
    <row r="253" spans="1:14" x14ac:dyDescent="0.25">
      <c r="A253" s="1">
        <f>Forecast_Data!C247</f>
        <v>2012</v>
      </c>
      <c r="B253" s="1">
        <v>1</v>
      </c>
      <c r="C253" s="1">
        <f>Forecast_Data!E247</f>
        <v>0</v>
      </c>
      <c r="D253" s="1">
        <f>Forecast_Data!F247</f>
        <v>0</v>
      </c>
      <c r="E253" s="1">
        <f>Forecast_Data!G247</f>
        <v>0</v>
      </c>
      <c r="F253" s="1">
        <f>Forecast_Data!H247</f>
        <v>1</v>
      </c>
      <c r="G253" s="1">
        <f>Forecast_Data!I247</f>
        <v>0</v>
      </c>
      <c r="H253" s="1">
        <f>Forecast_Data!J247</f>
        <v>31</v>
      </c>
      <c r="I253" s="1">
        <f>Forecast_Data!K247</f>
        <v>1</v>
      </c>
      <c r="J253" s="1" t="str">
        <f>Forecast_Data!L247</f>
        <v>Jay Feely</v>
      </c>
      <c r="K253" s="1" t="str">
        <f t="shared" si="18"/>
        <v>Jay Feely-2012</v>
      </c>
      <c r="L253" s="13">
        <f t="shared" si="19"/>
        <v>0.93186505756545035</v>
      </c>
      <c r="M253" s="13">
        <f t="shared" si="20"/>
        <v>6.813494243454965E-2</v>
      </c>
      <c r="N253" s="4">
        <f t="shared" si="21"/>
        <v>4.6423703805593946E-3</v>
      </c>
    </row>
    <row r="254" spans="1:14" x14ac:dyDescent="0.25">
      <c r="A254" s="1">
        <f>Forecast_Data!C248</f>
        <v>2012</v>
      </c>
      <c r="B254" s="1">
        <v>1</v>
      </c>
      <c r="C254" s="1">
        <f>Forecast_Data!E248</f>
        <v>0</v>
      </c>
      <c r="D254" s="1">
        <f>Forecast_Data!F248</f>
        <v>0</v>
      </c>
      <c r="E254" s="1">
        <f>Forecast_Data!G248</f>
        <v>0</v>
      </c>
      <c r="F254" s="1">
        <f>Forecast_Data!H248</f>
        <v>1</v>
      </c>
      <c r="G254" s="1">
        <f>Forecast_Data!I248</f>
        <v>0</v>
      </c>
      <c r="H254" s="1">
        <f>Forecast_Data!J248</f>
        <v>46</v>
      </c>
      <c r="I254" s="1">
        <f>Forecast_Data!K248</f>
        <v>1</v>
      </c>
      <c r="J254" s="1" t="str">
        <f>Forecast_Data!L248</f>
        <v>Jay Feely</v>
      </c>
      <c r="K254" s="1" t="str">
        <f t="shared" si="18"/>
        <v>Jay Feely-2012</v>
      </c>
      <c r="L254" s="13">
        <f t="shared" si="19"/>
        <v>0.71021434096769342</v>
      </c>
      <c r="M254" s="13">
        <f t="shared" si="20"/>
        <v>0.28978565903230658</v>
      </c>
      <c r="N254" s="4">
        <f t="shared" si="21"/>
        <v>8.3975728180788245E-2</v>
      </c>
    </row>
    <row r="255" spans="1:14" x14ac:dyDescent="0.25">
      <c r="A255" s="1">
        <f>Forecast_Data!C249</f>
        <v>2012</v>
      </c>
      <c r="B255" s="1">
        <v>1</v>
      </c>
      <c r="C255" s="1">
        <f>Forecast_Data!E249</f>
        <v>0</v>
      </c>
      <c r="D255" s="1">
        <f>Forecast_Data!F249</f>
        <v>0</v>
      </c>
      <c r="E255" s="1">
        <f>Forecast_Data!G249</f>
        <v>0</v>
      </c>
      <c r="F255" s="1">
        <f>Forecast_Data!H249</f>
        <v>0</v>
      </c>
      <c r="G255" s="1">
        <f>Forecast_Data!I249</f>
        <v>0</v>
      </c>
      <c r="H255" s="1">
        <f>Forecast_Data!J249</f>
        <v>35</v>
      </c>
      <c r="I255" s="1">
        <f>Forecast_Data!K249</f>
        <v>1</v>
      </c>
      <c r="J255" s="1" t="str">
        <f>Forecast_Data!L249</f>
        <v>Jay Feely</v>
      </c>
      <c r="K255" s="1" t="str">
        <f t="shared" si="18"/>
        <v>Jay Feely-2012</v>
      </c>
      <c r="L255" s="13">
        <f t="shared" si="19"/>
        <v>0.91513694994452599</v>
      </c>
      <c r="M255" s="13">
        <f t="shared" si="20"/>
        <v>8.486305005547401E-2</v>
      </c>
      <c r="N255" s="4">
        <f t="shared" si="21"/>
        <v>7.2017372647178871E-3</v>
      </c>
    </row>
    <row r="256" spans="1:14" x14ac:dyDescent="0.25">
      <c r="A256" s="1">
        <f>Forecast_Data!C250</f>
        <v>2012</v>
      </c>
      <c r="B256" s="1">
        <v>1</v>
      </c>
      <c r="C256" s="1">
        <f>Forecast_Data!E250</f>
        <v>0</v>
      </c>
      <c r="D256" s="1">
        <f>Forecast_Data!F250</f>
        <v>0</v>
      </c>
      <c r="E256" s="1">
        <f>Forecast_Data!G250</f>
        <v>0</v>
      </c>
      <c r="F256" s="1">
        <f>Forecast_Data!H250</f>
        <v>0</v>
      </c>
      <c r="G256" s="1">
        <f>Forecast_Data!I250</f>
        <v>0</v>
      </c>
      <c r="H256" s="1">
        <f>Forecast_Data!J250</f>
        <v>40</v>
      </c>
      <c r="I256" s="1">
        <f>Forecast_Data!K250</f>
        <v>0</v>
      </c>
      <c r="J256" s="1" t="str">
        <f>Forecast_Data!L250</f>
        <v>Jay Feely</v>
      </c>
      <c r="K256" s="1" t="str">
        <f t="shared" si="18"/>
        <v>Jay Feely-2012</v>
      </c>
      <c r="L256" s="13">
        <f t="shared" si="19"/>
        <v>0.8587497110788993</v>
      </c>
      <c r="M256" s="13">
        <f t="shared" si="20"/>
        <v>-0.8587497110788993</v>
      </c>
      <c r="N256" s="4">
        <f t="shared" si="21"/>
        <v>0.73745106627809298</v>
      </c>
    </row>
    <row r="257" spans="1:14" x14ac:dyDescent="0.25">
      <c r="A257" s="1">
        <f>Forecast_Data!C251</f>
        <v>2012</v>
      </c>
      <c r="B257" s="1">
        <v>1</v>
      </c>
      <c r="C257" s="1">
        <f>Forecast_Data!E251</f>
        <v>0</v>
      </c>
      <c r="D257" s="1">
        <f>Forecast_Data!F251</f>
        <v>0</v>
      </c>
      <c r="E257" s="1">
        <f>Forecast_Data!G251</f>
        <v>0</v>
      </c>
      <c r="F257" s="1">
        <f>Forecast_Data!H251</f>
        <v>1</v>
      </c>
      <c r="G257" s="1">
        <f>Forecast_Data!I251</f>
        <v>0</v>
      </c>
      <c r="H257" s="1">
        <f>Forecast_Data!J251</f>
        <v>49</v>
      </c>
      <c r="I257" s="1">
        <f>Forecast_Data!K251</f>
        <v>1</v>
      </c>
      <c r="J257" s="1" t="str">
        <f>Forecast_Data!L251</f>
        <v>Jay Feely</v>
      </c>
      <c r="K257" s="1" t="str">
        <f t="shared" si="18"/>
        <v>Jay Feely-2012</v>
      </c>
      <c r="L257" s="13">
        <f t="shared" si="19"/>
        <v>0.63473182066337186</v>
      </c>
      <c r="M257" s="13">
        <f t="shared" si="20"/>
        <v>0.36526817933662814</v>
      </c>
      <c r="N257" s="4">
        <f t="shared" si="21"/>
        <v>0.13342084283589514</v>
      </c>
    </row>
    <row r="258" spans="1:14" x14ac:dyDescent="0.25">
      <c r="A258" s="1">
        <f>Forecast_Data!C252</f>
        <v>2012</v>
      </c>
      <c r="B258" s="1">
        <v>1</v>
      </c>
      <c r="C258" s="1">
        <f>Forecast_Data!E252</f>
        <v>0</v>
      </c>
      <c r="D258" s="1">
        <f>Forecast_Data!F252</f>
        <v>0</v>
      </c>
      <c r="E258" s="1">
        <f>Forecast_Data!G252</f>
        <v>0</v>
      </c>
      <c r="F258" s="1">
        <f>Forecast_Data!H252</f>
        <v>1</v>
      </c>
      <c r="G258" s="1">
        <f>Forecast_Data!I252</f>
        <v>0</v>
      </c>
      <c r="H258" s="1">
        <f>Forecast_Data!J252</f>
        <v>49</v>
      </c>
      <c r="I258" s="1">
        <f>Forecast_Data!K252</f>
        <v>1</v>
      </c>
      <c r="J258" s="1" t="str">
        <f>Forecast_Data!L252</f>
        <v>Jay Feely</v>
      </c>
      <c r="K258" s="1" t="str">
        <f t="shared" si="18"/>
        <v>Jay Feely-2012</v>
      </c>
      <c r="L258" s="13">
        <f t="shared" si="19"/>
        <v>0.63473182066337186</v>
      </c>
      <c r="M258" s="13">
        <f t="shared" si="20"/>
        <v>0.36526817933662814</v>
      </c>
      <c r="N258" s="4">
        <f t="shared" si="21"/>
        <v>0.13342084283589514</v>
      </c>
    </row>
    <row r="259" spans="1:14" x14ac:dyDescent="0.25">
      <c r="A259" s="1">
        <f>Forecast_Data!C253</f>
        <v>2012</v>
      </c>
      <c r="B259" s="1">
        <v>1</v>
      </c>
      <c r="C259" s="1">
        <f>Forecast_Data!E253</f>
        <v>0</v>
      </c>
      <c r="D259" s="1">
        <f>Forecast_Data!F253</f>
        <v>0</v>
      </c>
      <c r="E259" s="1">
        <f>Forecast_Data!G253</f>
        <v>0</v>
      </c>
      <c r="F259" s="1">
        <f>Forecast_Data!H253</f>
        <v>1</v>
      </c>
      <c r="G259" s="1">
        <f>Forecast_Data!I253</f>
        <v>0</v>
      </c>
      <c r="H259" s="1">
        <f>Forecast_Data!J253</f>
        <v>61</v>
      </c>
      <c r="I259" s="1">
        <f>Forecast_Data!K253</f>
        <v>1</v>
      </c>
      <c r="J259" s="1" t="str">
        <f>Forecast_Data!L253</f>
        <v>Jay Feely</v>
      </c>
      <c r="K259" s="1" t="str">
        <f t="shared" si="18"/>
        <v>Jay Feely-2012</v>
      </c>
      <c r="L259" s="13">
        <f t="shared" si="19"/>
        <v>0.30515959387230923</v>
      </c>
      <c r="M259" s="13">
        <f t="shared" si="20"/>
        <v>0.69484040612769071</v>
      </c>
      <c r="N259" s="4">
        <f t="shared" si="21"/>
        <v>0.48280318998769417</v>
      </c>
    </row>
    <row r="260" spans="1:14" x14ac:dyDescent="0.25">
      <c r="A260" s="1">
        <f>Forecast_Data!C254</f>
        <v>2012</v>
      </c>
      <c r="B260" s="1">
        <v>1</v>
      </c>
      <c r="C260" s="1">
        <f>Forecast_Data!E254</f>
        <v>0</v>
      </c>
      <c r="D260" s="1">
        <f>Forecast_Data!F254</f>
        <v>0</v>
      </c>
      <c r="E260" s="1">
        <f>Forecast_Data!G254</f>
        <v>0</v>
      </c>
      <c r="F260" s="1">
        <f>Forecast_Data!H254</f>
        <v>1</v>
      </c>
      <c r="G260" s="1">
        <f>Forecast_Data!I254</f>
        <v>0</v>
      </c>
      <c r="H260" s="1">
        <f>Forecast_Data!J254</f>
        <v>38</v>
      </c>
      <c r="I260" s="1">
        <f>Forecast_Data!K254</f>
        <v>0</v>
      </c>
      <c r="J260" s="1" t="str">
        <f>Forecast_Data!L254</f>
        <v>Jay Feely</v>
      </c>
      <c r="K260" s="1" t="str">
        <f t="shared" si="18"/>
        <v>Jay Feely-2012</v>
      </c>
      <c r="L260" s="13">
        <f t="shared" si="19"/>
        <v>0.8597687528037512</v>
      </c>
      <c r="M260" s="13">
        <f t="shared" si="20"/>
        <v>-0.8597687528037512</v>
      </c>
      <c r="N260" s="4">
        <f t="shared" si="21"/>
        <v>0.73920230829771782</v>
      </c>
    </row>
    <row r="261" spans="1:14" x14ac:dyDescent="0.25">
      <c r="A261" s="1">
        <f>Forecast_Data!C255</f>
        <v>2012</v>
      </c>
      <c r="B261" s="1">
        <v>1</v>
      </c>
      <c r="C261" s="1">
        <f>Forecast_Data!E255</f>
        <v>0</v>
      </c>
      <c r="D261" s="1">
        <f>Forecast_Data!F255</f>
        <v>0</v>
      </c>
      <c r="E261" s="1">
        <f>Forecast_Data!G255</f>
        <v>0</v>
      </c>
      <c r="F261" s="1">
        <f>Forecast_Data!H255</f>
        <v>0</v>
      </c>
      <c r="G261" s="1">
        <f>Forecast_Data!I255</f>
        <v>0</v>
      </c>
      <c r="H261" s="1">
        <f>Forecast_Data!J255</f>
        <v>47</v>
      </c>
      <c r="I261" s="1">
        <f>Forecast_Data!K255</f>
        <v>0</v>
      </c>
      <c r="J261" s="1" t="str">
        <f>Forecast_Data!L255</f>
        <v>Jay Feely</v>
      </c>
      <c r="K261" s="1" t="str">
        <f t="shared" si="18"/>
        <v>Jay Feely-2012</v>
      </c>
      <c r="L261" s="13">
        <f t="shared" si="19"/>
        <v>0.73157278062341635</v>
      </c>
      <c r="M261" s="13">
        <f t="shared" si="20"/>
        <v>-0.73157278062341635</v>
      </c>
      <c r="N261" s="4">
        <f t="shared" si="21"/>
        <v>0.5351987333490773</v>
      </c>
    </row>
    <row r="262" spans="1:14" x14ac:dyDescent="0.25">
      <c r="A262" s="1">
        <f>Forecast_Data!C256</f>
        <v>2012</v>
      </c>
      <c r="B262" s="1">
        <v>1</v>
      </c>
      <c r="C262" s="1">
        <f>Forecast_Data!E256</f>
        <v>0</v>
      </c>
      <c r="D262" s="1">
        <f>Forecast_Data!F256</f>
        <v>0</v>
      </c>
      <c r="E262" s="1">
        <f>Forecast_Data!G256</f>
        <v>0</v>
      </c>
      <c r="F262" s="1">
        <f>Forecast_Data!H256</f>
        <v>0</v>
      </c>
      <c r="G262" s="1">
        <f>Forecast_Data!I256</f>
        <v>0</v>
      </c>
      <c r="H262" s="1">
        <f>Forecast_Data!J256</f>
        <v>48</v>
      </c>
      <c r="I262" s="1">
        <f>Forecast_Data!K256</f>
        <v>1</v>
      </c>
      <c r="J262" s="1" t="str">
        <f>Forecast_Data!L256</f>
        <v>Jay Feely</v>
      </c>
      <c r="K262" s="1" t="str">
        <f t="shared" si="18"/>
        <v>Jay Feely-2012</v>
      </c>
      <c r="L262" s="13">
        <f t="shared" si="19"/>
        <v>0.7084770073808182</v>
      </c>
      <c r="M262" s="13">
        <f t="shared" si="20"/>
        <v>0.2915229926191818</v>
      </c>
      <c r="N262" s="4">
        <f t="shared" si="21"/>
        <v>8.4985655225643525E-2</v>
      </c>
    </row>
    <row r="263" spans="1:14" x14ac:dyDescent="0.25">
      <c r="A263" s="1">
        <f>Forecast_Data!C257</f>
        <v>2012</v>
      </c>
      <c r="B263" s="1">
        <v>1</v>
      </c>
      <c r="C263" s="1">
        <f>Forecast_Data!E257</f>
        <v>0</v>
      </c>
      <c r="D263" s="1">
        <f>Forecast_Data!F257</f>
        <v>0</v>
      </c>
      <c r="E263" s="1">
        <f>Forecast_Data!G257</f>
        <v>0</v>
      </c>
      <c r="F263" s="1">
        <f>Forecast_Data!H257</f>
        <v>0</v>
      </c>
      <c r="G263" s="1">
        <f>Forecast_Data!I257</f>
        <v>0</v>
      </c>
      <c r="H263" s="1">
        <f>Forecast_Data!J257</f>
        <v>28</v>
      </c>
      <c r="I263" s="1">
        <f>Forecast_Data!K257</f>
        <v>1</v>
      </c>
      <c r="J263" s="1" t="str">
        <f>Forecast_Data!L257</f>
        <v>Jay Feely</v>
      </c>
      <c r="K263" s="1" t="str">
        <f t="shared" si="18"/>
        <v>Jay Feely-2012</v>
      </c>
      <c r="L263" s="13">
        <f t="shared" si="19"/>
        <v>0.96008854500538421</v>
      </c>
      <c r="M263" s="13">
        <f t="shared" si="20"/>
        <v>3.9911454994615791E-2</v>
      </c>
      <c r="N263" s="4">
        <f t="shared" si="21"/>
        <v>1.5929242397872418E-3</v>
      </c>
    </row>
    <row r="264" spans="1:14" x14ac:dyDescent="0.25">
      <c r="A264" s="1">
        <f>Forecast_Data!C258</f>
        <v>2012</v>
      </c>
      <c r="B264" s="1">
        <v>1</v>
      </c>
      <c r="C264" s="1">
        <f>Forecast_Data!E258</f>
        <v>0</v>
      </c>
      <c r="D264" s="1">
        <f>Forecast_Data!F258</f>
        <v>0</v>
      </c>
      <c r="E264" s="1">
        <f>Forecast_Data!G258</f>
        <v>0</v>
      </c>
      <c r="F264" s="1">
        <f>Forecast_Data!H258</f>
        <v>0</v>
      </c>
      <c r="G264" s="1">
        <f>Forecast_Data!I258</f>
        <v>0</v>
      </c>
      <c r="H264" s="1">
        <f>Forecast_Data!J258</f>
        <v>38</v>
      </c>
      <c r="I264" s="1">
        <f>Forecast_Data!K258</f>
        <v>1</v>
      </c>
      <c r="J264" s="1" t="str">
        <f>Forecast_Data!L258</f>
        <v>Jay Feely</v>
      </c>
      <c r="K264" s="1" t="str">
        <f t="shared" si="18"/>
        <v>Jay Feely-2012</v>
      </c>
      <c r="L264" s="13">
        <f t="shared" si="19"/>
        <v>0.88433935372930905</v>
      </c>
      <c r="M264" s="13">
        <f t="shared" si="20"/>
        <v>0.11566064627069095</v>
      </c>
      <c r="N264" s="4">
        <f t="shared" si="21"/>
        <v>1.3377385095753896E-2</v>
      </c>
    </row>
    <row r="265" spans="1:14" x14ac:dyDescent="0.25">
      <c r="A265" s="1">
        <f>Forecast_Data!C259</f>
        <v>2012</v>
      </c>
      <c r="B265" s="1">
        <v>1</v>
      </c>
      <c r="C265" s="1">
        <f>Forecast_Data!E259</f>
        <v>0</v>
      </c>
      <c r="D265" s="1">
        <f>Forecast_Data!F259</f>
        <v>0</v>
      </c>
      <c r="E265" s="1">
        <f>Forecast_Data!G259</f>
        <v>0</v>
      </c>
      <c r="F265" s="1">
        <f>Forecast_Data!H259</f>
        <v>0</v>
      </c>
      <c r="G265" s="1">
        <f>Forecast_Data!I259</f>
        <v>0</v>
      </c>
      <c r="H265" s="1">
        <f>Forecast_Data!J259</f>
        <v>27</v>
      </c>
      <c r="I265" s="1">
        <f>Forecast_Data!K259</f>
        <v>1</v>
      </c>
      <c r="J265" s="1" t="str">
        <f>Forecast_Data!L259</f>
        <v>Jay Feely</v>
      </c>
      <c r="K265" s="1" t="str">
        <f t="shared" ref="K265:K328" si="22">CONCATENATE(J265,"-",A265)</f>
        <v>Jay Feely-2012</v>
      </c>
      <c r="L265" s="13">
        <f t="shared" ref="L265:L328" si="23">1/(1+EXP(-(SUMPRODUCT($B$3:$H$3,B265:H265))))</f>
        <v>0.9642562038096002</v>
      </c>
      <c r="M265" s="13">
        <f t="shared" ref="M265:M328" si="24">I265-L265</f>
        <v>3.5743796190399801E-2</v>
      </c>
      <c r="N265" s="4">
        <f t="shared" ref="N265:N328" si="25">M265^2</f>
        <v>1.2776189661008394E-3</v>
      </c>
    </row>
    <row r="266" spans="1:14" x14ac:dyDescent="0.25">
      <c r="A266" s="1">
        <f>Forecast_Data!C260</f>
        <v>2012</v>
      </c>
      <c r="B266" s="1">
        <v>1</v>
      </c>
      <c r="C266" s="1">
        <f>Forecast_Data!E260</f>
        <v>0</v>
      </c>
      <c r="D266" s="1">
        <f>Forecast_Data!F260</f>
        <v>0</v>
      </c>
      <c r="E266" s="1">
        <f>Forecast_Data!G260</f>
        <v>0</v>
      </c>
      <c r="F266" s="1">
        <f>Forecast_Data!H260</f>
        <v>1</v>
      </c>
      <c r="G266" s="1">
        <f>Forecast_Data!I260</f>
        <v>0</v>
      </c>
      <c r="H266" s="1">
        <f>Forecast_Data!J260</f>
        <v>32</v>
      </c>
      <c r="I266" s="1">
        <f>Forecast_Data!K260</f>
        <v>1</v>
      </c>
      <c r="J266" s="1" t="str">
        <f>Forecast_Data!L260</f>
        <v>Jay Feely</v>
      </c>
      <c r="K266" s="1" t="str">
        <f t="shared" si="22"/>
        <v>Jay Feely-2012</v>
      </c>
      <c r="L266" s="13">
        <f t="shared" si="23"/>
        <v>0.92421747345102112</v>
      </c>
      <c r="M266" s="13">
        <f t="shared" si="24"/>
        <v>7.5782526548978879E-2</v>
      </c>
      <c r="N266" s="4">
        <f t="shared" si="25"/>
        <v>5.7429913301466889E-3</v>
      </c>
    </row>
    <row r="267" spans="1:14" x14ac:dyDescent="0.25">
      <c r="A267" s="1">
        <f>Forecast_Data!C261</f>
        <v>2012</v>
      </c>
      <c r="B267" s="1">
        <v>1</v>
      </c>
      <c r="C267" s="1">
        <f>Forecast_Data!E261</f>
        <v>0</v>
      </c>
      <c r="D267" s="1">
        <f>Forecast_Data!F261</f>
        <v>0</v>
      </c>
      <c r="E267" s="1">
        <f>Forecast_Data!G261</f>
        <v>0</v>
      </c>
      <c r="F267" s="1">
        <f>Forecast_Data!H261</f>
        <v>1</v>
      </c>
      <c r="G267" s="1">
        <f>Forecast_Data!I261</f>
        <v>0</v>
      </c>
      <c r="H267" s="1">
        <f>Forecast_Data!J261</f>
        <v>49</v>
      </c>
      <c r="I267" s="1">
        <f>Forecast_Data!K261</f>
        <v>1</v>
      </c>
      <c r="J267" s="1" t="str">
        <f>Forecast_Data!L261</f>
        <v>Jay Feely</v>
      </c>
      <c r="K267" s="1" t="str">
        <f t="shared" si="22"/>
        <v>Jay Feely-2012</v>
      </c>
      <c r="L267" s="13">
        <f t="shared" si="23"/>
        <v>0.63473182066337186</v>
      </c>
      <c r="M267" s="13">
        <f t="shared" si="24"/>
        <v>0.36526817933662814</v>
      </c>
      <c r="N267" s="4">
        <f t="shared" si="25"/>
        <v>0.13342084283589514</v>
      </c>
    </row>
    <row r="268" spans="1:14" x14ac:dyDescent="0.25">
      <c r="A268" s="1">
        <f>Forecast_Data!C262</f>
        <v>2012</v>
      </c>
      <c r="B268" s="1">
        <v>1</v>
      </c>
      <c r="C268" s="1">
        <f>Forecast_Data!E262</f>
        <v>0</v>
      </c>
      <c r="D268" s="1">
        <f>Forecast_Data!F262</f>
        <v>0</v>
      </c>
      <c r="E268" s="1">
        <f>Forecast_Data!G262</f>
        <v>0</v>
      </c>
      <c r="F268" s="1">
        <f>Forecast_Data!H262</f>
        <v>1</v>
      </c>
      <c r="G268" s="1">
        <f>Forecast_Data!I262</f>
        <v>0</v>
      </c>
      <c r="H268" s="1">
        <f>Forecast_Data!J262</f>
        <v>35</v>
      </c>
      <c r="I268" s="1">
        <f>Forecast_Data!K262</f>
        <v>1</v>
      </c>
      <c r="J268" s="1" t="str">
        <f>Forecast_Data!L262</f>
        <v>Jay Feely</v>
      </c>
      <c r="K268" s="1" t="str">
        <f t="shared" si="22"/>
        <v>Jay Feely-2012</v>
      </c>
      <c r="L268" s="13">
        <f t="shared" si="23"/>
        <v>0.89634201202718056</v>
      </c>
      <c r="M268" s="13">
        <f t="shared" si="24"/>
        <v>0.10365798797281944</v>
      </c>
      <c r="N268" s="4">
        <f t="shared" si="25"/>
        <v>1.074497847057318E-2</v>
      </c>
    </row>
    <row r="269" spans="1:14" x14ac:dyDescent="0.25">
      <c r="A269" s="1">
        <f>Forecast_Data!C263</f>
        <v>2013</v>
      </c>
      <c r="B269" s="1">
        <v>1</v>
      </c>
      <c r="C269" s="1">
        <f>Forecast_Data!E263</f>
        <v>0</v>
      </c>
      <c r="D269" s="1">
        <f>Forecast_Data!F263</f>
        <v>0</v>
      </c>
      <c r="E269" s="1">
        <f>Forecast_Data!G263</f>
        <v>0</v>
      </c>
      <c r="F269" s="1">
        <f>Forecast_Data!H263</f>
        <v>0</v>
      </c>
      <c r="G269" s="1">
        <f>Forecast_Data!I263</f>
        <v>0</v>
      </c>
      <c r="H269" s="1">
        <f>Forecast_Data!J263</f>
        <v>30</v>
      </c>
      <c r="I269" s="1">
        <f>Forecast_Data!K263</f>
        <v>1</v>
      </c>
      <c r="J269" s="1" t="str">
        <f>Forecast_Data!L263</f>
        <v>Jay Feely</v>
      </c>
      <c r="K269" s="1" t="str">
        <f t="shared" si="22"/>
        <v>Jay Feely-2013</v>
      </c>
      <c r="L269" s="13">
        <f t="shared" si="23"/>
        <v>0.95031666983427465</v>
      </c>
      <c r="M269" s="13">
        <f t="shared" si="24"/>
        <v>4.9683330165725348E-2</v>
      </c>
      <c r="N269" s="4">
        <f t="shared" si="25"/>
        <v>2.4684332963564744E-3</v>
      </c>
    </row>
    <row r="270" spans="1:14" x14ac:dyDescent="0.25">
      <c r="A270" s="1">
        <f>Forecast_Data!C264</f>
        <v>2013</v>
      </c>
      <c r="B270" s="1">
        <v>1</v>
      </c>
      <c r="C270" s="1">
        <f>Forecast_Data!E264</f>
        <v>0</v>
      </c>
      <c r="D270" s="1">
        <f>Forecast_Data!F264</f>
        <v>0</v>
      </c>
      <c r="E270" s="1">
        <f>Forecast_Data!G264</f>
        <v>0</v>
      </c>
      <c r="F270" s="1">
        <f>Forecast_Data!H264</f>
        <v>0</v>
      </c>
      <c r="G270" s="1">
        <f>Forecast_Data!I264</f>
        <v>0</v>
      </c>
      <c r="H270" s="1">
        <f>Forecast_Data!J264</f>
        <v>50</v>
      </c>
      <c r="I270" s="1">
        <f>Forecast_Data!K264</f>
        <v>0</v>
      </c>
      <c r="J270" s="1" t="str">
        <f>Forecast_Data!L264</f>
        <v>Jay Feely</v>
      </c>
      <c r="K270" s="1" t="str">
        <f t="shared" si="22"/>
        <v>Jay Feely-2013</v>
      </c>
      <c r="L270" s="13">
        <f t="shared" si="23"/>
        <v>0.65898232068151108</v>
      </c>
      <c r="M270" s="13">
        <f t="shared" si="24"/>
        <v>-0.65898232068151108</v>
      </c>
      <c r="N270" s="4">
        <f t="shared" si="25"/>
        <v>0.43425769897078992</v>
      </c>
    </row>
    <row r="271" spans="1:14" x14ac:dyDescent="0.25">
      <c r="A271" s="1">
        <f>Forecast_Data!C265</f>
        <v>2013</v>
      </c>
      <c r="B271" s="1">
        <v>1</v>
      </c>
      <c r="C271" s="1">
        <f>Forecast_Data!E265</f>
        <v>0</v>
      </c>
      <c r="D271" s="1">
        <f>Forecast_Data!F265</f>
        <v>0</v>
      </c>
      <c r="E271" s="1">
        <f>Forecast_Data!G265</f>
        <v>0</v>
      </c>
      <c r="F271" s="1">
        <f>Forecast_Data!H265</f>
        <v>1</v>
      </c>
      <c r="G271" s="1">
        <f>Forecast_Data!I265</f>
        <v>0</v>
      </c>
      <c r="H271" s="1">
        <f>Forecast_Data!J265</f>
        <v>47</v>
      </c>
      <c r="I271" s="1">
        <f>Forecast_Data!K265</f>
        <v>1</v>
      </c>
      <c r="J271" s="1" t="str">
        <f>Forecast_Data!L265</f>
        <v>Jay Feely</v>
      </c>
      <c r="K271" s="1" t="str">
        <f t="shared" si="22"/>
        <v>Jay Feely-2013</v>
      </c>
      <c r="L271" s="13">
        <f t="shared" si="23"/>
        <v>0.68606945453005364</v>
      </c>
      <c r="M271" s="13">
        <f t="shared" si="24"/>
        <v>0.31393054546994636</v>
      </c>
      <c r="N271" s="4">
        <f t="shared" si="25"/>
        <v>9.8552387379058068E-2</v>
      </c>
    </row>
    <row r="272" spans="1:14" x14ac:dyDescent="0.25">
      <c r="A272" s="1">
        <f>Forecast_Data!C266</f>
        <v>2013</v>
      </c>
      <c r="B272" s="1">
        <v>1</v>
      </c>
      <c r="C272" s="1">
        <f>Forecast_Data!E266</f>
        <v>0</v>
      </c>
      <c r="D272" s="1">
        <f>Forecast_Data!F266</f>
        <v>0</v>
      </c>
      <c r="E272" s="1">
        <f>Forecast_Data!G266</f>
        <v>0</v>
      </c>
      <c r="F272" s="1">
        <f>Forecast_Data!H266</f>
        <v>1</v>
      </c>
      <c r="G272" s="1">
        <f>Forecast_Data!I266</f>
        <v>0</v>
      </c>
      <c r="H272" s="1">
        <f>Forecast_Data!J266</f>
        <v>23</v>
      </c>
      <c r="I272" s="1">
        <f>Forecast_Data!K266</f>
        <v>1</v>
      </c>
      <c r="J272" s="1" t="str">
        <f>Forecast_Data!L266</f>
        <v>Jay Feely</v>
      </c>
      <c r="K272" s="1" t="str">
        <f t="shared" si="22"/>
        <v>Jay Feely-2013</v>
      </c>
      <c r="L272" s="13">
        <f t="shared" si="23"/>
        <v>0.97160243206806396</v>
      </c>
      <c r="M272" s="13">
        <f t="shared" si="24"/>
        <v>2.8397567931936041E-2</v>
      </c>
      <c r="N272" s="4">
        <f t="shared" si="25"/>
        <v>8.0642186444892215E-4</v>
      </c>
    </row>
    <row r="273" spans="1:14" x14ac:dyDescent="0.25">
      <c r="A273" s="1">
        <f>Forecast_Data!C267</f>
        <v>2013</v>
      </c>
      <c r="B273" s="1">
        <v>1</v>
      </c>
      <c r="C273" s="1">
        <f>Forecast_Data!E267</f>
        <v>0</v>
      </c>
      <c r="D273" s="1">
        <f>Forecast_Data!F267</f>
        <v>0</v>
      </c>
      <c r="E273" s="1">
        <f>Forecast_Data!G267</f>
        <v>0</v>
      </c>
      <c r="F273" s="1">
        <f>Forecast_Data!H267</f>
        <v>1</v>
      </c>
      <c r="G273" s="1">
        <f>Forecast_Data!I267</f>
        <v>0</v>
      </c>
      <c r="H273" s="1">
        <f>Forecast_Data!J267</f>
        <v>43</v>
      </c>
      <c r="I273" s="1">
        <f>Forecast_Data!K267</f>
        <v>1</v>
      </c>
      <c r="J273" s="1" t="str">
        <f>Forecast_Data!L267</f>
        <v>Jay Feely</v>
      </c>
      <c r="K273" s="1" t="str">
        <f t="shared" si="22"/>
        <v>Jay Feely-2013</v>
      </c>
      <c r="L273" s="13">
        <f t="shared" si="23"/>
        <v>0.77561271064965442</v>
      </c>
      <c r="M273" s="13">
        <f t="shared" si="24"/>
        <v>0.22438728935034558</v>
      </c>
      <c r="N273" s="4">
        <f t="shared" si="25"/>
        <v>5.0349655621995712E-2</v>
      </c>
    </row>
    <row r="274" spans="1:14" x14ac:dyDescent="0.25">
      <c r="A274" s="1">
        <f>Forecast_Data!C268</f>
        <v>2013</v>
      </c>
      <c r="B274" s="1">
        <v>1</v>
      </c>
      <c r="C274" s="1">
        <f>Forecast_Data!E268</f>
        <v>0</v>
      </c>
      <c r="D274" s="1">
        <f>Forecast_Data!F268</f>
        <v>0</v>
      </c>
      <c r="E274" s="1">
        <f>Forecast_Data!G268</f>
        <v>0</v>
      </c>
      <c r="F274" s="1">
        <f>Forecast_Data!H268</f>
        <v>1</v>
      </c>
      <c r="G274" s="1">
        <f>Forecast_Data!I268</f>
        <v>0</v>
      </c>
      <c r="H274" s="1">
        <f>Forecast_Data!J268</f>
        <v>33</v>
      </c>
      <c r="I274" s="1">
        <f>Forecast_Data!K268</f>
        <v>1</v>
      </c>
      <c r="J274" s="1" t="str">
        <f>Forecast_Data!L268</f>
        <v>Jay Feely</v>
      </c>
      <c r="K274" s="1" t="str">
        <f t="shared" si="22"/>
        <v>Jay Feely-2013</v>
      </c>
      <c r="L274" s="13">
        <f t="shared" si="23"/>
        <v>0.91578908127035819</v>
      </c>
      <c r="M274" s="13">
        <f t="shared" si="24"/>
        <v>8.4210918729641815E-2</v>
      </c>
      <c r="N274" s="4">
        <f t="shared" si="25"/>
        <v>7.0914788332903387E-3</v>
      </c>
    </row>
    <row r="275" spans="1:14" x14ac:dyDescent="0.25">
      <c r="A275" s="1">
        <f>Forecast_Data!C269</f>
        <v>2013</v>
      </c>
      <c r="B275" s="1">
        <v>1</v>
      </c>
      <c r="C275" s="1">
        <f>Forecast_Data!E269</f>
        <v>0</v>
      </c>
      <c r="D275" s="1">
        <f>Forecast_Data!F269</f>
        <v>0</v>
      </c>
      <c r="E275" s="1">
        <f>Forecast_Data!G269</f>
        <v>0</v>
      </c>
      <c r="F275" s="1">
        <f>Forecast_Data!H269</f>
        <v>1</v>
      </c>
      <c r="G275" s="1">
        <f>Forecast_Data!I269</f>
        <v>0</v>
      </c>
      <c r="H275" s="1">
        <f>Forecast_Data!J269</f>
        <v>42</v>
      </c>
      <c r="I275" s="1">
        <f>Forecast_Data!K269</f>
        <v>1</v>
      </c>
      <c r="J275" s="1" t="str">
        <f>Forecast_Data!L269</f>
        <v>Jay Feely</v>
      </c>
      <c r="K275" s="1" t="str">
        <f t="shared" si="22"/>
        <v>Jay Feely-2013</v>
      </c>
      <c r="L275" s="13">
        <f t="shared" si="23"/>
        <v>0.79492923000934301</v>
      </c>
      <c r="M275" s="13">
        <f t="shared" si="24"/>
        <v>0.20507076999065699</v>
      </c>
      <c r="N275" s="4">
        <f t="shared" si="25"/>
        <v>4.2054020704560942E-2</v>
      </c>
    </row>
    <row r="276" spans="1:14" x14ac:dyDescent="0.25">
      <c r="A276" s="1">
        <f>Forecast_Data!C270</f>
        <v>2013</v>
      </c>
      <c r="B276" s="1">
        <v>1</v>
      </c>
      <c r="C276" s="1">
        <f>Forecast_Data!E270</f>
        <v>0</v>
      </c>
      <c r="D276" s="1">
        <f>Forecast_Data!F270</f>
        <v>0</v>
      </c>
      <c r="E276" s="1">
        <f>Forecast_Data!G270</f>
        <v>0</v>
      </c>
      <c r="F276" s="1">
        <f>Forecast_Data!H270</f>
        <v>1</v>
      </c>
      <c r="G276" s="1">
        <f>Forecast_Data!I270</f>
        <v>0</v>
      </c>
      <c r="H276" s="1">
        <f>Forecast_Data!J270</f>
        <v>50</v>
      </c>
      <c r="I276" s="1">
        <f>Forecast_Data!K270</f>
        <v>1</v>
      </c>
      <c r="J276" s="1" t="str">
        <f>Forecast_Data!L270</f>
        <v>Jay Feely</v>
      </c>
      <c r="K276" s="1" t="str">
        <f t="shared" si="22"/>
        <v>Jay Feely-2013</v>
      </c>
      <c r="L276" s="13">
        <f t="shared" si="23"/>
        <v>0.60777106538731296</v>
      </c>
      <c r="M276" s="13">
        <f t="shared" si="24"/>
        <v>0.39222893461268704</v>
      </c>
      <c r="N276" s="4">
        <f t="shared" si="25"/>
        <v>0.15384353714740354</v>
      </c>
    </row>
    <row r="277" spans="1:14" x14ac:dyDescent="0.25">
      <c r="A277" s="1">
        <f>Forecast_Data!C271</f>
        <v>2013</v>
      </c>
      <c r="B277" s="1">
        <v>1</v>
      </c>
      <c r="C277" s="1">
        <f>Forecast_Data!E271</f>
        <v>0</v>
      </c>
      <c r="D277" s="1">
        <f>Forecast_Data!F271</f>
        <v>0</v>
      </c>
      <c r="E277" s="1">
        <f>Forecast_Data!G271</f>
        <v>0</v>
      </c>
      <c r="F277" s="1">
        <f>Forecast_Data!H271</f>
        <v>1</v>
      </c>
      <c r="G277" s="1">
        <f>Forecast_Data!I271</f>
        <v>0</v>
      </c>
      <c r="H277" s="1">
        <f>Forecast_Data!J271</f>
        <v>39</v>
      </c>
      <c r="I277" s="1">
        <f>Forecast_Data!K271</f>
        <v>1</v>
      </c>
      <c r="J277" s="1" t="str">
        <f>Forecast_Data!L271</f>
        <v>Jay Feely</v>
      </c>
      <c r="K277" s="1" t="str">
        <f t="shared" si="22"/>
        <v>Jay Feely-2013</v>
      </c>
      <c r="L277" s="13">
        <f t="shared" si="23"/>
        <v>0.84537172939526051</v>
      </c>
      <c r="M277" s="13">
        <f t="shared" si="24"/>
        <v>0.15462827060473949</v>
      </c>
      <c r="N277" s="4">
        <f t="shared" si="25"/>
        <v>2.3909902070212544E-2</v>
      </c>
    </row>
    <row r="278" spans="1:14" x14ac:dyDescent="0.25">
      <c r="A278" s="1">
        <f>Forecast_Data!C272</f>
        <v>2013</v>
      </c>
      <c r="B278" s="1">
        <v>1</v>
      </c>
      <c r="C278" s="1">
        <f>Forecast_Data!E272</f>
        <v>0</v>
      </c>
      <c r="D278" s="1">
        <f>Forecast_Data!F272</f>
        <v>0</v>
      </c>
      <c r="E278" s="1">
        <f>Forecast_Data!G272</f>
        <v>0</v>
      </c>
      <c r="F278" s="1">
        <f>Forecast_Data!H272</f>
        <v>1</v>
      </c>
      <c r="G278" s="1">
        <f>Forecast_Data!I272</f>
        <v>0</v>
      </c>
      <c r="H278" s="1">
        <f>Forecast_Data!J272</f>
        <v>38</v>
      </c>
      <c r="I278" s="1">
        <f>Forecast_Data!K272</f>
        <v>1</v>
      </c>
      <c r="J278" s="1" t="str">
        <f>Forecast_Data!L272</f>
        <v>Jay Feely</v>
      </c>
      <c r="K278" s="1" t="str">
        <f t="shared" si="22"/>
        <v>Jay Feely-2013</v>
      </c>
      <c r="L278" s="13">
        <f t="shared" si="23"/>
        <v>0.8597687528037512</v>
      </c>
      <c r="M278" s="13">
        <f t="shared" si="24"/>
        <v>0.1402312471962488</v>
      </c>
      <c r="N278" s="4">
        <f t="shared" si="25"/>
        <v>1.9664802690215435E-2</v>
      </c>
    </row>
    <row r="279" spans="1:14" x14ac:dyDescent="0.25">
      <c r="A279" s="1">
        <f>Forecast_Data!C273</f>
        <v>2013</v>
      </c>
      <c r="B279" s="1">
        <v>1</v>
      </c>
      <c r="C279" s="1">
        <f>Forecast_Data!E273</f>
        <v>0</v>
      </c>
      <c r="D279" s="1">
        <f>Forecast_Data!F273</f>
        <v>0</v>
      </c>
      <c r="E279" s="1">
        <f>Forecast_Data!G273</f>
        <v>0</v>
      </c>
      <c r="F279" s="1">
        <f>Forecast_Data!H273</f>
        <v>1</v>
      </c>
      <c r="G279" s="1">
        <f>Forecast_Data!I273</f>
        <v>0</v>
      </c>
      <c r="H279" s="1">
        <f>Forecast_Data!J273</f>
        <v>35</v>
      </c>
      <c r="I279" s="1">
        <f>Forecast_Data!K273</f>
        <v>1</v>
      </c>
      <c r="J279" s="1" t="str">
        <f>Forecast_Data!L273</f>
        <v>Jay Feely</v>
      </c>
      <c r="K279" s="1" t="str">
        <f t="shared" si="22"/>
        <v>Jay Feely-2013</v>
      </c>
      <c r="L279" s="13">
        <f t="shared" si="23"/>
        <v>0.89634201202718056</v>
      </c>
      <c r="M279" s="13">
        <f t="shared" si="24"/>
        <v>0.10365798797281944</v>
      </c>
      <c r="N279" s="4">
        <f t="shared" si="25"/>
        <v>1.074497847057318E-2</v>
      </c>
    </row>
    <row r="280" spans="1:14" x14ac:dyDescent="0.25">
      <c r="A280" s="1">
        <f>Forecast_Data!C274</f>
        <v>2013</v>
      </c>
      <c r="B280" s="1">
        <v>1</v>
      </c>
      <c r="C280" s="1">
        <f>Forecast_Data!E274</f>
        <v>0</v>
      </c>
      <c r="D280" s="1">
        <f>Forecast_Data!F274</f>
        <v>0</v>
      </c>
      <c r="E280" s="1">
        <f>Forecast_Data!G274</f>
        <v>0</v>
      </c>
      <c r="F280" s="1">
        <f>Forecast_Data!H274</f>
        <v>1</v>
      </c>
      <c r="G280" s="1">
        <f>Forecast_Data!I274</f>
        <v>0</v>
      </c>
      <c r="H280" s="1">
        <f>Forecast_Data!J274</f>
        <v>21</v>
      </c>
      <c r="I280" s="1">
        <f>Forecast_Data!K274</f>
        <v>1</v>
      </c>
      <c r="J280" s="1" t="str">
        <f>Forecast_Data!L274</f>
        <v>Jay Feely</v>
      </c>
      <c r="K280" s="1" t="str">
        <f t="shared" si="22"/>
        <v>Jay Feely-2013</v>
      </c>
      <c r="L280" s="13">
        <f t="shared" si="23"/>
        <v>0.97728781281658972</v>
      </c>
      <c r="M280" s="13">
        <f t="shared" si="24"/>
        <v>2.2712187183410282E-2</v>
      </c>
      <c r="N280" s="4">
        <f t="shared" si="25"/>
        <v>5.1584344665426629E-4</v>
      </c>
    </row>
    <row r="281" spans="1:14" x14ac:dyDescent="0.25">
      <c r="A281" s="1">
        <f>Forecast_Data!C275</f>
        <v>2013</v>
      </c>
      <c r="B281" s="1">
        <v>1</v>
      </c>
      <c r="C281" s="1">
        <f>Forecast_Data!E275</f>
        <v>0</v>
      </c>
      <c r="D281" s="1">
        <f>Forecast_Data!F275</f>
        <v>0</v>
      </c>
      <c r="E281" s="1">
        <f>Forecast_Data!G275</f>
        <v>0</v>
      </c>
      <c r="F281" s="1">
        <f>Forecast_Data!H275</f>
        <v>1</v>
      </c>
      <c r="G281" s="1">
        <f>Forecast_Data!I275</f>
        <v>0</v>
      </c>
      <c r="H281" s="1">
        <f>Forecast_Data!J275</f>
        <v>28</v>
      </c>
      <c r="I281" s="1">
        <f>Forecast_Data!K275</f>
        <v>0</v>
      </c>
      <c r="J281" s="1" t="str">
        <f>Forecast_Data!L275</f>
        <v>Jay Feely</v>
      </c>
      <c r="K281" s="1" t="str">
        <f t="shared" si="22"/>
        <v>Jay Feely-2013</v>
      </c>
      <c r="L281" s="13">
        <f t="shared" si="23"/>
        <v>0.9507130218808727</v>
      </c>
      <c r="M281" s="13">
        <f t="shared" si="24"/>
        <v>-0.9507130218808727</v>
      </c>
      <c r="N281" s="4">
        <f t="shared" si="25"/>
        <v>0.90385524997386069</v>
      </c>
    </row>
    <row r="282" spans="1:14" x14ac:dyDescent="0.25">
      <c r="A282" s="1">
        <f>Forecast_Data!C276</f>
        <v>2013</v>
      </c>
      <c r="B282" s="1">
        <v>1</v>
      </c>
      <c r="C282" s="1">
        <f>Forecast_Data!E276</f>
        <v>0</v>
      </c>
      <c r="D282" s="1">
        <f>Forecast_Data!F276</f>
        <v>0</v>
      </c>
      <c r="E282" s="1">
        <f>Forecast_Data!G276</f>
        <v>0</v>
      </c>
      <c r="F282" s="1">
        <f>Forecast_Data!H276</f>
        <v>1</v>
      </c>
      <c r="G282" s="1">
        <f>Forecast_Data!I276</f>
        <v>0</v>
      </c>
      <c r="H282" s="1">
        <f>Forecast_Data!J276</f>
        <v>48</v>
      </c>
      <c r="I282" s="1">
        <f>Forecast_Data!K276</f>
        <v>1</v>
      </c>
      <c r="J282" s="1" t="str">
        <f>Forecast_Data!L276</f>
        <v>Jay Feely</v>
      </c>
      <c r="K282" s="1" t="str">
        <f t="shared" si="22"/>
        <v>Jay Feely-2013</v>
      </c>
      <c r="L282" s="13">
        <f t="shared" si="23"/>
        <v>0.66087342788774039</v>
      </c>
      <c r="M282" s="13">
        <f t="shared" si="24"/>
        <v>0.33912657211225961</v>
      </c>
      <c r="N282" s="4">
        <f t="shared" si="25"/>
        <v>0.11500683191261162</v>
      </c>
    </row>
    <row r="283" spans="1:14" x14ac:dyDescent="0.25">
      <c r="A283" s="1">
        <f>Forecast_Data!C277</f>
        <v>2013</v>
      </c>
      <c r="B283" s="1">
        <v>1</v>
      </c>
      <c r="C283" s="1">
        <f>Forecast_Data!E277</f>
        <v>0</v>
      </c>
      <c r="D283" s="1">
        <f>Forecast_Data!F277</f>
        <v>0</v>
      </c>
      <c r="E283" s="1">
        <f>Forecast_Data!G277</f>
        <v>0</v>
      </c>
      <c r="F283" s="1">
        <f>Forecast_Data!H277</f>
        <v>1</v>
      </c>
      <c r="G283" s="1">
        <f>Forecast_Data!I277</f>
        <v>0</v>
      </c>
      <c r="H283" s="1">
        <f>Forecast_Data!J277</f>
        <v>50</v>
      </c>
      <c r="I283" s="1">
        <f>Forecast_Data!K277</f>
        <v>1</v>
      </c>
      <c r="J283" s="1" t="str">
        <f>Forecast_Data!L277</f>
        <v>Jay Feely</v>
      </c>
      <c r="K283" s="1" t="str">
        <f t="shared" si="22"/>
        <v>Jay Feely-2013</v>
      </c>
      <c r="L283" s="13">
        <f t="shared" si="23"/>
        <v>0.60777106538731296</v>
      </c>
      <c r="M283" s="13">
        <f t="shared" si="24"/>
        <v>0.39222893461268704</v>
      </c>
      <c r="N283" s="4">
        <f t="shared" si="25"/>
        <v>0.15384353714740354</v>
      </c>
    </row>
    <row r="284" spans="1:14" x14ac:dyDescent="0.25">
      <c r="A284" s="1">
        <f>Forecast_Data!C278</f>
        <v>2013</v>
      </c>
      <c r="B284" s="1">
        <v>1</v>
      </c>
      <c r="C284" s="1">
        <f>Forecast_Data!E278</f>
        <v>0</v>
      </c>
      <c r="D284" s="1">
        <f>Forecast_Data!F278</f>
        <v>0</v>
      </c>
      <c r="E284" s="1">
        <f>Forecast_Data!G278</f>
        <v>0</v>
      </c>
      <c r="F284" s="1">
        <f>Forecast_Data!H278</f>
        <v>1</v>
      </c>
      <c r="G284" s="1">
        <f>Forecast_Data!I278</f>
        <v>0</v>
      </c>
      <c r="H284" s="1">
        <f>Forecast_Data!J278</f>
        <v>21</v>
      </c>
      <c r="I284" s="1">
        <f>Forecast_Data!K278</f>
        <v>1</v>
      </c>
      <c r="J284" s="1" t="str">
        <f>Forecast_Data!L278</f>
        <v>Jay Feely</v>
      </c>
      <c r="K284" s="1" t="str">
        <f t="shared" si="22"/>
        <v>Jay Feely-2013</v>
      </c>
      <c r="L284" s="13">
        <f t="shared" si="23"/>
        <v>0.97728781281658972</v>
      </c>
      <c r="M284" s="13">
        <f t="shared" si="24"/>
        <v>2.2712187183410282E-2</v>
      </c>
      <c r="N284" s="4">
        <f t="shared" si="25"/>
        <v>5.1584344665426629E-4</v>
      </c>
    </row>
    <row r="285" spans="1:14" x14ac:dyDescent="0.25">
      <c r="A285" s="1">
        <f>Forecast_Data!C279</f>
        <v>2013</v>
      </c>
      <c r="B285" s="1">
        <v>1</v>
      </c>
      <c r="C285" s="1">
        <f>Forecast_Data!E279</f>
        <v>0</v>
      </c>
      <c r="D285" s="1">
        <f>Forecast_Data!F279</f>
        <v>0</v>
      </c>
      <c r="E285" s="1">
        <f>Forecast_Data!G279</f>
        <v>0</v>
      </c>
      <c r="F285" s="1">
        <f>Forecast_Data!H279</f>
        <v>1</v>
      </c>
      <c r="G285" s="1">
        <f>Forecast_Data!I279</f>
        <v>0</v>
      </c>
      <c r="H285" s="1">
        <f>Forecast_Data!J279</f>
        <v>25</v>
      </c>
      <c r="I285" s="1">
        <f>Forecast_Data!K279</f>
        <v>1</v>
      </c>
      <c r="J285" s="1" t="str">
        <f>Forecast_Data!L279</f>
        <v>Jay Feely</v>
      </c>
      <c r="K285" s="1" t="str">
        <f t="shared" si="22"/>
        <v>Jay Feely-2013</v>
      </c>
      <c r="L285" s="13">
        <f t="shared" si="23"/>
        <v>0.96454550109563053</v>
      </c>
      <c r="M285" s="13">
        <f t="shared" si="24"/>
        <v>3.5454498904369469E-2</v>
      </c>
      <c r="N285" s="4">
        <f t="shared" si="25"/>
        <v>1.2570214925599359E-3</v>
      </c>
    </row>
    <row r="286" spans="1:14" x14ac:dyDescent="0.25">
      <c r="A286" s="1">
        <f>Forecast_Data!C280</f>
        <v>2013</v>
      </c>
      <c r="B286" s="1">
        <v>1</v>
      </c>
      <c r="C286" s="1">
        <f>Forecast_Data!E280</f>
        <v>0</v>
      </c>
      <c r="D286" s="1">
        <f>Forecast_Data!F280</f>
        <v>0</v>
      </c>
      <c r="E286" s="1">
        <f>Forecast_Data!G280</f>
        <v>0</v>
      </c>
      <c r="F286" s="1">
        <f>Forecast_Data!H280</f>
        <v>1</v>
      </c>
      <c r="G286" s="1">
        <f>Forecast_Data!I280</f>
        <v>0</v>
      </c>
      <c r="H286" s="1">
        <f>Forecast_Data!J280</f>
        <v>50</v>
      </c>
      <c r="I286" s="1">
        <f>Forecast_Data!K280</f>
        <v>0</v>
      </c>
      <c r="J286" s="1" t="str">
        <f>Forecast_Data!L280</f>
        <v>Jay Feely</v>
      </c>
      <c r="K286" s="1" t="str">
        <f t="shared" si="22"/>
        <v>Jay Feely-2013</v>
      </c>
      <c r="L286" s="13">
        <f t="shared" si="23"/>
        <v>0.60777106538731296</v>
      </c>
      <c r="M286" s="13">
        <f t="shared" si="24"/>
        <v>-0.60777106538731296</v>
      </c>
      <c r="N286" s="4">
        <f t="shared" si="25"/>
        <v>0.36938566792202943</v>
      </c>
    </row>
    <row r="287" spans="1:14" x14ac:dyDescent="0.25">
      <c r="A287" s="1">
        <f>Forecast_Data!C281</f>
        <v>2013</v>
      </c>
      <c r="B287" s="1">
        <v>1</v>
      </c>
      <c r="C287" s="1">
        <f>Forecast_Data!E281</f>
        <v>0</v>
      </c>
      <c r="D287" s="1">
        <f>Forecast_Data!F281</f>
        <v>0</v>
      </c>
      <c r="E287" s="1">
        <f>Forecast_Data!G281</f>
        <v>0</v>
      </c>
      <c r="F287" s="1">
        <f>Forecast_Data!H281</f>
        <v>1</v>
      </c>
      <c r="G287" s="1">
        <f>Forecast_Data!I281</f>
        <v>0</v>
      </c>
      <c r="H287" s="1">
        <f>Forecast_Data!J281</f>
        <v>25</v>
      </c>
      <c r="I287" s="1">
        <f>Forecast_Data!K281</f>
        <v>0</v>
      </c>
      <c r="J287" s="1" t="str">
        <f>Forecast_Data!L281</f>
        <v>Jay Feely</v>
      </c>
      <c r="K287" s="1" t="str">
        <f t="shared" si="22"/>
        <v>Jay Feely-2013</v>
      </c>
      <c r="L287" s="13">
        <f t="shared" si="23"/>
        <v>0.96454550109563053</v>
      </c>
      <c r="M287" s="13">
        <f t="shared" si="24"/>
        <v>-0.96454550109563053</v>
      </c>
      <c r="N287" s="4">
        <f t="shared" si="25"/>
        <v>0.93034802368382097</v>
      </c>
    </row>
    <row r="288" spans="1:14" x14ac:dyDescent="0.25">
      <c r="A288" s="1">
        <f>Forecast_Data!C282</f>
        <v>2012</v>
      </c>
      <c r="B288" s="1">
        <v>1</v>
      </c>
      <c r="C288" s="1">
        <f>Forecast_Data!E282</f>
        <v>0</v>
      </c>
      <c r="D288" s="1">
        <f>Forecast_Data!F282</f>
        <v>0</v>
      </c>
      <c r="E288" s="1">
        <f>Forecast_Data!G282</f>
        <v>0</v>
      </c>
      <c r="F288" s="1">
        <f>Forecast_Data!H282</f>
        <v>0</v>
      </c>
      <c r="G288" s="1">
        <f>Forecast_Data!I282</f>
        <v>0</v>
      </c>
      <c r="H288" s="1">
        <f>Forecast_Data!J282</f>
        <v>38</v>
      </c>
      <c r="I288" s="1">
        <f>Forecast_Data!K282</f>
        <v>1</v>
      </c>
      <c r="J288" s="1" t="str">
        <f>Forecast_Data!L282</f>
        <v>Jay Feely</v>
      </c>
      <c r="K288" s="1" t="str">
        <f t="shared" si="22"/>
        <v>Jay Feely-2012</v>
      </c>
      <c r="L288" s="13">
        <f t="shared" si="23"/>
        <v>0.88433935372930905</v>
      </c>
      <c r="M288" s="13">
        <f t="shared" si="24"/>
        <v>0.11566064627069095</v>
      </c>
      <c r="N288" s="4">
        <f t="shared" si="25"/>
        <v>1.3377385095753896E-2</v>
      </c>
    </row>
    <row r="289" spans="1:14" x14ac:dyDescent="0.25">
      <c r="A289" s="1">
        <f>Forecast_Data!C283</f>
        <v>2012</v>
      </c>
      <c r="B289" s="1">
        <v>1</v>
      </c>
      <c r="C289" s="1">
        <f>Forecast_Data!E283</f>
        <v>0</v>
      </c>
      <c r="D289" s="1">
        <f>Forecast_Data!F283</f>
        <v>0</v>
      </c>
      <c r="E289" s="1">
        <f>Forecast_Data!G283</f>
        <v>0</v>
      </c>
      <c r="F289" s="1">
        <f>Forecast_Data!H283</f>
        <v>0</v>
      </c>
      <c r="G289" s="1">
        <f>Forecast_Data!I283</f>
        <v>0</v>
      </c>
      <c r="H289" s="1">
        <f>Forecast_Data!J283</f>
        <v>47</v>
      </c>
      <c r="I289" s="1">
        <f>Forecast_Data!K283</f>
        <v>1</v>
      </c>
      <c r="J289" s="1" t="str">
        <f>Forecast_Data!L283</f>
        <v>Jay Feely</v>
      </c>
      <c r="K289" s="1" t="str">
        <f t="shared" si="22"/>
        <v>Jay Feely-2012</v>
      </c>
      <c r="L289" s="13">
        <f t="shared" si="23"/>
        <v>0.73157278062341635</v>
      </c>
      <c r="M289" s="13">
        <f t="shared" si="24"/>
        <v>0.26842721937658365</v>
      </c>
      <c r="N289" s="4">
        <f t="shared" si="25"/>
        <v>7.2053172102244559E-2</v>
      </c>
    </row>
    <row r="290" spans="1:14" x14ac:dyDescent="0.25">
      <c r="A290" s="1">
        <f>Forecast_Data!C284</f>
        <v>2012</v>
      </c>
      <c r="B290" s="1">
        <v>1</v>
      </c>
      <c r="C290" s="1">
        <f>Forecast_Data!E284</f>
        <v>0</v>
      </c>
      <c r="D290" s="1">
        <f>Forecast_Data!F284</f>
        <v>0</v>
      </c>
      <c r="E290" s="1">
        <f>Forecast_Data!G284</f>
        <v>0</v>
      </c>
      <c r="F290" s="1">
        <f>Forecast_Data!H284</f>
        <v>1</v>
      </c>
      <c r="G290" s="1">
        <f>Forecast_Data!I284</f>
        <v>0</v>
      </c>
      <c r="H290" s="1">
        <f>Forecast_Data!J284</f>
        <v>28</v>
      </c>
      <c r="I290" s="1">
        <f>Forecast_Data!K284</f>
        <v>1</v>
      </c>
      <c r="J290" s="1" t="str">
        <f>Forecast_Data!L284</f>
        <v>Jay Feely</v>
      </c>
      <c r="K290" s="1" t="str">
        <f t="shared" si="22"/>
        <v>Jay Feely-2012</v>
      </c>
      <c r="L290" s="13">
        <f t="shared" si="23"/>
        <v>0.9507130218808727</v>
      </c>
      <c r="M290" s="13">
        <f t="shared" si="24"/>
        <v>4.92869781191273E-2</v>
      </c>
      <c r="N290" s="4">
        <f t="shared" si="25"/>
        <v>2.4292062121153333E-3</v>
      </c>
    </row>
    <row r="291" spans="1:14" x14ac:dyDescent="0.25">
      <c r="A291" s="1">
        <f>Forecast_Data!C285</f>
        <v>2012</v>
      </c>
      <c r="B291" s="1">
        <v>1</v>
      </c>
      <c r="C291" s="1">
        <f>Forecast_Data!E285</f>
        <v>0</v>
      </c>
      <c r="D291" s="1">
        <f>Forecast_Data!F285</f>
        <v>1</v>
      </c>
      <c r="E291" s="1">
        <f>Forecast_Data!G285</f>
        <v>0</v>
      </c>
      <c r="F291" s="1">
        <f>Forecast_Data!H285</f>
        <v>0</v>
      </c>
      <c r="G291" s="1">
        <f>Forecast_Data!I285</f>
        <v>0</v>
      </c>
      <c r="H291" s="1">
        <f>Forecast_Data!J285</f>
        <v>20</v>
      </c>
      <c r="I291" s="1">
        <f>Forecast_Data!K285</f>
        <v>1</v>
      </c>
      <c r="J291" s="1" t="str">
        <f>Forecast_Data!L285</f>
        <v>Jay Feely</v>
      </c>
      <c r="K291" s="1" t="str">
        <f t="shared" si="22"/>
        <v>Jay Feely-2012</v>
      </c>
      <c r="L291" s="13">
        <f t="shared" si="23"/>
        <v>0.97634570981966851</v>
      </c>
      <c r="M291" s="13">
        <f t="shared" si="24"/>
        <v>2.3654290180331494E-2</v>
      </c>
      <c r="N291" s="4">
        <f t="shared" si="25"/>
        <v>5.5952544393532693E-4</v>
      </c>
    </row>
    <row r="292" spans="1:14" x14ac:dyDescent="0.25">
      <c r="A292" s="1">
        <f>Forecast_Data!C286</f>
        <v>2012</v>
      </c>
      <c r="B292" s="1">
        <v>1</v>
      </c>
      <c r="C292" s="1">
        <f>Forecast_Data!E286</f>
        <v>0</v>
      </c>
      <c r="D292" s="1">
        <f>Forecast_Data!F286</f>
        <v>1</v>
      </c>
      <c r="E292" s="1">
        <f>Forecast_Data!G286</f>
        <v>0</v>
      </c>
      <c r="F292" s="1">
        <f>Forecast_Data!H286</f>
        <v>0</v>
      </c>
      <c r="G292" s="1">
        <f>Forecast_Data!I286</f>
        <v>0</v>
      </c>
      <c r="H292" s="1">
        <f>Forecast_Data!J286</f>
        <v>48</v>
      </c>
      <c r="I292" s="1">
        <f>Forecast_Data!K286</f>
        <v>1</v>
      </c>
      <c r="J292" s="1" t="str">
        <f>Forecast_Data!L286</f>
        <v>Jay Feely</v>
      </c>
      <c r="K292" s="1" t="str">
        <f t="shared" si="22"/>
        <v>Jay Feely-2012</v>
      </c>
      <c r="L292" s="13">
        <f t="shared" si="23"/>
        <v>0.62503230367899909</v>
      </c>
      <c r="M292" s="13">
        <f t="shared" si="24"/>
        <v>0.37496769632100091</v>
      </c>
      <c r="N292" s="4">
        <f t="shared" si="25"/>
        <v>0.14060077328427836</v>
      </c>
    </row>
    <row r="293" spans="1:14" x14ac:dyDescent="0.25">
      <c r="A293" s="1">
        <f>Forecast_Data!C287</f>
        <v>2012</v>
      </c>
      <c r="B293" s="1">
        <v>1</v>
      </c>
      <c r="C293" s="1">
        <f>Forecast_Data!E287</f>
        <v>0</v>
      </c>
      <c r="D293" s="1">
        <f>Forecast_Data!F287</f>
        <v>1</v>
      </c>
      <c r="E293" s="1">
        <f>Forecast_Data!G287</f>
        <v>0</v>
      </c>
      <c r="F293" s="1">
        <f>Forecast_Data!H287</f>
        <v>0</v>
      </c>
      <c r="G293" s="1">
        <f>Forecast_Data!I287</f>
        <v>0</v>
      </c>
      <c r="H293" s="1">
        <f>Forecast_Data!J287</f>
        <v>35</v>
      </c>
      <c r="I293" s="1">
        <f>Forecast_Data!K287</f>
        <v>1</v>
      </c>
      <c r="J293" s="1" t="str">
        <f>Forecast_Data!L287</f>
        <v>Jay Feely</v>
      </c>
      <c r="K293" s="1" t="str">
        <f t="shared" si="22"/>
        <v>Jay Feely-2012</v>
      </c>
      <c r="L293" s="13">
        <f t="shared" si="23"/>
        <v>0.88090199733448005</v>
      </c>
      <c r="M293" s="13">
        <f t="shared" si="24"/>
        <v>0.11909800266551995</v>
      </c>
      <c r="N293" s="4">
        <f t="shared" si="25"/>
        <v>1.4184334238916197E-2</v>
      </c>
    </row>
    <row r="294" spans="1:14" x14ac:dyDescent="0.25">
      <c r="A294" s="1">
        <f>Forecast_Data!C288</f>
        <v>2012</v>
      </c>
      <c r="B294" s="1">
        <v>1</v>
      </c>
      <c r="C294" s="1">
        <f>Forecast_Data!E288</f>
        <v>0</v>
      </c>
      <c r="D294" s="1">
        <f>Forecast_Data!F288</f>
        <v>0</v>
      </c>
      <c r="E294" s="1">
        <f>Forecast_Data!G288</f>
        <v>0</v>
      </c>
      <c r="F294" s="1">
        <f>Forecast_Data!H288</f>
        <v>1</v>
      </c>
      <c r="G294" s="1">
        <f>Forecast_Data!I288</f>
        <v>0</v>
      </c>
      <c r="H294" s="1">
        <f>Forecast_Data!J288</f>
        <v>51</v>
      </c>
      <c r="I294" s="1">
        <f>Forecast_Data!K288</f>
        <v>1</v>
      </c>
      <c r="J294" s="1" t="str">
        <f>Forecast_Data!L288</f>
        <v>Jay Feely</v>
      </c>
      <c r="K294" s="1" t="str">
        <f t="shared" si="22"/>
        <v>Jay Feely-2012</v>
      </c>
      <c r="L294" s="13">
        <f t="shared" si="23"/>
        <v>0.58013665949788884</v>
      </c>
      <c r="M294" s="13">
        <f t="shared" si="24"/>
        <v>0.41986334050211116</v>
      </c>
      <c r="N294" s="4">
        <f t="shared" si="25"/>
        <v>0.17628522469759172</v>
      </c>
    </row>
    <row r="295" spans="1:14" x14ac:dyDescent="0.25">
      <c r="A295" s="1">
        <f>Forecast_Data!C289</f>
        <v>2012</v>
      </c>
      <c r="B295" s="1">
        <v>1</v>
      </c>
      <c r="C295" s="1">
        <f>Forecast_Data!E289</f>
        <v>0</v>
      </c>
      <c r="D295" s="1">
        <f>Forecast_Data!F289</f>
        <v>0</v>
      </c>
      <c r="E295" s="1">
        <f>Forecast_Data!G289</f>
        <v>0</v>
      </c>
      <c r="F295" s="1">
        <f>Forecast_Data!H289</f>
        <v>1</v>
      </c>
      <c r="G295" s="1">
        <f>Forecast_Data!I289</f>
        <v>0</v>
      </c>
      <c r="H295" s="1">
        <f>Forecast_Data!J289</f>
        <v>35</v>
      </c>
      <c r="I295" s="1">
        <f>Forecast_Data!K289</f>
        <v>1</v>
      </c>
      <c r="J295" s="1" t="str">
        <f>Forecast_Data!L289</f>
        <v>Jay Feely</v>
      </c>
      <c r="K295" s="1" t="str">
        <f t="shared" si="22"/>
        <v>Jay Feely-2012</v>
      </c>
      <c r="L295" s="13">
        <f t="shared" si="23"/>
        <v>0.89634201202718056</v>
      </c>
      <c r="M295" s="13">
        <f t="shared" si="24"/>
        <v>0.10365798797281944</v>
      </c>
      <c r="N295" s="4">
        <f t="shared" si="25"/>
        <v>1.074497847057318E-2</v>
      </c>
    </row>
    <row r="296" spans="1:14" x14ac:dyDescent="0.25">
      <c r="A296" s="1">
        <f>Forecast_Data!C290</f>
        <v>2012</v>
      </c>
      <c r="B296" s="1">
        <v>1</v>
      </c>
      <c r="C296" s="1">
        <f>Forecast_Data!E290</f>
        <v>0</v>
      </c>
      <c r="D296" s="1">
        <f>Forecast_Data!F290</f>
        <v>0</v>
      </c>
      <c r="E296" s="1">
        <f>Forecast_Data!G290</f>
        <v>0</v>
      </c>
      <c r="F296" s="1">
        <f>Forecast_Data!H290</f>
        <v>1</v>
      </c>
      <c r="G296" s="1">
        <f>Forecast_Data!I290</f>
        <v>0</v>
      </c>
      <c r="H296" s="1">
        <f>Forecast_Data!J290</f>
        <v>31</v>
      </c>
      <c r="I296" s="1">
        <f>Forecast_Data!K290</f>
        <v>1</v>
      </c>
      <c r="J296" s="1" t="str">
        <f>Forecast_Data!L290</f>
        <v>Jay Feely</v>
      </c>
      <c r="K296" s="1" t="str">
        <f t="shared" si="22"/>
        <v>Jay Feely-2012</v>
      </c>
      <c r="L296" s="13">
        <f t="shared" si="23"/>
        <v>0.93186505756545035</v>
      </c>
      <c r="M296" s="13">
        <f t="shared" si="24"/>
        <v>6.813494243454965E-2</v>
      </c>
      <c r="N296" s="4">
        <f t="shared" si="25"/>
        <v>4.6423703805593946E-3</v>
      </c>
    </row>
    <row r="297" spans="1:14" x14ac:dyDescent="0.25">
      <c r="A297" s="1">
        <f>Forecast_Data!C291</f>
        <v>2013</v>
      </c>
      <c r="B297" s="1">
        <v>1</v>
      </c>
      <c r="C297" s="1">
        <f>Forecast_Data!E291</f>
        <v>0</v>
      </c>
      <c r="D297" s="1">
        <f>Forecast_Data!F291</f>
        <v>0</v>
      </c>
      <c r="E297" s="1">
        <f>Forecast_Data!G291</f>
        <v>0</v>
      </c>
      <c r="F297" s="1">
        <f>Forecast_Data!H291</f>
        <v>1</v>
      </c>
      <c r="G297" s="1">
        <f>Forecast_Data!I291</f>
        <v>0</v>
      </c>
      <c r="H297" s="1">
        <f>Forecast_Data!J291</f>
        <v>42</v>
      </c>
      <c r="I297" s="1">
        <f>Forecast_Data!K291</f>
        <v>1</v>
      </c>
      <c r="J297" s="1" t="str">
        <f>Forecast_Data!L291</f>
        <v>Jay Feely</v>
      </c>
      <c r="K297" s="1" t="str">
        <f t="shared" si="22"/>
        <v>Jay Feely-2013</v>
      </c>
      <c r="L297" s="13">
        <f t="shared" si="23"/>
        <v>0.79492923000934301</v>
      </c>
      <c r="M297" s="13">
        <f t="shared" si="24"/>
        <v>0.20507076999065699</v>
      </c>
      <c r="N297" s="4">
        <f t="shared" si="25"/>
        <v>4.2054020704560942E-2</v>
      </c>
    </row>
    <row r="298" spans="1:14" x14ac:dyDescent="0.25">
      <c r="A298" s="1">
        <f>Forecast_Data!C292</f>
        <v>2013</v>
      </c>
      <c r="B298" s="1">
        <v>1</v>
      </c>
      <c r="C298" s="1">
        <f>Forecast_Data!E292</f>
        <v>0</v>
      </c>
      <c r="D298" s="1">
        <f>Forecast_Data!F292</f>
        <v>0</v>
      </c>
      <c r="E298" s="1">
        <f>Forecast_Data!G292</f>
        <v>0</v>
      </c>
      <c r="F298" s="1">
        <f>Forecast_Data!H292</f>
        <v>1</v>
      </c>
      <c r="G298" s="1">
        <f>Forecast_Data!I292</f>
        <v>0</v>
      </c>
      <c r="H298" s="1">
        <f>Forecast_Data!J292</f>
        <v>27</v>
      </c>
      <c r="I298" s="1">
        <f>Forecast_Data!K292</f>
        <v>1</v>
      </c>
      <c r="J298" s="1" t="str">
        <f>Forecast_Data!L292</f>
        <v>Jay Feely</v>
      </c>
      <c r="K298" s="1" t="str">
        <f t="shared" si="22"/>
        <v>Jay Feely-2013</v>
      </c>
      <c r="L298" s="13">
        <f t="shared" si="23"/>
        <v>0.95581464092396862</v>
      </c>
      <c r="M298" s="13">
        <f t="shared" si="24"/>
        <v>4.4185359076031383E-2</v>
      </c>
      <c r="N298" s="4">
        <f t="shared" si="25"/>
        <v>1.9523459566778288E-3</v>
      </c>
    </row>
    <row r="299" spans="1:14" x14ac:dyDescent="0.25">
      <c r="A299" s="1">
        <f>Forecast_Data!C293</f>
        <v>2013</v>
      </c>
      <c r="B299" s="1">
        <v>1</v>
      </c>
      <c r="C299" s="1">
        <f>Forecast_Data!E293</f>
        <v>0</v>
      </c>
      <c r="D299" s="1">
        <f>Forecast_Data!F293</f>
        <v>0</v>
      </c>
      <c r="E299" s="1">
        <f>Forecast_Data!G293</f>
        <v>0</v>
      </c>
      <c r="F299" s="1">
        <f>Forecast_Data!H293</f>
        <v>1</v>
      </c>
      <c r="G299" s="1">
        <f>Forecast_Data!I293</f>
        <v>0</v>
      </c>
      <c r="H299" s="1">
        <f>Forecast_Data!J293</f>
        <v>49</v>
      </c>
      <c r="I299" s="1">
        <f>Forecast_Data!K293</f>
        <v>1</v>
      </c>
      <c r="J299" s="1" t="str">
        <f>Forecast_Data!L293</f>
        <v>Jay Feely</v>
      </c>
      <c r="K299" s="1" t="str">
        <f t="shared" si="22"/>
        <v>Jay Feely-2013</v>
      </c>
      <c r="L299" s="13">
        <f t="shared" si="23"/>
        <v>0.63473182066337186</v>
      </c>
      <c r="M299" s="13">
        <f t="shared" si="24"/>
        <v>0.36526817933662814</v>
      </c>
      <c r="N299" s="4">
        <f t="shared" si="25"/>
        <v>0.13342084283589514</v>
      </c>
    </row>
    <row r="300" spans="1:14" x14ac:dyDescent="0.25">
      <c r="A300" s="1">
        <f>Forecast_Data!C294</f>
        <v>2013</v>
      </c>
      <c r="B300" s="1">
        <v>1</v>
      </c>
      <c r="C300" s="1">
        <f>Forecast_Data!E294</f>
        <v>0</v>
      </c>
      <c r="D300" s="1">
        <f>Forecast_Data!F294</f>
        <v>0</v>
      </c>
      <c r="E300" s="1">
        <f>Forecast_Data!G294</f>
        <v>0</v>
      </c>
      <c r="F300" s="1">
        <f>Forecast_Data!H294</f>
        <v>1</v>
      </c>
      <c r="G300" s="1">
        <f>Forecast_Data!I294</f>
        <v>0</v>
      </c>
      <c r="H300" s="1">
        <f>Forecast_Data!J294</f>
        <v>52</v>
      </c>
      <c r="I300" s="1">
        <f>Forecast_Data!K294</f>
        <v>1</v>
      </c>
      <c r="J300" s="1" t="str">
        <f>Forecast_Data!L294</f>
        <v>Jay Feely</v>
      </c>
      <c r="K300" s="1" t="str">
        <f t="shared" si="22"/>
        <v>Jay Feely-2013</v>
      </c>
      <c r="L300" s="13">
        <f t="shared" si="23"/>
        <v>0.55199046240089478</v>
      </c>
      <c r="M300" s="13">
        <f t="shared" si="24"/>
        <v>0.44800953759910522</v>
      </c>
      <c r="N300" s="4">
        <f t="shared" si="25"/>
        <v>0.20071254577976408</v>
      </c>
    </row>
    <row r="301" spans="1:14" x14ac:dyDescent="0.25">
      <c r="A301" s="1">
        <f>Forecast_Data!C295</f>
        <v>2013</v>
      </c>
      <c r="B301" s="1">
        <v>1</v>
      </c>
      <c r="C301" s="1">
        <f>Forecast_Data!E295</f>
        <v>0</v>
      </c>
      <c r="D301" s="1">
        <f>Forecast_Data!F295</f>
        <v>0</v>
      </c>
      <c r="E301" s="1">
        <f>Forecast_Data!G295</f>
        <v>0</v>
      </c>
      <c r="F301" s="1">
        <f>Forecast_Data!H295</f>
        <v>1</v>
      </c>
      <c r="G301" s="1">
        <f>Forecast_Data!I295</f>
        <v>0</v>
      </c>
      <c r="H301" s="1">
        <f>Forecast_Data!J295</f>
        <v>22</v>
      </c>
      <c r="I301" s="1">
        <f>Forecast_Data!K295</f>
        <v>1</v>
      </c>
      <c r="J301" s="1" t="str">
        <f>Forecast_Data!L295</f>
        <v>Jay Feely</v>
      </c>
      <c r="K301" s="1" t="str">
        <f t="shared" si="22"/>
        <v>Jay Feely-2013</v>
      </c>
      <c r="L301" s="13">
        <f t="shared" si="23"/>
        <v>0.97459958929510371</v>
      </c>
      <c r="M301" s="13">
        <f t="shared" si="24"/>
        <v>2.5400410704896292E-2</v>
      </c>
      <c r="N301" s="4">
        <f t="shared" si="25"/>
        <v>6.451808639774102E-4</v>
      </c>
    </row>
    <row r="302" spans="1:14" x14ac:dyDescent="0.25">
      <c r="A302" s="1">
        <f>Forecast_Data!C296</f>
        <v>2013</v>
      </c>
      <c r="B302" s="1">
        <v>1</v>
      </c>
      <c r="C302" s="1">
        <f>Forecast_Data!E296</f>
        <v>0</v>
      </c>
      <c r="D302" s="1">
        <f>Forecast_Data!F296</f>
        <v>0</v>
      </c>
      <c r="E302" s="1">
        <f>Forecast_Data!G296</f>
        <v>0</v>
      </c>
      <c r="F302" s="1">
        <f>Forecast_Data!H296</f>
        <v>1</v>
      </c>
      <c r="G302" s="1">
        <f>Forecast_Data!I296</f>
        <v>0</v>
      </c>
      <c r="H302" s="1">
        <f>Forecast_Data!J296</f>
        <v>21</v>
      </c>
      <c r="I302" s="1">
        <f>Forecast_Data!K296</f>
        <v>1</v>
      </c>
      <c r="J302" s="1" t="str">
        <f>Forecast_Data!L296</f>
        <v>Jay Feely</v>
      </c>
      <c r="K302" s="1" t="str">
        <f t="shared" si="22"/>
        <v>Jay Feely-2013</v>
      </c>
      <c r="L302" s="13">
        <f t="shared" si="23"/>
        <v>0.97728781281658972</v>
      </c>
      <c r="M302" s="13">
        <f t="shared" si="24"/>
        <v>2.2712187183410282E-2</v>
      </c>
      <c r="N302" s="4">
        <f t="shared" si="25"/>
        <v>5.1584344665426629E-4</v>
      </c>
    </row>
    <row r="303" spans="1:14" x14ac:dyDescent="0.25">
      <c r="A303" s="1">
        <f>Forecast_Data!C297</f>
        <v>2013</v>
      </c>
      <c r="B303" s="1">
        <v>1</v>
      </c>
      <c r="C303" s="1">
        <f>Forecast_Data!E297</f>
        <v>0</v>
      </c>
      <c r="D303" s="1">
        <f>Forecast_Data!F297</f>
        <v>0</v>
      </c>
      <c r="E303" s="1">
        <f>Forecast_Data!G297</f>
        <v>0</v>
      </c>
      <c r="F303" s="1">
        <f>Forecast_Data!H297</f>
        <v>1</v>
      </c>
      <c r="G303" s="1">
        <f>Forecast_Data!I297</f>
        <v>0</v>
      </c>
      <c r="H303" s="1">
        <f>Forecast_Data!J297</f>
        <v>32</v>
      </c>
      <c r="I303" s="1">
        <f>Forecast_Data!K297</f>
        <v>1</v>
      </c>
      <c r="J303" s="1" t="str">
        <f>Forecast_Data!L297</f>
        <v>Jay Feely</v>
      </c>
      <c r="K303" s="1" t="str">
        <f t="shared" si="22"/>
        <v>Jay Feely-2013</v>
      </c>
      <c r="L303" s="13">
        <f t="shared" si="23"/>
        <v>0.92421747345102112</v>
      </c>
      <c r="M303" s="13">
        <f t="shared" si="24"/>
        <v>7.5782526548978879E-2</v>
      </c>
      <c r="N303" s="4">
        <f t="shared" si="25"/>
        <v>5.7429913301466889E-3</v>
      </c>
    </row>
    <row r="304" spans="1:14" x14ac:dyDescent="0.25">
      <c r="A304" s="1">
        <f>Forecast_Data!C298</f>
        <v>2013</v>
      </c>
      <c r="B304" s="1">
        <v>1</v>
      </c>
      <c r="C304" s="1">
        <f>Forecast_Data!E298</f>
        <v>0</v>
      </c>
      <c r="D304" s="1">
        <f>Forecast_Data!F298</f>
        <v>1</v>
      </c>
      <c r="E304" s="1">
        <f>Forecast_Data!G298</f>
        <v>0</v>
      </c>
      <c r="F304" s="1">
        <f>Forecast_Data!H298</f>
        <v>1</v>
      </c>
      <c r="G304" s="1">
        <f>Forecast_Data!I298</f>
        <v>0</v>
      </c>
      <c r="H304" s="1">
        <f>Forecast_Data!J298</f>
        <v>25</v>
      </c>
      <c r="I304" s="1">
        <f>Forecast_Data!K298</f>
        <v>1</v>
      </c>
      <c r="J304" s="1" t="str">
        <f>Forecast_Data!L298</f>
        <v>Jay Feely</v>
      </c>
      <c r="K304" s="1" t="str">
        <f t="shared" si="22"/>
        <v>Jay Feely-2013</v>
      </c>
      <c r="L304" s="13">
        <f t="shared" si="23"/>
        <v>0.94913478772892301</v>
      </c>
      <c r="M304" s="13">
        <f t="shared" si="24"/>
        <v>5.0865212271076987E-2</v>
      </c>
      <c r="N304" s="4">
        <f t="shared" si="25"/>
        <v>2.587269819381721E-3</v>
      </c>
    </row>
    <row r="305" spans="1:14" x14ac:dyDescent="0.25">
      <c r="A305" s="1">
        <f>Forecast_Data!C299</f>
        <v>2013</v>
      </c>
      <c r="B305" s="1">
        <v>1</v>
      </c>
      <c r="C305" s="1">
        <f>Forecast_Data!E299</f>
        <v>0</v>
      </c>
      <c r="D305" s="1">
        <f>Forecast_Data!F299</f>
        <v>1</v>
      </c>
      <c r="E305" s="1">
        <f>Forecast_Data!G299</f>
        <v>0</v>
      </c>
      <c r="F305" s="1">
        <f>Forecast_Data!H299</f>
        <v>1</v>
      </c>
      <c r="G305" s="1">
        <f>Forecast_Data!I299</f>
        <v>0</v>
      </c>
      <c r="H305" s="1">
        <f>Forecast_Data!J299</f>
        <v>47</v>
      </c>
      <c r="I305" s="1">
        <f>Forecast_Data!K299</f>
        <v>1</v>
      </c>
      <c r="J305" s="1" t="str">
        <f>Forecast_Data!L299</f>
        <v>Jay Feely</v>
      </c>
      <c r="K305" s="1" t="str">
        <f t="shared" si="22"/>
        <v>Jay Feely-2013</v>
      </c>
      <c r="L305" s="13">
        <f t="shared" si="23"/>
        <v>0.59983360131421715</v>
      </c>
      <c r="M305" s="13">
        <f t="shared" si="24"/>
        <v>0.40016639868578285</v>
      </c>
      <c r="N305" s="4">
        <f t="shared" si="25"/>
        <v>0.16013314663714892</v>
      </c>
    </row>
    <row r="306" spans="1:14" x14ac:dyDescent="0.25">
      <c r="A306" s="1">
        <f>Forecast_Data!C300</f>
        <v>2013</v>
      </c>
      <c r="B306" s="1">
        <v>1</v>
      </c>
      <c r="C306" s="1">
        <f>Forecast_Data!E300</f>
        <v>0</v>
      </c>
      <c r="D306" s="1">
        <f>Forecast_Data!F300</f>
        <v>1</v>
      </c>
      <c r="E306" s="1">
        <f>Forecast_Data!G300</f>
        <v>0</v>
      </c>
      <c r="F306" s="1">
        <f>Forecast_Data!H300</f>
        <v>1</v>
      </c>
      <c r="G306" s="1">
        <f>Forecast_Data!I300</f>
        <v>0</v>
      </c>
      <c r="H306" s="1">
        <f>Forecast_Data!J300</f>
        <v>41</v>
      </c>
      <c r="I306" s="1">
        <f>Forecast_Data!K300</f>
        <v>1</v>
      </c>
      <c r="J306" s="1" t="str">
        <f>Forecast_Data!L300</f>
        <v>Jay Feely</v>
      </c>
      <c r="K306" s="1" t="str">
        <f t="shared" si="22"/>
        <v>Jay Feely-2013</v>
      </c>
      <c r="L306" s="13">
        <f t="shared" si="23"/>
        <v>0.74884859431457562</v>
      </c>
      <c r="M306" s="13">
        <f t="shared" si="24"/>
        <v>0.25115140568542438</v>
      </c>
      <c r="N306" s="4">
        <f t="shared" si="25"/>
        <v>6.3077028577764621E-2</v>
      </c>
    </row>
    <row r="307" spans="1:14" x14ac:dyDescent="0.25">
      <c r="A307" s="1">
        <f>Forecast_Data!C301</f>
        <v>2013</v>
      </c>
      <c r="B307" s="1">
        <v>1</v>
      </c>
      <c r="C307" s="1">
        <f>Forecast_Data!E301</f>
        <v>0</v>
      </c>
      <c r="D307" s="1">
        <f>Forecast_Data!F301</f>
        <v>1</v>
      </c>
      <c r="E307" s="1">
        <f>Forecast_Data!G301</f>
        <v>0</v>
      </c>
      <c r="F307" s="1">
        <f>Forecast_Data!H301</f>
        <v>0</v>
      </c>
      <c r="G307" s="1">
        <f>Forecast_Data!I301</f>
        <v>0</v>
      </c>
      <c r="H307" s="1">
        <f>Forecast_Data!J301</f>
        <v>39</v>
      </c>
      <c r="I307" s="1">
        <f>Forecast_Data!K301</f>
        <v>1</v>
      </c>
      <c r="J307" s="1" t="str">
        <f>Forecast_Data!L301</f>
        <v>Jay Feely</v>
      </c>
      <c r="K307" s="1" t="str">
        <f t="shared" si="22"/>
        <v>Jay Feely-2013</v>
      </c>
      <c r="L307" s="13">
        <f t="shared" si="23"/>
        <v>0.82383177511884631</v>
      </c>
      <c r="M307" s="13">
        <f t="shared" si="24"/>
        <v>0.17616822488115369</v>
      </c>
      <c r="N307" s="4">
        <f t="shared" si="25"/>
        <v>3.1035243457776737E-2</v>
      </c>
    </row>
    <row r="308" spans="1:14" x14ac:dyDescent="0.25">
      <c r="A308" s="1">
        <f>Forecast_Data!C302</f>
        <v>2013</v>
      </c>
      <c r="B308" s="1">
        <v>1</v>
      </c>
      <c r="C308" s="1">
        <f>Forecast_Data!E302</f>
        <v>0</v>
      </c>
      <c r="D308" s="1">
        <f>Forecast_Data!F302</f>
        <v>1</v>
      </c>
      <c r="E308" s="1">
        <f>Forecast_Data!G302</f>
        <v>0</v>
      </c>
      <c r="F308" s="1">
        <f>Forecast_Data!H302</f>
        <v>0</v>
      </c>
      <c r="G308" s="1">
        <f>Forecast_Data!I302</f>
        <v>0</v>
      </c>
      <c r="H308" s="1">
        <f>Forecast_Data!J302</f>
        <v>46</v>
      </c>
      <c r="I308" s="1">
        <f>Forecast_Data!K302</f>
        <v>1</v>
      </c>
      <c r="J308" s="1" t="str">
        <f>Forecast_Data!L302</f>
        <v>Jay Feely</v>
      </c>
      <c r="K308" s="1" t="str">
        <f t="shared" si="22"/>
        <v>Jay Feely-2013</v>
      </c>
      <c r="L308" s="13">
        <f t="shared" si="23"/>
        <v>0.67703954467666816</v>
      </c>
      <c r="M308" s="13">
        <f t="shared" si="24"/>
        <v>0.32296045532333184</v>
      </c>
      <c r="N308" s="4">
        <f t="shared" si="25"/>
        <v>0.10430345570265383</v>
      </c>
    </row>
    <row r="309" spans="1:14" x14ac:dyDescent="0.25">
      <c r="A309" s="1">
        <f>Forecast_Data!C303</f>
        <v>2013</v>
      </c>
      <c r="B309" s="1">
        <v>1</v>
      </c>
      <c r="C309" s="1">
        <f>Forecast_Data!E303</f>
        <v>0</v>
      </c>
      <c r="D309" s="1">
        <f>Forecast_Data!F303</f>
        <v>1</v>
      </c>
      <c r="E309" s="1">
        <f>Forecast_Data!G303</f>
        <v>0</v>
      </c>
      <c r="F309" s="1">
        <f>Forecast_Data!H303</f>
        <v>0</v>
      </c>
      <c r="G309" s="1">
        <f>Forecast_Data!I303</f>
        <v>0</v>
      </c>
      <c r="H309" s="1">
        <f>Forecast_Data!J303</f>
        <v>26</v>
      </c>
      <c r="I309" s="1">
        <f>Forecast_Data!K303</f>
        <v>1</v>
      </c>
      <c r="J309" s="1" t="str">
        <f>Forecast_Data!L303</f>
        <v>Jay Feely</v>
      </c>
      <c r="K309" s="1" t="str">
        <f t="shared" si="22"/>
        <v>Jay Feely-2013</v>
      </c>
      <c r="L309" s="13">
        <f t="shared" si="23"/>
        <v>0.95402373253240536</v>
      </c>
      <c r="M309" s="13">
        <f t="shared" si="24"/>
        <v>4.5976267467594645E-2</v>
      </c>
      <c r="N309" s="4">
        <f t="shared" si="25"/>
        <v>2.1138171702518018E-3</v>
      </c>
    </row>
    <row r="310" spans="1:14" x14ac:dyDescent="0.25">
      <c r="A310" s="1">
        <f>Forecast_Data!C304</f>
        <v>2014</v>
      </c>
      <c r="B310" s="1">
        <v>1</v>
      </c>
      <c r="C310" s="1">
        <f>Forecast_Data!E304</f>
        <v>0</v>
      </c>
      <c r="D310" s="1">
        <f>Forecast_Data!F304</f>
        <v>1</v>
      </c>
      <c r="E310" s="1">
        <f>Forecast_Data!G304</f>
        <v>0</v>
      </c>
      <c r="F310" s="1">
        <f>Forecast_Data!H304</f>
        <v>0</v>
      </c>
      <c r="G310" s="1">
        <f>Forecast_Data!I304</f>
        <v>0</v>
      </c>
      <c r="H310" s="1">
        <f>Forecast_Data!J304</f>
        <v>48</v>
      </c>
      <c r="I310" s="1">
        <f>Forecast_Data!K304</f>
        <v>1</v>
      </c>
      <c r="J310" s="1" t="str">
        <f>Forecast_Data!L304</f>
        <v>Jay Feely</v>
      </c>
      <c r="K310" s="1" t="str">
        <f t="shared" si="22"/>
        <v>Jay Feely-2014</v>
      </c>
      <c r="L310" s="13">
        <f t="shared" si="23"/>
        <v>0.62503230367899909</v>
      </c>
      <c r="M310" s="13">
        <f t="shared" si="24"/>
        <v>0.37496769632100091</v>
      </c>
      <c r="N310" s="4">
        <f t="shared" si="25"/>
        <v>0.14060077328427836</v>
      </c>
    </row>
    <row r="311" spans="1:14" x14ac:dyDescent="0.25">
      <c r="A311" s="1">
        <f>Forecast_Data!C305</f>
        <v>2014</v>
      </c>
      <c r="B311" s="1">
        <v>1</v>
      </c>
      <c r="C311" s="1">
        <f>Forecast_Data!E305</f>
        <v>0</v>
      </c>
      <c r="D311" s="1">
        <f>Forecast_Data!F305</f>
        <v>1</v>
      </c>
      <c r="E311" s="1">
        <f>Forecast_Data!G305</f>
        <v>0</v>
      </c>
      <c r="F311" s="1">
        <f>Forecast_Data!H305</f>
        <v>0</v>
      </c>
      <c r="G311" s="1">
        <f>Forecast_Data!I305</f>
        <v>0</v>
      </c>
      <c r="H311" s="1">
        <f>Forecast_Data!J305</f>
        <v>25</v>
      </c>
      <c r="I311" s="1">
        <f>Forecast_Data!K305</f>
        <v>1</v>
      </c>
      <c r="J311" s="1" t="str">
        <f>Forecast_Data!L305</f>
        <v>Jay Feely</v>
      </c>
      <c r="K311" s="1" t="str">
        <f t="shared" si="22"/>
        <v>Jay Feely-2014</v>
      </c>
      <c r="L311" s="13">
        <f t="shared" si="23"/>
        <v>0.95879751654884549</v>
      </c>
      <c r="M311" s="13">
        <f t="shared" si="24"/>
        <v>4.1202483451154515E-2</v>
      </c>
      <c r="N311" s="4">
        <f t="shared" si="25"/>
        <v>1.6976446425426615E-3</v>
      </c>
    </row>
    <row r="312" spans="1:14" x14ac:dyDescent="0.25">
      <c r="A312" s="1">
        <f>Forecast_Data!C306</f>
        <v>2014</v>
      </c>
      <c r="B312" s="1">
        <v>1</v>
      </c>
      <c r="C312" s="1">
        <f>Forecast_Data!E306</f>
        <v>0</v>
      </c>
      <c r="D312" s="1">
        <f>Forecast_Data!F306</f>
        <v>1</v>
      </c>
      <c r="E312" s="1">
        <f>Forecast_Data!G306</f>
        <v>0</v>
      </c>
      <c r="F312" s="1">
        <f>Forecast_Data!H306</f>
        <v>0</v>
      </c>
      <c r="G312" s="1">
        <f>Forecast_Data!I306</f>
        <v>0</v>
      </c>
      <c r="H312" s="1">
        <f>Forecast_Data!J306</f>
        <v>43</v>
      </c>
      <c r="I312" s="1">
        <f>Forecast_Data!K306</f>
        <v>0</v>
      </c>
      <c r="J312" s="1" t="str">
        <f>Forecast_Data!L306</f>
        <v>Jay Feely</v>
      </c>
      <c r="K312" s="1" t="str">
        <f t="shared" si="22"/>
        <v>Jay Feely-2014</v>
      </c>
      <c r="L312" s="13">
        <f t="shared" si="23"/>
        <v>0.74726045652371931</v>
      </c>
      <c r="M312" s="13">
        <f t="shared" si="24"/>
        <v>-0.74726045652371931</v>
      </c>
      <c r="N312" s="4">
        <f t="shared" si="25"/>
        <v>0.55839818988403744</v>
      </c>
    </row>
    <row r="313" spans="1:14" x14ac:dyDescent="0.25">
      <c r="A313" s="1">
        <f>Forecast_Data!C307</f>
        <v>2014</v>
      </c>
      <c r="B313" s="1">
        <v>1</v>
      </c>
      <c r="C313" s="1">
        <f>Forecast_Data!E307</f>
        <v>0</v>
      </c>
      <c r="D313" s="1">
        <f>Forecast_Data!F307</f>
        <v>1</v>
      </c>
      <c r="E313" s="1">
        <f>Forecast_Data!G307</f>
        <v>0</v>
      </c>
      <c r="F313" s="1">
        <f>Forecast_Data!H307</f>
        <v>0</v>
      </c>
      <c r="G313" s="1">
        <f>Forecast_Data!I307</f>
        <v>0</v>
      </c>
      <c r="H313" s="1">
        <f>Forecast_Data!J307</f>
        <v>35</v>
      </c>
      <c r="I313" s="1">
        <f>Forecast_Data!K307</f>
        <v>1</v>
      </c>
      <c r="J313" s="1" t="str">
        <f>Forecast_Data!L307</f>
        <v>Jay Feely</v>
      </c>
      <c r="K313" s="1" t="str">
        <f t="shared" si="22"/>
        <v>Jay Feely-2014</v>
      </c>
      <c r="L313" s="13">
        <f t="shared" si="23"/>
        <v>0.88090199733448005</v>
      </c>
      <c r="M313" s="13">
        <f t="shared" si="24"/>
        <v>0.11909800266551995</v>
      </c>
      <c r="N313" s="4">
        <f t="shared" si="25"/>
        <v>1.4184334238916197E-2</v>
      </c>
    </row>
    <row r="314" spans="1:14" x14ac:dyDescent="0.25">
      <c r="A314" s="1">
        <f>Forecast_Data!C308</f>
        <v>2012</v>
      </c>
      <c r="B314" s="1">
        <v>1</v>
      </c>
      <c r="C314" s="1">
        <f>Forecast_Data!E308</f>
        <v>0</v>
      </c>
      <c r="D314" s="1">
        <f>Forecast_Data!F308</f>
        <v>0</v>
      </c>
      <c r="E314" s="1">
        <f>Forecast_Data!G308</f>
        <v>0</v>
      </c>
      <c r="F314" s="1">
        <f>Forecast_Data!H308</f>
        <v>1</v>
      </c>
      <c r="G314" s="1">
        <f>Forecast_Data!I308</f>
        <v>0</v>
      </c>
      <c r="H314" s="1">
        <f>Forecast_Data!J308</f>
        <v>34</v>
      </c>
      <c r="I314" s="1">
        <f>Forecast_Data!K308</f>
        <v>1</v>
      </c>
      <c r="J314" s="1" t="str">
        <f>Forecast_Data!L308</f>
        <v>Josh Brown</v>
      </c>
      <c r="K314" s="1" t="str">
        <f t="shared" si="22"/>
        <v>Josh Brown-2012</v>
      </c>
      <c r="L314" s="13">
        <f t="shared" si="23"/>
        <v>0.90651811319435049</v>
      </c>
      <c r="M314" s="13">
        <f t="shared" si="24"/>
        <v>9.3481886805649506E-2</v>
      </c>
      <c r="N314" s="4">
        <f t="shared" si="25"/>
        <v>8.7388631607442663E-3</v>
      </c>
    </row>
    <row r="315" spans="1:14" x14ac:dyDescent="0.25">
      <c r="A315" s="1">
        <f>Forecast_Data!C309</f>
        <v>2012</v>
      </c>
      <c r="B315" s="1">
        <v>1</v>
      </c>
      <c r="C315" s="1">
        <f>Forecast_Data!E309</f>
        <v>0</v>
      </c>
      <c r="D315" s="1">
        <f>Forecast_Data!F309</f>
        <v>0</v>
      </c>
      <c r="E315" s="1">
        <f>Forecast_Data!G309</f>
        <v>0</v>
      </c>
      <c r="F315" s="1">
        <f>Forecast_Data!H309</f>
        <v>1</v>
      </c>
      <c r="G315" s="1">
        <f>Forecast_Data!I309</f>
        <v>0</v>
      </c>
      <c r="H315" s="1">
        <f>Forecast_Data!J309</f>
        <v>47</v>
      </c>
      <c r="I315" s="1">
        <f>Forecast_Data!K309</f>
        <v>1</v>
      </c>
      <c r="J315" s="1" t="str">
        <f>Forecast_Data!L309</f>
        <v>Josh Brown</v>
      </c>
      <c r="K315" s="1" t="str">
        <f t="shared" si="22"/>
        <v>Josh Brown-2012</v>
      </c>
      <c r="L315" s="13">
        <f t="shared" si="23"/>
        <v>0.68606945453005364</v>
      </c>
      <c r="M315" s="13">
        <f t="shared" si="24"/>
        <v>0.31393054546994636</v>
      </c>
      <c r="N315" s="4">
        <f t="shared" si="25"/>
        <v>9.8552387379058068E-2</v>
      </c>
    </row>
    <row r="316" spans="1:14" x14ac:dyDescent="0.25">
      <c r="A316" s="1">
        <f>Forecast_Data!C310</f>
        <v>2013</v>
      </c>
      <c r="B316" s="1">
        <v>1</v>
      </c>
      <c r="C316" s="1">
        <f>Forecast_Data!E310</f>
        <v>0</v>
      </c>
      <c r="D316" s="1">
        <f>Forecast_Data!F310</f>
        <v>0</v>
      </c>
      <c r="E316" s="1">
        <f>Forecast_Data!G310</f>
        <v>0</v>
      </c>
      <c r="F316" s="1">
        <f>Forecast_Data!H310</f>
        <v>0</v>
      </c>
      <c r="G316" s="1">
        <f>Forecast_Data!I310</f>
        <v>0</v>
      </c>
      <c r="H316" s="1">
        <f>Forecast_Data!J310</f>
        <v>20</v>
      </c>
      <c r="I316" s="1">
        <f>Forecast_Data!K310</f>
        <v>1</v>
      </c>
      <c r="J316" s="1" t="str">
        <f>Forecast_Data!L310</f>
        <v>Josh Brown</v>
      </c>
      <c r="K316" s="1" t="str">
        <f t="shared" si="22"/>
        <v>Josh Brown-2013</v>
      </c>
      <c r="L316" s="13">
        <f t="shared" si="23"/>
        <v>0.98365426552845681</v>
      </c>
      <c r="M316" s="13">
        <f t="shared" si="24"/>
        <v>1.6345734471543194E-2</v>
      </c>
      <c r="N316" s="4">
        <f t="shared" si="25"/>
        <v>2.6718303541419544E-4</v>
      </c>
    </row>
    <row r="317" spans="1:14" x14ac:dyDescent="0.25">
      <c r="A317" s="1">
        <f>Forecast_Data!C311</f>
        <v>2013</v>
      </c>
      <c r="B317" s="1">
        <v>1</v>
      </c>
      <c r="C317" s="1">
        <f>Forecast_Data!E311</f>
        <v>0</v>
      </c>
      <c r="D317" s="1">
        <f>Forecast_Data!F311</f>
        <v>0</v>
      </c>
      <c r="E317" s="1">
        <f>Forecast_Data!G311</f>
        <v>0</v>
      </c>
      <c r="F317" s="1">
        <f>Forecast_Data!H311</f>
        <v>0</v>
      </c>
      <c r="G317" s="1">
        <f>Forecast_Data!I311</f>
        <v>0</v>
      </c>
      <c r="H317" s="1">
        <f>Forecast_Data!J311</f>
        <v>41</v>
      </c>
      <c r="I317" s="1">
        <f>Forecast_Data!K311</f>
        <v>1</v>
      </c>
      <c r="J317" s="1" t="str">
        <f>Forecast_Data!L311</f>
        <v>Josh Brown</v>
      </c>
      <c r="K317" s="1" t="str">
        <f t="shared" si="22"/>
        <v>Josh Brown-2013</v>
      </c>
      <c r="L317" s="13">
        <f t="shared" si="23"/>
        <v>0.84426701684556227</v>
      </c>
      <c r="M317" s="13">
        <f t="shared" si="24"/>
        <v>0.15573298315443773</v>
      </c>
      <c r="N317" s="4">
        <f t="shared" si="25"/>
        <v>2.4252762042180385E-2</v>
      </c>
    </row>
    <row r="318" spans="1:14" x14ac:dyDescent="0.25">
      <c r="A318" s="1">
        <f>Forecast_Data!C312</f>
        <v>2013</v>
      </c>
      <c r="B318" s="1">
        <v>1</v>
      </c>
      <c r="C318" s="1">
        <f>Forecast_Data!E312</f>
        <v>0</v>
      </c>
      <c r="D318" s="1">
        <f>Forecast_Data!F312</f>
        <v>0</v>
      </c>
      <c r="E318" s="1">
        <f>Forecast_Data!G312</f>
        <v>0</v>
      </c>
      <c r="F318" s="1">
        <f>Forecast_Data!H312</f>
        <v>0</v>
      </c>
      <c r="G318" s="1">
        <f>Forecast_Data!I312</f>
        <v>0</v>
      </c>
      <c r="H318" s="1">
        <f>Forecast_Data!J312</f>
        <v>52</v>
      </c>
      <c r="I318" s="1">
        <f>Forecast_Data!K312</f>
        <v>1</v>
      </c>
      <c r="J318" s="1" t="str">
        <f>Forecast_Data!L312</f>
        <v>Josh Brown</v>
      </c>
      <c r="K318" s="1" t="str">
        <f t="shared" si="22"/>
        <v>Josh Brown-2013</v>
      </c>
      <c r="L318" s="13">
        <f t="shared" si="23"/>
        <v>0.60576048641858704</v>
      </c>
      <c r="M318" s="13">
        <f t="shared" si="24"/>
        <v>0.39423951358141296</v>
      </c>
      <c r="N318" s="4">
        <f t="shared" si="25"/>
        <v>0.15542479406890911</v>
      </c>
    </row>
    <row r="319" spans="1:14" x14ac:dyDescent="0.25">
      <c r="A319" s="1">
        <f>Forecast_Data!C313</f>
        <v>2013</v>
      </c>
      <c r="B319" s="1">
        <v>1</v>
      </c>
      <c r="C319" s="1">
        <f>Forecast_Data!E313</f>
        <v>0</v>
      </c>
      <c r="D319" s="1">
        <f>Forecast_Data!F313</f>
        <v>0</v>
      </c>
      <c r="E319" s="1">
        <f>Forecast_Data!G313</f>
        <v>0</v>
      </c>
      <c r="F319" s="1">
        <f>Forecast_Data!H313</f>
        <v>0</v>
      </c>
      <c r="G319" s="1">
        <f>Forecast_Data!I313</f>
        <v>0</v>
      </c>
      <c r="H319" s="1">
        <f>Forecast_Data!J313</f>
        <v>45</v>
      </c>
      <c r="I319" s="1">
        <f>Forecast_Data!K313</f>
        <v>1</v>
      </c>
      <c r="J319" s="1" t="str">
        <f>Forecast_Data!L313</f>
        <v>Josh Brown</v>
      </c>
      <c r="K319" s="1" t="str">
        <f t="shared" si="22"/>
        <v>Josh Brown-2013</v>
      </c>
      <c r="L319" s="13">
        <f t="shared" si="23"/>
        <v>0.77414276972841145</v>
      </c>
      <c r="M319" s="13">
        <f t="shared" si="24"/>
        <v>0.22585723027158855</v>
      </c>
      <c r="N319" s="4">
        <f t="shared" si="25"/>
        <v>5.1011488465953374E-2</v>
      </c>
    </row>
    <row r="320" spans="1:14" x14ac:dyDescent="0.25">
      <c r="A320" s="1">
        <f>Forecast_Data!C314</f>
        <v>2014</v>
      </c>
      <c r="B320" s="1">
        <v>1</v>
      </c>
      <c r="C320" s="1">
        <f>Forecast_Data!E314</f>
        <v>0</v>
      </c>
      <c r="D320" s="1">
        <f>Forecast_Data!F314</f>
        <v>0</v>
      </c>
      <c r="E320" s="1">
        <f>Forecast_Data!G314</f>
        <v>0</v>
      </c>
      <c r="F320" s="1">
        <f>Forecast_Data!H314</f>
        <v>0</v>
      </c>
      <c r="G320" s="1">
        <f>Forecast_Data!I314</f>
        <v>0</v>
      </c>
      <c r="H320" s="1">
        <f>Forecast_Data!J314</f>
        <v>29</v>
      </c>
      <c r="I320" s="1">
        <f>Forecast_Data!K314</f>
        <v>1</v>
      </c>
      <c r="J320" s="1" t="str">
        <f>Forecast_Data!L314</f>
        <v>Josh Brown</v>
      </c>
      <c r="K320" s="1" t="str">
        <f t="shared" si="22"/>
        <v>Josh Brown-2014</v>
      </c>
      <c r="L320" s="13">
        <f t="shared" si="23"/>
        <v>0.95545739253438244</v>
      </c>
      <c r="M320" s="13">
        <f t="shared" si="24"/>
        <v>4.4542607465617556E-2</v>
      </c>
      <c r="N320" s="4">
        <f t="shared" si="25"/>
        <v>1.984043879836089E-3</v>
      </c>
    </row>
    <row r="321" spans="1:14" x14ac:dyDescent="0.25">
      <c r="A321" s="1">
        <f>Forecast_Data!C315</f>
        <v>2014</v>
      </c>
      <c r="B321" s="1">
        <v>1</v>
      </c>
      <c r="C321" s="1">
        <f>Forecast_Data!E315</f>
        <v>0</v>
      </c>
      <c r="D321" s="1">
        <f>Forecast_Data!F315</f>
        <v>0</v>
      </c>
      <c r="E321" s="1">
        <f>Forecast_Data!G315</f>
        <v>0</v>
      </c>
      <c r="F321" s="1">
        <f>Forecast_Data!H315</f>
        <v>0</v>
      </c>
      <c r="G321" s="1">
        <f>Forecast_Data!I315</f>
        <v>0</v>
      </c>
      <c r="H321" s="1">
        <f>Forecast_Data!J315</f>
        <v>37</v>
      </c>
      <c r="I321" s="1">
        <f>Forecast_Data!K315</f>
        <v>1</v>
      </c>
      <c r="J321" s="1" t="str">
        <f>Forecast_Data!L315</f>
        <v>Josh Brown</v>
      </c>
      <c r="K321" s="1" t="str">
        <f t="shared" si="22"/>
        <v>Josh Brown-2014</v>
      </c>
      <c r="L321" s="13">
        <f t="shared" si="23"/>
        <v>0.89555645754546476</v>
      </c>
      <c r="M321" s="13">
        <f t="shared" si="24"/>
        <v>0.10444354245453524</v>
      </c>
      <c r="N321" s="4">
        <f t="shared" si="25"/>
        <v>1.0908453560452306E-2</v>
      </c>
    </row>
    <row r="322" spans="1:14" x14ac:dyDescent="0.25">
      <c r="A322" s="1">
        <f>Forecast_Data!C316</f>
        <v>2014</v>
      </c>
      <c r="B322" s="1">
        <v>1</v>
      </c>
      <c r="C322" s="1">
        <f>Forecast_Data!E316</f>
        <v>0</v>
      </c>
      <c r="D322" s="1">
        <f>Forecast_Data!F316</f>
        <v>0</v>
      </c>
      <c r="E322" s="1">
        <f>Forecast_Data!G316</f>
        <v>0</v>
      </c>
      <c r="F322" s="1">
        <f>Forecast_Data!H316</f>
        <v>0</v>
      </c>
      <c r="G322" s="1">
        <f>Forecast_Data!I316</f>
        <v>0</v>
      </c>
      <c r="H322" s="1">
        <f>Forecast_Data!J316</f>
        <v>52</v>
      </c>
      <c r="I322" s="1">
        <f>Forecast_Data!K316</f>
        <v>1</v>
      </c>
      <c r="J322" s="1" t="str">
        <f>Forecast_Data!L316</f>
        <v>Josh Brown</v>
      </c>
      <c r="K322" s="1" t="str">
        <f t="shared" si="22"/>
        <v>Josh Brown-2014</v>
      </c>
      <c r="L322" s="13">
        <f t="shared" si="23"/>
        <v>0.60576048641858704</v>
      </c>
      <c r="M322" s="13">
        <f t="shared" si="24"/>
        <v>0.39423951358141296</v>
      </c>
      <c r="N322" s="4">
        <f t="shared" si="25"/>
        <v>0.15542479406890911</v>
      </c>
    </row>
    <row r="323" spans="1:14" x14ac:dyDescent="0.25">
      <c r="A323" s="1">
        <f>Forecast_Data!C317</f>
        <v>2014</v>
      </c>
      <c r="B323" s="1">
        <v>1</v>
      </c>
      <c r="C323" s="1">
        <f>Forecast_Data!E317</f>
        <v>0</v>
      </c>
      <c r="D323" s="1">
        <f>Forecast_Data!F317</f>
        <v>0</v>
      </c>
      <c r="E323" s="1">
        <f>Forecast_Data!G317</f>
        <v>0</v>
      </c>
      <c r="F323" s="1">
        <f>Forecast_Data!H317</f>
        <v>0</v>
      </c>
      <c r="G323" s="1">
        <f>Forecast_Data!I317</f>
        <v>0</v>
      </c>
      <c r="H323" s="1">
        <f>Forecast_Data!J317</f>
        <v>29</v>
      </c>
      <c r="I323" s="1">
        <f>Forecast_Data!K317</f>
        <v>0</v>
      </c>
      <c r="J323" s="1" t="str">
        <f>Forecast_Data!L317</f>
        <v>Josh Brown</v>
      </c>
      <c r="K323" s="1" t="str">
        <f t="shared" si="22"/>
        <v>Josh Brown-2014</v>
      </c>
      <c r="L323" s="13">
        <f t="shared" si="23"/>
        <v>0.95545739253438244</v>
      </c>
      <c r="M323" s="13">
        <f t="shared" si="24"/>
        <v>-0.95545739253438244</v>
      </c>
      <c r="N323" s="4">
        <f t="shared" si="25"/>
        <v>0.91289882894860097</v>
      </c>
    </row>
    <row r="324" spans="1:14" x14ac:dyDescent="0.25">
      <c r="A324" s="1">
        <f>Forecast_Data!C318</f>
        <v>2015</v>
      </c>
      <c r="B324" s="1">
        <v>1</v>
      </c>
      <c r="C324" s="1">
        <f>Forecast_Data!E318</f>
        <v>0</v>
      </c>
      <c r="D324" s="1">
        <f>Forecast_Data!F318</f>
        <v>0</v>
      </c>
      <c r="E324" s="1">
        <f>Forecast_Data!G318</f>
        <v>0</v>
      </c>
      <c r="F324" s="1">
        <f>Forecast_Data!H318</f>
        <v>0</v>
      </c>
      <c r="G324" s="1">
        <f>Forecast_Data!I318</f>
        <v>0</v>
      </c>
      <c r="H324" s="1">
        <f>Forecast_Data!J318</f>
        <v>50</v>
      </c>
      <c r="I324" s="1">
        <f>Forecast_Data!K318</f>
        <v>1</v>
      </c>
      <c r="J324" s="1" t="str">
        <f>Forecast_Data!L318</f>
        <v>Josh Brown</v>
      </c>
      <c r="K324" s="1" t="str">
        <f t="shared" si="22"/>
        <v>Josh Brown-2015</v>
      </c>
      <c r="L324" s="13">
        <f t="shared" si="23"/>
        <v>0.65898232068151108</v>
      </c>
      <c r="M324" s="13">
        <f t="shared" si="24"/>
        <v>0.34101767931848892</v>
      </c>
      <c r="N324" s="4">
        <f t="shared" si="25"/>
        <v>0.11629305760776774</v>
      </c>
    </row>
    <row r="325" spans="1:14" x14ac:dyDescent="0.25">
      <c r="A325" s="1">
        <f>Forecast_Data!C319</f>
        <v>2015</v>
      </c>
      <c r="B325" s="1">
        <v>1</v>
      </c>
      <c r="C325" s="1">
        <f>Forecast_Data!E319</f>
        <v>0</v>
      </c>
      <c r="D325" s="1">
        <f>Forecast_Data!F319</f>
        <v>0</v>
      </c>
      <c r="E325" s="1">
        <f>Forecast_Data!G319</f>
        <v>0</v>
      </c>
      <c r="F325" s="1">
        <f>Forecast_Data!H319</f>
        <v>0</v>
      </c>
      <c r="G325" s="1">
        <f>Forecast_Data!I319</f>
        <v>0</v>
      </c>
      <c r="H325" s="1">
        <f>Forecast_Data!J319</f>
        <v>40</v>
      </c>
      <c r="I325" s="1">
        <f>Forecast_Data!K319</f>
        <v>1</v>
      </c>
      <c r="J325" s="1" t="str">
        <f>Forecast_Data!L319</f>
        <v>Josh Brown</v>
      </c>
      <c r="K325" s="1" t="str">
        <f t="shared" si="22"/>
        <v>Josh Brown-2015</v>
      </c>
      <c r="L325" s="13">
        <f t="shared" si="23"/>
        <v>0.8587497110788993</v>
      </c>
      <c r="M325" s="13">
        <f t="shared" si="24"/>
        <v>0.1412502889211007</v>
      </c>
      <c r="N325" s="4">
        <f t="shared" si="25"/>
        <v>1.9951644120294421E-2</v>
      </c>
    </row>
    <row r="326" spans="1:14" x14ac:dyDescent="0.25">
      <c r="A326" s="1">
        <f>Forecast_Data!C320</f>
        <v>2015</v>
      </c>
      <c r="B326" s="1">
        <v>1</v>
      </c>
      <c r="C326" s="1">
        <f>Forecast_Data!E320</f>
        <v>0</v>
      </c>
      <c r="D326" s="1">
        <f>Forecast_Data!F320</f>
        <v>0</v>
      </c>
      <c r="E326" s="1">
        <f>Forecast_Data!G320</f>
        <v>0</v>
      </c>
      <c r="F326" s="1">
        <f>Forecast_Data!H320</f>
        <v>0</v>
      </c>
      <c r="G326" s="1">
        <f>Forecast_Data!I320</f>
        <v>0</v>
      </c>
      <c r="H326" s="1">
        <f>Forecast_Data!J320</f>
        <v>30</v>
      </c>
      <c r="I326" s="1">
        <f>Forecast_Data!K320</f>
        <v>1</v>
      </c>
      <c r="J326" s="1" t="str">
        <f>Forecast_Data!L320</f>
        <v>Josh Brown</v>
      </c>
      <c r="K326" s="1" t="str">
        <f t="shared" si="22"/>
        <v>Josh Brown-2015</v>
      </c>
      <c r="L326" s="13">
        <f t="shared" si="23"/>
        <v>0.95031666983427465</v>
      </c>
      <c r="M326" s="13">
        <f t="shared" si="24"/>
        <v>4.9683330165725348E-2</v>
      </c>
      <c r="N326" s="4">
        <f t="shared" si="25"/>
        <v>2.4684332963564744E-3</v>
      </c>
    </row>
    <row r="327" spans="1:14" x14ac:dyDescent="0.25">
      <c r="A327" s="1">
        <f>Forecast_Data!C321</f>
        <v>2015</v>
      </c>
      <c r="B327" s="1">
        <v>1</v>
      </c>
      <c r="C327" s="1">
        <f>Forecast_Data!E321</f>
        <v>0</v>
      </c>
      <c r="D327" s="1">
        <f>Forecast_Data!F321</f>
        <v>0</v>
      </c>
      <c r="E327" s="1">
        <f>Forecast_Data!G321</f>
        <v>0</v>
      </c>
      <c r="F327" s="1">
        <f>Forecast_Data!H321</f>
        <v>0</v>
      </c>
      <c r="G327" s="1">
        <f>Forecast_Data!I321</f>
        <v>0</v>
      </c>
      <c r="H327" s="1">
        <f>Forecast_Data!J321</f>
        <v>19</v>
      </c>
      <c r="I327" s="1">
        <f>Forecast_Data!K321</f>
        <v>1</v>
      </c>
      <c r="J327" s="1" t="str">
        <f>Forecast_Data!L321</f>
        <v>Josh Brown</v>
      </c>
      <c r="K327" s="1" t="str">
        <f t="shared" si="22"/>
        <v>Josh Brown-2015</v>
      </c>
      <c r="L327" s="13">
        <f t="shared" si="23"/>
        <v>0.9853985548242894</v>
      </c>
      <c r="M327" s="13">
        <f t="shared" si="24"/>
        <v>1.4601445175710603E-2</v>
      </c>
      <c r="N327" s="4">
        <f t="shared" si="25"/>
        <v>2.1320220121928246E-4</v>
      </c>
    </row>
    <row r="328" spans="1:14" x14ac:dyDescent="0.25">
      <c r="A328" s="1">
        <f>Forecast_Data!C322</f>
        <v>2012</v>
      </c>
      <c r="B328" s="1">
        <v>1</v>
      </c>
      <c r="C328" s="1">
        <f>Forecast_Data!E322</f>
        <v>0</v>
      </c>
      <c r="D328" s="1">
        <f>Forecast_Data!F322</f>
        <v>0</v>
      </c>
      <c r="E328" s="1">
        <f>Forecast_Data!G322</f>
        <v>0</v>
      </c>
      <c r="F328" s="1">
        <f>Forecast_Data!H322</f>
        <v>0</v>
      </c>
      <c r="G328" s="1">
        <f>Forecast_Data!I322</f>
        <v>0</v>
      </c>
      <c r="H328" s="1">
        <f>Forecast_Data!J322</f>
        <v>25</v>
      </c>
      <c r="I328" s="1">
        <f>Forecast_Data!K322</f>
        <v>1</v>
      </c>
      <c r="J328" s="1" t="str">
        <f>Forecast_Data!L322</f>
        <v>Josh Brown</v>
      </c>
      <c r="K328" s="1" t="str">
        <f t="shared" si="22"/>
        <v>Josh Brown-2012</v>
      </c>
      <c r="L328" s="13">
        <f t="shared" si="23"/>
        <v>0.97136900782664548</v>
      </c>
      <c r="M328" s="13">
        <f t="shared" si="24"/>
        <v>2.8630992173354519E-2</v>
      </c>
      <c r="N328" s="4">
        <f t="shared" si="25"/>
        <v>8.1973371283068771E-4</v>
      </c>
    </row>
    <row r="329" spans="1:14" x14ac:dyDescent="0.25">
      <c r="A329" s="1">
        <f>Forecast_Data!C323</f>
        <v>2012</v>
      </c>
      <c r="B329" s="1">
        <v>1</v>
      </c>
      <c r="C329" s="1">
        <f>Forecast_Data!E323</f>
        <v>0</v>
      </c>
      <c r="D329" s="1">
        <f>Forecast_Data!F323</f>
        <v>0</v>
      </c>
      <c r="E329" s="1">
        <f>Forecast_Data!G323</f>
        <v>0</v>
      </c>
      <c r="F329" s="1">
        <f>Forecast_Data!H323</f>
        <v>0</v>
      </c>
      <c r="G329" s="1">
        <f>Forecast_Data!I323</f>
        <v>0</v>
      </c>
      <c r="H329" s="1">
        <f>Forecast_Data!J323</f>
        <v>33</v>
      </c>
      <c r="I329" s="1">
        <f>Forecast_Data!K323</f>
        <v>1</v>
      </c>
      <c r="J329" s="1" t="str">
        <f>Forecast_Data!L323</f>
        <v>Josh Brown</v>
      </c>
      <c r="K329" s="1" t="str">
        <f t="shared" ref="K329:K392" si="26">CONCATENATE(J329,"-",A329)</f>
        <v>Josh Brown-2012</v>
      </c>
      <c r="L329" s="13">
        <f t="shared" ref="L329:L392" si="27">1/(1+EXP(-(SUMPRODUCT($B$3:$H$3,B329:H329))))</f>
        <v>0.93132808368837505</v>
      </c>
      <c r="M329" s="13">
        <f t="shared" ref="M329:M392" si="28">I329-L329</f>
        <v>6.8671916311624948E-2</v>
      </c>
      <c r="N329" s="4">
        <f t="shared" ref="N329:N392" si="29">M329^2</f>
        <v>4.7158320899108206E-3</v>
      </c>
    </row>
    <row r="330" spans="1:14" x14ac:dyDescent="0.25">
      <c r="A330" s="1">
        <f>Forecast_Data!C324</f>
        <v>2012</v>
      </c>
      <c r="B330" s="1">
        <v>1</v>
      </c>
      <c r="C330" s="1">
        <f>Forecast_Data!E324</f>
        <v>0</v>
      </c>
      <c r="D330" s="1">
        <f>Forecast_Data!F324</f>
        <v>0</v>
      </c>
      <c r="E330" s="1">
        <f>Forecast_Data!G324</f>
        <v>0</v>
      </c>
      <c r="F330" s="1">
        <f>Forecast_Data!H324</f>
        <v>0</v>
      </c>
      <c r="G330" s="1">
        <f>Forecast_Data!I324</f>
        <v>0</v>
      </c>
      <c r="H330" s="1">
        <f>Forecast_Data!J324</f>
        <v>25</v>
      </c>
      <c r="I330" s="1">
        <f>Forecast_Data!K324</f>
        <v>1</v>
      </c>
      <c r="J330" s="1" t="str">
        <f>Forecast_Data!L324</f>
        <v>Josh Brown</v>
      </c>
      <c r="K330" s="1" t="str">
        <f t="shared" si="26"/>
        <v>Josh Brown-2012</v>
      </c>
      <c r="L330" s="13">
        <f t="shared" si="27"/>
        <v>0.97136900782664548</v>
      </c>
      <c r="M330" s="13">
        <f t="shared" si="28"/>
        <v>2.8630992173354519E-2</v>
      </c>
      <c r="N330" s="4">
        <f t="shared" si="29"/>
        <v>8.1973371283068771E-4</v>
      </c>
    </row>
    <row r="331" spans="1:14" x14ac:dyDescent="0.25">
      <c r="A331" s="1">
        <f>Forecast_Data!C325</f>
        <v>2012</v>
      </c>
      <c r="B331" s="1">
        <v>1</v>
      </c>
      <c r="C331" s="1">
        <f>Forecast_Data!E325</f>
        <v>0</v>
      </c>
      <c r="D331" s="1">
        <f>Forecast_Data!F325</f>
        <v>0</v>
      </c>
      <c r="E331" s="1">
        <f>Forecast_Data!G325</f>
        <v>0</v>
      </c>
      <c r="F331" s="1">
        <f>Forecast_Data!H325</f>
        <v>0</v>
      </c>
      <c r="G331" s="1">
        <f>Forecast_Data!I325</f>
        <v>0</v>
      </c>
      <c r="H331" s="1">
        <f>Forecast_Data!J325</f>
        <v>52</v>
      </c>
      <c r="I331" s="1">
        <f>Forecast_Data!K325</f>
        <v>1</v>
      </c>
      <c r="J331" s="1" t="str">
        <f>Forecast_Data!L325</f>
        <v>Josh Brown</v>
      </c>
      <c r="K331" s="1" t="str">
        <f t="shared" si="26"/>
        <v>Josh Brown-2012</v>
      </c>
      <c r="L331" s="13">
        <f t="shared" si="27"/>
        <v>0.60576048641858704</v>
      </c>
      <c r="M331" s="13">
        <f t="shared" si="28"/>
        <v>0.39423951358141296</v>
      </c>
      <c r="N331" s="4">
        <f t="shared" si="29"/>
        <v>0.15542479406890911</v>
      </c>
    </row>
    <row r="332" spans="1:14" x14ac:dyDescent="0.25">
      <c r="A332" s="1">
        <f>Forecast_Data!C326</f>
        <v>2012</v>
      </c>
      <c r="B332" s="1">
        <v>1</v>
      </c>
      <c r="C332" s="1">
        <f>Forecast_Data!E326</f>
        <v>0</v>
      </c>
      <c r="D332" s="1">
        <f>Forecast_Data!F326</f>
        <v>1</v>
      </c>
      <c r="E332" s="1">
        <f>Forecast_Data!G326</f>
        <v>0</v>
      </c>
      <c r="F332" s="1">
        <f>Forecast_Data!H326</f>
        <v>1</v>
      </c>
      <c r="G332" s="1">
        <f>Forecast_Data!I326</f>
        <v>0</v>
      </c>
      <c r="H332" s="1">
        <f>Forecast_Data!J326</f>
        <v>24</v>
      </c>
      <c r="I332" s="1">
        <f>Forecast_Data!K326</f>
        <v>1</v>
      </c>
      <c r="J332" s="1" t="str">
        <f>Forecast_Data!L326</f>
        <v>Josh Brown</v>
      </c>
      <c r="K332" s="1" t="str">
        <f t="shared" si="26"/>
        <v>Josh Brown-2012</v>
      </c>
      <c r="L332" s="13">
        <f t="shared" si="27"/>
        <v>0.9543919305398737</v>
      </c>
      <c r="M332" s="13">
        <f t="shared" si="28"/>
        <v>4.5608069460126299E-2</v>
      </c>
      <c r="N332" s="4">
        <f t="shared" si="29"/>
        <v>2.0800959998797052E-3</v>
      </c>
    </row>
    <row r="333" spans="1:14" x14ac:dyDescent="0.25">
      <c r="A333" s="1">
        <f>Forecast_Data!C327</f>
        <v>2012</v>
      </c>
      <c r="B333" s="1">
        <v>1</v>
      </c>
      <c r="C333" s="1">
        <f>Forecast_Data!E327</f>
        <v>0</v>
      </c>
      <c r="D333" s="1">
        <f>Forecast_Data!F327</f>
        <v>1</v>
      </c>
      <c r="E333" s="1">
        <f>Forecast_Data!G327</f>
        <v>0</v>
      </c>
      <c r="F333" s="1">
        <f>Forecast_Data!H327</f>
        <v>1</v>
      </c>
      <c r="G333" s="1">
        <f>Forecast_Data!I327</f>
        <v>0</v>
      </c>
      <c r="H333" s="1">
        <f>Forecast_Data!J327</f>
        <v>32</v>
      </c>
      <c r="I333" s="1">
        <f>Forecast_Data!K327</f>
        <v>1</v>
      </c>
      <c r="J333" s="1" t="str">
        <f>Forecast_Data!L327</f>
        <v>Josh Brown</v>
      </c>
      <c r="K333" s="1" t="str">
        <f t="shared" si="26"/>
        <v>Josh Brown-2012</v>
      </c>
      <c r="L333" s="13">
        <f t="shared" si="27"/>
        <v>0.89321829461527502</v>
      </c>
      <c r="M333" s="13">
        <f t="shared" si="28"/>
        <v>0.10678170538472498</v>
      </c>
      <c r="N333" s="4">
        <f t="shared" si="29"/>
        <v>1.1402332604870204E-2</v>
      </c>
    </row>
    <row r="334" spans="1:14" x14ac:dyDescent="0.25">
      <c r="A334" s="1">
        <f>Forecast_Data!C328</f>
        <v>2012</v>
      </c>
      <c r="B334" s="1">
        <v>1</v>
      </c>
      <c r="C334" s="1">
        <f>Forecast_Data!E328</f>
        <v>0</v>
      </c>
      <c r="D334" s="1">
        <f>Forecast_Data!F328</f>
        <v>1</v>
      </c>
      <c r="E334" s="1">
        <f>Forecast_Data!G328</f>
        <v>1</v>
      </c>
      <c r="F334" s="1">
        <f>Forecast_Data!H328</f>
        <v>1</v>
      </c>
      <c r="G334" s="1">
        <f>Forecast_Data!I328</f>
        <v>0</v>
      </c>
      <c r="H334" s="1">
        <f>Forecast_Data!J328</f>
        <v>41</v>
      </c>
      <c r="I334" s="1">
        <f>Forecast_Data!K328</f>
        <v>1</v>
      </c>
      <c r="J334" s="1" t="str">
        <f>Forecast_Data!L328</f>
        <v>Josh Brown</v>
      </c>
      <c r="K334" s="1" t="str">
        <f t="shared" si="26"/>
        <v>Josh Brown-2012</v>
      </c>
      <c r="L334" s="13">
        <f t="shared" si="27"/>
        <v>0.70653968759905894</v>
      </c>
      <c r="M334" s="13">
        <f t="shared" si="28"/>
        <v>0.29346031240094106</v>
      </c>
      <c r="N334" s="4">
        <f t="shared" si="29"/>
        <v>8.6118954954457927E-2</v>
      </c>
    </row>
    <row r="335" spans="1:14" x14ac:dyDescent="0.25">
      <c r="A335" s="1">
        <f>Forecast_Data!C329</f>
        <v>2012</v>
      </c>
      <c r="B335" s="1">
        <v>1</v>
      </c>
      <c r="C335" s="1">
        <f>Forecast_Data!E329</f>
        <v>0</v>
      </c>
      <c r="D335" s="1">
        <f>Forecast_Data!F329</f>
        <v>1</v>
      </c>
      <c r="E335" s="1">
        <f>Forecast_Data!G329</f>
        <v>1</v>
      </c>
      <c r="F335" s="1">
        <f>Forecast_Data!H329</f>
        <v>1</v>
      </c>
      <c r="G335" s="1">
        <f>Forecast_Data!I329</f>
        <v>0</v>
      </c>
      <c r="H335" s="1">
        <f>Forecast_Data!J329</f>
        <v>56</v>
      </c>
      <c r="I335" s="1">
        <f>Forecast_Data!K329</f>
        <v>0</v>
      </c>
      <c r="J335" s="1" t="str">
        <f>Forecast_Data!L329</f>
        <v>Josh Brown</v>
      </c>
      <c r="K335" s="1" t="str">
        <f t="shared" si="26"/>
        <v>Josh Brown-2012</v>
      </c>
      <c r="L335" s="13">
        <f t="shared" si="27"/>
        <v>0.30140093777103483</v>
      </c>
      <c r="M335" s="13">
        <f t="shared" si="28"/>
        <v>-0.30140093777103483</v>
      </c>
      <c r="N335" s="4">
        <f t="shared" si="29"/>
        <v>9.0842525289259207E-2</v>
      </c>
    </row>
    <row r="336" spans="1:14" x14ac:dyDescent="0.25">
      <c r="A336" s="1">
        <f>Forecast_Data!C330</f>
        <v>2012</v>
      </c>
      <c r="B336" s="1">
        <v>1</v>
      </c>
      <c r="C336" s="1">
        <f>Forecast_Data!E330</f>
        <v>0</v>
      </c>
      <c r="D336" s="1">
        <f>Forecast_Data!F330</f>
        <v>1</v>
      </c>
      <c r="E336" s="1">
        <f>Forecast_Data!G330</f>
        <v>1</v>
      </c>
      <c r="F336" s="1">
        <f>Forecast_Data!H330</f>
        <v>1</v>
      </c>
      <c r="G336" s="1">
        <f>Forecast_Data!I330</f>
        <v>0</v>
      </c>
      <c r="H336" s="1">
        <f>Forecast_Data!J330</f>
        <v>43</v>
      </c>
      <c r="I336" s="1">
        <f>Forecast_Data!K330</f>
        <v>1</v>
      </c>
      <c r="J336" s="1" t="str">
        <f>Forecast_Data!L330</f>
        <v>Josh Brown</v>
      </c>
      <c r="K336" s="1" t="str">
        <f t="shared" si="26"/>
        <v>Josh Brown-2012</v>
      </c>
      <c r="L336" s="13">
        <f t="shared" si="27"/>
        <v>0.65687538237915788</v>
      </c>
      <c r="M336" s="13">
        <f t="shared" si="28"/>
        <v>0.34312461762084212</v>
      </c>
      <c r="N336" s="4">
        <f t="shared" si="29"/>
        <v>0.11773450321744912</v>
      </c>
    </row>
    <row r="337" spans="1:14" x14ac:dyDescent="0.25">
      <c r="A337" s="1">
        <f>Forecast_Data!C331</f>
        <v>2012</v>
      </c>
      <c r="B337" s="1">
        <v>1</v>
      </c>
      <c r="C337" s="1">
        <f>Forecast_Data!E331</f>
        <v>0</v>
      </c>
      <c r="D337" s="1">
        <f>Forecast_Data!F331</f>
        <v>1</v>
      </c>
      <c r="E337" s="1">
        <f>Forecast_Data!G331</f>
        <v>0</v>
      </c>
      <c r="F337" s="1">
        <f>Forecast_Data!H331</f>
        <v>0</v>
      </c>
      <c r="G337" s="1">
        <f>Forecast_Data!I331</f>
        <v>0</v>
      </c>
      <c r="H337" s="1">
        <f>Forecast_Data!J331</f>
        <v>47</v>
      </c>
      <c r="I337" s="1">
        <f>Forecast_Data!K331</f>
        <v>1</v>
      </c>
      <c r="J337" s="1" t="str">
        <f>Forecast_Data!L331</f>
        <v>Josh Brown</v>
      </c>
      <c r="K337" s="1" t="str">
        <f t="shared" si="26"/>
        <v>Josh Brown-2012</v>
      </c>
      <c r="L337" s="13">
        <f t="shared" si="27"/>
        <v>0.65148693543320535</v>
      </c>
      <c r="M337" s="13">
        <f t="shared" si="28"/>
        <v>0.34851306456679465</v>
      </c>
      <c r="N337" s="4">
        <f t="shared" si="29"/>
        <v>0.12146135617373878</v>
      </c>
    </row>
    <row r="338" spans="1:14" x14ac:dyDescent="0.25">
      <c r="A338" s="1">
        <f>Forecast_Data!C332</f>
        <v>2012</v>
      </c>
      <c r="B338" s="1">
        <v>1</v>
      </c>
      <c r="C338" s="1">
        <f>Forecast_Data!E332</f>
        <v>0</v>
      </c>
      <c r="D338" s="1">
        <f>Forecast_Data!F332</f>
        <v>1</v>
      </c>
      <c r="E338" s="1">
        <f>Forecast_Data!G332</f>
        <v>0</v>
      </c>
      <c r="F338" s="1">
        <f>Forecast_Data!H332</f>
        <v>0</v>
      </c>
      <c r="G338" s="1">
        <f>Forecast_Data!I332</f>
        <v>0</v>
      </c>
      <c r="H338" s="1">
        <f>Forecast_Data!J332</f>
        <v>32</v>
      </c>
      <c r="I338" s="1">
        <f>Forecast_Data!K332</f>
        <v>1</v>
      </c>
      <c r="J338" s="1" t="str">
        <f>Forecast_Data!L332</f>
        <v>Josh Brown</v>
      </c>
      <c r="K338" s="1" t="str">
        <f t="shared" si="26"/>
        <v>Josh Brown-2012</v>
      </c>
      <c r="L338" s="13">
        <f t="shared" si="27"/>
        <v>0.91252434076550193</v>
      </c>
      <c r="M338" s="13">
        <f t="shared" si="28"/>
        <v>8.7475659234498071E-2</v>
      </c>
      <c r="N338" s="4">
        <f t="shared" si="29"/>
        <v>7.6519909585100274E-3</v>
      </c>
    </row>
    <row r="339" spans="1:14" x14ac:dyDescent="0.25">
      <c r="A339" s="1">
        <f>Forecast_Data!C333</f>
        <v>2012</v>
      </c>
      <c r="B339" s="1">
        <v>1</v>
      </c>
      <c r="C339" s="1">
        <f>Forecast_Data!E333</f>
        <v>0</v>
      </c>
      <c r="D339" s="1">
        <f>Forecast_Data!F333</f>
        <v>1</v>
      </c>
      <c r="E339" s="1">
        <f>Forecast_Data!G333</f>
        <v>0</v>
      </c>
      <c r="F339" s="1">
        <f>Forecast_Data!H333</f>
        <v>0</v>
      </c>
      <c r="G339" s="1">
        <f>Forecast_Data!I333</f>
        <v>0</v>
      </c>
      <c r="H339" s="1">
        <f>Forecast_Data!J333</f>
        <v>38</v>
      </c>
      <c r="I339" s="1">
        <f>Forecast_Data!K333</f>
        <v>1</v>
      </c>
      <c r="J339" s="1" t="str">
        <f>Forecast_Data!L333</f>
        <v>Josh Brown</v>
      </c>
      <c r="K339" s="1" t="str">
        <f t="shared" si="26"/>
        <v>Josh Brown-2012</v>
      </c>
      <c r="L339" s="13">
        <f t="shared" si="27"/>
        <v>0.8398544026274094</v>
      </c>
      <c r="M339" s="13">
        <f t="shared" si="28"/>
        <v>0.1601455973725906</v>
      </c>
      <c r="N339" s="4">
        <f t="shared" si="29"/>
        <v>2.5646612357823898E-2</v>
      </c>
    </row>
    <row r="340" spans="1:14" x14ac:dyDescent="0.25">
      <c r="A340" s="1">
        <f>Forecast_Data!C334</f>
        <v>2013</v>
      </c>
      <c r="B340" s="1">
        <v>1</v>
      </c>
      <c r="C340" s="1">
        <f>Forecast_Data!E334</f>
        <v>0</v>
      </c>
      <c r="D340" s="1">
        <f>Forecast_Data!F334</f>
        <v>0</v>
      </c>
      <c r="E340" s="1">
        <f>Forecast_Data!G334</f>
        <v>0</v>
      </c>
      <c r="F340" s="1">
        <f>Forecast_Data!H334</f>
        <v>0</v>
      </c>
      <c r="G340" s="1">
        <f>Forecast_Data!I334</f>
        <v>0</v>
      </c>
      <c r="H340" s="1">
        <f>Forecast_Data!J334</f>
        <v>36</v>
      </c>
      <c r="I340" s="1">
        <f>Forecast_Data!K334</f>
        <v>1</v>
      </c>
      <c r="J340" s="1" t="str">
        <f>Forecast_Data!L334</f>
        <v>Josh Brown</v>
      </c>
      <c r="K340" s="1" t="str">
        <f t="shared" si="26"/>
        <v>Josh Brown-2013</v>
      </c>
      <c r="L340" s="13">
        <f t="shared" si="27"/>
        <v>0.90580157209510104</v>
      </c>
      <c r="M340" s="13">
        <f t="shared" si="28"/>
        <v>9.4198427904898963E-2</v>
      </c>
      <c r="N340" s="4">
        <f t="shared" si="29"/>
        <v>8.8733438197544472E-3</v>
      </c>
    </row>
    <row r="341" spans="1:14" x14ac:dyDescent="0.25">
      <c r="A341" s="1">
        <f>Forecast_Data!C335</f>
        <v>2013</v>
      </c>
      <c r="B341" s="1">
        <v>1</v>
      </c>
      <c r="C341" s="1">
        <f>Forecast_Data!E335</f>
        <v>0</v>
      </c>
      <c r="D341" s="1">
        <f>Forecast_Data!F335</f>
        <v>0</v>
      </c>
      <c r="E341" s="1">
        <f>Forecast_Data!G335</f>
        <v>0</v>
      </c>
      <c r="F341" s="1">
        <f>Forecast_Data!H335</f>
        <v>0</v>
      </c>
      <c r="G341" s="1">
        <f>Forecast_Data!I335</f>
        <v>0</v>
      </c>
      <c r="H341" s="1">
        <f>Forecast_Data!J335</f>
        <v>24</v>
      </c>
      <c r="I341" s="1">
        <f>Forecast_Data!K335</f>
        <v>1</v>
      </c>
      <c r="J341" s="1" t="str">
        <f>Forecast_Data!L335</f>
        <v>Josh Brown</v>
      </c>
      <c r="K341" s="1" t="str">
        <f t="shared" si="26"/>
        <v>Josh Brown-2013</v>
      </c>
      <c r="L341" s="13">
        <f t="shared" si="27"/>
        <v>0.9743901519177316</v>
      </c>
      <c r="M341" s="13">
        <f t="shared" si="28"/>
        <v>2.5609848082268405E-2</v>
      </c>
      <c r="N341" s="4">
        <f t="shared" si="29"/>
        <v>6.5586431879686665E-4</v>
      </c>
    </row>
    <row r="342" spans="1:14" x14ac:dyDescent="0.25">
      <c r="A342" s="1">
        <f>Forecast_Data!C336</f>
        <v>2013</v>
      </c>
      <c r="B342" s="1">
        <v>1</v>
      </c>
      <c r="C342" s="1">
        <f>Forecast_Data!E336</f>
        <v>0</v>
      </c>
      <c r="D342" s="1">
        <f>Forecast_Data!F336</f>
        <v>0</v>
      </c>
      <c r="E342" s="1">
        <f>Forecast_Data!G336</f>
        <v>0</v>
      </c>
      <c r="F342" s="1">
        <f>Forecast_Data!H336</f>
        <v>0</v>
      </c>
      <c r="G342" s="1">
        <f>Forecast_Data!I336</f>
        <v>0</v>
      </c>
      <c r="H342" s="1">
        <f>Forecast_Data!J336</f>
        <v>41</v>
      </c>
      <c r="I342" s="1">
        <f>Forecast_Data!K336</f>
        <v>1</v>
      </c>
      <c r="J342" s="1" t="str">
        <f>Forecast_Data!L336</f>
        <v>Josh Brown</v>
      </c>
      <c r="K342" s="1" t="str">
        <f t="shared" si="26"/>
        <v>Josh Brown-2013</v>
      </c>
      <c r="L342" s="13">
        <f t="shared" si="27"/>
        <v>0.84426701684556227</v>
      </c>
      <c r="M342" s="13">
        <f t="shared" si="28"/>
        <v>0.15573298315443773</v>
      </c>
      <c r="N342" s="4">
        <f t="shared" si="29"/>
        <v>2.4252762042180385E-2</v>
      </c>
    </row>
    <row r="343" spans="1:14" x14ac:dyDescent="0.25">
      <c r="A343" s="1">
        <f>Forecast_Data!C337</f>
        <v>2013</v>
      </c>
      <c r="B343" s="1">
        <v>1</v>
      </c>
      <c r="C343" s="1">
        <f>Forecast_Data!E337</f>
        <v>0</v>
      </c>
      <c r="D343" s="1">
        <f>Forecast_Data!F337</f>
        <v>0</v>
      </c>
      <c r="E343" s="1">
        <f>Forecast_Data!G337</f>
        <v>1</v>
      </c>
      <c r="F343" s="1">
        <f>Forecast_Data!H337</f>
        <v>1</v>
      </c>
      <c r="G343" s="1">
        <f>Forecast_Data!I337</f>
        <v>0</v>
      </c>
      <c r="H343" s="1">
        <f>Forecast_Data!J337</f>
        <v>38</v>
      </c>
      <c r="I343" s="1">
        <f>Forecast_Data!K337</f>
        <v>0</v>
      </c>
      <c r="J343" s="1" t="str">
        <f>Forecast_Data!L337</f>
        <v>Josh Brown</v>
      </c>
      <c r="K343" s="1" t="str">
        <f t="shared" si="26"/>
        <v>Josh Brown-2013</v>
      </c>
      <c r="L343" s="13">
        <f t="shared" si="27"/>
        <v>0.83195223158249643</v>
      </c>
      <c r="M343" s="13">
        <f t="shared" si="28"/>
        <v>-0.83195223158249643</v>
      </c>
      <c r="N343" s="4">
        <f t="shared" si="29"/>
        <v>0.69214451563509571</v>
      </c>
    </row>
    <row r="344" spans="1:14" x14ac:dyDescent="0.25">
      <c r="A344" s="1">
        <f>Forecast_Data!C338</f>
        <v>2013</v>
      </c>
      <c r="B344" s="1">
        <v>1</v>
      </c>
      <c r="C344" s="1">
        <f>Forecast_Data!E338</f>
        <v>0</v>
      </c>
      <c r="D344" s="1">
        <f>Forecast_Data!F338</f>
        <v>0</v>
      </c>
      <c r="E344" s="1">
        <f>Forecast_Data!G338</f>
        <v>0</v>
      </c>
      <c r="F344" s="1">
        <f>Forecast_Data!H338</f>
        <v>0</v>
      </c>
      <c r="G344" s="1">
        <f>Forecast_Data!I338</f>
        <v>0</v>
      </c>
      <c r="H344" s="1">
        <f>Forecast_Data!J338</f>
        <v>35</v>
      </c>
      <c r="I344" s="1">
        <f>Forecast_Data!K338</f>
        <v>1</v>
      </c>
      <c r="J344" s="1" t="str">
        <f>Forecast_Data!L338</f>
        <v>Josh Brown</v>
      </c>
      <c r="K344" s="1" t="str">
        <f t="shared" si="26"/>
        <v>Josh Brown-2013</v>
      </c>
      <c r="L344" s="13">
        <f t="shared" si="27"/>
        <v>0.91513694994452599</v>
      </c>
      <c r="M344" s="13">
        <f t="shared" si="28"/>
        <v>8.486305005547401E-2</v>
      </c>
      <c r="N344" s="4">
        <f t="shared" si="29"/>
        <v>7.2017372647178871E-3</v>
      </c>
    </row>
    <row r="345" spans="1:14" x14ac:dyDescent="0.25">
      <c r="A345" s="1">
        <f>Forecast_Data!C339</f>
        <v>2013</v>
      </c>
      <c r="B345" s="1">
        <v>1</v>
      </c>
      <c r="C345" s="1">
        <f>Forecast_Data!E339</f>
        <v>0</v>
      </c>
      <c r="D345" s="1">
        <f>Forecast_Data!F339</f>
        <v>0</v>
      </c>
      <c r="E345" s="1">
        <f>Forecast_Data!G339</f>
        <v>0</v>
      </c>
      <c r="F345" s="1">
        <f>Forecast_Data!H339</f>
        <v>0</v>
      </c>
      <c r="G345" s="1">
        <f>Forecast_Data!I339</f>
        <v>0</v>
      </c>
      <c r="H345" s="1">
        <f>Forecast_Data!J339</f>
        <v>23</v>
      </c>
      <c r="I345" s="1">
        <f>Forecast_Data!K339</f>
        <v>1</v>
      </c>
      <c r="J345" s="1" t="str">
        <f>Forecast_Data!L339</f>
        <v>Josh Brown</v>
      </c>
      <c r="K345" s="1" t="str">
        <f t="shared" si="26"/>
        <v>Josh Brown-2013</v>
      </c>
      <c r="L345" s="13">
        <f t="shared" si="27"/>
        <v>0.97710002018532272</v>
      </c>
      <c r="M345" s="13">
        <f t="shared" si="28"/>
        <v>2.2899979814677285E-2</v>
      </c>
      <c r="N345" s="4">
        <f t="shared" si="29"/>
        <v>5.2440907551262706E-4</v>
      </c>
    </row>
    <row r="346" spans="1:14" x14ac:dyDescent="0.25">
      <c r="A346" s="1">
        <f>Forecast_Data!C340</f>
        <v>2013</v>
      </c>
      <c r="B346" s="1">
        <v>1</v>
      </c>
      <c r="C346" s="1">
        <f>Forecast_Data!E340</f>
        <v>0</v>
      </c>
      <c r="D346" s="1">
        <f>Forecast_Data!F340</f>
        <v>0</v>
      </c>
      <c r="E346" s="1">
        <f>Forecast_Data!G340</f>
        <v>0</v>
      </c>
      <c r="F346" s="1">
        <f>Forecast_Data!H340</f>
        <v>0</v>
      </c>
      <c r="G346" s="1">
        <f>Forecast_Data!I340</f>
        <v>0</v>
      </c>
      <c r="H346" s="1">
        <f>Forecast_Data!J340</f>
        <v>36</v>
      </c>
      <c r="I346" s="1">
        <f>Forecast_Data!K340</f>
        <v>1</v>
      </c>
      <c r="J346" s="1" t="str">
        <f>Forecast_Data!L340</f>
        <v>Josh Brown</v>
      </c>
      <c r="K346" s="1" t="str">
        <f t="shared" si="26"/>
        <v>Josh Brown-2013</v>
      </c>
      <c r="L346" s="13">
        <f t="shared" si="27"/>
        <v>0.90580157209510104</v>
      </c>
      <c r="M346" s="13">
        <f t="shared" si="28"/>
        <v>9.4198427904898963E-2</v>
      </c>
      <c r="N346" s="4">
        <f t="shared" si="29"/>
        <v>8.8733438197544472E-3</v>
      </c>
    </row>
    <row r="347" spans="1:14" x14ac:dyDescent="0.25">
      <c r="A347" s="1">
        <f>Forecast_Data!C341</f>
        <v>2013</v>
      </c>
      <c r="B347" s="1">
        <v>1</v>
      </c>
      <c r="C347" s="1">
        <f>Forecast_Data!E341</f>
        <v>0</v>
      </c>
      <c r="D347" s="1">
        <f>Forecast_Data!F341</f>
        <v>0</v>
      </c>
      <c r="E347" s="1">
        <f>Forecast_Data!G341</f>
        <v>1</v>
      </c>
      <c r="F347" s="1">
        <f>Forecast_Data!H341</f>
        <v>1</v>
      </c>
      <c r="G347" s="1">
        <f>Forecast_Data!I341</f>
        <v>0</v>
      </c>
      <c r="H347" s="1">
        <f>Forecast_Data!J341</f>
        <v>40</v>
      </c>
      <c r="I347" s="1">
        <f>Forecast_Data!K341</f>
        <v>1</v>
      </c>
      <c r="J347" s="1" t="str">
        <f>Forecast_Data!L341</f>
        <v>Josh Brown</v>
      </c>
      <c r="K347" s="1" t="str">
        <f t="shared" si="26"/>
        <v>Josh Brown-2013</v>
      </c>
      <c r="L347" s="13">
        <f t="shared" si="27"/>
        <v>0.79742706947942665</v>
      </c>
      <c r="M347" s="13">
        <f t="shared" si="28"/>
        <v>0.20257293052057335</v>
      </c>
      <c r="N347" s="4">
        <f t="shared" si="29"/>
        <v>4.103579217969304E-2</v>
      </c>
    </row>
    <row r="348" spans="1:14" x14ac:dyDescent="0.25">
      <c r="A348" s="1">
        <f>Forecast_Data!C342</f>
        <v>2013</v>
      </c>
      <c r="B348" s="1">
        <v>1</v>
      </c>
      <c r="C348" s="1">
        <f>Forecast_Data!E342</f>
        <v>0</v>
      </c>
      <c r="D348" s="1">
        <f>Forecast_Data!F342</f>
        <v>0</v>
      </c>
      <c r="E348" s="1">
        <f>Forecast_Data!G342</f>
        <v>1</v>
      </c>
      <c r="F348" s="1">
        <f>Forecast_Data!H342</f>
        <v>1</v>
      </c>
      <c r="G348" s="1">
        <f>Forecast_Data!I342</f>
        <v>0</v>
      </c>
      <c r="H348" s="1">
        <f>Forecast_Data!J342</f>
        <v>44</v>
      </c>
      <c r="I348" s="1">
        <f>Forecast_Data!K342</f>
        <v>1</v>
      </c>
      <c r="J348" s="1" t="str">
        <f>Forecast_Data!L342</f>
        <v>Josh Brown</v>
      </c>
      <c r="K348" s="1" t="str">
        <f t="shared" si="26"/>
        <v>Josh Brown-2013</v>
      </c>
      <c r="L348" s="13">
        <f t="shared" si="27"/>
        <v>0.71337198176782868</v>
      </c>
      <c r="M348" s="13">
        <f t="shared" si="28"/>
        <v>0.28662801823217132</v>
      </c>
      <c r="N348" s="4">
        <f t="shared" si="29"/>
        <v>8.2155620835701937E-2</v>
      </c>
    </row>
    <row r="349" spans="1:14" x14ac:dyDescent="0.25">
      <c r="A349" s="1">
        <f>Forecast_Data!C343</f>
        <v>2013</v>
      </c>
      <c r="B349" s="1">
        <v>1</v>
      </c>
      <c r="C349" s="1">
        <f>Forecast_Data!E343</f>
        <v>0</v>
      </c>
      <c r="D349" s="1">
        <f>Forecast_Data!F343</f>
        <v>0</v>
      </c>
      <c r="E349" s="1">
        <f>Forecast_Data!G343</f>
        <v>1</v>
      </c>
      <c r="F349" s="1">
        <f>Forecast_Data!H343</f>
        <v>1</v>
      </c>
      <c r="G349" s="1">
        <f>Forecast_Data!I343</f>
        <v>0</v>
      </c>
      <c r="H349" s="1">
        <f>Forecast_Data!J343</f>
        <v>33</v>
      </c>
      <c r="I349" s="1">
        <f>Forecast_Data!K343</f>
        <v>1</v>
      </c>
      <c r="J349" s="1" t="str">
        <f>Forecast_Data!L343</f>
        <v>Josh Brown</v>
      </c>
      <c r="K349" s="1" t="str">
        <f t="shared" si="26"/>
        <v>Josh Brown-2013</v>
      </c>
      <c r="L349" s="13">
        <f t="shared" si="27"/>
        <v>0.89776347153655445</v>
      </c>
      <c r="M349" s="13">
        <f t="shared" si="28"/>
        <v>0.10223652846344555</v>
      </c>
      <c r="N349" s="4">
        <f t="shared" si="29"/>
        <v>1.0452307752256912E-2</v>
      </c>
    </row>
    <row r="350" spans="1:14" x14ac:dyDescent="0.25">
      <c r="A350" s="1">
        <f>Forecast_Data!C344</f>
        <v>2013</v>
      </c>
      <c r="B350" s="1">
        <v>1</v>
      </c>
      <c r="C350" s="1">
        <f>Forecast_Data!E344</f>
        <v>0</v>
      </c>
      <c r="D350" s="1">
        <f>Forecast_Data!F344</f>
        <v>0</v>
      </c>
      <c r="E350" s="1">
        <f>Forecast_Data!G344</f>
        <v>1</v>
      </c>
      <c r="F350" s="1">
        <f>Forecast_Data!H344</f>
        <v>1</v>
      </c>
      <c r="G350" s="1">
        <f>Forecast_Data!I344</f>
        <v>0</v>
      </c>
      <c r="H350" s="1">
        <f>Forecast_Data!J344</f>
        <v>46</v>
      </c>
      <c r="I350" s="1">
        <f>Forecast_Data!K344</f>
        <v>1</v>
      </c>
      <c r="J350" s="1" t="str">
        <f>Forecast_Data!L344</f>
        <v>Josh Brown</v>
      </c>
      <c r="K350" s="1" t="str">
        <f t="shared" si="26"/>
        <v>Josh Brown-2013</v>
      </c>
      <c r="L350" s="13">
        <f t="shared" si="27"/>
        <v>0.66431459211755206</v>
      </c>
      <c r="M350" s="13">
        <f t="shared" si="28"/>
        <v>0.33568540788244794</v>
      </c>
      <c r="N350" s="4">
        <f t="shared" si="29"/>
        <v>0.11268469306520544</v>
      </c>
    </row>
    <row r="351" spans="1:14" x14ac:dyDescent="0.25">
      <c r="A351" s="1">
        <f>Forecast_Data!C345</f>
        <v>2013</v>
      </c>
      <c r="B351" s="1">
        <v>1</v>
      </c>
      <c r="C351" s="1">
        <f>Forecast_Data!E345</f>
        <v>0</v>
      </c>
      <c r="D351" s="1">
        <f>Forecast_Data!F345</f>
        <v>0</v>
      </c>
      <c r="E351" s="1">
        <f>Forecast_Data!G345</f>
        <v>1</v>
      </c>
      <c r="F351" s="1">
        <f>Forecast_Data!H345</f>
        <v>1</v>
      </c>
      <c r="G351" s="1">
        <f>Forecast_Data!I345</f>
        <v>0</v>
      </c>
      <c r="H351" s="1">
        <f>Forecast_Data!J345</f>
        <v>27</v>
      </c>
      <c r="I351" s="1">
        <f>Forecast_Data!K345</f>
        <v>1</v>
      </c>
      <c r="J351" s="1" t="str">
        <f>Forecast_Data!L345</f>
        <v>Josh Brown</v>
      </c>
      <c r="K351" s="1" t="str">
        <f t="shared" si="26"/>
        <v>Josh Brown-2013</v>
      </c>
      <c r="L351" s="13">
        <f t="shared" si="27"/>
        <v>0.94585003107835597</v>
      </c>
      <c r="M351" s="13">
        <f t="shared" si="28"/>
        <v>5.4149968921644032E-2</v>
      </c>
      <c r="N351" s="4">
        <f t="shared" si="29"/>
        <v>2.9322191342150143E-3</v>
      </c>
    </row>
    <row r="352" spans="1:14" x14ac:dyDescent="0.25">
      <c r="A352" s="1">
        <f>Forecast_Data!C346</f>
        <v>2013</v>
      </c>
      <c r="B352" s="1">
        <v>1</v>
      </c>
      <c r="C352" s="1">
        <f>Forecast_Data!E346</f>
        <v>0</v>
      </c>
      <c r="D352" s="1">
        <f>Forecast_Data!F346</f>
        <v>1</v>
      </c>
      <c r="E352" s="1">
        <f>Forecast_Data!G346</f>
        <v>1</v>
      </c>
      <c r="F352" s="1">
        <f>Forecast_Data!H346</f>
        <v>0</v>
      </c>
      <c r="G352" s="1">
        <f>Forecast_Data!I346</f>
        <v>0</v>
      </c>
      <c r="H352" s="1">
        <f>Forecast_Data!J346</f>
        <v>23</v>
      </c>
      <c r="I352" s="1">
        <f>Forecast_Data!K346</f>
        <v>1</v>
      </c>
      <c r="J352" s="1" t="str">
        <f>Forecast_Data!L346</f>
        <v>Josh Brown</v>
      </c>
      <c r="K352" s="1" t="str">
        <f t="shared" si="26"/>
        <v>Josh Brown-2013</v>
      </c>
      <c r="L352" s="13">
        <f t="shared" si="27"/>
        <v>0.95940131708124987</v>
      </c>
      <c r="M352" s="13">
        <f t="shared" si="28"/>
        <v>4.0598682918750129E-2</v>
      </c>
      <c r="N352" s="4">
        <f t="shared" si="29"/>
        <v>1.6482530547372134E-3</v>
      </c>
    </row>
    <row r="353" spans="1:14" x14ac:dyDescent="0.25">
      <c r="A353" s="1">
        <f>Forecast_Data!C347</f>
        <v>2013</v>
      </c>
      <c r="B353" s="1">
        <v>1</v>
      </c>
      <c r="C353" s="1">
        <f>Forecast_Data!E347</f>
        <v>0</v>
      </c>
      <c r="D353" s="1">
        <f>Forecast_Data!F347</f>
        <v>0</v>
      </c>
      <c r="E353" s="1">
        <f>Forecast_Data!G347</f>
        <v>0</v>
      </c>
      <c r="F353" s="1">
        <f>Forecast_Data!H347</f>
        <v>0</v>
      </c>
      <c r="G353" s="1">
        <f>Forecast_Data!I347</f>
        <v>0</v>
      </c>
      <c r="H353" s="1">
        <f>Forecast_Data!J347</f>
        <v>40</v>
      </c>
      <c r="I353" s="1">
        <f>Forecast_Data!K347</f>
        <v>1</v>
      </c>
      <c r="J353" s="1" t="str">
        <f>Forecast_Data!L347</f>
        <v>Josh Brown</v>
      </c>
      <c r="K353" s="1" t="str">
        <f t="shared" si="26"/>
        <v>Josh Brown-2013</v>
      </c>
      <c r="L353" s="13">
        <f t="shared" si="27"/>
        <v>0.8587497110788993</v>
      </c>
      <c r="M353" s="13">
        <f t="shared" si="28"/>
        <v>0.1412502889211007</v>
      </c>
      <c r="N353" s="4">
        <f t="shared" si="29"/>
        <v>1.9951644120294421E-2</v>
      </c>
    </row>
    <row r="354" spans="1:14" x14ac:dyDescent="0.25">
      <c r="A354" s="1">
        <f>Forecast_Data!C348</f>
        <v>2013</v>
      </c>
      <c r="B354" s="1">
        <v>1</v>
      </c>
      <c r="C354" s="1">
        <f>Forecast_Data!E348</f>
        <v>0</v>
      </c>
      <c r="D354" s="1">
        <f>Forecast_Data!F348</f>
        <v>0</v>
      </c>
      <c r="E354" s="1">
        <f>Forecast_Data!G348</f>
        <v>0</v>
      </c>
      <c r="F354" s="1">
        <f>Forecast_Data!H348</f>
        <v>0</v>
      </c>
      <c r="G354" s="1">
        <f>Forecast_Data!I348</f>
        <v>0</v>
      </c>
      <c r="H354" s="1">
        <f>Forecast_Data!J348</f>
        <v>28</v>
      </c>
      <c r="I354" s="1">
        <f>Forecast_Data!K348</f>
        <v>1</v>
      </c>
      <c r="J354" s="1" t="str">
        <f>Forecast_Data!L348</f>
        <v>Josh Brown</v>
      </c>
      <c r="K354" s="1" t="str">
        <f t="shared" si="26"/>
        <v>Josh Brown-2013</v>
      </c>
      <c r="L354" s="13">
        <f t="shared" si="27"/>
        <v>0.96008854500538421</v>
      </c>
      <c r="M354" s="13">
        <f t="shared" si="28"/>
        <v>3.9911454994615791E-2</v>
      </c>
      <c r="N354" s="4">
        <f t="shared" si="29"/>
        <v>1.5929242397872418E-3</v>
      </c>
    </row>
    <row r="355" spans="1:14" x14ac:dyDescent="0.25">
      <c r="A355" s="1">
        <f>Forecast_Data!C349</f>
        <v>2013</v>
      </c>
      <c r="B355" s="1">
        <v>1</v>
      </c>
      <c r="C355" s="1">
        <f>Forecast_Data!E349</f>
        <v>0</v>
      </c>
      <c r="D355" s="1">
        <f>Forecast_Data!F349</f>
        <v>1</v>
      </c>
      <c r="E355" s="1">
        <f>Forecast_Data!G349</f>
        <v>0</v>
      </c>
      <c r="F355" s="1">
        <f>Forecast_Data!H349</f>
        <v>0</v>
      </c>
      <c r="G355" s="1">
        <f>Forecast_Data!I349</f>
        <v>0</v>
      </c>
      <c r="H355" s="1">
        <f>Forecast_Data!J349</f>
        <v>21</v>
      </c>
      <c r="I355" s="1">
        <f>Forecast_Data!K349</f>
        <v>1</v>
      </c>
      <c r="J355" s="1" t="str">
        <f>Forecast_Data!L349</f>
        <v>Josh Brown</v>
      </c>
      <c r="K355" s="1" t="str">
        <f t="shared" si="26"/>
        <v>Josh Brown-2013</v>
      </c>
      <c r="L355" s="13">
        <f t="shared" si="27"/>
        <v>0.97354899664860151</v>
      </c>
      <c r="M355" s="13">
        <f t="shared" si="28"/>
        <v>2.6451003351398494E-2</v>
      </c>
      <c r="N355" s="4">
        <f t="shared" si="29"/>
        <v>6.9965557829569441E-4</v>
      </c>
    </row>
    <row r="356" spans="1:14" x14ac:dyDescent="0.25">
      <c r="A356" s="1">
        <f>Forecast_Data!C350</f>
        <v>2013</v>
      </c>
      <c r="B356" s="1">
        <v>1</v>
      </c>
      <c r="C356" s="1">
        <f>Forecast_Data!E350</f>
        <v>0</v>
      </c>
      <c r="D356" s="1">
        <f>Forecast_Data!F350</f>
        <v>1</v>
      </c>
      <c r="E356" s="1">
        <f>Forecast_Data!G350</f>
        <v>0</v>
      </c>
      <c r="F356" s="1">
        <f>Forecast_Data!H350</f>
        <v>0</v>
      </c>
      <c r="G356" s="1">
        <f>Forecast_Data!I350</f>
        <v>0</v>
      </c>
      <c r="H356" s="1">
        <f>Forecast_Data!J350</f>
        <v>23</v>
      </c>
      <c r="I356" s="1">
        <f>Forecast_Data!K350</f>
        <v>1</v>
      </c>
      <c r="J356" s="1" t="str">
        <f>Forecast_Data!L350</f>
        <v>Josh Brown</v>
      </c>
      <c r="K356" s="1" t="str">
        <f t="shared" si="26"/>
        <v>Josh Brown-2013</v>
      </c>
      <c r="L356" s="13">
        <f t="shared" si="27"/>
        <v>0.96695934633975822</v>
      </c>
      <c r="M356" s="13">
        <f t="shared" si="28"/>
        <v>3.3040653660241781E-2</v>
      </c>
      <c r="N356" s="4">
        <f t="shared" si="29"/>
        <v>1.0916847942960485E-3</v>
      </c>
    </row>
    <row r="357" spans="1:14" x14ac:dyDescent="0.25">
      <c r="A357" s="1">
        <f>Forecast_Data!C351</f>
        <v>2013</v>
      </c>
      <c r="B357" s="1">
        <v>1</v>
      </c>
      <c r="C357" s="1">
        <f>Forecast_Data!E351</f>
        <v>0</v>
      </c>
      <c r="D357" s="1">
        <f>Forecast_Data!F351</f>
        <v>1</v>
      </c>
      <c r="E357" s="1">
        <f>Forecast_Data!G351</f>
        <v>0</v>
      </c>
      <c r="F357" s="1">
        <f>Forecast_Data!H351</f>
        <v>1</v>
      </c>
      <c r="G357" s="1">
        <f>Forecast_Data!I351</f>
        <v>0</v>
      </c>
      <c r="H357" s="1">
        <f>Forecast_Data!J351</f>
        <v>39</v>
      </c>
      <c r="I357" s="1">
        <f>Forecast_Data!K351</f>
        <v>1</v>
      </c>
      <c r="J357" s="1" t="str">
        <f>Forecast_Data!L351</f>
        <v>Josh Brown</v>
      </c>
      <c r="K357" s="1" t="str">
        <f t="shared" si="26"/>
        <v>Josh Brown-2013</v>
      </c>
      <c r="L357" s="13">
        <f t="shared" si="27"/>
        <v>0.78946726088681385</v>
      </c>
      <c r="M357" s="13">
        <f t="shared" si="28"/>
        <v>0.21053273911318615</v>
      </c>
      <c r="N357" s="4">
        <f t="shared" si="29"/>
        <v>4.4324034238500905E-2</v>
      </c>
    </row>
    <row r="358" spans="1:14" x14ac:dyDescent="0.25">
      <c r="A358" s="1">
        <f>Forecast_Data!C352</f>
        <v>2013</v>
      </c>
      <c r="B358" s="1">
        <v>1</v>
      </c>
      <c r="C358" s="1">
        <f>Forecast_Data!E352</f>
        <v>1</v>
      </c>
      <c r="D358" s="1">
        <f>Forecast_Data!F352</f>
        <v>1</v>
      </c>
      <c r="E358" s="1">
        <f>Forecast_Data!G352</f>
        <v>0</v>
      </c>
      <c r="F358" s="1">
        <f>Forecast_Data!H352</f>
        <v>0</v>
      </c>
      <c r="G358" s="1">
        <f>Forecast_Data!I352</f>
        <v>0</v>
      </c>
      <c r="H358" s="1">
        <f>Forecast_Data!J352</f>
        <v>50</v>
      </c>
      <c r="I358" s="1">
        <f>Forecast_Data!K352</f>
        <v>0</v>
      </c>
      <c r="J358" s="1" t="str">
        <f>Forecast_Data!L352</f>
        <v>Josh Brown</v>
      </c>
      <c r="K358" s="1" t="str">
        <f t="shared" si="26"/>
        <v>Josh Brown-2013</v>
      </c>
      <c r="L358" s="13">
        <f t="shared" si="27"/>
        <v>0.49604932402423468</v>
      </c>
      <c r="M358" s="13">
        <f t="shared" si="28"/>
        <v>-0.49604932402423468</v>
      </c>
      <c r="N358" s="4">
        <f t="shared" si="29"/>
        <v>0.24606493186490017</v>
      </c>
    </row>
    <row r="359" spans="1:14" x14ac:dyDescent="0.25">
      <c r="A359" s="1">
        <f>Forecast_Data!C353</f>
        <v>2013</v>
      </c>
      <c r="B359" s="1">
        <v>1</v>
      </c>
      <c r="C359" s="1">
        <f>Forecast_Data!E353</f>
        <v>1</v>
      </c>
      <c r="D359" s="1">
        <f>Forecast_Data!F353</f>
        <v>1</v>
      </c>
      <c r="E359" s="1">
        <f>Forecast_Data!G353</f>
        <v>0</v>
      </c>
      <c r="F359" s="1">
        <f>Forecast_Data!H353</f>
        <v>0</v>
      </c>
      <c r="G359" s="1">
        <f>Forecast_Data!I353</f>
        <v>0</v>
      </c>
      <c r="H359" s="1">
        <f>Forecast_Data!J353</f>
        <v>34</v>
      </c>
      <c r="I359" s="1">
        <f>Forecast_Data!K353</f>
        <v>1</v>
      </c>
      <c r="J359" s="1" t="str">
        <f>Forecast_Data!L353</f>
        <v>Josh Brown</v>
      </c>
      <c r="K359" s="1" t="str">
        <f t="shared" si="26"/>
        <v>Josh Brown-2013</v>
      </c>
      <c r="L359" s="13">
        <f t="shared" si="27"/>
        <v>0.8603365076486954</v>
      </c>
      <c r="M359" s="13">
        <f t="shared" si="28"/>
        <v>0.1396634923513046</v>
      </c>
      <c r="N359" s="4">
        <f t="shared" si="29"/>
        <v>1.9505891095762916E-2</v>
      </c>
    </row>
    <row r="360" spans="1:14" x14ac:dyDescent="0.25">
      <c r="A360" s="1">
        <f>Forecast_Data!C354</f>
        <v>2013</v>
      </c>
      <c r="B360" s="1">
        <v>1</v>
      </c>
      <c r="C360" s="1">
        <f>Forecast_Data!E354</f>
        <v>1</v>
      </c>
      <c r="D360" s="1">
        <f>Forecast_Data!F354</f>
        <v>1</v>
      </c>
      <c r="E360" s="1">
        <f>Forecast_Data!G354</f>
        <v>0</v>
      </c>
      <c r="F360" s="1">
        <f>Forecast_Data!H354</f>
        <v>0</v>
      </c>
      <c r="G360" s="1">
        <f>Forecast_Data!I354</f>
        <v>0</v>
      </c>
      <c r="H360" s="1">
        <f>Forecast_Data!J354</f>
        <v>38</v>
      </c>
      <c r="I360" s="1">
        <f>Forecast_Data!K354</f>
        <v>1</v>
      </c>
      <c r="J360" s="1" t="str">
        <f>Forecast_Data!L354</f>
        <v>Josh Brown</v>
      </c>
      <c r="K360" s="1" t="str">
        <f t="shared" si="26"/>
        <v>Josh Brown-2013</v>
      </c>
      <c r="L360" s="13">
        <f t="shared" si="27"/>
        <v>0.79569712042783869</v>
      </c>
      <c r="M360" s="13">
        <f t="shared" si="28"/>
        <v>0.20430287957216131</v>
      </c>
      <c r="N360" s="4">
        <f t="shared" si="29"/>
        <v>4.173966660147705E-2</v>
      </c>
    </row>
    <row r="361" spans="1:14" x14ac:dyDescent="0.25">
      <c r="A361" s="1">
        <f>Forecast_Data!C355</f>
        <v>2014</v>
      </c>
      <c r="B361" s="1">
        <v>1</v>
      </c>
      <c r="C361" s="1">
        <f>Forecast_Data!E355</f>
        <v>0</v>
      </c>
      <c r="D361" s="1">
        <f>Forecast_Data!F355</f>
        <v>0</v>
      </c>
      <c r="E361" s="1">
        <f>Forecast_Data!G355</f>
        <v>0</v>
      </c>
      <c r="F361" s="1">
        <f>Forecast_Data!H355</f>
        <v>0</v>
      </c>
      <c r="G361" s="1">
        <f>Forecast_Data!I355</f>
        <v>0</v>
      </c>
      <c r="H361" s="1">
        <f>Forecast_Data!J355</f>
        <v>39</v>
      </c>
      <c r="I361" s="1">
        <f>Forecast_Data!K355</f>
        <v>1</v>
      </c>
      <c r="J361" s="1" t="str">
        <f>Forecast_Data!L355</f>
        <v>Josh Brown</v>
      </c>
      <c r="K361" s="1" t="str">
        <f t="shared" si="26"/>
        <v>Josh Brown-2014</v>
      </c>
      <c r="L361" s="13">
        <f t="shared" si="27"/>
        <v>0.87208961228507642</v>
      </c>
      <c r="M361" s="13">
        <f t="shared" si="28"/>
        <v>0.12791038771492358</v>
      </c>
      <c r="N361" s="4">
        <f t="shared" si="29"/>
        <v>1.6361067285382072E-2</v>
      </c>
    </row>
    <row r="362" spans="1:14" x14ac:dyDescent="0.25">
      <c r="A362" s="1">
        <f>Forecast_Data!C356</f>
        <v>2014</v>
      </c>
      <c r="B362" s="1">
        <v>1</v>
      </c>
      <c r="C362" s="1">
        <f>Forecast_Data!E356</f>
        <v>0</v>
      </c>
      <c r="D362" s="1">
        <f>Forecast_Data!F356</f>
        <v>0</v>
      </c>
      <c r="E362" s="1">
        <f>Forecast_Data!G356</f>
        <v>0</v>
      </c>
      <c r="F362" s="1">
        <f>Forecast_Data!H356</f>
        <v>0</v>
      </c>
      <c r="G362" s="1">
        <f>Forecast_Data!I356</f>
        <v>0</v>
      </c>
      <c r="H362" s="1">
        <f>Forecast_Data!J356</f>
        <v>29</v>
      </c>
      <c r="I362" s="1">
        <f>Forecast_Data!K356</f>
        <v>1</v>
      </c>
      <c r="J362" s="1" t="str">
        <f>Forecast_Data!L356</f>
        <v>Josh Brown</v>
      </c>
      <c r="K362" s="1" t="str">
        <f t="shared" si="26"/>
        <v>Josh Brown-2014</v>
      </c>
      <c r="L362" s="13">
        <f t="shared" si="27"/>
        <v>0.95545739253438244</v>
      </c>
      <c r="M362" s="13">
        <f t="shared" si="28"/>
        <v>4.4542607465617556E-2</v>
      </c>
      <c r="N362" s="4">
        <f t="shared" si="29"/>
        <v>1.984043879836089E-3</v>
      </c>
    </row>
    <row r="363" spans="1:14" x14ac:dyDescent="0.25">
      <c r="A363" s="1">
        <f>Forecast_Data!C357</f>
        <v>2014</v>
      </c>
      <c r="B363" s="1">
        <v>1</v>
      </c>
      <c r="C363" s="1">
        <f>Forecast_Data!E357</f>
        <v>0</v>
      </c>
      <c r="D363" s="1">
        <f>Forecast_Data!F357</f>
        <v>0</v>
      </c>
      <c r="E363" s="1">
        <f>Forecast_Data!G357</f>
        <v>0</v>
      </c>
      <c r="F363" s="1">
        <f>Forecast_Data!H357</f>
        <v>0</v>
      </c>
      <c r="G363" s="1">
        <f>Forecast_Data!I357</f>
        <v>0</v>
      </c>
      <c r="H363" s="1">
        <f>Forecast_Data!J357</f>
        <v>31</v>
      </c>
      <c r="I363" s="1">
        <f>Forecast_Data!K357</f>
        <v>1</v>
      </c>
      <c r="J363" s="1" t="str">
        <f>Forecast_Data!L357</f>
        <v>Josh Brown</v>
      </c>
      <c r="K363" s="1" t="str">
        <f t="shared" si="26"/>
        <v>Josh Brown-2014</v>
      </c>
      <c r="L363" s="13">
        <f t="shared" si="27"/>
        <v>0.94461703978597433</v>
      </c>
      <c r="M363" s="13">
        <f t="shared" si="28"/>
        <v>5.5382960214025667E-2</v>
      </c>
      <c r="N363" s="4">
        <f t="shared" si="29"/>
        <v>3.0672722820683498E-3</v>
      </c>
    </row>
    <row r="364" spans="1:14" x14ac:dyDescent="0.25">
      <c r="A364" s="1">
        <f>Forecast_Data!C358</f>
        <v>2014</v>
      </c>
      <c r="B364" s="1">
        <v>1</v>
      </c>
      <c r="C364" s="1">
        <f>Forecast_Data!E358</f>
        <v>0</v>
      </c>
      <c r="D364" s="1">
        <f>Forecast_Data!F358</f>
        <v>0</v>
      </c>
      <c r="E364" s="1">
        <f>Forecast_Data!G358</f>
        <v>0</v>
      </c>
      <c r="F364" s="1">
        <f>Forecast_Data!H358</f>
        <v>1</v>
      </c>
      <c r="G364" s="1">
        <f>Forecast_Data!I358</f>
        <v>0</v>
      </c>
      <c r="H364" s="1">
        <f>Forecast_Data!J358</f>
        <v>29</v>
      </c>
      <c r="I364" s="1">
        <f>Forecast_Data!K358</f>
        <v>1</v>
      </c>
      <c r="J364" s="1" t="str">
        <f>Forecast_Data!L358</f>
        <v>Josh Brown</v>
      </c>
      <c r="K364" s="1" t="str">
        <f t="shared" si="26"/>
        <v>Josh Brown-2014</v>
      </c>
      <c r="L364" s="13">
        <f t="shared" si="27"/>
        <v>0.94505623214935708</v>
      </c>
      <c r="M364" s="13">
        <f t="shared" si="28"/>
        <v>5.4943767850642922E-2</v>
      </c>
      <c r="N364" s="4">
        <f t="shared" si="29"/>
        <v>3.0188176256253428E-3</v>
      </c>
    </row>
    <row r="365" spans="1:14" x14ac:dyDescent="0.25">
      <c r="A365" s="1">
        <f>Forecast_Data!C359</f>
        <v>2014</v>
      </c>
      <c r="B365" s="1">
        <v>1</v>
      </c>
      <c r="C365" s="1">
        <f>Forecast_Data!E359</f>
        <v>0</v>
      </c>
      <c r="D365" s="1">
        <f>Forecast_Data!F359</f>
        <v>0</v>
      </c>
      <c r="E365" s="1">
        <f>Forecast_Data!G359</f>
        <v>0</v>
      </c>
      <c r="F365" s="1">
        <f>Forecast_Data!H359</f>
        <v>0</v>
      </c>
      <c r="G365" s="1">
        <f>Forecast_Data!I359</f>
        <v>0</v>
      </c>
      <c r="H365" s="1">
        <f>Forecast_Data!J359</f>
        <v>49</v>
      </c>
      <c r="I365" s="1">
        <f>Forecast_Data!K359</f>
        <v>1</v>
      </c>
      <c r="J365" s="1" t="str">
        <f>Forecast_Data!L359</f>
        <v>Josh Brown</v>
      </c>
      <c r="K365" s="1" t="str">
        <f t="shared" si="26"/>
        <v>Josh Brown-2014</v>
      </c>
      <c r="L365" s="13">
        <f t="shared" si="27"/>
        <v>0.68425172174800042</v>
      </c>
      <c r="M365" s="13">
        <f t="shared" si="28"/>
        <v>0.31574827825199958</v>
      </c>
      <c r="N365" s="4">
        <f t="shared" si="29"/>
        <v>9.9696975219102146E-2</v>
      </c>
    </row>
    <row r="366" spans="1:14" x14ac:dyDescent="0.25">
      <c r="A366" s="1">
        <f>Forecast_Data!C360</f>
        <v>2014</v>
      </c>
      <c r="B366" s="1">
        <v>1</v>
      </c>
      <c r="C366" s="1">
        <f>Forecast_Data!E360</f>
        <v>0</v>
      </c>
      <c r="D366" s="1">
        <f>Forecast_Data!F360</f>
        <v>0</v>
      </c>
      <c r="E366" s="1">
        <f>Forecast_Data!G360</f>
        <v>0</v>
      </c>
      <c r="F366" s="1">
        <f>Forecast_Data!H360</f>
        <v>0</v>
      </c>
      <c r="G366" s="1">
        <f>Forecast_Data!I360</f>
        <v>0</v>
      </c>
      <c r="H366" s="1">
        <f>Forecast_Data!J360</f>
        <v>50</v>
      </c>
      <c r="I366" s="1">
        <f>Forecast_Data!K360</f>
        <v>1</v>
      </c>
      <c r="J366" s="1" t="str">
        <f>Forecast_Data!L360</f>
        <v>Josh Brown</v>
      </c>
      <c r="K366" s="1" t="str">
        <f t="shared" si="26"/>
        <v>Josh Brown-2014</v>
      </c>
      <c r="L366" s="13">
        <f t="shared" si="27"/>
        <v>0.65898232068151108</v>
      </c>
      <c r="M366" s="13">
        <f t="shared" si="28"/>
        <v>0.34101767931848892</v>
      </c>
      <c r="N366" s="4">
        <f t="shared" si="29"/>
        <v>0.11629305760776774</v>
      </c>
    </row>
    <row r="367" spans="1:14" x14ac:dyDescent="0.25">
      <c r="A367" s="1">
        <f>Forecast_Data!C361</f>
        <v>2014</v>
      </c>
      <c r="B367" s="1">
        <v>1</v>
      </c>
      <c r="C367" s="1">
        <f>Forecast_Data!E361</f>
        <v>0</v>
      </c>
      <c r="D367" s="1">
        <f>Forecast_Data!F361</f>
        <v>0</v>
      </c>
      <c r="E367" s="1">
        <f>Forecast_Data!G361</f>
        <v>0</v>
      </c>
      <c r="F367" s="1">
        <f>Forecast_Data!H361</f>
        <v>0</v>
      </c>
      <c r="G367" s="1">
        <f>Forecast_Data!I361</f>
        <v>0</v>
      </c>
      <c r="H367" s="1">
        <f>Forecast_Data!J361</f>
        <v>26</v>
      </c>
      <c r="I367" s="1">
        <f>Forecast_Data!K361</f>
        <v>1</v>
      </c>
      <c r="J367" s="1" t="str">
        <f>Forecast_Data!L361</f>
        <v>Josh Brown</v>
      </c>
      <c r="K367" s="1" t="str">
        <f t="shared" si="26"/>
        <v>Josh Brown-2014</v>
      </c>
      <c r="L367" s="13">
        <f t="shared" si="27"/>
        <v>0.96800316857243784</v>
      </c>
      <c r="M367" s="13">
        <f t="shared" si="28"/>
        <v>3.1996831427562156E-2</v>
      </c>
      <c r="N367" s="4">
        <f t="shared" si="29"/>
        <v>1.0237972214038292E-3</v>
      </c>
    </row>
    <row r="368" spans="1:14" x14ac:dyDescent="0.25">
      <c r="A368" s="1">
        <f>Forecast_Data!C362</f>
        <v>2014</v>
      </c>
      <c r="B368" s="1">
        <v>1</v>
      </c>
      <c r="C368" s="1">
        <f>Forecast_Data!E362</f>
        <v>0</v>
      </c>
      <c r="D368" s="1">
        <f>Forecast_Data!F362</f>
        <v>0</v>
      </c>
      <c r="E368" s="1">
        <f>Forecast_Data!G362</f>
        <v>0</v>
      </c>
      <c r="F368" s="1">
        <f>Forecast_Data!H362</f>
        <v>0</v>
      </c>
      <c r="G368" s="1">
        <f>Forecast_Data!I362</f>
        <v>0</v>
      </c>
      <c r="H368" s="1">
        <f>Forecast_Data!J362</f>
        <v>38</v>
      </c>
      <c r="I368" s="1">
        <f>Forecast_Data!K362</f>
        <v>1</v>
      </c>
      <c r="J368" s="1" t="str">
        <f>Forecast_Data!L362</f>
        <v>Josh Brown</v>
      </c>
      <c r="K368" s="1" t="str">
        <f t="shared" si="26"/>
        <v>Josh Brown-2014</v>
      </c>
      <c r="L368" s="13">
        <f t="shared" si="27"/>
        <v>0.88433935372930905</v>
      </c>
      <c r="M368" s="13">
        <f t="shared" si="28"/>
        <v>0.11566064627069095</v>
      </c>
      <c r="N368" s="4">
        <f t="shared" si="29"/>
        <v>1.3377385095753896E-2</v>
      </c>
    </row>
    <row r="369" spans="1:14" x14ac:dyDescent="0.25">
      <c r="A369" s="1">
        <f>Forecast_Data!C363</f>
        <v>2014</v>
      </c>
      <c r="B369" s="1">
        <v>1</v>
      </c>
      <c r="C369" s="1">
        <f>Forecast_Data!E363</f>
        <v>0</v>
      </c>
      <c r="D369" s="1">
        <f>Forecast_Data!F363</f>
        <v>0</v>
      </c>
      <c r="E369" s="1">
        <f>Forecast_Data!G363</f>
        <v>0</v>
      </c>
      <c r="F369" s="1">
        <f>Forecast_Data!H363</f>
        <v>0</v>
      </c>
      <c r="G369" s="1">
        <f>Forecast_Data!I363</f>
        <v>0</v>
      </c>
      <c r="H369" s="1">
        <f>Forecast_Data!J363</f>
        <v>41</v>
      </c>
      <c r="I369" s="1">
        <f>Forecast_Data!K363</f>
        <v>1</v>
      </c>
      <c r="J369" s="1" t="str">
        <f>Forecast_Data!L363</f>
        <v>Josh Brown</v>
      </c>
      <c r="K369" s="1" t="str">
        <f t="shared" si="26"/>
        <v>Josh Brown-2014</v>
      </c>
      <c r="L369" s="13">
        <f t="shared" si="27"/>
        <v>0.84426701684556227</v>
      </c>
      <c r="M369" s="13">
        <f t="shared" si="28"/>
        <v>0.15573298315443773</v>
      </c>
      <c r="N369" s="4">
        <f t="shared" si="29"/>
        <v>2.4252762042180385E-2</v>
      </c>
    </row>
    <row r="370" spans="1:14" x14ac:dyDescent="0.25">
      <c r="A370" s="1">
        <f>Forecast_Data!C364</f>
        <v>2014</v>
      </c>
      <c r="B370" s="1">
        <v>1</v>
      </c>
      <c r="C370" s="1">
        <f>Forecast_Data!E364</f>
        <v>0</v>
      </c>
      <c r="D370" s="1">
        <f>Forecast_Data!F364</f>
        <v>1</v>
      </c>
      <c r="E370" s="1">
        <f>Forecast_Data!G364</f>
        <v>0</v>
      </c>
      <c r="F370" s="1">
        <f>Forecast_Data!H364</f>
        <v>0</v>
      </c>
      <c r="G370" s="1">
        <f>Forecast_Data!I364</f>
        <v>0</v>
      </c>
      <c r="H370" s="1">
        <f>Forecast_Data!J364</f>
        <v>43</v>
      </c>
      <c r="I370" s="1">
        <f>Forecast_Data!K364</f>
        <v>1</v>
      </c>
      <c r="J370" s="1" t="str">
        <f>Forecast_Data!L364</f>
        <v>Josh Brown</v>
      </c>
      <c r="K370" s="1" t="str">
        <f t="shared" si="26"/>
        <v>Josh Brown-2014</v>
      </c>
      <c r="L370" s="13">
        <f t="shared" si="27"/>
        <v>0.74726045652371931</v>
      </c>
      <c r="M370" s="13">
        <f t="shared" si="28"/>
        <v>0.25273954347628069</v>
      </c>
      <c r="N370" s="4">
        <f t="shared" si="29"/>
        <v>6.3877276836598773E-2</v>
      </c>
    </row>
    <row r="371" spans="1:14" x14ac:dyDescent="0.25">
      <c r="A371" s="1">
        <f>Forecast_Data!C365</f>
        <v>2014</v>
      </c>
      <c r="B371" s="1">
        <v>1</v>
      </c>
      <c r="C371" s="1">
        <f>Forecast_Data!E365</f>
        <v>0</v>
      </c>
      <c r="D371" s="1">
        <f>Forecast_Data!F365</f>
        <v>0</v>
      </c>
      <c r="E371" s="1">
        <f>Forecast_Data!G365</f>
        <v>0</v>
      </c>
      <c r="F371" s="1">
        <f>Forecast_Data!H365</f>
        <v>1</v>
      </c>
      <c r="G371" s="1">
        <f>Forecast_Data!I365</f>
        <v>0</v>
      </c>
      <c r="H371" s="1">
        <f>Forecast_Data!J365</f>
        <v>43</v>
      </c>
      <c r="I371" s="1">
        <f>Forecast_Data!K365</f>
        <v>0</v>
      </c>
      <c r="J371" s="1" t="str">
        <f>Forecast_Data!L365</f>
        <v>Josh Brown</v>
      </c>
      <c r="K371" s="1" t="str">
        <f t="shared" si="26"/>
        <v>Josh Brown-2014</v>
      </c>
      <c r="L371" s="13">
        <f t="shared" si="27"/>
        <v>0.77561271064965442</v>
      </c>
      <c r="M371" s="13">
        <f t="shared" si="28"/>
        <v>-0.77561271064965442</v>
      </c>
      <c r="N371" s="4">
        <f t="shared" si="29"/>
        <v>0.60157507692130452</v>
      </c>
    </row>
    <row r="372" spans="1:14" x14ac:dyDescent="0.25">
      <c r="A372" s="1">
        <f>Forecast_Data!C366</f>
        <v>2014</v>
      </c>
      <c r="B372" s="1">
        <v>1</v>
      </c>
      <c r="C372" s="1">
        <f>Forecast_Data!E366</f>
        <v>0</v>
      </c>
      <c r="D372" s="1">
        <f>Forecast_Data!F366</f>
        <v>0</v>
      </c>
      <c r="E372" s="1">
        <f>Forecast_Data!G366</f>
        <v>0</v>
      </c>
      <c r="F372" s="1">
        <f>Forecast_Data!H366</f>
        <v>1</v>
      </c>
      <c r="G372" s="1">
        <f>Forecast_Data!I366</f>
        <v>0</v>
      </c>
      <c r="H372" s="1">
        <f>Forecast_Data!J366</f>
        <v>33</v>
      </c>
      <c r="I372" s="1">
        <f>Forecast_Data!K366</f>
        <v>1</v>
      </c>
      <c r="J372" s="1" t="str">
        <f>Forecast_Data!L366</f>
        <v>Josh Brown</v>
      </c>
      <c r="K372" s="1" t="str">
        <f t="shared" si="26"/>
        <v>Josh Brown-2014</v>
      </c>
      <c r="L372" s="13">
        <f t="shared" si="27"/>
        <v>0.91578908127035819</v>
      </c>
      <c r="M372" s="13">
        <f t="shared" si="28"/>
        <v>8.4210918729641815E-2</v>
      </c>
      <c r="N372" s="4">
        <f t="shared" si="29"/>
        <v>7.0914788332903387E-3</v>
      </c>
    </row>
    <row r="373" spans="1:14" x14ac:dyDescent="0.25">
      <c r="A373" s="1">
        <f>Forecast_Data!C367</f>
        <v>2014</v>
      </c>
      <c r="B373" s="1">
        <v>1</v>
      </c>
      <c r="C373" s="1">
        <f>Forecast_Data!E367</f>
        <v>0</v>
      </c>
      <c r="D373" s="1">
        <f>Forecast_Data!F367</f>
        <v>1</v>
      </c>
      <c r="E373" s="1">
        <f>Forecast_Data!G367</f>
        <v>0</v>
      </c>
      <c r="F373" s="1">
        <f>Forecast_Data!H367</f>
        <v>1</v>
      </c>
      <c r="G373" s="1">
        <f>Forecast_Data!I367</f>
        <v>0</v>
      </c>
      <c r="H373" s="1">
        <f>Forecast_Data!J367</f>
        <v>20</v>
      </c>
      <c r="I373" s="1">
        <f>Forecast_Data!K367</f>
        <v>1</v>
      </c>
      <c r="J373" s="1" t="str">
        <f>Forecast_Data!L367</f>
        <v>Josh Brown</v>
      </c>
      <c r="K373" s="1" t="str">
        <f t="shared" si="26"/>
        <v>Josh Brown-2014</v>
      </c>
      <c r="L373" s="13">
        <f t="shared" si="27"/>
        <v>0.97067247004504009</v>
      </c>
      <c r="M373" s="13">
        <f t="shared" si="28"/>
        <v>2.9327529954959908E-2</v>
      </c>
      <c r="N373" s="4">
        <f t="shared" si="29"/>
        <v>8.601040132590707E-4</v>
      </c>
    </row>
    <row r="374" spans="1:14" x14ac:dyDescent="0.25">
      <c r="A374" s="1">
        <f>Forecast_Data!C368</f>
        <v>2014</v>
      </c>
      <c r="B374" s="1">
        <v>1</v>
      </c>
      <c r="C374" s="1">
        <f>Forecast_Data!E368</f>
        <v>0</v>
      </c>
      <c r="D374" s="1">
        <f>Forecast_Data!F368</f>
        <v>1</v>
      </c>
      <c r="E374" s="1">
        <f>Forecast_Data!G368</f>
        <v>0</v>
      </c>
      <c r="F374" s="1">
        <f>Forecast_Data!H368</f>
        <v>1</v>
      </c>
      <c r="G374" s="1">
        <f>Forecast_Data!I368</f>
        <v>0</v>
      </c>
      <c r="H374" s="1">
        <f>Forecast_Data!J368</f>
        <v>19</v>
      </c>
      <c r="I374" s="1">
        <f>Forecast_Data!K368</f>
        <v>1</v>
      </c>
      <c r="J374" s="1" t="str">
        <f>Forecast_Data!L368</f>
        <v>Josh Brown</v>
      </c>
      <c r="K374" s="1" t="str">
        <f t="shared" si="26"/>
        <v>Josh Brown-2014</v>
      </c>
      <c r="L374" s="13">
        <f t="shared" si="27"/>
        <v>0.97376512778294066</v>
      </c>
      <c r="M374" s="13">
        <f t="shared" si="28"/>
        <v>2.6234872217059335E-2</v>
      </c>
      <c r="N374" s="4">
        <f t="shared" si="29"/>
        <v>6.8826852024543182E-4</v>
      </c>
    </row>
    <row r="375" spans="1:14" x14ac:dyDescent="0.25">
      <c r="A375" s="1">
        <f>Forecast_Data!C369</f>
        <v>2014</v>
      </c>
      <c r="B375" s="1">
        <v>1</v>
      </c>
      <c r="C375" s="1">
        <f>Forecast_Data!E369</f>
        <v>0</v>
      </c>
      <c r="D375" s="1">
        <f>Forecast_Data!F369</f>
        <v>1</v>
      </c>
      <c r="E375" s="1">
        <f>Forecast_Data!G369</f>
        <v>0</v>
      </c>
      <c r="F375" s="1">
        <f>Forecast_Data!H369</f>
        <v>1</v>
      </c>
      <c r="G375" s="1">
        <f>Forecast_Data!I369</f>
        <v>0</v>
      </c>
      <c r="H375" s="1">
        <f>Forecast_Data!J369</f>
        <v>36</v>
      </c>
      <c r="I375" s="1">
        <f>Forecast_Data!K369</f>
        <v>1</v>
      </c>
      <c r="J375" s="1" t="str">
        <f>Forecast_Data!L369</f>
        <v>Josh Brown</v>
      </c>
      <c r="K375" s="1" t="str">
        <f t="shared" si="26"/>
        <v>Josh Brown-2014</v>
      </c>
      <c r="L375" s="13">
        <f t="shared" si="27"/>
        <v>0.84098452109211397</v>
      </c>
      <c r="M375" s="13">
        <f t="shared" si="28"/>
        <v>0.15901547890788603</v>
      </c>
      <c r="N375" s="4">
        <f t="shared" si="29"/>
        <v>2.5285922532304349E-2</v>
      </c>
    </row>
    <row r="376" spans="1:14" x14ac:dyDescent="0.25">
      <c r="A376" s="1">
        <f>Forecast_Data!C370</f>
        <v>2014</v>
      </c>
      <c r="B376" s="1">
        <v>1</v>
      </c>
      <c r="C376" s="1">
        <f>Forecast_Data!E370</f>
        <v>0</v>
      </c>
      <c r="D376" s="1">
        <f>Forecast_Data!F370</f>
        <v>1</v>
      </c>
      <c r="E376" s="1">
        <f>Forecast_Data!G370</f>
        <v>0</v>
      </c>
      <c r="F376" s="1">
        <f>Forecast_Data!H370</f>
        <v>1</v>
      </c>
      <c r="G376" s="1">
        <f>Forecast_Data!I370</f>
        <v>0</v>
      </c>
      <c r="H376" s="1">
        <f>Forecast_Data!J370</f>
        <v>52</v>
      </c>
      <c r="I376" s="1">
        <f>Forecast_Data!K370</f>
        <v>1</v>
      </c>
      <c r="J376" s="1" t="str">
        <f>Forecast_Data!L370</f>
        <v>Josh Brown</v>
      </c>
      <c r="K376" s="1" t="str">
        <f t="shared" si="26"/>
        <v>Josh Brown-2014</v>
      </c>
      <c r="L376" s="13">
        <f t="shared" si="27"/>
        <v>0.45801931094003834</v>
      </c>
      <c r="M376" s="13">
        <f t="shared" si="28"/>
        <v>0.54198068905996166</v>
      </c>
      <c r="N376" s="4">
        <f t="shared" si="29"/>
        <v>0.29374306731391087</v>
      </c>
    </row>
    <row r="377" spans="1:14" x14ac:dyDescent="0.25">
      <c r="A377" s="1">
        <f>Forecast_Data!C371</f>
        <v>2014</v>
      </c>
      <c r="B377" s="1">
        <v>1</v>
      </c>
      <c r="C377" s="1">
        <f>Forecast_Data!E371</f>
        <v>0</v>
      </c>
      <c r="D377" s="1">
        <f>Forecast_Data!F371</f>
        <v>1</v>
      </c>
      <c r="E377" s="1">
        <f>Forecast_Data!G371</f>
        <v>0</v>
      </c>
      <c r="F377" s="1">
        <f>Forecast_Data!H371</f>
        <v>1</v>
      </c>
      <c r="G377" s="1">
        <f>Forecast_Data!I371</f>
        <v>0</v>
      </c>
      <c r="H377" s="1">
        <f>Forecast_Data!J371</f>
        <v>42</v>
      </c>
      <c r="I377" s="1">
        <f>Forecast_Data!K371</f>
        <v>1</v>
      </c>
      <c r="J377" s="1" t="str">
        <f>Forecast_Data!L371</f>
        <v>Josh Brown</v>
      </c>
      <c r="K377" s="1" t="str">
        <f t="shared" si="26"/>
        <v>Josh Brown-2014</v>
      </c>
      <c r="L377" s="13">
        <f t="shared" si="27"/>
        <v>0.72668391983885106</v>
      </c>
      <c r="M377" s="13">
        <f t="shared" si="28"/>
        <v>0.27331608016114894</v>
      </c>
      <c r="N377" s="4">
        <f t="shared" si="29"/>
        <v>7.4701679674655602E-2</v>
      </c>
    </row>
    <row r="378" spans="1:14" x14ac:dyDescent="0.25">
      <c r="A378" s="1">
        <f>Forecast_Data!C372</f>
        <v>2014</v>
      </c>
      <c r="B378" s="1">
        <v>1</v>
      </c>
      <c r="C378" s="1">
        <f>Forecast_Data!E372</f>
        <v>0</v>
      </c>
      <c r="D378" s="1">
        <f>Forecast_Data!F372</f>
        <v>1</v>
      </c>
      <c r="E378" s="1">
        <f>Forecast_Data!G372</f>
        <v>0</v>
      </c>
      <c r="F378" s="1">
        <f>Forecast_Data!H372</f>
        <v>0</v>
      </c>
      <c r="G378" s="1">
        <f>Forecast_Data!I372</f>
        <v>0</v>
      </c>
      <c r="H378" s="1">
        <f>Forecast_Data!J372</f>
        <v>32</v>
      </c>
      <c r="I378" s="1">
        <f>Forecast_Data!K372</f>
        <v>1</v>
      </c>
      <c r="J378" s="1" t="str">
        <f>Forecast_Data!L372</f>
        <v>Josh Brown</v>
      </c>
      <c r="K378" s="1" t="str">
        <f t="shared" si="26"/>
        <v>Josh Brown-2014</v>
      </c>
      <c r="L378" s="13">
        <f t="shared" si="27"/>
        <v>0.91252434076550193</v>
      </c>
      <c r="M378" s="13">
        <f t="shared" si="28"/>
        <v>8.7475659234498071E-2</v>
      </c>
      <c r="N378" s="4">
        <f t="shared" si="29"/>
        <v>7.6519909585100274E-3</v>
      </c>
    </row>
    <row r="379" spans="1:14" x14ac:dyDescent="0.25">
      <c r="A379" s="1">
        <f>Forecast_Data!C373</f>
        <v>2014</v>
      </c>
      <c r="B379" s="1">
        <v>1</v>
      </c>
      <c r="C379" s="1">
        <f>Forecast_Data!E373</f>
        <v>0</v>
      </c>
      <c r="D379" s="1">
        <f>Forecast_Data!F373</f>
        <v>1</v>
      </c>
      <c r="E379" s="1">
        <f>Forecast_Data!G373</f>
        <v>0</v>
      </c>
      <c r="F379" s="1">
        <f>Forecast_Data!H373</f>
        <v>0</v>
      </c>
      <c r="G379" s="1">
        <f>Forecast_Data!I373</f>
        <v>0</v>
      </c>
      <c r="H379" s="1">
        <f>Forecast_Data!J373</f>
        <v>38</v>
      </c>
      <c r="I379" s="1">
        <f>Forecast_Data!K373</f>
        <v>1</v>
      </c>
      <c r="J379" s="1" t="str">
        <f>Forecast_Data!L373</f>
        <v>Josh Brown</v>
      </c>
      <c r="K379" s="1" t="str">
        <f t="shared" si="26"/>
        <v>Josh Brown-2014</v>
      </c>
      <c r="L379" s="13">
        <f t="shared" si="27"/>
        <v>0.8398544026274094</v>
      </c>
      <c r="M379" s="13">
        <f t="shared" si="28"/>
        <v>0.1601455973725906</v>
      </c>
      <c r="N379" s="4">
        <f t="shared" si="29"/>
        <v>2.5646612357823898E-2</v>
      </c>
    </row>
    <row r="380" spans="1:14" x14ac:dyDescent="0.25">
      <c r="A380" s="1">
        <f>Forecast_Data!C374</f>
        <v>2014</v>
      </c>
      <c r="B380" s="1">
        <v>1</v>
      </c>
      <c r="C380" s="1">
        <f>Forecast_Data!E374</f>
        <v>0</v>
      </c>
      <c r="D380" s="1">
        <f>Forecast_Data!F374</f>
        <v>1</v>
      </c>
      <c r="E380" s="1">
        <f>Forecast_Data!G374</f>
        <v>0</v>
      </c>
      <c r="F380" s="1">
        <f>Forecast_Data!H374</f>
        <v>0</v>
      </c>
      <c r="G380" s="1">
        <f>Forecast_Data!I374</f>
        <v>0</v>
      </c>
      <c r="H380" s="1">
        <f>Forecast_Data!J374</f>
        <v>20</v>
      </c>
      <c r="I380" s="1">
        <f>Forecast_Data!K374</f>
        <v>1</v>
      </c>
      <c r="J380" s="1" t="str">
        <f>Forecast_Data!L374</f>
        <v>Josh Brown</v>
      </c>
      <c r="K380" s="1" t="str">
        <f t="shared" si="26"/>
        <v>Josh Brown-2014</v>
      </c>
      <c r="L380" s="13">
        <f t="shared" si="27"/>
        <v>0.97634570981966851</v>
      </c>
      <c r="M380" s="13">
        <f t="shared" si="28"/>
        <v>2.3654290180331494E-2</v>
      </c>
      <c r="N380" s="4">
        <f t="shared" si="29"/>
        <v>5.5952544393532693E-4</v>
      </c>
    </row>
    <row r="381" spans="1:14" x14ac:dyDescent="0.25">
      <c r="A381" s="1">
        <f>Forecast_Data!C375</f>
        <v>2014</v>
      </c>
      <c r="B381" s="1">
        <v>1</v>
      </c>
      <c r="C381" s="1">
        <f>Forecast_Data!E375</f>
        <v>0</v>
      </c>
      <c r="D381" s="1">
        <f>Forecast_Data!F375</f>
        <v>1</v>
      </c>
      <c r="E381" s="1">
        <f>Forecast_Data!G375</f>
        <v>0</v>
      </c>
      <c r="F381" s="1">
        <f>Forecast_Data!H375</f>
        <v>0</v>
      </c>
      <c r="G381" s="1">
        <f>Forecast_Data!I375</f>
        <v>0</v>
      </c>
      <c r="H381" s="1">
        <f>Forecast_Data!J375</f>
        <v>36</v>
      </c>
      <c r="I381" s="1">
        <f>Forecast_Data!K375</f>
        <v>1</v>
      </c>
      <c r="J381" s="1" t="str">
        <f>Forecast_Data!L375</f>
        <v>Josh Brown</v>
      </c>
      <c r="K381" s="1" t="str">
        <f t="shared" si="26"/>
        <v>Josh Brown-2014</v>
      </c>
      <c r="L381" s="13">
        <f t="shared" si="27"/>
        <v>0.86834240103356675</v>
      </c>
      <c r="M381" s="13">
        <f t="shared" si="28"/>
        <v>0.13165759896643325</v>
      </c>
      <c r="N381" s="4">
        <f t="shared" si="29"/>
        <v>1.7333723365606166E-2</v>
      </c>
    </row>
    <row r="382" spans="1:14" x14ac:dyDescent="0.25">
      <c r="A382" s="1">
        <f>Forecast_Data!C376</f>
        <v>2014</v>
      </c>
      <c r="B382" s="1">
        <v>1</v>
      </c>
      <c r="C382" s="1">
        <f>Forecast_Data!E376</f>
        <v>0</v>
      </c>
      <c r="D382" s="1">
        <f>Forecast_Data!F376</f>
        <v>1</v>
      </c>
      <c r="E382" s="1">
        <f>Forecast_Data!G376</f>
        <v>0</v>
      </c>
      <c r="F382" s="1">
        <f>Forecast_Data!H376</f>
        <v>0</v>
      </c>
      <c r="G382" s="1">
        <f>Forecast_Data!I376</f>
        <v>0</v>
      </c>
      <c r="H382" s="1">
        <f>Forecast_Data!J376</f>
        <v>53</v>
      </c>
      <c r="I382" s="1">
        <f>Forecast_Data!K376</f>
        <v>1</v>
      </c>
      <c r="J382" s="1" t="str">
        <f>Forecast_Data!L376</f>
        <v>Josh Brown</v>
      </c>
      <c r="K382" s="1" t="str">
        <f t="shared" si="26"/>
        <v>Josh Brown-2014</v>
      </c>
      <c r="L382" s="13">
        <f t="shared" si="27"/>
        <v>0.48447314440115025</v>
      </c>
      <c r="M382" s="13">
        <f t="shared" si="28"/>
        <v>0.5155268555988497</v>
      </c>
      <c r="N382" s="4">
        <f t="shared" si="29"/>
        <v>0.26576793884363725</v>
      </c>
    </row>
    <row r="383" spans="1:14" x14ac:dyDescent="0.25">
      <c r="A383" s="1">
        <f>Forecast_Data!C377</f>
        <v>2015</v>
      </c>
      <c r="B383" s="1">
        <v>1</v>
      </c>
      <c r="C383" s="1">
        <f>Forecast_Data!E377</f>
        <v>0</v>
      </c>
      <c r="D383" s="1">
        <f>Forecast_Data!F377</f>
        <v>0</v>
      </c>
      <c r="E383" s="1">
        <f>Forecast_Data!G377</f>
        <v>0</v>
      </c>
      <c r="F383" s="1">
        <f>Forecast_Data!H377</f>
        <v>0</v>
      </c>
      <c r="G383" s="1">
        <f>Forecast_Data!I377</f>
        <v>0</v>
      </c>
      <c r="H383" s="1">
        <f>Forecast_Data!J377</f>
        <v>38</v>
      </c>
      <c r="I383" s="1">
        <f>Forecast_Data!K377</f>
        <v>1</v>
      </c>
      <c r="J383" s="1" t="str">
        <f>Forecast_Data!L377</f>
        <v>Josh Brown</v>
      </c>
      <c r="K383" s="1" t="str">
        <f t="shared" si="26"/>
        <v>Josh Brown-2015</v>
      </c>
      <c r="L383" s="13">
        <f t="shared" si="27"/>
        <v>0.88433935372930905</v>
      </c>
      <c r="M383" s="13">
        <f t="shared" si="28"/>
        <v>0.11566064627069095</v>
      </c>
      <c r="N383" s="4">
        <f t="shared" si="29"/>
        <v>1.3377385095753896E-2</v>
      </c>
    </row>
    <row r="384" spans="1:14" x14ac:dyDescent="0.25">
      <c r="A384" s="1">
        <f>Forecast_Data!C378</f>
        <v>2015</v>
      </c>
      <c r="B384" s="1">
        <v>1</v>
      </c>
      <c r="C384" s="1">
        <f>Forecast_Data!E378</f>
        <v>0</v>
      </c>
      <c r="D384" s="1">
        <f>Forecast_Data!F378</f>
        <v>0</v>
      </c>
      <c r="E384" s="1">
        <f>Forecast_Data!G378</f>
        <v>0</v>
      </c>
      <c r="F384" s="1">
        <f>Forecast_Data!H378</f>
        <v>0</v>
      </c>
      <c r="G384" s="1">
        <f>Forecast_Data!I378</f>
        <v>0</v>
      </c>
      <c r="H384" s="1">
        <f>Forecast_Data!J378</f>
        <v>44</v>
      </c>
      <c r="I384" s="1">
        <f>Forecast_Data!K378</f>
        <v>1</v>
      </c>
      <c r="J384" s="1" t="str">
        <f>Forecast_Data!L378</f>
        <v>Josh Brown</v>
      </c>
      <c r="K384" s="1" t="str">
        <f t="shared" si="26"/>
        <v>Josh Brown-2015</v>
      </c>
      <c r="L384" s="13">
        <f t="shared" si="27"/>
        <v>0.7935521480153428</v>
      </c>
      <c r="M384" s="13">
        <f t="shared" si="28"/>
        <v>0.2064478519846572</v>
      </c>
      <c r="N384" s="4">
        <f t="shared" si="29"/>
        <v>4.2620715589078928E-2</v>
      </c>
    </row>
    <row r="385" spans="1:14" x14ac:dyDescent="0.25">
      <c r="A385" s="1">
        <f>Forecast_Data!C379</f>
        <v>2015</v>
      </c>
      <c r="B385" s="1">
        <v>1</v>
      </c>
      <c r="C385" s="1">
        <f>Forecast_Data!E379</f>
        <v>0</v>
      </c>
      <c r="D385" s="1">
        <f>Forecast_Data!F379</f>
        <v>0</v>
      </c>
      <c r="E385" s="1">
        <f>Forecast_Data!G379</f>
        <v>0</v>
      </c>
      <c r="F385" s="1">
        <f>Forecast_Data!H379</f>
        <v>0</v>
      </c>
      <c r="G385" s="1">
        <f>Forecast_Data!I379</f>
        <v>0</v>
      </c>
      <c r="H385" s="1">
        <f>Forecast_Data!J379</f>
        <v>35</v>
      </c>
      <c r="I385" s="1">
        <f>Forecast_Data!K379</f>
        <v>1</v>
      </c>
      <c r="J385" s="1" t="str">
        <f>Forecast_Data!L379</f>
        <v>Josh Brown</v>
      </c>
      <c r="K385" s="1" t="str">
        <f t="shared" si="26"/>
        <v>Josh Brown-2015</v>
      </c>
      <c r="L385" s="13">
        <f t="shared" si="27"/>
        <v>0.91513694994452599</v>
      </c>
      <c r="M385" s="13">
        <f t="shared" si="28"/>
        <v>8.486305005547401E-2</v>
      </c>
      <c r="N385" s="4">
        <f t="shared" si="29"/>
        <v>7.2017372647178871E-3</v>
      </c>
    </row>
    <row r="386" spans="1:14" x14ac:dyDescent="0.25">
      <c r="A386" s="1">
        <f>Forecast_Data!C380</f>
        <v>2015</v>
      </c>
      <c r="B386" s="1">
        <v>1</v>
      </c>
      <c r="C386" s="1">
        <f>Forecast_Data!E380</f>
        <v>0</v>
      </c>
      <c r="D386" s="1">
        <f>Forecast_Data!F380</f>
        <v>0</v>
      </c>
      <c r="E386" s="1">
        <f>Forecast_Data!G380</f>
        <v>0</v>
      </c>
      <c r="F386" s="1">
        <f>Forecast_Data!H380</f>
        <v>0</v>
      </c>
      <c r="G386" s="1">
        <f>Forecast_Data!I380</f>
        <v>0</v>
      </c>
      <c r="H386" s="1">
        <f>Forecast_Data!J380</f>
        <v>36</v>
      </c>
      <c r="I386" s="1">
        <f>Forecast_Data!K380</f>
        <v>1</v>
      </c>
      <c r="J386" s="1" t="str">
        <f>Forecast_Data!L380</f>
        <v>Josh Brown</v>
      </c>
      <c r="K386" s="1" t="str">
        <f t="shared" si="26"/>
        <v>Josh Brown-2015</v>
      </c>
      <c r="L386" s="13">
        <f t="shared" si="27"/>
        <v>0.90580157209510104</v>
      </c>
      <c r="M386" s="13">
        <f t="shared" si="28"/>
        <v>9.4198427904898963E-2</v>
      </c>
      <c r="N386" s="4">
        <f t="shared" si="29"/>
        <v>8.8733438197544472E-3</v>
      </c>
    </row>
    <row r="387" spans="1:14" x14ac:dyDescent="0.25">
      <c r="A387" s="1">
        <f>Forecast_Data!C381</f>
        <v>2015</v>
      </c>
      <c r="B387" s="1">
        <v>1</v>
      </c>
      <c r="C387" s="1">
        <f>Forecast_Data!E381</f>
        <v>0</v>
      </c>
      <c r="D387" s="1">
        <f>Forecast_Data!F381</f>
        <v>0</v>
      </c>
      <c r="E387" s="1">
        <f>Forecast_Data!G381</f>
        <v>0</v>
      </c>
      <c r="F387" s="1">
        <f>Forecast_Data!H381</f>
        <v>0</v>
      </c>
      <c r="G387" s="1">
        <f>Forecast_Data!I381</f>
        <v>0</v>
      </c>
      <c r="H387" s="1">
        <f>Forecast_Data!J381</f>
        <v>48</v>
      </c>
      <c r="I387" s="1">
        <f>Forecast_Data!K381</f>
        <v>1</v>
      </c>
      <c r="J387" s="1" t="str">
        <f>Forecast_Data!L381</f>
        <v>Josh Brown</v>
      </c>
      <c r="K387" s="1" t="str">
        <f t="shared" si="26"/>
        <v>Josh Brown-2015</v>
      </c>
      <c r="L387" s="13">
        <f t="shared" si="27"/>
        <v>0.7084770073808182</v>
      </c>
      <c r="M387" s="13">
        <f t="shared" si="28"/>
        <v>0.2915229926191818</v>
      </c>
      <c r="N387" s="4">
        <f t="shared" si="29"/>
        <v>8.4985655225643525E-2</v>
      </c>
    </row>
    <row r="388" spans="1:14" x14ac:dyDescent="0.25">
      <c r="A388" s="1">
        <f>Forecast_Data!C382</f>
        <v>2015</v>
      </c>
      <c r="B388" s="1">
        <v>1</v>
      </c>
      <c r="C388" s="1">
        <f>Forecast_Data!E382</f>
        <v>0</v>
      </c>
      <c r="D388" s="1">
        <f>Forecast_Data!F382</f>
        <v>0</v>
      </c>
      <c r="E388" s="1">
        <f>Forecast_Data!G382</f>
        <v>0</v>
      </c>
      <c r="F388" s="1">
        <f>Forecast_Data!H382</f>
        <v>0</v>
      </c>
      <c r="G388" s="1">
        <f>Forecast_Data!I382</f>
        <v>0</v>
      </c>
      <c r="H388" s="1">
        <f>Forecast_Data!J382</f>
        <v>47</v>
      </c>
      <c r="I388" s="1">
        <f>Forecast_Data!K382</f>
        <v>1</v>
      </c>
      <c r="J388" s="1" t="str">
        <f>Forecast_Data!L382</f>
        <v>Josh Brown</v>
      </c>
      <c r="K388" s="1" t="str">
        <f t="shared" si="26"/>
        <v>Josh Brown-2015</v>
      </c>
      <c r="L388" s="13">
        <f t="shared" si="27"/>
        <v>0.73157278062341635</v>
      </c>
      <c r="M388" s="13">
        <f t="shared" si="28"/>
        <v>0.26842721937658365</v>
      </c>
      <c r="N388" s="4">
        <f t="shared" si="29"/>
        <v>7.2053172102244559E-2</v>
      </c>
    </row>
    <row r="389" spans="1:14" x14ac:dyDescent="0.25">
      <c r="A389" s="1">
        <f>Forecast_Data!C383</f>
        <v>2015</v>
      </c>
      <c r="B389" s="1">
        <v>1</v>
      </c>
      <c r="C389" s="1">
        <f>Forecast_Data!E383</f>
        <v>0</v>
      </c>
      <c r="D389" s="1">
        <f>Forecast_Data!F383</f>
        <v>0</v>
      </c>
      <c r="E389" s="1">
        <f>Forecast_Data!G383</f>
        <v>0</v>
      </c>
      <c r="F389" s="1">
        <f>Forecast_Data!H383</f>
        <v>0</v>
      </c>
      <c r="G389" s="1">
        <f>Forecast_Data!I383</f>
        <v>0</v>
      </c>
      <c r="H389" s="1">
        <f>Forecast_Data!J383</f>
        <v>22</v>
      </c>
      <c r="I389" s="1">
        <f>Forecast_Data!K383</f>
        <v>1</v>
      </c>
      <c r="J389" s="1" t="str">
        <f>Forecast_Data!L383</f>
        <v>Josh Brown</v>
      </c>
      <c r="K389" s="1" t="str">
        <f t="shared" si="26"/>
        <v>Josh Brown-2015</v>
      </c>
      <c r="L389" s="13">
        <f t="shared" si="27"/>
        <v>0.97952917183868415</v>
      </c>
      <c r="M389" s="13">
        <f t="shared" si="28"/>
        <v>2.0470828161315846E-2</v>
      </c>
      <c r="N389" s="4">
        <f t="shared" si="29"/>
        <v>4.1905480561012188E-4</v>
      </c>
    </row>
    <row r="390" spans="1:14" x14ac:dyDescent="0.25">
      <c r="A390" s="1">
        <f>Forecast_Data!C384</f>
        <v>2015</v>
      </c>
      <c r="B390" s="1">
        <v>1</v>
      </c>
      <c r="C390" s="1">
        <f>Forecast_Data!E384</f>
        <v>0</v>
      </c>
      <c r="D390" s="1">
        <f>Forecast_Data!F384</f>
        <v>0</v>
      </c>
      <c r="E390" s="1">
        <f>Forecast_Data!G384</f>
        <v>0</v>
      </c>
      <c r="F390" s="1">
        <f>Forecast_Data!H384</f>
        <v>0</v>
      </c>
      <c r="G390" s="1">
        <f>Forecast_Data!I384</f>
        <v>0</v>
      </c>
      <c r="H390" s="1">
        <f>Forecast_Data!J384</f>
        <v>41</v>
      </c>
      <c r="I390" s="1">
        <f>Forecast_Data!K384</f>
        <v>1</v>
      </c>
      <c r="J390" s="1" t="str">
        <f>Forecast_Data!L384</f>
        <v>Josh Brown</v>
      </c>
      <c r="K390" s="1" t="str">
        <f t="shared" si="26"/>
        <v>Josh Brown-2015</v>
      </c>
      <c r="L390" s="13">
        <f t="shared" si="27"/>
        <v>0.84426701684556227</v>
      </c>
      <c r="M390" s="13">
        <f t="shared" si="28"/>
        <v>0.15573298315443773</v>
      </c>
      <c r="N390" s="4">
        <f t="shared" si="29"/>
        <v>2.4252762042180385E-2</v>
      </c>
    </row>
    <row r="391" spans="1:14" x14ac:dyDescent="0.25">
      <c r="A391" s="1">
        <f>Forecast_Data!C385</f>
        <v>2015</v>
      </c>
      <c r="B391" s="1">
        <v>1</v>
      </c>
      <c r="C391" s="1">
        <f>Forecast_Data!E385</f>
        <v>0</v>
      </c>
      <c r="D391" s="1">
        <f>Forecast_Data!F385</f>
        <v>0</v>
      </c>
      <c r="E391" s="1">
        <f>Forecast_Data!G385</f>
        <v>0</v>
      </c>
      <c r="F391" s="1">
        <f>Forecast_Data!H385</f>
        <v>0</v>
      </c>
      <c r="G391" s="1">
        <f>Forecast_Data!I385</f>
        <v>0</v>
      </c>
      <c r="H391" s="1">
        <f>Forecast_Data!J385</f>
        <v>24</v>
      </c>
      <c r="I391" s="1">
        <f>Forecast_Data!K385</f>
        <v>1</v>
      </c>
      <c r="J391" s="1" t="str">
        <f>Forecast_Data!L385</f>
        <v>Josh Brown</v>
      </c>
      <c r="K391" s="1" t="str">
        <f t="shared" si="26"/>
        <v>Josh Brown-2015</v>
      </c>
      <c r="L391" s="13">
        <f t="shared" si="27"/>
        <v>0.9743901519177316</v>
      </c>
      <c r="M391" s="13">
        <f t="shared" si="28"/>
        <v>2.5609848082268405E-2</v>
      </c>
      <c r="N391" s="4">
        <f t="shared" si="29"/>
        <v>6.5586431879686665E-4</v>
      </c>
    </row>
    <row r="392" spans="1:14" x14ac:dyDescent="0.25">
      <c r="A392" s="1">
        <f>Forecast_Data!C386</f>
        <v>2015</v>
      </c>
      <c r="B392" s="1">
        <v>1</v>
      </c>
      <c r="C392" s="1">
        <f>Forecast_Data!E386</f>
        <v>0</v>
      </c>
      <c r="D392" s="1">
        <f>Forecast_Data!F386</f>
        <v>0</v>
      </c>
      <c r="E392" s="1">
        <f>Forecast_Data!G386</f>
        <v>1</v>
      </c>
      <c r="F392" s="1">
        <f>Forecast_Data!H386</f>
        <v>0</v>
      </c>
      <c r="G392" s="1">
        <f>Forecast_Data!I386</f>
        <v>0</v>
      </c>
      <c r="H392" s="1">
        <f>Forecast_Data!J386</f>
        <v>47</v>
      </c>
      <c r="I392" s="1">
        <f>Forecast_Data!K386</f>
        <v>1</v>
      </c>
      <c r="J392" s="1" t="str">
        <f>Forecast_Data!L386</f>
        <v>Josh Brown</v>
      </c>
      <c r="K392" s="1" t="str">
        <f t="shared" si="26"/>
        <v>Josh Brown-2015</v>
      </c>
      <c r="L392" s="13">
        <f t="shared" si="27"/>
        <v>0.68756781180105508</v>
      </c>
      <c r="M392" s="13">
        <f t="shared" si="28"/>
        <v>0.31243218819894492</v>
      </c>
      <c r="N392" s="4">
        <f t="shared" si="29"/>
        <v>9.7613872222780937E-2</v>
      </c>
    </row>
    <row r="393" spans="1:14" x14ac:dyDescent="0.25">
      <c r="A393" s="1">
        <f>Forecast_Data!C387</f>
        <v>2015</v>
      </c>
      <c r="B393" s="1">
        <v>1</v>
      </c>
      <c r="C393" s="1">
        <f>Forecast_Data!E387</f>
        <v>0</v>
      </c>
      <c r="D393" s="1">
        <f>Forecast_Data!F387</f>
        <v>0</v>
      </c>
      <c r="E393" s="1">
        <f>Forecast_Data!G387</f>
        <v>1</v>
      </c>
      <c r="F393" s="1">
        <f>Forecast_Data!H387</f>
        <v>0</v>
      </c>
      <c r="G393" s="1">
        <f>Forecast_Data!I387</f>
        <v>0</v>
      </c>
      <c r="H393" s="1">
        <f>Forecast_Data!J387</f>
        <v>34</v>
      </c>
      <c r="I393" s="1">
        <f>Forecast_Data!K387</f>
        <v>1</v>
      </c>
      <c r="J393" s="1" t="str">
        <f>Forecast_Data!L387</f>
        <v>Josh Brown</v>
      </c>
      <c r="K393" s="1" t="str">
        <f t="shared" ref="K393:K456" si="30">CONCATENATE(J393,"-",A393)</f>
        <v>Josh Brown-2015</v>
      </c>
      <c r="L393" s="13">
        <f t="shared" ref="L393:L456" si="31">1/(1+EXP(-(SUMPRODUCT($B$3:$H$3,B393:H393))))</f>
        <v>0.907106756404643</v>
      </c>
      <c r="M393" s="13">
        <f t="shared" ref="M393:M456" si="32">I393-L393</f>
        <v>9.2893243595357E-2</v>
      </c>
      <c r="N393" s="4">
        <f t="shared" ref="N393:N456" si="33">M393^2</f>
        <v>8.6291547056663344E-3</v>
      </c>
    </row>
    <row r="394" spans="1:14" x14ac:dyDescent="0.25">
      <c r="A394" s="1">
        <f>Forecast_Data!C388</f>
        <v>2015</v>
      </c>
      <c r="B394" s="1">
        <v>1</v>
      </c>
      <c r="C394" s="1">
        <f>Forecast_Data!E388</f>
        <v>0</v>
      </c>
      <c r="D394" s="1">
        <f>Forecast_Data!F388</f>
        <v>0</v>
      </c>
      <c r="E394" s="1">
        <f>Forecast_Data!G388</f>
        <v>0</v>
      </c>
      <c r="F394" s="1">
        <f>Forecast_Data!H388</f>
        <v>1</v>
      </c>
      <c r="G394" s="1">
        <f>Forecast_Data!I388</f>
        <v>0</v>
      </c>
      <c r="H394" s="1">
        <f>Forecast_Data!J388</f>
        <v>35</v>
      </c>
      <c r="I394" s="1">
        <f>Forecast_Data!K388</f>
        <v>1</v>
      </c>
      <c r="J394" s="1" t="str">
        <f>Forecast_Data!L388</f>
        <v>Josh Brown</v>
      </c>
      <c r="K394" s="1" t="str">
        <f t="shared" si="30"/>
        <v>Josh Brown-2015</v>
      </c>
      <c r="L394" s="13">
        <f t="shared" si="31"/>
        <v>0.89634201202718056</v>
      </c>
      <c r="M394" s="13">
        <f t="shared" si="32"/>
        <v>0.10365798797281944</v>
      </c>
      <c r="N394" s="4">
        <f t="shared" si="33"/>
        <v>1.074497847057318E-2</v>
      </c>
    </row>
    <row r="395" spans="1:14" x14ac:dyDescent="0.25">
      <c r="A395" s="1">
        <f>Forecast_Data!C389</f>
        <v>2015</v>
      </c>
      <c r="B395" s="1">
        <v>1</v>
      </c>
      <c r="C395" s="1">
        <f>Forecast_Data!E389</f>
        <v>0</v>
      </c>
      <c r="D395" s="1">
        <f>Forecast_Data!F389</f>
        <v>0</v>
      </c>
      <c r="E395" s="1">
        <f>Forecast_Data!G389</f>
        <v>0</v>
      </c>
      <c r="F395" s="1">
        <f>Forecast_Data!H389</f>
        <v>1</v>
      </c>
      <c r="G395" s="1">
        <f>Forecast_Data!I389</f>
        <v>0</v>
      </c>
      <c r="H395" s="1">
        <f>Forecast_Data!J389</f>
        <v>35</v>
      </c>
      <c r="I395" s="1">
        <f>Forecast_Data!K389</f>
        <v>1</v>
      </c>
      <c r="J395" s="1" t="str">
        <f>Forecast_Data!L389</f>
        <v>Josh Brown</v>
      </c>
      <c r="K395" s="1" t="str">
        <f t="shared" si="30"/>
        <v>Josh Brown-2015</v>
      </c>
      <c r="L395" s="13">
        <f t="shared" si="31"/>
        <v>0.89634201202718056</v>
      </c>
      <c r="M395" s="13">
        <f t="shared" si="32"/>
        <v>0.10365798797281944</v>
      </c>
      <c r="N395" s="4">
        <f t="shared" si="33"/>
        <v>1.074497847057318E-2</v>
      </c>
    </row>
    <row r="396" spans="1:14" x14ac:dyDescent="0.25">
      <c r="A396" s="1">
        <f>Forecast_Data!C390</f>
        <v>2015</v>
      </c>
      <c r="B396" s="1">
        <v>1</v>
      </c>
      <c r="C396" s="1">
        <f>Forecast_Data!E390</f>
        <v>0</v>
      </c>
      <c r="D396" s="1">
        <f>Forecast_Data!F390</f>
        <v>0</v>
      </c>
      <c r="E396" s="1">
        <f>Forecast_Data!G390</f>
        <v>0</v>
      </c>
      <c r="F396" s="1">
        <f>Forecast_Data!H390</f>
        <v>1</v>
      </c>
      <c r="G396" s="1">
        <f>Forecast_Data!I390</f>
        <v>0</v>
      </c>
      <c r="H396" s="1">
        <f>Forecast_Data!J390</f>
        <v>53</v>
      </c>
      <c r="I396" s="1">
        <f>Forecast_Data!K390</f>
        <v>1</v>
      </c>
      <c r="J396" s="1" t="str">
        <f>Forecast_Data!L390</f>
        <v>Josh Brown</v>
      </c>
      <c r="K396" s="1" t="str">
        <f t="shared" si="30"/>
        <v>Josh Brown-2015</v>
      </c>
      <c r="L396" s="13">
        <f t="shared" si="31"/>
        <v>0.52350717624254128</v>
      </c>
      <c r="M396" s="13">
        <f t="shared" si="32"/>
        <v>0.47649282375745872</v>
      </c>
      <c r="N396" s="4">
        <f t="shared" si="33"/>
        <v>0.22704541109235662</v>
      </c>
    </row>
    <row r="397" spans="1:14" x14ac:dyDescent="0.25">
      <c r="A397" s="1">
        <f>Forecast_Data!C391</f>
        <v>2015</v>
      </c>
      <c r="B397" s="1">
        <v>1</v>
      </c>
      <c r="C397" s="1">
        <f>Forecast_Data!E391</f>
        <v>0</v>
      </c>
      <c r="D397" s="1">
        <f>Forecast_Data!F391</f>
        <v>0</v>
      </c>
      <c r="E397" s="1">
        <f>Forecast_Data!G391</f>
        <v>0</v>
      </c>
      <c r="F397" s="1">
        <f>Forecast_Data!H391</f>
        <v>1</v>
      </c>
      <c r="G397" s="1">
        <f>Forecast_Data!I391</f>
        <v>0</v>
      </c>
      <c r="H397" s="1">
        <f>Forecast_Data!J391</f>
        <v>44</v>
      </c>
      <c r="I397" s="1">
        <f>Forecast_Data!K391</f>
        <v>1</v>
      </c>
      <c r="J397" s="1" t="str">
        <f>Forecast_Data!L391</f>
        <v>Josh Brown</v>
      </c>
      <c r="K397" s="1" t="str">
        <f t="shared" si="30"/>
        <v>Josh Brown-2015</v>
      </c>
      <c r="L397" s="13">
        <f t="shared" si="31"/>
        <v>0.75503737649364666</v>
      </c>
      <c r="M397" s="13">
        <f t="shared" si="32"/>
        <v>0.24496262350635334</v>
      </c>
      <c r="N397" s="4">
        <f t="shared" si="33"/>
        <v>6.0006686915115411E-2</v>
      </c>
    </row>
    <row r="398" spans="1:14" x14ac:dyDescent="0.25">
      <c r="A398" s="1">
        <f>Forecast_Data!C392</f>
        <v>2015</v>
      </c>
      <c r="B398" s="1">
        <v>1</v>
      </c>
      <c r="C398" s="1">
        <f>Forecast_Data!E392</f>
        <v>0</v>
      </c>
      <c r="D398" s="1">
        <f>Forecast_Data!F392</f>
        <v>0</v>
      </c>
      <c r="E398" s="1">
        <f>Forecast_Data!G392</f>
        <v>0</v>
      </c>
      <c r="F398" s="1">
        <f>Forecast_Data!H392</f>
        <v>0</v>
      </c>
      <c r="G398" s="1">
        <f>Forecast_Data!I392</f>
        <v>0</v>
      </c>
      <c r="H398" s="1">
        <f>Forecast_Data!J392</f>
        <v>37</v>
      </c>
      <c r="I398" s="1">
        <f>Forecast_Data!K392</f>
        <v>1</v>
      </c>
      <c r="J398" s="1" t="str">
        <f>Forecast_Data!L392</f>
        <v>Josh Brown</v>
      </c>
      <c r="K398" s="1" t="str">
        <f t="shared" si="30"/>
        <v>Josh Brown-2015</v>
      </c>
      <c r="L398" s="13">
        <f t="shared" si="31"/>
        <v>0.89555645754546476</v>
      </c>
      <c r="M398" s="13">
        <f t="shared" si="32"/>
        <v>0.10444354245453524</v>
      </c>
      <c r="N398" s="4">
        <f t="shared" si="33"/>
        <v>1.0908453560452306E-2</v>
      </c>
    </row>
    <row r="399" spans="1:14" x14ac:dyDescent="0.25">
      <c r="A399" s="1">
        <f>Forecast_Data!C393</f>
        <v>2015</v>
      </c>
      <c r="B399" s="1">
        <v>1</v>
      </c>
      <c r="C399" s="1">
        <f>Forecast_Data!E393</f>
        <v>0</v>
      </c>
      <c r="D399" s="1">
        <f>Forecast_Data!F393</f>
        <v>0</v>
      </c>
      <c r="E399" s="1">
        <f>Forecast_Data!G393</f>
        <v>0</v>
      </c>
      <c r="F399" s="1">
        <f>Forecast_Data!H393</f>
        <v>0</v>
      </c>
      <c r="G399" s="1">
        <f>Forecast_Data!I393</f>
        <v>0</v>
      </c>
      <c r="H399" s="1">
        <f>Forecast_Data!J393</f>
        <v>38</v>
      </c>
      <c r="I399" s="1">
        <f>Forecast_Data!K393</f>
        <v>1</v>
      </c>
      <c r="J399" s="1" t="str">
        <f>Forecast_Data!L393</f>
        <v>Josh Brown</v>
      </c>
      <c r="K399" s="1" t="str">
        <f t="shared" si="30"/>
        <v>Josh Brown-2015</v>
      </c>
      <c r="L399" s="13">
        <f t="shared" si="31"/>
        <v>0.88433935372930905</v>
      </c>
      <c r="M399" s="13">
        <f t="shared" si="32"/>
        <v>0.11566064627069095</v>
      </c>
      <c r="N399" s="4">
        <f t="shared" si="33"/>
        <v>1.3377385095753896E-2</v>
      </c>
    </row>
    <row r="400" spans="1:14" x14ac:dyDescent="0.25">
      <c r="A400" s="1">
        <f>Forecast_Data!C394</f>
        <v>2015</v>
      </c>
      <c r="B400" s="1">
        <v>1</v>
      </c>
      <c r="C400" s="1">
        <f>Forecast_Data!E394</f>
        <v>0</v>
      </c>
      <c r="D400" s="1">
        <f>Forecast_Data!F394</f>
        <v>0</v>
      </c>
      <c r="E400" s="1">
        <f>Forecast_Data!G394</f>
        <v>0</v>
      </c>
      <c r="F400" s="1">
        <f>Forecast_Data!H394</f>
        <v>0</v>
      </c>
      <c r="G400" s="1">
        <f>Forecast_Data!I394</f>
        <v>0</v>
      </c>
      <c r="H400" s="1">
        <f>Forecast_Data!J394</f>
        <v>53</v>
      </c>
      <c r="I400" s="1">
        <f>Forecast_Data!K394</f>
        <v>1</v>
      </c>
      <c r="J400" s="1" t="str">
        <f>Forecast_Data!L394</f>
        <v>Josh Brown</v>
      </c>
      <c r="K400" s="1" t="str">
        <f t="shared" si="30"/>
        <v>Josh Brown-2015</v>
      </c>
      <c r="L400" s="13">
        <f t="shared" si="31"/>
        <v>0.5780827630544606</v>
      </c>
      <c r="M400" s="13">
        <f t="shared" si="32"/>
        <v>0.4219172369455394</v>
      </c>
      <c r="N400" s="4">
        <f t="shared" si="33"/>
        <v>0.17801415483175845</v>
      </c>
    </row>
    <row r="401" spans="1:14" x14ac:dyDescent="0.25">
      <c r="A401" s="1">
        <f>Forecast_Data!C395</f>
        <v>2015</v>
      </c>
      <c r="B401" s="1">
        <v>1</v>
      </c>
      <c r="C401" s="1">
        <f>Forecast_Data!E395</f>
        <v>0</v>
      </c>
      <c r="D401" s="1">
        <f>Forecast_Data!F395</f>
        <v>0</v>
      </c>
      <c r="E401" s="1">
        <f>Forecast_Data!G395</f>
        <v>0</v>
      </c>
      <c r="F401" s="1">
        <f>Forecast_Data!H395</f>
        <v>0</v>
      </c>
      <c r="G401" s="1">
        <f>Forecast_Data!I395</f>
        <v>0</v>
      </c>
      <c r="H401" s="1">
        <f>Forecast_Data!J395</f>
        <v>29</v>
      </c>
      <c r="I401" s="1">
        <f>Forecast_Data!K395</f>
        <v>1</v>
      </c>
      <c r="J401" s="1" t="str">
        <f>Forecast_Data!L395</f>
        <v>Josh Brown</v>
      </c>
      <c r="K401" s="1" t="str">
        <f t="shared" si="30"/>
        <v>Josh Brown-2015</v>
      </c>
      <c r="L401" s="13">
        <f t="shared" si="31"/>
        <v>0.95545739253438244</v>
      </c>
      <c r="M401" s="13">
        <f t="shared" si="32"/>
        <v>4.4542607465617556E-2</v>
      </c>
      <c r="N401" s="4">
        <f t="shared" si="33"/>
        <v>1.984043879836089E-3</v>
      </c>
    </row>
    <row r="402" spans="1:14" x14ac:dyDescent="0.25">
      <c r="A402" s="1">
        <f>Forecast_Data!C396</f>
        <v>2015</v>
      </c>
      <c r="B402" s="1">
        <v>1</v>
      </c>
      <c r="C402" s="1">
        <f>Forecast_Data!E396</f>
        <v>0</v>
      </c>
      <c r="D402" s="1">
        <f>Forecast_Data!F396</f>
        <v>0</v>
      </c>
      <c r="E402" s="1">
        <f>Forecast_Data!G396</f>
        <v>0</v>
      </c>
      <c r="F402" s="1">
        <f>Forecast_Data!H396</f>
        <v>0</v>
      </c>
      <c r="G402" s="1">
        <f>Forecast_Data!I396</f>
        <v>0</v>
      </c>
      <c r="H402" s="1">
        <f>Forecast_Data!J396</f>
        <v>20</v>
      </c>
      <c r="I402" s="1">
        <f>Forecast_Data!K396</f>
        <v>1</v>
      </c>
      <c r="J402" s="1" t="str">
        <f>Forecast_Data!L396</f>
        <v>Josh Brown</v>
      </c>
      <c r="K402" s="1" t="str">
        <f t="shared" si="30"/>
        <v>Josh Brown-2015</v>
      </c>
      <c r="L402" s="13">
        <f t="shared" si="31"/>
        <v>0.98365426552845681</v>
      </c>
      <c r="M402" s="13">
        <f t="shared" si="32"/>
        <v>1.6345734471543194E-2</v>
      </c>
      <c r="N402" s="4">
        <f t="shared" si="33"/>
        <v>2.6718303541419544E-4</v>
      </c>
    </row>
    <row r="403" spans="1:14" x14ac:dyDescent="0.25">
      <c r="A403" s="1">
        <f>Forecast_Data!C397</f>
        <v>2015</v>
      </c>
      <c r="B403" s="1">
        <v>1</v>
      </c>
      <c r="C403" s="1">
        <f>Forecast_Data!E397</f>
        <v>0</v>
      </c>
      <c r="D403" s="1">
        <f>Forecast_Data!F397</f>
        <v>0</v>
      </c>
      <c r="E403" s="1">
        <f>Forecast_Data!G397</f>
        <v>0</v>
      </c>
      <c r="F403" s="1">
        <f>Forecast_Data!H397</f>
        <v>0</v>
      </c>
      <c r="G403" s="1">
        <f>Forecast_Data!I397</f>
        <v>0</v>
      </c>
      <c r="H403" s="1">
        <f>Forecast_Data!J397</f>
        <v>35</v>
      </c>
      <c r="I403" s="1">
        <f>Forecast_Data!K397</f>
        <v>1</v>
      </c>
      <c r="J403" s="1" t="str">
        <f>Forecast_Data!L397</f>
        <v>Josh Brown</v>
      </c>
      <c r="K403" s="1" t="str">
        <f t="shared" si="30"/>
        <v>Josh Brown-2015</v>
      </c>
      <c r="L403" s="13">
        <f t="shared" si="31"/>
        <v>0.91513694994452599</v>
      </c>
      <c r="M403" s="13">
        <f t="shared" si="32"/>
        <v>8.486305005547401E-2</v>
      </c>
      <c r="N403" s="4">
        <f t="shared" si="33"/>
        <v>7.2017372647178871E-3</v>
      </c>
    </row>
    <row r="404" spans="1:14" x14ac:dyDescent="0.25">
      <c r="A404" s="1">
        <f>Forecast_Data!C398</f>
        <v>2015</v>
      </c>
      <c r="B404" s="1">
        <v>1</v>
      </c>
      <c r="C404" s="1">
        <f>Forecast_Data!E398</f>
        <v>0</v>
      </c>
      <c r="D404" s="1">
        <f>Forecast_Data!F398</f>
        <v>0</v>
      </c>
      <c r="E404" s="1">
        <f>Forecast_Data!G398</f>
        <v>0</v>
      </c>
      <c r="F404" s="1">
        <f>Forecast_Data!H398</f>
        <v>0</v>
      </c>
      <c r="G404" s="1">
        <f>Forecast_Data!I398</f>
        <v>0</v>
      </c>
      <c r="H404" s="1">
        <f>Forecast_Data!J398</f>
        <v>48</v>
      </c>
      <c r="I404" s="1">
        <f>Forecast_Data!K398</f>
        <v>0</v>
      </c>
      <c r="J404" s="1" t="str">
        <f>Forecast_Data!L398</f>
        <v>Josh Brown</v>
      </c>
      <c r="K404" s="1" t="str">
        <f t="shared" si="30"/>
        <v>Josh Brown-2015</v>
      </c>
      <c r="L404" s="13">
        <f t="shared" si="31"/>
        <v>0.7084770073808182</v>
      </c>
      <c r="M404" s="13">
        <f t="shared" si="32"/>
        <v>-0.7084770073808182</v>
      </c>
      <c r="N404" s="4">
        <f t="shared" si="33"/>
        <v>0.5019396699872799</v>
      </c>
    </row>
    <row r="405" spans="1:14" x14ac:dyDescent="0.25">
      <c r="A405" s="1">
        <f>Forecast_Data!C399</f>
        <v>2015</v>
      </c>
      <c r="B405" s="1">
        <v>1</v>
      </c>
      <c r="C405" s="1">
        <f>Forecast_Data!E399</f>
        <v>0</v>
      </c>
      <c r="D405" s="1">
        <f>Forecast_Data!F399</f>
        <v>0</v>
      </c>
      <c r="E405" s="1">
        <f>Forecast_Data!G399</f>
        <v>0</v>
      </c>
      <c r="F405" s="1">
        <f>Forecast_Data!H399</f>
        <v>1</v>
      </c>
      <c r="G405" s="1">
        <f>Forecast_Data!I399</f>
        <v>0</v>
      </c>
      <c r="H405" s="1">
        <f>Forecast_Data!J399</f>
        <v>35</v>
      </c>
      <c r="I405" s="1">
        <f>Forecast_Data!K399</f>
        <v>1</v>
      </c>
      <c r="J405" s="1" t="str">
        <f>Forecast_Data!L399</f>
        <v>Josh Brown</v>
      </c>
      <c r="K405" s="1" t="str">
        <f t="shared" si="30"/>
        <v>Josh Brown-2015</v>
      </c>
      <c r="L405" s="13">
        <f t="shared" si="31"/>
        <v>0.89634201202718056</v>
      </c>
      <c r="M405" s="13">
        <f t="shared" si="32"/>
        <v>0.10365798797281944</v>
      </c>
      <c r="N405" s="4">
        <f t="shared" si="33"/>
        <v>1.074497847057318E-2</v>
      </c>
    </row>
    <row r="406" spans="1:14" x14ac:dyDescent="0.25">
      <c r="A406" s="1">
        <f>Forecast_Data!C400</f>
        <v>2015</v>
      </c>
      <c r="B406" s="1">
        <v>1</v>
      </c>
      <c r="C406" s="1">
        <f>Forecast_Data!E400</f>
        <v>0</v>
      </c>
      <c r="D406" s="1">
        <f>Forecast_Data!F400</f>
        <v>0</v>
      </c>
      <c r="E406" s="1">
        <f>Forecast_Data!G400</f>
        <v>0</v>
      </c>
      <c r="F406" s="1">
        <f>Forecast_Data!H400</f>
        <v>1</v>
      </c>
      <c r="G406" s="1">
        <f>Forecast_Data!I400</f>
        <v>0</v>
      </c>
      <c r="H406" s="1">
        <f>Forecast_Data!J400</f>
        <v>48</v>
      </c>
      <c r="I406" s="1">
        <f>Forecast_Data!K400</f>
        <v>0</v>
      </c>
      <c r="J406" s="1" t="str">
        <f>Forecast_Data!L400</f>
        <v>Josh Brown</v>
      </c>
      <c r="K406" s="1" t="str">
        <f t="shared" si="30"/>
        <v>Josh Brown-2015</v>
      </c>
      <c r="L406" s="13">
        <f t="shared" si="31"/>
        <v>0.66087342788774039</v>
      </c>
      <c r="M406" s="13">
        <f t="shared" si="32"/>
        <v>-0.66087342788774039</v>
      </c>
      <c r="N406" s="4">
        <f t="shared" si="33"/>
        <v>0.43675368768809242</v>
      </c>
    </row>
    <row r="407" spans="1:14" x14ac:dyDescent="0.25">
      <c r="A407" s="1">
        <f>Forecast_Data!C401</f>
        <v>2015</v>
      </c>
      <c r="B407" s="1">
        <v>1</v>
      </c>
      <c r="C407" s="1">
        <f>Forecast_Data!E401</f>
        <v>0</v>
      </c>
      <c r="D407" s="1">
        <f>Forecast_Data!F401</f>
        <v>1</v>
      </c>
      <c r="E407" s="1">
        <f>Forecast_Data!G401</f>
        <v>0</v>
      </c>
      <c r="F407" s="1">
        <f>Forecast_Data!H401</f>
        <v>0</v>
      </c>
      <c r="G407" s="1">
        <f>Forecast_Data!I401</f>
        <v>0</v>
      </c>
      <c r="H407" s="1">
        <f>Forecast_Data!J401</f>
        <v>27</v>
      </c>
      <c r="I407" s="1">
        <f>Forecast_Data!K401</f>
        <v>1</v>
      </c>
      <c r="J407" s="1" t="str">
        <f>Forecast_Data!L401</f>
        <v>Josh Brown</v>
      </c>
      <c r="K407" s="1" t="str">
        <f t="shared" si="30"/>
        <v>Josh Brown-2015</v>
      </c>
      <c r="L407" s="13">
        <f t="shared" si="31"/>
        <v>0.94872642845203137</v>
      </c>
      <c r="M407" s="13">
        <f t="shared" si="32"/>
        <v>5.1273571547968633E-2</v>
      </c>
      <c r="N407" s="4">
        <f t="shared" si="33"/>
        <v>2.6289791392846585E-3</v>
      </c>
    </row>
    <row r="408" spans="1:14" x14ac:dyDescent="0.25">
      <c r="A408" s="1">
        <f>Forecast_Data!C402</f>
        <v>2015</v>
      </c>
      <c r="B408" s="1">
        <v>1</v>
      </c>
      <c r="C408" s="1">
        <f>Forecast_Data!E402</f>
        <v>0</v>
      </c>
      <c r="D408" s="1">
        <f>Forecast_Data!F402</f>
        <v>1</v>
      </c>
      <c r="E408" s="1">
        <f>Forecast_Data!G402</f>
        <v>1</v>
      </c>
      <c r="F408" s="1">
        <f>Forecast_Data!H402</f>
        <v>0</v>
      </c>
      <c r="G408" s="1">
        <f>Forecast_Data!I402</f>
        <v>0</v>
      </c>
      <c r="H408" s="1">
        <f>Forecast_Data!J402</f>
        <v>22</v>
      </c>
      <c r="I408" s="1">
        <f>Forecast_Data!K402</f>
        <v>1</v>
      </c>
      <c r="J408" s="1" t="str">
        <f>Forecast_Data!L402</f>
        <v>Josh Brown</v>
      </c>
      <c r="K408" s="1" t="str">
        <f t="shared" si="30"/>
        <v>Josh Brown-2015</v>
      </c>
      <c r="L408" s="13">
        <f t="shared" si="31"/>
        <v>0.96363802013920863</v>
      </c>
      <c r="M408" s="13">
        <f t="shared" si="32"/>
        <v>3.6361979860791371E-2</v>
      </c>
      <c r="N408" s="4">
        <f t="shared" si="33"/>
        <v>1.3221935793965973E-3</v>
      </c>
    </row>
    <row r="409" spans="1:14" x14ac:dyDescent="0.25">
      <c r="A409" s="1">
        <f>Forecast_Data!C403</f>
        <v>2015</v>
      </c>
      <c r="B409" s="1">
        <v>1</v>
      </c>
      <c r="C409" s="1">
        <f>Forecast_Data!E403</f>
        <v>0</v>
      </c>
      <c r="D409" s="1">
        <f>Forecast_Data!F403</f>
        <v>1</v>
      </c>
      <c r="E409" s="1">
        <f>Forecast_Data!G403</f>
        <v>1</v>
      </c>
      <c r="F409" s="1">
        <f>Forecast_Data!H403</f>
        <v>0</v>
      </c>
      <c r="G409" s="1">
        <f>Forecast_Data!I403</f>
        <v>0</v>
      </c>
      <c r="H409" s="1">
        <f>Forecast_Data!J403</f>
        <v>30</v>
      </c>
      <c r="I409" s="1">
        <f>Forecast_Data!K403</f>
        <v>1</v>
      </c>
      <c r="J409" s="1" t="str">
        <f>Forecast_Data!L403</f>
        <v>Josh Brown</v>
      </c>
      <c r="K409" s="1" t="str">
        <f t="shared" si="30"/>
        <v>Josh Brown-2015</v>
      </c>
      <c r="L409" s="13">
        <f t="shared" si="31"/>
        <v>0.91374524652494704</v>
      </c>
      <c r="M409" s="13">
        <f t="shared" si="32"/>
        <v>8.6254753475052959E-2</v>
      </c>
      <c r="N409" s="4">
        <f t="shared" si="33"/>
        <v>7.4398824970421601E-3</v>
      </c>
    </row>
    <row r="410" spans="1:14" x14ac:dyDescent="0.25">
      <c r="A410" s="1">
        <f>Forecast_Data!C404</f>
        <v>2015</v>
      </c>
      <c r="B410" s="1">
        <v>1</v>
      </c>
      <c r="C410" s="1">
        <f>Forecast_Data!E404</f>
        <v>0</v>
      </c>
      <c r="D410" s="1">
        <f>Forecast_Data!F404</f>
        <v>1</v>
      </c>
      <c r="E410" s="1">
        <f>Forecast_Data!G404</f>
        <v>1</v>
      </c>
      <c r="F410" s="1">
        <f>Forecast_Data!H404</f>
        <v>0</v>
      </c>
      <c r="G410" s="1">
        <f>Forecast_Data!I404</f>
        <v>0</v>
      </c>
      <c r="H410" s="1">
        <f>Forecast_Data!J404</f>
        <v>48</v>
      </c>
      <c r="I410" s="1">
        <f>Forecast_Data!K404</f>
        <v>1</v>
      </c>
      <c r="J410" s="1" t="str">
        <f>Forecast_Data!L404</f>
        <v>Josh Brown</v>
      </c>
      <c r="K410" s="1" t="str">
        <f t="shared" si="30"/>
        <v>Josh Brown-2015</v>
      </c>
      <c r="L410" s="13">
        <f t="shared" si="31"/>
        <v>0.57373822127467888</v>
      </c>
      <c r="M410" s="13">
        <f t="shared" si="32"/>
        <v>0.42626177872532112</v>
      </c>
      <c r="N410" s="4">
        <f t="shared" si="33"/>
        <v>0.18169910400207462</v>
      </c>
    </row>
    <row r="411" spans="1:14" x14ac:dyDescent="0.25">
      <c r="A411" s="1">
        <f>Forecast_Data!C405</f>
        <v>2012</v>
      </c>
      <c r="B411" s="1">
        <v>1</v>
      </c>
      <c r="C411" s="1">
        <f>Forecast_Data!E405</f>
        <v>0</v>
      </c>
      <c r="D411" s="1">
        <f>Forecast_Data!F405</f>
        <v>0</v>
      </c>
      <c r="E411" s="1">
        <f>Forecast_Data!G405</f>
        <v>0</v>
      </c>
      <c r="F411" s="1">
        <f>Forecast_Data!H405</f>
        <v>0</v>
      </c>
      <c r="G411" s="1">
        <f>Forecast_Data!I405</f>
        <v>0</v>
      </c>
      <c r="H411" s="1">
        <f>Forecast_Data!J405</f>
        <v>19</v>
      </c>
      <c r="I411" s="1">
        <f>Forecast_Data!K405</f>
        <v>1</v>
      </c>
      <c r="J411" s="1" t="str">
        <f>Forecast_Data!L405</f>
        <v>Josh Scobee</v>
      </c>
      <c r="K411" s="1" t="str">
        <f t="shared" si="30"/>
        <v>Josh Scobee-2012</v>
      </c>
      <c r="L411" s="13">
        <f t="shared" si="31"/>
        <v>0.9853985548242894</v>
      </c>
      <c r="M411" s="13">
        <f t="shared" si="32"/>
        <v>1.4601445175710603E-2</v>
      </c>
      <c r="N411" s="4">
        <f t="shared" si="33"/>
        <v>2.1320220121928246E-4</v>
      </c>
    </row>
    <row r="412" spans="1:14" x14ac:dyDescent="0.25">
      <c r="A412" s="1">
        <f>Forecast_Data!C406</f>
        <v>2012</v>
      </c>
      <c r="B412" s="1">
        <v>1</v>
      </c>
      <c r="C412" s="1">
        <f>Forecast_Data!E406</f>
        <v>0</v>
      </c>
      <c r="D412" s="1">
        <f>Forecast_Data!F406</f>
        <v>0</v>
      </c>
      <c r="E412" s="1">
        <f>Forecast_Data!G406</f>
        <v>0</v>
      </c>
      <c r="F412" s="1">
        <f>Forecast_Data!H406</f>
        <v>0</v>
      </c>
      <c r="G412" s="1">
        <f>Forecast_Data!I406</f>
        <v>0</v>
      </c>
      <c r="H412" s="1">
        <f>Forecast_Data!J406</f>
        <v>26</v>
      </c>
      <c r="I412" s="1">
        <f>Forecast_Data!K406</f>
        <v>1</v>
      </c>
      <c r="J412" s="1" t="str">
        <f>Forecast_Data!L406</f>
        <v>Josh Scobee</v>
      </c>
      <c r="K412" s="1" t="str">
        <f t="shared" si="30"/>
        <v>Josh Scobee-2012</v>
      </c>
      <c r="L412" s="13">
        <f t="shared" si="31"/>
        <v>0.96800316857243784</v>
      </c>
      <c r="M412" s="13">
        <f t="shared" si="32"/>
        <v>3.1996831427562156E-2</v>
      </c>
      <c r="N412" s="4">
        <f t="shared" si="33"/>
        <v>1.0237972214038292E-3</v>
      </c>
    </row>
    <row r="413" spans="1:14" x14ac:dyDescent="0.25">
      <c r="A413" s="1">
        <f>Forecast_Data!C407</f>
        <v>2012</v>
      </c>
      <c r="B413" s="1">
        <v>1</v>
      </c>
      <c r="C413" s="1">
        <f>Forecast_Data!E407</f>
        <v>0</v>
      </c>
      <c r="D413" s="1">
        <f>Forecast_Data!F407</f>
        <v>0</v>
      </c>
      <c r="E413" s="1">
        <f>Forecast_Data!G407</f>
        <v>0</v>
      </c>
      <c r="F413" s="1">
        <f>Forecast_Data!H407</f>
        <v>0</v>
      </c>
      <c r="G413" s="1">
        <f>Forecast_Data!I407</f>
        <v>0</v>
      </c>
      <c r="H413" s="1">
        <f>Forecast_Data!J407</f>
        <v>47</v>
      </c>
      <c r="I413" s="1">
        <f>Forecast_Data!K407</f>
        <v>1</v>
      </c>
      <c r="J413" s="1" t="str">
        <f>Forecast_Data!L407</f>
        <v>Josh Scobee</v>
      </c>
      <c r="K413" s="1" t="str">
        <f t="shared" si="30"/>
        <v>Josh Scobee-2012</v>
      </c>
      <c r="L413" s="13">
        <f t="shared" si="31"/>
        <v>0.73157278062341635</v>
      </c>
      <c r="M413" s="13">
        <f t="shared" si="32"/>
        <v>0.26842721937658365</v>
      </c>
      <c r="N413" s="4">
        <f t="shared" si="33"/>
        <v>7.2053172102244559E-2</v>
      </c>
    </row>
    <row r="414" spans="1:14" x14ac:dyDescent="0.25">
      <c r="A414" s="1">
        <f>Forecast_Data!C408</f>
        <v>2012</v>
      </c>
      <c r="B414" s="1">
        <v>1</v>
      </c>
      <c r="C414" s="1">
        <f>Forecast_Data!E408</f>
        <v>0</v>
      </c>
      <c r="D414" s="1">
        <f>Forecast_Data!F408</f>
        <v>0</v>
      </c>
      <c r="E414" s="1">
        <f>Forecast_Data!G408</f>
        <v>0</v>
      </c>
      <c r="F414" s="1">
        <f>Forecast_Data!H408</f>
        <v>1</v>
      </c>
      <c r="G414" s="1">
        <f>Forecast_Data!I408</f>
        <v>0</v>
      </c>
      <c r="H414" s="1">
        <f>Forecast_Data!J408</f>
        <v>43</v>
      </c>
      <c r="I414" s="1">
        <f>Forecast_Data!K408</f>
        <v>1</v>
      </c>
      <c r="J414" s="1" t="str">
        <f>Forecast_Data!L408</f>
        <v>Josh Scobee</v>
      </c>
      <c r="K414" s="1" t="str">
        <f t="shared" si="30"/>
        <v>Josh Scobee-2012</v>
      </c>
      <c r="L414" s="13">
        <f t="shared" si="31"/>
        <v>0.77561271064965442</v>
      </c>
      <c r="M414" s="13">
        <f t="shared" si="32"/>
        <v>0.22438728935034558</v>
      </c>
      <c r="N414" s="4">
        <f t="shared" si="33"/>
        <v>5.0349655621995712E-2</v>
      </c>
    </row>
    <row r="415" spans="1:14" x14ac:dyDescent="0.25">
      <c r="A415" s="1">
        <f>Forecast_Data!C409</f>
        <v>2012</v>
      </c>
      <c r="B415" s="1">
        <v>1</v>
      </c>
      <c r="C415" s="1">
        <f>Forecast_Data!E409</f>
        <v>0</v>
      </c>
      <c r="D415" s="1">
        <f>Forecast_Data!F409</f>
        <v>0</v>
      </c>
      <c r="E415" s="1">
        <f>Forecast_Data!G409</f>
        <v>0</v>
      </c>
      <c r="F415" s="1">
        <f>Forecast_Data!H409</f>
        <v>1</v>
      </c>
      <c r="G415" s="1">
        <f>Forecast_Data!I409</f>
        <v>0</v>
      </c>
      <c r="H415" s="1">
        <f>Forecast_Data!J409</f>
        <v>40</v>
      </c>
      <c r="I415" s="1">
        <f>Forecast_Data!K409</f>
        <v>1</v>
      </c>
      <c r="J415" s="1" t="str">
        <f>Forecast_Data!L409</f>
        <v>Josh Scobee</v>
      </c>
      <c r="K415" s="1" t="str">
        <f t="shared" si="30"/>
        <v>Josh Scobee-2012</v>
      </c>
      <c r="L415" s="13">
        <f t="shared" si="31"/>
        <v>0.82978923818292694</v>
      </c>
      <c r="M415" s="13">
        <f t="shared" si="32"/>
        <v>0.17021076181707306</v>
      </c>
      <c r="N415" s="4">
        <f t="shared" si="33"/>
        <v>2.8971703438348376E-2</v>
      </c>
    </row>
    <row r="416" spans="1:14" x14ac:dyDescent="0.25">
      <c r="A416" s="1">
        <f>Forecast_Data!C410</f>
        <v>2012</v>
      </c>
      <c r="B416" s="1">
        <v>1</v>
      </c>
      <c r="C416" s="1">
        <f>Forecast_Data!E410</f>
        <v>0</v>
      </c>
      <c r="D416" s="1">
        <f>Forecast_Data!F410</f>
        <v>0</v>
      </c>
      <c r="E416" s="1">
        <f>Forecast_Data!G410</f>
        <v>0</v>
      </c>
      <c r="F416" s="1">
        <f>Forecast_Data!H410</f>
        <v>1</v>
      </c>
      <c r="G416" s="1">
        <f>Forecast_Data!I410</f>
        <v>0</v>
      </c>
      <c r="H416" s="1">
        <f>Forecast_Data!J410</f>
        <v>33</v>
      </c>
      <c r="I416" s="1">
        <f>Forecast_Data!K410</f>
        <v>1</v>
      </c>
      <c r="J416" s="1" t="str">
        <f>Forecast_Data!L410</f>
        <v>Josh Scobee</v>
      </c>
      <c r="K416" s="1" t="str">
        <f t="shared" si="30"/>
        <v>Josh Scobee-2012</v>
      </c>
      <c r="L416" s="13">
        <f t="shared" si="31"/>
        <v>0.91578908127035819</v>
      </c>
      <c r="M416" s="13">
        <f t="shared" si="32"/>
        <v>8.4210918729641815E-2</v>
      </c>
      <c r="N416" s="4">
        <f t="shared" si="33"/>
        <v>7.0914788332903387E-3</v>
      </c>
    </row>
    <row r="417" spans="1:14" x14ac:dyDescent="0.25">
      <c r="A417" s="1">
        <f>Forecast_Data!C411</f>
        <v>2013</v>
      </c>
      <c r="B417" s="1">
        <v>1</v>
      </c>
      <c r="C417" s="1">
        <f>Forecast_Data!E411</f>
        <v>0</v>
      </c>
      <c r="D417" s="1">
        <f>Forecast_Data!F411</f>
        <v>0</v>
      </c>
      <c r="E417" s="1">
        <f>Forecast_Data!G411</f>
        <v>0</v>
      </c>
      <c r="F417" s="1">
        <f>Forecast_Data!H411</f>
        <v>0</v>
      </c>
      <c r="G417" s="1">
        <f>Forecast_Data!I411</f>
        <v>0</v>
      </c>
      <c r="H417" s="1">
        <f>Forecast_Data!J411</f>
        <v>48</v>
      </c>
      <c r="I417" s="1">
        <f>Forecast_Data!K411</f>
        <v>1</v>
      </c>
      <c r="J417" s="1" t="str">
        <f>Forecast_Data!L411</f>
        <v>Josh Scobee</v>
      </c>
      <c r="K417" s="1" t="str">
        <f t="shared" si="30"/>
        <v>Josh Scobee-2013</v>
      </c>
      <c r="L417" s="13">
        <f t="shared" si="31"/>
        <v>0.7084770073808182</v>
      </c>
      <c r="M417" s="13">
        <f t="shared" si="32"/>
        <v>0.2915229926191818</v>
      </c>
      <c r="N417" s="4">
        <f t="shared" si="33"/>
        <v>8.4985655225643525E-2</v>
      </c>
    </row>
    <row r="418" spans="1:14" x14ac:dyDescent="0.25">
      <c r="A418" s="1">
        <f>Forecast_Data!C412</f>
        <v>2013</v>
      </c>
      <c r="B418" s="1">
        <v>1</v>
      </c>
      <c r="C418" s="1">
        <f>Forecast_Data!E412</f>
        <v>0</v>
      </c>
      <c r="D418" s="1">
        <f>Forecast_Data!F412</f>
        <v>0</v>
      </c>
      <c r="E418" s="1">
        <f>Forecast_Data!G412</f>
        <v>0</v>
      </c>
      <c r="F418" s="1">
        <f>Forecast_Data!H412</f>
        <v>0</v>
      </c>
      <c r="G418" s="1">
        <f>Forecast_Data!I412</f>
        <v>0</v>
      </c>
      <c r="H418" s="1">
        <f>Forecast_Data!J412</f>
        <v>34</v>
      </c>
      <c r="I418" s="1">
        <f>Forecast_Data!K412</f>
        <v>1</v>
      </c>
      <c r="J418" s="1" t="str">
        <f>Forecast_Data!L412</f>
        <v>Josh Scobee</v>
      </c>
      <c r="K418" s="1" t="str">
        <f t="shared" si="30"/>
        <v>Josh Scobee-2013</v>
      </c>
      <c r="L418" s="13">
        <f t="shared" si="31"/>
        <v>0.92362516844231579</v>
      </c>
      <c r="M418" s="13">
        <f t="shared" si="32"/>
        <v>7.6374831557684209E-2</v>
      </c>
      <c r="N418" s="4">
        <f t="shared" si="33"/>
        <v>5.833114895464636E-3</v>
      </c>
    </row>
    <row r="419" spans="1:14" x14ac:dyDescent="0.25">
      <c r="A419" s="1">
        <f>Forecast_Data!C413</f>
        <v>2013</v>
      </c>
      <c r="B419" s="1">
        <v>1</v>
      </c>
      <c r="C419" s="1">
        <f>Forecast_Data!E413</f>
        <v>0</v>
      </c>
      <c r="D419" s="1">
        <f>Forecast_Data!F413</f>
        <v>0</v>
      </c>
      <c r="E419" s="1">
        <f>Forecast_Data!G413</f>
        <v>0</v>
      </c>
      <c r="F419" s="1">
        <f>Forecast_Data!H413</f>
        <v>1</v>
      </c>
      <c r="G419" s="1">
        <f>Forecast_Data!I413</f>
        <v>0</v>
      </c>
      <c r="H419" s="1">
        <f>Forecast_Data!J413</f>
        <v>30</v>
      </c>
      <c r="I419" s="1">
        <f>Forecast_Data!K413</f>
        <v>1</v>
      </c>
      <c r="J419" s="1" t="str">
        <f>Forecast_Data!L413</f>
        <v>Josh Scobee</v>
      </c>
      <c r="K419" s="1" t="str">
        <f t="shared" si="30"/>
        <v>Josh Scobee-2013</v>
      </c>
      <c r="L419" s="13">
        <f t="shared" si="31"/>
        <v>0.93879199758670429</v>
      </c>
      <c r="M419" s="13">
        <f t="shared" si="32"/>
        <v>6.1208002413295715E-2</v>
      </c>
      <c r="N419" s="4">
        <f t="shared" si="33"/>
        <v>3.7464195594260142E-3</v>
      </c>
    </row>
    <row r="420" spans="1:14" x14ac:dyDescent="0.25">
      <c r="A420" s="1">
        <f>Forecast_Data!C414</f>
        <v>2013</v>
      </c>
      <c r="B420" s="1">
        <v>1</v>
      </c>
      <c r="C420" s="1">
        <f>Forecast_Data!E414</f>
        <v>0</v>
      </c>
      <c r="D420" s="1">
        <f>Forecast_Data!F414</f>
        <v>0</v>
      </c>
      <c r="E420" s="1">
        <f>Forecast_Data!G414</f>
        <v>0</v>
      </c>
      <c r="F420" s="1">
        <f>Forecast_Data!H414</f>
        <v>1</v>
      </c>
      <c r="G420" s="1">
        <f>Forecast_Data!I414</f>
        <v>0</v>
      </c>
      <c r="H420" s="1">
        <f>Forecast_Data!J414</f>
        <v>49</v>
      </c>
      <c r="I420" s="1">
        <f>Forecast_Data!K414</f>
        <v>0</v>
      </c>
      <c r="J420" s="1" t="str">
        <f>Forecast_Data!L414</f>
        <v>Josh Scobee</v>
      </c>
      <c r="K420" s="1" t="str">
        <f t="shared" si="30"/>
        <v>Josh Scobee-2013</v>
      </c>
      <c r="L420" s="13">
        <f t="shared" si="31"/>
        <v>0.63473182066337186</v>
      </c>
      <c r="M420" s="13">
        <f t="shared" si="32"/>
        <v>-0.63473182066337186</v>
      </c>
      <c r="N420" s="4">
        <f t="shared" si="33"/>
        <v>0.40288448416263883</v>
      </c>
    </row>
    <row r="421" spans="1:14" x14ac:dyDescent="0.25">
      <c r="A421" s="1">
        <f>Forecast_Data!C415</f>
        <v>2013</v>
      </c>
      <c r="B421" s="1">
        <v>1</v>
      </c>
      <c r="C421" s="1">
        <f>Forecast_Data!E415</f>
        <v>0</v>
      </c>
      <c r="D421" s="1">
        <f>Forecast_Data!F415</f>
        <v>0</v>
      </c>
      <c r="E421" s="1">
        <f>Forecast_Data!G415</f>
        <v>0</v>
      </c>
      <c r="F421" s="1">
        <f>Forecast_Data!H415</f>
        <v>1</v>
      </c>
      <c r="G421" s="1">
        <f>Forecast_Data!I415</f>
        <v>0</v>
      </c>
      <c r="H421" s="1">
        <f>Forecast_Data!J415</f>
        <v>53</v>
      </c>
      <c r="I421" s="1">
        <f>Forecast_Data!K415</f>
        <v>1</v>
      </c>
      <c r="J421" s="1" t="str">
        <f>Forecast_Data!L415</f>
        <v>Josh Scobee</v>
      </c>
      <c r="K421" s="1" t="str">
        <f t="shared" si="30"/>
        <v>Josh Scobee-2013</v>
      </c>
      <c r="L421" s="13">
        <f t="shared" si="31"/>
        <v>0.52350717624254128</v>
      </c>
      <c r="M421" s="13">
        <f t="shared" si="32"/>
        <v>0.47649282375745872</v>
      </c>
      <c r="N421" s="4">
        <f t="shared" si="33"/>
        <v>0.22704541109235662</v>
      </c>
    </row>
    <row r="422" spans="1:14" x14ac:dyDescent="0.25">
      <c r="A422" s="1">
        <f>Forecast_Data!C416</f>
        <v>2013</v>
      </c>
      <c r="B422" s="1">
        <v>1</v>
      </c>
      <c r="C422" s="1">
        <f>Forecast_Data!E416</f>
        <v>0</v>
      </c>
      <c r="D422" s="1">
        <f>Forecast_Data!F416</f>
        <v>0</v>
      </c>
      <c r="E422" s="1">
        <f>Forecast_Data!G416</f>
        <v>0</v>
      </c>
      <c r="F422" s="1">
        <f>Forecast_Data!H416</f>
        <v>0</v>
      </c>
      <c r="G422" s="1">
        <f>Forecast_Data!I416</f>
        <v>0</v>
      </c>
      <c r="H422" s="1">
        <f>Forecast_Data!J416</f>
        <v>37</v>
      </c>
      <c r="I422" s="1">
        <f>Forecast_Data!K416</f>
        <v>1</v>
      </c>
      <c r="J422" s="1" t="str">
        <f>Forecast_Data!L416</f>
        <v>Josh Scobee</v>
      </c>
      <c r="K422" s="1" t="str">
        <f t="shared" si="30"/>
        <v>Josh Scobee-2013</v>
      </c>
      <c r="L422" s="13">
        <f t="shared" si="31"/>
        <v>0.89555645754546476</v>
      </c>
      <c r="M422" s="13">
        <f t="shared" si="32"/>
        <v>0.10444354245453524</v>
      </c>
      <c r="N422" s="4">
        <f t="shared" si="33"/>
        <v>1.0908453560452306E-2</v>
      </c>
    </row>
    <row r="423" spans="1:14" x14ac:dyDescent="0.25">
      <c r="A423" s="1">
        <f>Forecast_Data!C417</f>
        <v>2014</v>
      </c>
      <c r="B423" s="1">
        <v>1</v>
      </c>
      <c r="C423" s="1">
        <f>Forecast_Data!E417</f>
        <v>0</v>
      </c>
      <c r="D423" s="1">
        <f>Forecast_Data!F417</f>
        <v>0</v>
      </c>
      <c r="E423" s="1">
        <f>Forecast_Data!G417</f>
        <v>0</v>
      </c>
      <c r="F423" s="1">
        <f>Forecast_Data!H417</f>
        <v>0</v>
      </c>
      <c r="G423" s="1">
        <f>Forecast_Data!I417</f>
        <v>0</v>
      </c>
      <c r="H423" s="1">
        <f>Forecast_Data!J417</f>
        <v>28</v>
      </c>
      <c r="I423" s="1">
        <f>Forecast_Data!K417</f>
        <v>1</v>
      </c>
      <c r="J423" s="1" t="str">
        <f>Forecast_Data!L417</f>
        <v>Josh Scobee</v>
      </c>
      <c r="K423" s="1" t="str">
        <f t="shared" si="30"/>
        <v>Josh Scobee-2014</v>
      </c>
      <c r="L423" s="13">
        <f t="shared" si="31"/>
        <v>0.96008854500538421</v>
      </c>
      <c r="M423" s="13">
        <f t="shared" si="32"/>
        <v>3.9911454994615791E-2</v>
      </c>
      <c r="N423" s="4">
        <f t="shared" si="33"/>
        <v>1.5929242397872418E-3</v>
      </c>
    </row>
    <row r="424" spans="1:14" x14ac:dyDescent="0.25">
      <c r="A424" s="1">
        <f>Forecast_Data!C418</f>
        <v>2015</v>
      </c>
      <c r="B424" s="1">
        <v>1</v>
      </c>
      <c r="C424" s="1">
        <f>Forecast_Data!E418</f>
        <v>0</v>
      </c>
      <c r="D424" s="1">
        <f>Forecast_Data!F418</f>
        <v>0</v>
      </c>
      <c r="E424" s="1">
        <f>Forecast_Data!G418</f>
        <v>0</v>
      </c>
      <c r="F424" s="1">
        <f>Forecast_Data!H418</f>
        <v>0</v>
      </c>
      <c r="G424" s="1">
        <f>Forecast_Data!I418</f>
        <v>0</v>
      </c>
      <c r="H424" s="1">
        <f>Forecast_Data!J418</f>
        <v>21</v>
      </c>
      <c r="I424" s="1">
        <f>Forecast_Data!K418</f>
        <v>1</v>
      </c>
      <c r="J424" s="1" t="str">
        <f>Forecast_Data!L418</f>
        <v>Josh Scobee</v>
      </c>
      <c r="K424" s="1" t="str">
        <f t="shared" si="30"/>
        <v>Josh Scobee-2015</v>
      </c>
      <c r="L424" s="13">
        <f t="shared" si="31"/>
        <v>0.98170547192525448</v>
      </c>
      <c r="M424" s="13">
        <f t="shared" si="32"/>
        <v>1.829452807474552E-2</v>
      </c>
      <c r="N424" s="4">
        <f t="shared" si="33"/>
        <v>3.3468975747765199E-4</v>
      </c>
    </row>
    <row r="425" spans="1:14" x14ac:dyDescent="0.25">
      <c r="A425" s="1">
        <f>Forecast_Data!C419</f>
        <v>2015</v>
      </c>
      <c r="B425" s="1">
        <v>1</v>
      </c>
      <c r="C425" s="1">
        <f>Forecast_Data!E419</f>
        <v>0</v>
      </c>
      <c r="D425" s="1">
        <f>Forecast_Data!F419</f>
        <v>0</v>
      </c>
      <c r="E425" s="1">
        <f>Forecast_Data!G419</f>
        <v>0</v>
      </c>
      <c r="F425" s="1">
        <f>Forecast_Data!H419</f>
        <v>0</v>
      </c>
      <c r="G425" s="1">
        <f>Forecast_Data!I419</f>
        <v>0</v>
      </c>
      <c r="H425" s="1">
        <f>Forecast_Data!J419</f>
        <v>41</v>
      </c>
      <c r="I425" s="1">
        <f>Forecast_Data!K419</f>
        <v>1</v>
      </c>
      <c r="J425" s="1" t="str">
        <f>Forecast_Data!L419</f>
        <v>Josh Scobee</v>
      </c>
      <c r="K425" s="1" t="str">
        <f t="shared" si="30"/>
        <v>Josh Scobee-2015</v>
      </c>
      <c r="L425" s="13">
        <f t="shared" si="31"/>
        <v>0.84426701684556227</v>
      </c>
      <c r="M425" s="13">
        <f t="shared" si="32"/>
        <v>0.15573298315443773</v>
      </c>
      <c r="N425" s="4">
        <f t="shared" si="33"/>
        <v>2.4252762042180385E-2</v>
      </c>
    </row>
    <row r="426" spans="1:14" x14ac:dyDescent="0.25">
      <c r="A426" s="1">
        <f>Forecast_Data!C420</f>
        <v>2012</v>
      </c>
      <c r="B426" s="1">
        <v>1</v>
      </c>
      <c r="C426" s="1">
        <f>Forecast_Data!E420</f>
        <v>0</v>
      </c>
      <c r="D426" s="1">
        <f>Forecast_Data!F420</f>
        <v>0</v>
      </c>
      <c r="E426" s="1">
        <f>Forecast_Data!G420</f>
        <v>1</v>
      </c>
      <c r="F426" s="1">
        <f>Forecast_Data!H420</f>
        <v>0</v>
      </c>
      <c r="G426" s="1">
        <f>Forecast_Data!I420</f>
        <v>0</v>
      </c>
      <c r="H426" s="1">
        <f>Forecast_Data!J420</f>
        <v>44</v>
      </c>
      <c r="I426" s="1">
        <f>Forecast_Data!K420</f>
        <v>1</v>
      </c>
      <c r="J426" s="1" t="str">
        <f>Forecast_Data!L420</f>
        <v>Josh Scobee</v>
      </c>
      <c r="K426" s="1" t="str">
        <f t="shared" si="30"/>
        <v>Josh Scobee-2012</v>
      </c>
      <c r="L426" s="13">
        <f t="shared" si="31"/>
        <v>0.75632347333573502</v>
      </c>
      <c r="M426" s="13">
        <f t="shared" si="32"/>
        <v>0.24367652666426498</v>
      </c>
      <c r="N426" s="4">
        <f t="shared" si="33"/>
        <v>5.9378249647160243E-2</v>
      </c>
    </row>
    <row r="427" spans="1:14" x14ac:dyDescent="0.25">
      <c r="A427" s="1">
        <f>Forecast_Data!C421</f>
        <v>2012</v>
      </c>
      <c r="B427" s="1">
        <v>1</v>
      </c>
      <c r="C427" s="1">
        <f>Forecast_Data!E421</f>
        <v>0</v>
      </c>
      <c r="D427" s="1">
        <f>Forecast_Data!F421</f>
        <v>0</v>
      </c>
      <c r="E427" s="1">
        <f>Forecast_Data!G421</f>
        <v>1</v>
      </c>
      <c r="F427" s="1">
        <f>Forecast_Data!H421</f>
        <v>0</v>
      </c>
      <c r="G427" s="1">
        <f>Forecast_Data!I421</f>
        <v>0</v>
      </c>
      <c r="H427" s="1">
        <f>Forecast_Data!J421</f>
        <v>47</v>
      </c>
      <c r="I427" s="1">
        <f>Forecast_Data!K421</f>
        <v>1</v>
      </c>
      <c r="J427" s="1" t="str">
        <f>Forecast_Data!L421</f>
        <v>Josh Scobee</v>
      </c>
      <c r="K427" s="1" t="str">
        <f t="shared" si="30"/>
        <v>Josh Scobee-2012</v>
      </c>
      <c r="L427" s="13">
        <f t="shared" si="31"/>
        <v>0.68756781180105508</v>
      </c>
      <c r="M427" s="13">
        <f t="shared" si="32"/>
        <v>0.31243218819894492</v>
      </c>
      <c r="N427" s="4">
        <f t="shared" si="33"/>
        <v>9.7613872222780937E-2</v>
      </c>
    </row>
    <row r="428" spans="1:14" x14ac:dyDescent="0.25">
      <c r="A428" s="1">
        <f>Forecast_Data!C422</f>
        <v>2012</v>
      </c>
      <c r="B428" s="1">
        <v>1</v>
      </c>
      <c r="C428" s="1">
        <f>Forecast_Data!E422</f>
        <v>0</v>
      </c>
      <c r="D428" s="1">
        <f>Forecast_Data!F422</f>
        <v>0</v>
      </c>
      <c r="E428" s="1">
        <f>Forecast_Data!G422</f>
        <v>1</v>
      </c>
      <c r="F428" s="1">
        <f>Forecast_Data!H422</f>
        <v>0</v>
      </c>
      <c r="G428" s="1">
        <f>Forecast_Data!I422</f>
        <v>0</v>
      </c>
      <c r="H428" s="1">
        <f>Forecast_Data!J422</f>
        <v>26</v>
      </c>
      <c r="I428" s="1">
        <f>Forecast_Data!K422</f>
        <v>1</v>
      </c>
      <c r="J428" s="1" t="str">
        <f>Forecast_Data!L422</f>
        <v>Josh Scobee</v>
      </c>
      <c r="K428" s="1" t="str">
        <f t="shared" si="30"/>
        <v>Josh Scobee-2012</v>
      </c>
      <c r="L428" s="13">
        <f t="shared" si="31"/>
        <v>0.96067420219156252</v>
      </c>
      <c r="M428" s="13">
        <f t="shared" si="32"/>
        <v>3.9325797808437479E-2</v>
      </c>
      <c r="N428" s="4">
        <f t="shared" si="33"/>
        <v>1.546518373270106E-3</v>
      </c>
    </row>
    <row r="429" spans="1:14" x14ac:dyDescent="0.25">
      <c r="A429" s="1">
        <f>Forecast_Data!C423</f>
        <v>2012</v>
      </c>
      <c r="B429" s="1">
        <v>1</v>
      </c>
      <c r="C429" s="1">
        <f>Forecast_Data!E423</f>
        <v>0</v>
      </c>
      <c r="D429" s="1">
        <f>Forecast_Data!F423</f>
        <v>0</v>
      </c>
      <c r="E429" s="1">
        <f>Forecast_Data!G423</f>
        <v>0</v>
      </c>
      <c r="F429" s="1">
        <f>Forecast_Data!H423</f>
        <v>1</v>
      </c>
      <c r="G429" s="1">
        <f>Forecast_Data!I423</f>
        <v>0</v>
      </c>
      <c r="H429" s="1">
        <f>Forecast_Data!J423</f>
        <v>21</v>
      </c>
      <c r="I429" s="1">
        <f>Forecast_Data!K423</f>
        <v>1</v>
      </c>
      <c r="J429" s="1" t="str">
        <f>Forecast_Data!L423</f>
        <v>Josh Scobee</v>
      </c>
      <c r="K429" s="1" t="str">
        <f t="shared" si="30"/>
        <v>Josh Scobee-2012</v>
      </c>
      <c r="L429" s="13">
        <f t="shared" si="31"/>
        <v>0.97728781281658972</v>
      </c>
      <c r="M429" s="13">
        <f t="shared" si="32"/>
        <v>2.2712187183410282E-2</v>
      </c>
      <c r="N429" s="4">
        <f t="shared" si="33"/>
        <v>5.1584344665426629E-4</v>
      </c>
    </row>
    <row r="430" spans="1:14" x14ac:dyDescent="0.25">
      <c r="A430" s="1">
        <f>Forecast_Data!C424</f>
        <v>2012</v>
      </c>
      <c r="B430" s="1">
        <v>1</v>
      </c>
      <c r="C430" s="1">
        <f>Forecast_Data!E424</f>
        <v>0</v>
      </c>
      <c r="D430" s="1">
        <f>Forecast_Data!F424</f>
        <v>0</v>
      </c>
      <c r="E430" s="1">
        <f>Forecast_Data!G424</f>
        <v>0</v>
      </c>
      <c r="F430" s="1">
        <f>Forecast_Data!H424</f>
        <v>1</v>
      </c>
      <c r="G430" s="1">
        <f>Forecast_Data!I424</f>
        <v>0</v>
      </c>
      <c r="H430" s="1">
        <f>Forecast_Data!J424</f>
        <v>31</v>
      </c>
      <c r="I430" s="1">
        <f>Forecast_Data!K424</f>
        <v>1</v>
      </c>
      <c r="J430" s="1" t="str">
        <f>Forecast_Data!L424</f>
        <v>Josh Scobee</v>
      </c>
      <c r="K430" s="1" t="str">
        <f t="shared" si="30"/>
        <v>Josh Scobee-2012</v>
      </c>
      <c r="L430" s="13">
        <f t="shared" si="31"/>
        <v>0.93186505756545035</v>
      </c>
      <c r="M430" s="13">
        <f t="shared" si="32"/>
        <v>6.813494243454965E-2</v>
      </c>
      <c r="N430" s="4">
        <f t="shared" si="33"/>
        <v>4.6423703805593946E-3</v>
      </c>
    </row>
    <row r="431" spans="1:14" x14ac:dyDescent="0.25">
      <c r="A431" s="1">
        <f>Forecast_Data!C425</f>
        <v>2012</v>
      </c>
      <c r="B431" s="1">
        <v>1</v>
      </c>
      <c r="C431" s="1">
        <f>Forecast_Data!E425</f>
        <v>0</v>
      </c>
      <c r="D431" s="1">
        <f>Forecast_Data!F425</f>
        <v>0</v>
      </c>
      <c r="E431" s="1">
        <f>Forecast_Data!G425</f>
        <v>1</v>
      </c>
      <c r="F431" s="1">
        <f>Forecast_Data!H425</f>
        <v>1</v>
      </c>
      <c r="G431" s="1">
        <f>Forecast_Data!I425</f>
        <v>0</v>
      </c>
      <c r="H431" s="1">
        <f>Forecast_Data!J425</f>
        <v>50</v>
      </c>
      <c r="I431" s="1">
        <f>Forecast_Data!K425</f>
        <v>1</v>
      </c>
      <c r="J431" s="1" t="str">
        <f>Forecast_Data!L425</f>
        <v>Josh Scobee</v>
      </c>
      <c r="K431" s="1" t="str">
        <f t="shared" si="30"/>
        <v>Josh Scobee-2012</v>
      </c>
      <c r="L431" s="13">
        <f t="shared" si="31"/>
        <v>0.55579385174712015</v>
      </c>
      <c r="M431" s="13">
        <f t="shared" si="32"/>
        <v>0.44420614825287985</v>
      </c>
      <c r="N431" s="4">
        <f t="shared" si="33"/>
        <v>0.19731910214565948</v>
      </c>
    </row>
    <row r="432" spans="1:14" x14ac:dyDescent="0.25">
      <c r="A432" s="1">
        <f>Forecast_Data!C426</f>
        <v>2012</v>
      </c>
      <c r="B432" s="1">
        <v>1</v>
      </c>
      <c r="C432" s="1">
        <f>Forecast_Data!E426</f>
        <v>0</v>
      </c>
      <c r="D432" s="1">
        <f>Forecast_Data!F426</f>
        <v>0</v>
      </c>
      <c r="E432" s="1">
        <f>Forecast_Data!G426</f>
        <v>1</v>
      </c>
      <c r="F432" s="1">
        <f>Forecast_Data!H426</f>
        <v>1</v>
      </c>
      <c r="G432" s="1">
        <f>Forecast_Data!I426</f>
        <v>0</v>
      </c>
      <c r="H432" s="1">
        <f>Forecast_Data!J426</f>
        <v>40</v>
      </c>
      <c r="I432" s="1">
        <f>Forecast_Data!K426</f>
        <v>1</v>
      </c>
      <c r="J432" s="1" t="str">
        <f>Forecast_Data!L426</f>
        <v>Josh Scobee</v>
      </c>
      <c r="K432" s="1" t="str">
        <f t="shared" si="30"/>
        <v>Josh Scobee-2012</v>
      </c>
      <c r="L432" s="13">
        <f t="shared" si="31"/>
        <v>0.79742706947942665</v>
      </c>
      <c r="M432" s="13">
        <f t="shared" si="32"/>
        <v>0.20257293052057335</v>
      </c>
      <c r="N432" s="4">
        <f t="shared" si="33"/>
        <v>4.103579217969304E-2</v>
      </c>
    </row>
    <row r="433" spans="1:14" x14ac:dyDescent="0.25">
      <c r="A433" s="1">
        <f>Forecast_Data!C427</f>
        <v>2012</v>
      </c>
      <c r="B433" s="1">
        <v>1</v>
      </c>
      <c r="C433" s="1">
        <f>Forecast_Data!E427</f>
        <v>0</v>
      </c>
      <c r="D433" s="1">
        <f>Forecast_Data!F427</f>
        <v>0</v>
      </c>
      <c r="E433" s="1">
        <f>Forecast_Data!G427</f>
        <v>1</v>
      </c>
      <c r="F433" s="1">
        <f>Forecast_Data!H427</f>
        <v>1</v>
      </c>
      <c r="G433" s="1">
        <f>Forecast_Data!I427</f>
        <v>0</v>
      </c>
      <c r="H433" s="1">
        <f>Forecast_Data!J427</f>
        <v>45</v>
      </c>
      <c r="I433" s="1">
        <f>Forecast_Data!K427</f>
        <v>1</v>
      </c>
      <c r="J433" s="1" t="str">
        <f>Forecast_Data!L427</f>
        <v>Josh Scobee</v>
      </c>
      <c r="K433" s="1" t="str">
        <f t="shared" si="30"/>
        <v>Josh Scobee-2012</v>
      </c>
      <c r="L433" s="13">
        <f t="shared" si="31"/>
        <v>0.6893751205079256</v>
      </c>
      <c r="M433" s="13">
        <f t="shared" si="32"/>
        <v>0.3106248794920744</v>
      </c>
      <c r="N433" s="4">
        <f t="shared" si="33"/>
        <v>9.6487815759465745E-2</v>
      </c>
    </row>
    <row r="434" spans="1:14" x14ac:dyDescent="0.25">
      <c r="A434" s="1">
        <f>Forecast_Data!C428</f>
        <v>2012</v>
      </c>
      <c r="B434" s="1">
        <v>1</v>
      </c>
      <c r="C434" s="1">
        <f>Forecast_Data!E428</f>
        <v>0</v>
      </c>
      <c r="D434" s="1">
        <f>Forecast_Data!F428</f>
        <v>1</v>
      </c>
      <c r="E434" s="1">
        <f>Forecast_Data!G428</f>
        <v>1</v>
      </c>
      <c r="F434" s="1">
        <f>Forecast_Data!H428</f>
        <v>0</v>
      </c>
      <c r="G434" s="1">
        <f>Forecast_Data!I428</f>
        <v>0</v>
      </c>
      <c r="H434" s="1">
        <f>Forecast_Data!J428</f>
        <v>38</v>
      </c>
      <c r="I434" s="1">
        <f>Forecast_Data!K428</f>
        <v>1</v>
      </c>
      <c r="J434" s="1" t="str">
        <f>Forecast_Data!L428</f>
        <v>Josh Scobee</v>
      </c>
      <c r="K434" s="1" t="str">
        <f t="shared" si="30"/>
        <v>Josh Scobee-2012</v>
      </c>
      <c r="L434" s="13">
        <f t="shared" si="31"/>
        <v>0.80896535252434754</v>
      </c>
      <c r="M434" s="13">
        <f t="shared" si="32"/>
        <v>0.19103464747565246</v>
      </c>
      <c r="N434" s="4">
        <f t="shared" si="33"/>
        <v>3.6494236536146807E-2</v>
      </c>
    </row>
    <row r="435" spans="1:14" x14ac:dyDescent="0.25">
      <c r="A435" s="1">
        <f>Forecast_Data!C429</f>
        <v>2012</v>
      </c>
      <c r="B435" s="1">
        <v>1</v>
      </c>
      <c r="C435" s="1">
        <f>Forecast_Data!E429</f>
        <v>0</v>
      </c>
      <c r="D435" s="1">
        <f>Forecast_Data!F429</f>
        <v>1</v>
      </c>
      <c r="E435" s="1">
        <f>Forecast_Data!G429</f>
        <v>1</v>
      </c>
      <c r="F435" s="1">
        <f>Forecast_Data!H429</f>
        <v>0</v>
      </c>
      <c r="G435" s="1">
        <f>Forecast_Data!I429</f>
        <v>0</v>
      </c>
      <c r="H435" s="1">
        <f>Forecast_Data!J429</f>
        <v>22</v>
      </c>
      <c r="I435" s="1">
        <f>Forecast_Data!K429</f>
        <v>1</v>
      </c>
      <c r="J435" s="1" t="str">
        <f>Forecast_Data!L429</f>
        <v>Josh Scobee</v>
      </c>
      <c r="K435" s="1" t="str">
        <f t="shared" si="30"/>
        <v>Josh Scobee-2012</v>
      </c>
      <c r="L435" s="13">
        <f t="shared" si="31"/>
        <v>0.96363802013920863</v>
      </c>
      <c r="M435" s="13">
        <f t="shared" si="32"/>
        <v>3.6361979860791371E-2</v>
      </c>
      <c r="N435" s="4">
        <f t="shared" si="33"/>
        <v>1.3221935793965973E-3</v>
      </c>
    </row>
    <row r="436" spans="1:14" x14ac:dyDescent="0.25">
      <c r="A436" s="1">
        <f>Forecast_Data!C430</f>
        <v>2012</v>
      </c>
      <c r="B436" s="1">
        <v>1</v>
      </c>
      <c r="C436" s="1">
        <f>Forecast_Data!E430</f>
        <v>0</v>
      </c>
      <c r="D436" s="1">
        <f>Forecast_Data!F430</f>
        <v>1</v>
      </c>
      <c r="E436" s="1">
        <f>Forecast_Data!G430</f>
        <v>1</v>
      </c>
      <c r="F436" s="1">
        <f>Forecast_Data!H430</f>
        <v>0</v>
      </c>
      <c r="G436" s="1">
        <f>Forecast_Data!I430</f>
        <v>0</v>
      </c>
      <c r="H436" s="1">
        <f>Forecast_Data!J430</f>
        <v>32</v>
      </c>
      <c r="I436" s="1">
        <f>Forecast_Data!K430</f>
        <v>1</v>
      </c>
      <c r="J436" s="1" t="str">
        <f>Forecast_Data!L430</f>
        <v>Josh Scobee</v>
      </c>
      <c r="K436" s="1" t="str">
        <f t="shared" si="30"/>
        <v>Josh Scobee-2012</v>
      </c>
      <c r="L436" s="13">
        <f t="shared" si="31"/>
        <v>0.89388088139899957</v>
      </c>
      <c r="M436" s="13">
        <f t="shared" si="32"/>
        <v>0.10611911860100043</v>
      </c>
      <c r="N436" s="4">
        <f t="shared" si="33"/>
        <v>1.1261267332653195E-2</v>
      </c>
    </row>
    <row r="437" spans="1:14" x14ac:dyDescent="0.25">
      <c r="A437" s="1">
        <f>Forecast_Data!C431</f>
        <v>2012</v>
      </c>
      <c r="B437" s="1">
        <v>1</v>
      </c>
      <c r="C437" s="1">
        <f>Forecast_Data!E431</f>
        <v>0</v>
      </c>
      <c r="D437" s="1">
        <f>Forecast_Data!F431</f>
        <v>0</v>
      </c>
      <c r="E437" s="1">
        <f>Forecast_Data!G431</f>
        <v>0</v>
      </c>
      <c r="F437" s="1">
        <f>Forecast_Data!H431</f>
        <v>1</v>
      </c>
      <c r="G437" s="1">
        <f>Forecast_Data!I431</f>
        <v>0</v>
      </c>
      <c r="H437" s="1">
        <f>Forecast_Data!J431</f>
        <v>41</v>
      </c>
      <c r="I437" s="1">
        <f>Forecast_Data!K431</f>
        <v>1</v>
      </c>
      <c r="J437" s="1" t="str">
        <f>Forecast_Data!L431</f>
        <v>Josh Scobee</v>
      </c>
      <c r="K437" s="1" t="str">
        <f t="shared" si="30"/>
        <v>Josh Scobee-2012</v>
      </c>
      <c r="L437" s="13">
        <f t="shared" si="31"/>
        <v>0.81298382803858693</v>
      </c>
      <c r="M437" s="13">
        <f t="shared" si="32"/>
        <v>0.18701617196141307</v>
      </c>
      <c r="N437" s="4">
        <f t="shared" si="33"/>
        <v>3.4975048575100823E-2</v>
      </c>
    </row>
    <row r="438" spans="1:14" x14ac:dyDescent="0.25">
      <c r="A438" s="1">
        <f>Forecast_Data!C432</f>
        <v>2012</v>
      </c>
      <c r="B438" s="1">
        <v>1</v>
      </c>
      <c r="C438" s="1">
        <f>Forecast_Data!E432</f>
        <v>1</v>
      </c>
      <c r="D438" s="1">
        <f>Forecast_Data!F432</f>
        <v>0</v>
      </c>
      <c r="E438" s="1">
        <f>Forecast_Data!G432</f>
        <v>1</v>
      </c>
      <c r="F438" s="1">
        <f>Forecast_Data!H432</f>
        <v>0</v>
      </c>
      <c r="G438" s="1">
        <f>Forecast_Data!I432</f>
        <v>0</v>
      </c>
      <c r="H438" s="1">
        <f>Forecast_Data!J432</f>
        <v>36</v>
      </c>
      <c r="I438" s="1">
        <f>Forecast_Data!K432</f>
        <v>1</v>
      </c>
      <c r="J438" s="1" t="str">
        <f>Forecast_Data!L432</f>
        <v>Josh Scobee</v>
      </c>
      <c r="K438" s="1" t="str">
        <f t="shared" si="30"/>
        <v>Josh Scobee-2012</v>
      </c>
      <c r="L438" s="13">
        <f t="shared" si="31"/>
        <v>0.8522102663090414</v>
      </c>
      <c r="M438" s="13">
        <f t="shared" si="32"/>
        <v>0.1477897336909586</v>
      </c>
      <c r="N438" s="4">
        <f t="shared" si="33"/>
        <v>2.1841805384444465E-2</v>
      </c>
    </row>
    <row r="439" spans="1:14" x14ac:dyDescent="0.25">
      <c r="A439" s="1">
        <f>Forecast_Data!C433</f>
        <v>2012</v>
      </c>
      <c r="B439" s="1">
        <v>1</v>
      </c>
      <c r="C439" s="1">
        <f>Forecast_Data!E433</f>
        <v>0</v>
      </c>
      <c r="D439" s="1">
        <f>Forecast_Data!F433</f>
        <v>0</v>
      </c>
      <c r="E439" s="1">
        <f>Forecast_Data!G433</f>
        <v>1</v>
      </c>
      <c r="F439" s="1">
        <f>Forecast_Data!H433</f>
        <v>1</v>
      </c>
      <c r="G439" s="1">
        <f>Forecast_Data!I433</f>
        <v>0</v>
      </c>
      <c r="H439" s="1">
        <f>Forecast_Data!J433</f>
        <v>31</v>
      </c>
      <c r="I439" s="1">
        <f>Forecast_Data!K433</f>
        <v>1</v>
      </c>
      <c r="J439" s="1" t="str">
        <f>Forecast_Data!L433</f>
        <v>Josh Scobee</v>
      </c>
      <c r="K439" s="1" t="str">
        <f t="shared" si="30"/>
        <v>Josh Scobee-2012</v>
      </c>
      <c r="L439" s="13">
        <f t="shared" si="31"/>
        <v>0.91696856686665673</v>
      </c>
      <c r="M439" s="13">
        <f t="shared" si="32"/>
        <v>8.3031433133343269E-2</v>
      </c>
      <c r="N439" s="4">
        <f t="shared" si="33"/>
        <v>6.8942188881768547E-3</v>
      </c>
    </row>
    <row r="440" spans="1:14" x14ac:dyDescent="0.25">
      <c r="A440" s="1">
        <f>Forecast_Data!C434</f>
        <v>2012</v>
      </c>
      <c r="B440" s="1">
        <v>1</v>
      </c>
      <c r="C440" s="1">
        <f>Forecast_Data!E434</f>
        <v>0</v>
      </c>
      <c r="D440" s="1">
        <f>Forecast_Data!F434</f>
        <v>0</v>
      </c>
      <c r="E440" s="1">
        <f>Forecast_Data!G434</f>
        <v>1</v>
      </c>
      <c r="F440" s="1">
        <f>Forecast_Data!H434</f>
        <v>1</v>
      </c>
      <c r="G440" s="1">
        <f>Forecast_Data!I434</f>
        <v>0</v>
      </c>
      <c r="H440" s="1">
        <f>Forecast_Data!J434</f>
        <v>55</v>
      </c>
      <c r="I440" s="1">
        <f>Forecast_Data!K434</f>
        <v>0</v>
      </c>
      <c r="J440" s="1" t="str">
        <f>Forecast_Data!L434</f>
        <v>Josh Scobee</v>
      </c>
      <c r="K440" s="1" t="str">
        <f t="shared" si="30"/>
        <v>Josh Scobee-2012</v>
      </c>
      <c r="L440" s="13">
        <f t="shared" si="31"/>
        <v>0.41362926867874561</v>
      </c>
      <c r="M440" s="13">
        <f t="shared" si="32"/>
        <v>-0.41362926867874561</v>
      </c>
      <c r="N440" s="4">
        <f t="shared" si="33"/>
        <v>0.17108917190771392</v>
      </c>
    </row>
    <row r="441" spans="1:14" x14ac:dyDescent="0.25">
      <c r="A441" s="1">
        <f>Forecast_Data!C435</f>
        <v>2012</v>
      </c>
      <c r="B441" s="1">
        <v>1</v>
      </c>
      <c r="C441" s="1">
        <f>Forecast_Data!E435</f>
        <v>0</v>
      </c>
      <c r="D441" s="1">
        <f>Forecast_Data!F435</f>
        <v>0</v>
      </c>
      <c r="E441" s="1">
        <f>Forecast_Data!G435</f>
        <v>1</v>
      </c>
      <c r="F441" s="1">
        <f>Forecast_Data!H435</f>
        <v>1</v>
      </c>
      <c r="G441" s="1">
        <f>Forecast_Data!I435</f>
        <v>0</v>
      </c>
      <c r="H441" s="1">
        <f>Forecast_Data!J435</f>
        <v>37</v>
      </c>
      <c r="I441" s="1">
        <f>Forecast_Data!K435</f>
        <v>1</v>
      </c>
      <c r="J441" s="1" t="str">
        <f>Forecast_Data!L435</f>
        <v>Josh Scobee</v>
      </c>
      <c r="K441" s="1" t="str">
        <f t="shared" si="30"/>
        <v>Josh Scobee-2012</v>
      </c>
      <c r="L441" s="13">
        <f t="shared" si="31"/>
        <v>0.84737312698903189</v>
      </c>
      <c r="M441" s="13">
        <f t="shared" si="32"/>
        <v>0.15262687301096811</v>
      </c>
      <c r="N441" s="4">
        <f t="shared" si="33"/>
        <v>2.3294962365106187E-2</v>
      </c>
    </row>
    <row r="442" spans="1:14" x14ac:dyDescent="0.25">
      <c r="A442" s="1">
        <f>Forecast_Data!C436</f>
        <v>2012</v>
      </c>
      <c r="B442" s="1">
        <v>1</v>
      </c>
      <c r="C442" s="1">
        <f>Forecast_Data!E436</f>
        <v>0</v>
      </c>
      <c r="D442" s="1">
        <f>Forecast_Data!F436</f>
        <v>0</v>
      </c>
      <c r="E442" s="1">
        <f>Forecast_Data!G436</f>
        <v>0</v>
      </c>
      <c r="F442" s="1">
        <f>Forecast_Data!H436</f>
        <v>1</v>
      </c>
      <c r="G442" s="1">
        <f>Forecast_Data!I436</f>
        <v>0</v>
      </c>
      <c r="H442" s="1">
        <f>Forecast_Data!J436</f>
        <v>41</v>
      </c>
      <c r="I442" s="1">
        <f>Forecast_Data!K436</f>
        <v>1</v>
      </c>
      <c r="J442" s="1" t="str">
        <f>Forecast_Data!L436</f>
        <v>Josh Scobee</v>
      </c>
      <c r="K442" s="1" t="str">
        <f t="shared" si="30"/>
        <v>Josh Scobee-2012</v>
      </c>
      <c r="L442" s="13">
        <f t="shared" si="31"/>
        <v>0.81298382803858693</v>
      </c>
      <c r="M442" s="13">
        <f t="shared" si="32"/>
        <v>0.18701617196141307</v>
      </c>
      <c r="N442" s="4">
        <f t="shared" si="33"/>
        <v>3.4975048575100823E-2</v>
      </c>
    </row>
    <row r="443" spans="1:14" x14ac:dyDescent="0.25">
      <c r="A443" s="1">
        <f>Forecast_Data!C437</f>
        <v>2012</v>
      </c>
      <c r="B443" s="1">
        <v>1</v>
      </c>
      <c r="C443" s="1">
        <f>Forecast_Data!E437</f>
        <v>0</v>
      </c>
      <c r="D443" s="1">
        <f>Forecast_Data!F437</f>
        <v>0</v>
      </c>
      <c r="E443" s="1">
        <f>Forecast_Data!G437</f>
        <v>0</v>
      </c>
      <c r="F443" s="1">
        <f>Forecast_Data!H437</f>
        <v>1</v>
      </c>
      <c r="G443" s="1">
        <f>Forecast_Data!I437</f>
        <v>0</v>
      </c>
      <c r="H443" s="1">
        <f>Forecast_Data!J437</f>
        <v>43</v>
      </c>
      <c r="I443" s="1">
        <f>Forecast_Data!K437</f>
        <v>0</v>
      </c>
      <c r="J443" s="1" t="str">
        <f>Forecast_Data!L437</f>
        <v>Josh Scobee</v>
      </c>
      <c r="K443" s="1" t="str">
        <f t="shared" si="30"/>
        <v>Josh Scobee-2012</v>
      </c>
      <c r="L443" s="13">
        <f t="shared" si="31"/>
        <v>0.77561271064965442</v>
      </c>
      <c r="M443" s="13">
        <f t="shared" si="32"/>
        <v>-0.77561271064965442</v>
      </c>
      <c r="N443" s="4">
        <f t="shared" si="33"/>
        <v>0.60157507692130452</v>
      </c>
    </row>
    <row r="444" spans="1:14" x14ac:dyDescent="0.25">
      <c r="A444" s="1">
        <f>Forecast_Data!C438</f>
        <v>2012</v>
      </c>
      <c r="B444" s="1">
        <v>1</v>
      </c>
      <c r="C444" s="1">
        <f>Forecast_Data!E438</f>
        <v>0</v>
      </c>
      <c r="D444" s="1">
        <f>Forecast_Data!F438</f>
        <v>0</v>
      </c>
      <c r="E444" s="1">
        <f>Forecast_Data!G438</f>
        <v>0</v>
      </c>
      <c r="F444" s="1">
        <f>Forecast_Data!H438</f>
        <v>1</v>
      </c>
      <c r="G444" s="1">
        <f>Forecast_Data!I438</f>
        <v>0</v>
      </c>
      <c r="H444" s="1">
        <f>Forecast_Data!J438</f>
        <v>35</v>
      </c>
      <c r="I444" s="1">
        <f>Forecast_Data!K438</f>
        <v>1</v>
      </c>
      <c r="J444" s="1" t="str">
        <f>Forecast_Data!L438</f>
        <v>Josh Scobee</v>
      </c>
      <c r="K444" s="1" t="str">
        <f t="shared" si="30"/>
        <v>Josh Scobee-2012</v>
      </c>
      <c r="L444" s="13">
        <f t="shared" si="31"/>
        <v>0.89634201202718056</v>
      </c>
      <c r="M444" s="13">
        <f t="shared" si="32"/>
        <v>0.10365798797281944</v>
      </c>
      <c r="N444" s="4">
        <f t="shared" si="33"/>
        <v>1.074497847057318E-2</v>
      </c>
    </row>
    <row r="445" spans="1:14" x14ac:dyDescent="0.25">
      <c r="A445" s="1">
        <f>Forecast_Data!C439</f>
        <v>2012</v>
      </c>
      <c r="B445" s="1">
        <v>1</v>
      </c>
      <c r="C445" s="1">
        <f>Forecast_Data!E439</f>
        <v>0</v>
      </c>
      <c r="D445" s="1">
        <f>Forecast_Data!F439</f>
        <v>0</v>
      </c>
      <c r="E445" s="1">
        <f>Forecast_Data!G439</f>
        <v>0</v>
      </c>
      <c r="F445" s="1">
        <f>Forecast_Data!H439</f>
        <v>1</v>
      </c>
      <c r="G445" s="1">
        <f>Forecast_Data!I439</f>
        <v>0</v>
      </c>
      <c r="H445" s="1">
        <f>Forecast_Data!J439</f>
        <v>42</v>
      </c>
      <c r="I445" s="1">
        <f>Forecast_Data!K439</f>
        <v>1</v>
      </c>
      <c r="J445" s="1" t="str">
        <f>Forecast_Data!L439</f>
        <v>Josh Scobee</v>
      </c>
      <c r="K445" s="1" t="str">
        <f t="shared" si="30"/>
        <v>Josh Scobee-2012</v>
      </c>
      <c r="L445" s="13">
        <f t="shared" si="31"/>
        <v>0.79492923000934301</v>
      </c>
      <c r="M445" s="13">
        <f t="shared" si="32"/>
        <v>0.20507076999065699</v>
      </c>
      <c r="N445" s="4">
        <f t="shared" si="33"/>
        <v>4.2054020704560942E-2</v>
      </c>
    </row>
    <row r="446" spans="1:14" x14ac:dyDescent="0.25">
      <c r="A446" s="1">
        <f>Forecast_Data!C440</f>
        <v>2013</v>
      </c>
      <c r="B446" s="1">
        <v>1</v>
      </c>
      <c r="C446" s="1">
        <f>Forecast_Data!E440</f>
        <v>0</v>
      </c>
      <c r="D446" s="1">
        <f>Forecast_Data!F440</f>
        <v>0</v>
      </c>
      <c r="E446" s="1">
        <f>Forecast_Data!G440</f>
        <v>1</v>
      </c>
      <c r="F446" s="1">
        <f>Forecast_Data!H440</f>
        <v>1</v>
      </c>
      <c r="G446" s="1">
        <f>Forecast_Data!I440</f>
        <v>0</v>
      </c>
      <c r="H446" s="1">
        <f>Forecast_Data!J440</f>
        <v>27</v>
      </c>
      <c r="I446" s="1">
        <f>Forecast_Data!K440</f>
        <v>1</v>
      </c>
      <c r="J446" s="1" t="str">
        <f>Forecast_Data!L440</f>
        <v>Josh Scobee</v>
      </c>
      <c r="K446" s="1" t="str">
        <f t="shared" si="30"/>
        <v>Josh Scobee-2013</v>
      </c>
      <c r="L446" s="13">
        <f t="shared" si="31"/>
        <v>0.94585003107835597</v>
      </c>
      <c r="M446" s="13">
        <f t="shared" si="32"/>
        <v>5.4149968921644032E-2</v>
      </c>
      <c r="N446" s="4">
        <f t="shared" si="33"/>
        <v>2.9322191342150143E-3</v>
      </c>
    </row>
    <row r="447" spans="1:14" x14ac:dyDescent="0.25">
      <c r="A447" s="1">
        <f>Forecast_Data!C441</f>
        <v>2013</v>
      </c>
      <c r="B447" s="1">
        <v>1</v>
      </c>
      <c r="C447" s="1">
        <f>Forecast_Data!E441</f>
        <v>0</v>
      </c>
      <c r="D447" s="1">
        <f>Forecast_Data!F441</f>
        <v>0</v>
      </c>
      <c r="E447" s="1">
        <f>Forecast_Data!G441</f>
        <v>0</v>
      </c>
      <c r="F447" s="1">
        <f>Forecast_Data!H441</f>
        <v>1</v>
      </c>
      <c r="G447" s="1">
        <f>Forecast_Data!I441</f>
        <v>1</v>
      </c>
      <c r="H447" s="1">
        <f>Forecast_Data!J441</f>
        <v>50</v>
      </c>
      <c r="I447" s="1">
        <f>Forecast_Data!K441</f>
        <v>1</v>
      </c>
      <c r="J447" s="1" t="str">
        <f>Forecast_Data!L441</f>
        <v>Josh Scobee</v>
      </c>
      <c r="K447" s="1" t="str">
        <f t="shared" si="30"/>
        <v>Josh Scobee-2013</v>
      </c>
      <c r="L447" s="13">
        <f t="shared" si="31"/>
        <v>0.77276840638997846</v>
      </c>
      <c r="M447" s="13">
        <f t="shared" si="32"/>
        <v>0.22723159361002154</v>
      </c>
      <c r="N447" s="4">
        <f t="shared" si="33"/>
        <v>5.1634197134549982E-2</v>
      </c>
    </row>
    <row r="448" spans="1:14" x14ac:dyDescent="0.25">
      <c r="A448" s="1">
        <f>Forecast_Data!C442</f>
        <v>2013</v>
      </c>
      <c r="B448" s="1">
        <v>1</v>
      </c>
      <c r="C448" s="1">
        <f>Forecast_Data!E442</f>
        <v>0</v>
      </c>
      <c r="D448" s="1">
        <f>Forecast_Data!F442</f>
        <v>0</v>
      </c>
      <c r="E448" s="1">
        <f>Forecast_Data!G442</f>
        <v>0</v>
      </c>
      <c r="F448" s="1">
        <f>Forecast_Data!H442</f>
        <v>1</v>
      </c>
      <c r="G448" s="1">
        <f>Forecast_Data!I442</f>
        <v>1</v>
      </c>
      <c r="H448" s="1">
        <f>Forecast_Data!J442</f>
        <v>30</v>
      </c>
      <c r="I448" s="1">
        <f>Forecast_Data!K442</f>
        <v>1</v>
      </c>
      <c r="J448" s="1" t="str">
        <f>Forecast_Data!L442</f>
        <v>Josh Scobee</v>
      </c>
      <c r="K448" s="1" t="str">
        <f t="shared" si="30"/>
        <v>Josh Scobee-2013</v>
      </c>
      <c r="L448" s="13">
        <f t="shared" si="31"/>
        <v>0.97115005984552716</v>
      </c>
      <c r="M448" s="13">
        <f t="shared" si="32"/>
        <v>2.8849940154472842E-2</v>
      </c>
      <c r="N448" s="4">
        <f t="shared" si="33"/>
        <v>8.3231904691666444E-4</v>
      </c>
    </row>
    <row r="449" spans="1:14" x14ac:dyDescent="0.25">
      <c r="A449" s="1">
        <f>Forecast_Data!C443</f>
        <v>2013</v>
      </c>
      <c r="B449" s="1">
        <v>1</v>
      </c>
      <c r="C449" s="1">
        <f>Forecast_Data!E443</f>
        <v>0</v>
      </c>
      <c r="D449" s="1">
        <f>Forecast_Data!F443</f>
        <v>0</v>
      </c>
      <c r="E449" s="1">
        <f>Forecast_Data!G443</f>
        <v>1</v>
      </c>
      <c r="F449" s="1">
        <f>Forecast_Data!H443</f>
        <v>1</v>
      </c>
      <c r="G449" s="1">
        <f>Forecast_Data!I443</f>
        <v>0</v>
      </c>
      <c r="H449" s="1">
        <f>Forecast_Data!J443</f>
        <v>30</v>
      </c>
      <c r="I449" s="1">
        <f>Forecast_Data!K443</f>
        <v>1</v>
      </c>
      <c r="J449" s="1" t="str">
        <f>Forecast_Data!L443</f>
        <v>Josh Scobee</v>
      </c>
      <c r="K449" s="1" t="str">
        <f t="shared" si="30"/>
        <v>Josh Scobee-2013</v>
      </c>
      <c r="L449" s="13">
        <f t="shared" si="31"/>
        <v>0.92528853900117791</v>
      </c>
      <c r="M449" s="13">
        <f t="shared" si="32"/>
        <v>7.4711460998822088E-2</v>
      </c>
      <c r="N449" s="4">
        <f t="shared" si="33"/>
        <v>5.5818024045785142E-3</v>
      </c>
    </row>
    <row r="450" spans="1:14" x14ac:dyDescent="0.25">
      <c r="A450" s="1">
        <f>Forecast_Data!C444</f>
        <v>2013</v>
      </c>
      <c r="B450" s="1">
        <v>1</v>
      </c>
      <c r="C450" s="1">
        <f>Forecast_Data!E444</f>
        <v>0</v>
      </c>
      <c r="D450" s="1">
        <f>Forecast_Data!F444</f>
        <v>0</v>
      </c>
      <c r="E450" s="1">
        <f>Forecast_Data!G444</f>
        <v>1</v>
      </c>
      <c r="F450" s="1">
        <f>Forecast_Data!H444</f>
        <v>1</v>
      </c>
      <c r="G450" s="1">
        <f>Forecast_Data!I444</f>
        <v>0</v>
      </c>
      <c r="H450" s="1">
        <f>Forecast_Data!J444</f>
        <v>23</v>
      </c>
      <c r="I450" s="1">
        <f>Forecast_Data!K444</f>
        <v>1</v>
      </c>
      <c r="J450" s="1" t="str">
        <f>Forecast_Data!L444</f>
        <v>Josh Scobee</v>
      </c>
      <c r="K450" s="1" t="str">
        <f t="shared" si="30"/>
        <v>Josh Scobee-2013</v>
      </c>
      <c r="L450" s="13">
        <f t="shared" si="31"/>
        <v>0.96506813684892745</v>
      </c>
      <c r="M450" s="13">
        <f t="shared" si="32"/>
        <v>3.4931863151072551E-2</v>
      </c>
      <c r="N450" s="4">
        <f t="shared" si="33"/>
        <v>1.2202350632052603E-3</v>
      </c>
    </row>
    <row r="451" spans="1:14" x14ac:dyDescent="0.25">
      <c r="A451" s="1">
        <f>Forecast_Data!C445</f>
        <v>2013</v>
      </c>
      <c r="B451" s="1">
        <v>1</v>
      </c>
      <c r="C451" s="1">
        <f>Forecast_Data!E445</f>
        <v>1</v>
      </c>
      <c r="D451" s="1">
        <f>Forecast_Data!F445</f>
        <v>0</v>
      </c>
      <c r="E451" s="1">
        <f>Forecast_Data!G445</f>
        <v>1</v>
      </c>
      <c r="F451" s="1">
        <f>Forecast_Data!H445</f>
        <v>1</v>
      </c>
      <c r="G451" s="1">
        <f>Forecast_Data!I445</f>
        <v>0</v>
      </c>
      <c r="H451" s="1">
        <f>Forecast_Data!J445</f>
        <v>38</v>
      </c>
      <c r="I451" s="1">
        <f>Forecast_Data!K445</f>
        <v>1</v>
      </c>
      <c r="J451" s="1" t="str">
        <f>Forecast_Data!L445</f>
        <v>Josh Scobee</v>
      </c>
      <c r="K451" s="1" t="str">
        <f t="shared" si="30"/>
        <v>Josh Scobee-2013</v>
      </c>
      <c r="L451" s="13">
        <f t="shared" si="31"/>
        <v>0.78617081641065301</v>
      </c>
      <c r="M451" s="13">
        <f t="shared" si="32"/>
        <v>0.21382918358934699</v>
      </c>
      <c r="N451" s="4">
        <f t="shared" si="33"/>
        <v>4.5722919754486661E-2</v>
      </c>
    </row>
    <row r="452" spans="1:14" x14ac:dyDescent="0.25">
      <c r="A452" s="1">
        <f>Forecast_Data!C446</f>
        <v>2013</v>
      </c>
      <c r="B452" s="1">
        <v>1</v>
      </c>
      <c r="C452" s="1">
        <f>Forecast_Data!E446</f>
        <v>0</v>
      </c>
      <c r="D452" s="1">
        <f>Forecast_Data!F446</f>
        <v>0</v>
      </c>
      <c r="E452" s="1">
        <f>Forecast_Data!G446</f>
        <v>0</v>
      </c>
      <c r="F452" s="1">
        <f>Forecast_Data!H446</f>
        <v>1</v>
      </c>
      <c r="G452" s="1">
        <f>Forecast_Data!I446</f>
        <v>0</v>
      </c>
      <c r="H452" s="1">
        <f>Forecast_Data!J446</f>
        <v>32</v>
      </c>
      <c r="I452" s="1">
        <f>Forecast_Data!K446</f>
        <v>1</v>
      </c>
      <c r="J452" s="1" t="str">
        <f>Forecast_Data!L446</f>
        <v>Josh Scobee</v>
      </c>
      <c r="K452" s="1" t="str">
        <f t="shared" si="30"/>
        <v>Josh Scobee-2013</v>
      </c>
      <c r="L452" s="13">
        <f t="shared" si="31"/>
        <v>0.92421747345102112</v>
      </c>
      <c r="M452" s="13">
        <f t="shared" si="32"/>
        <v>7.5782526548978879E-2</v>
      </c>
      <c r="N452" s="4">
        <f t="shared" si="33"/>
        <v>5.7429913301466889E-3</v>
      </c>
    </row>
    <row r="453" spans="1:14" x14ac:dyDescent="0.25">
      <c r="A453" s="1">
        <f>Forecast_Data!C447</f>
        <v>2013</v>
      </c>
      <c r="B453" s="1">
        <v>1</v>
      </c>
      <c r="C453" s="1">
        <f>Forecast_Data!E447</f>
        <v>0</v>
      </c>
      <c r="D453" s="1">
        <f>Forecast_Data!F447</f>
        <v>0</v>
      </c>
      <c r="E453" s="1">
        <f>Forecast_Data!G447</f>
        <v>0</v>
      </c>
      <c r="F453" s="1">
        <f>Forecast_Data!H447</f>
        <v>1</v>
      </c>
      <c r="G453" s="1">
        <f>Forecast_Data!I447</f>
        <v>0</v>
      </c>
      <c r="H453" s="1">
        <f>Forecast_Data!J447</f>
        <v>44</v>
      </c>
      <c r="I453" s="1">
        <f>Forecast_Data!K447</f>
        <v>1</v>
      </c>
      <c r="J453" s="1" t="str">
        <f>Forecast_Data!L447</f>
        <v>Josh Scobee</v>
      </c>
      <c r="K453" s="1" t="str">
        <f t="shared" si="30"/>
        <v>Josh Scobee-2013</v>
      </c>
      <c r="L453" s="13">
        <f t="shared" si="31"/>
        <v>0.75503737649364666</v>
      </c>
      <c r="M453" s="13">
        <f t="shared" si="32"/>
        <v>0.24496262350635334</v>
      </c>
      <c r="N453" s="4">
        <f t="shared" si="33"/>
        <v>6.0006686915115411E-2</v>
      </c>
    </row>
    <row r="454" spans="1:14" x14ac:dyDescent="0.25">
      <c r="A454" s="1">
        <f>Forecast_Data!C448</f>
        <v>2013</v>
      </c>
      <c r="B454" s="1">
        <v>1</v>
      </c>
      <c r="C454" s="1">
        <f>Forecast_Data!E448</f>
        <v>0</v>
      </c>
      <c r="D454" s="1">
        <f>Forecast_Data!F448</f>
        <v>0</v>
      </c>
      <c r="E454" s="1">
        <f>Forecast_Data!G448</f>
        <v>0</v>
      </c>
      <c r="F454" s="1">
        <f>Forecast_Data!H448</f>
        <v>1</v>
      </c>
      <c r="G454" s="1">
        <f>Forecast_Data!I448</f>
        <v>0</v>
      </c>
      <c r="H454" s="1">
        <f>Forecast_Data!J448</f>
        <v>60</v>
      </c>
      <c r="I454" s="1">
        <f>Forecast_Data!K448</f>
        <v>0</v>
      </c>
      <c r="J454" s="1" t="str">
        <f>Forecast_Data!L448</f>
        <v>Josh Scobee</v>
      </c>
      <c r="K454" s="1" t="str">
        <f t="shared" si="30"/>
        <v>Josh Scobee-2013</v>
      </c>
      <c r="L454" s="13">
        <f t="shared" si="31"/>
        <v>0.32999025822875644</v>
      </c>
      <c r="M454" s="13">
        <f t="shared" si="32"/>
        <v>-0.32999025822875644</v>
      </c>
      <c r="N454" s="4">
        <f t="shared" si="33"/>
        <v>0.10889357052588136</v>
      </c>
    </row>
    <row r="455" spans="1:14" x14ac:dyDescent="0.25">
      <c r="A455" s="1">
        <f>Forecast_Data!C449</f>
        <v>2013</v>
      </c>
      <c r="B455" s="1">
        <v>1</v>
      </c>
      <c r="C455" s="1">
        <f>Forecast_Data!E449</f>
        <v>0</v>
      </c>
      <c r="D455" s="1">
        <f>Forecast_Data!F449</f>
        <v>1</v>
      </c>
      <c r="E455" s="1">
        <f>Forecast_Data!G449</f>
        <v>0</v>
      </c>
      <c r="F455" s="1">
        <f>Forecast_Data!H449</f>
        <v>1</v>
      </c>
      <c r="G455" s="1">
        <f>Forecast_Data!I449</f>
        <v>0</v>
      </c>
      <c r="H455" s="1">
        <f>Forecast_Data!J449</f>
        <v>44</v>
      </c>
      <c r="I455" s="1">
        <f>Forecast_Data!K449</f>
        <v>1</v>
      </c>
      <c r="J455" s="1" t="str">
        <f>Forecast_Data!L449</f>
        <v>Josh Scobee</v>
      </c>
      <c r="K455" s="1" t="str">
        <f t="shared" si="30"/>
        <v>Josh Scobee-2013</v>
      </c>
      <c r="L455" s="13">
        <f t="shared" si="31"/>
        <v>0.67887931194331563</v>
      </c>
      <c r="M455" s="13">
        <f t="shared" si="32"/>
        <v>0.32112068805668437</v>
      </c>
      <c r="N455" s="4">
        <f t="shared" si="33"/>
        <v>0.10311849629799839</v>
      </c>
    </row>
    <row r="456" spans="1:14" x14ac:dyDescent="0.25">
      <c r="A456" s="1">
        <f>Forecast_Data!C450</f>
        <v>2013</v>
      </c>
      <c r="B456" s="1">
        <v>1</v>
      </c>
      <c r="C456" s="1">
        <f>Forecast_Data!E450</f>
        <v>0</v>
      </c>
      <c r="D456" s="1">
        <f>Forecast_Data!F450</f>
        <v>1</v>
      </c>
      <c r="E456" s="1">
        <f>Forecast_Data!G450</f>
        <v>0</v>
      </c>
      <c r="F456" s="1">
        <f>Forecast_Data!H450</f>
        <v>1</v>
      </c>
      <c r="G456" s="1">
        <f>Forecast_Data!I450</f>
        <v>0</v>
      </c>
      <c r="H456" s="1">
        <f>Forecast_Data!J450</f>
        <v>36</v>
      </c>
      <c r="I456" s="1">
        <f>Forecast_Data!K450</f>
        <v>1</v>
      </c>
      <c r="J456" s="1" t="str">
        <f>Forecast_Data!L450</f>
        <v>Josh Scobee</v>
      </c>
      <c r="K456" s="1" t="str">
        <f t="shared" si="30"/>
        <v>Josh Scobee-2013</v>
      </c>
      <c r="L456" s="13">
        <f t="shared" si="31"/>
        <v>0.84098452109211397</v>
      </c>
      <c r="M456" s="13">
        <f t="shared" si="32"/>
        <v>0.15901547890788603</v>
      </c>
      <c r="N456" s="4">
        <f t="shared" si="33"/>
        <v>2.5285922532304349E-2</v>
      </c>
    </row>
    <row r="457" spans="1:14" x14ac:dyDescent="0.25">
      <c r="A457" s="1">
        <f>Forecast_Data!C451</f>
        <v>2013</v>
      </c>
      <c r="B457" s="1">
        <v>1</v>
      </c>
      <c r="C457" s="1">
        <f>Forecast_Data!E451</f>
        <v>0</v>
      </c>
      <c r="D457" s="1">
        <f>Forecast_Data!F451</f>
        <v>1</v>
      </c>
      <c r="E457" s="1">
        <f>Forecast_Data!G451</f>
        <v>0</v>
      </c>
      <c r="F457" s="1">
        <f>Forecast_Data!H451</f>
        <v>1</v>
      </c>
      <c r="G457" s="1">
        <f>Forecast_Data!I451</f>
        <v>0</v>
      </c>
      <c r="H457" s="1">
        <f>Forecast_Data!J451</f>
        <v>25</v>
      </c>
      <c r="I457" s="1">
        <f>Forecast_Data!K451</f>
        <v>1</v>
      </c>
      <c r="J457" s="1" t="str">
        <f>Forecast_Data!L451</f>
        <v>Josh Scobee</v>
      </c>
      <c r="K457" s="1" t="str">
        <f t="shared" ref="K457:K520" si="34">CONCATENATE(J457,"-",A457)</f>
        <v>Josh Scobee-2013</v>
      </c>
      <c r="L457" s="13">
        <f t="shared" ref="L457:L520" si="35">1/(1+EXP(-(SUMPRODUCT($B$3:$H$3,B457:H457))))</f>
        <v>0.94913478772892301</v>
      </c>
      <c r="M457" s="13">
        <f t="shared" ref="M457:M520" si="36">I457-L457</f>
        <v>5.0865212271076987E-2</v>
      </c>
      <c r="N457" s="4">
        <f t="shared" ref="N457:N520" si="37">M457^2</f>
        <v>2.587269819381721E-3</v>
      </c>
    </row>
    <row r="458" spans="1:14" x14ac:dyDescent="0.25">
      <c r="A458" s="1">
        <f>Forecast_Data!C452</f>
        <v>2013</v>
      </c>
      <c r="B458" s="1">
        <v>1</v>
      </c>
      <c r="C458" s="1">
        <f>Forecast_Data!E452</f>
        <v>0</v>
      </c>
      <c r="D458" s="1">
        <f>Forecast_Data!F452</f>
        <v>0</v>
      </c>
      <c r="E458" s="1">
        <f>Forecast_Data!G452</f>
        <v>0</v>
      </c>
      <c r="F458" s="1">
        <f>Forecast_Data!H452</f>
        <v>1</v>
      </c>
      <c r="G458" s="1">
        <f>Forecast_Data!I452</f>
        <v>0</v>
      </c>
      <c r="H458" s="1">
        <f>Forecast_Data!J452</f>
        <v>40</v>
      </c>
      <c r="I458" s="1">
        <f>Forecast_Data!K452</f>
        <v>1</v>
      </c>
      <c r="J458" s="1" t="str">
        <f>Forecast_Data!L452</f>
        <v>Josh Scobee</v>
      </c>
      <c r="K458" s="1" t="str">
        <f t="shared" si="34"/>
        <v>Josh Scobee-2013</v>
      </c>
      <c r="L458" s="13">
        <f t="shared" si="35"/>
        <v>0.82978923818292694</v>
      </c>
      <c r="M458" s="13">
        <f t="shared" si="36"/>
        <v>0.17021076181707306</v>
      </c>
      <c r="N458" s="4">
        <f t="shared" si="37"/>
        <v>2.8971703438348376E-2</v>
      </c>
    </row>
    <row r="459" spans="1:14" x14ac:dyDescent="0.25">
      <c r="A459" s="1">
        <f>Forecast_Data!C453</f>
        <v>2013</v>
      </c>
      <c r="B459" s="1">
        <v>1</v>
      </c>
      <c r="C459" s="1">
        <f>Forecast_Data!E453</f>
        <v>0</v>
      </c>
      <c r="D459" s="1">
        <f>Forecast_Data!F453</f>
        <v>0</v>
      </c>
      <c r="E459" s="1">
        <f>Forecast_Data!G453</f>
        <v>0</v>
      </c>
      <c r="F459" s="1">
        <f>Forecast_Data!H453</f>
        <v>1</v>
      </c>
      <c r="G459" s="1">
        <f>Forecast_Data!I453</f>
        <v>0</v>
      </c>
      <c r="H459" s="1">
        <f>Forecast_Data!J453</f>
        <v>39</v>
      </c>
      <c r="I459" s="1">
        <f>Forecast_Data!K453</f>
        <v>1</v>
      </c>
      <c r="J459" s="1" t="str">
        <f>Forecast_Data!L453</f>
        <v>Josh Scobee</v>
      </c>
      <c r="K459" s="1" t="str">
        <f t="shared" si="34"/>
        <v>Josh Scobee-2013</v>
      </c>
      <c r="L459" s="13">
        <f t="shared" si="35"/>
        <v>0.84537172939526051</v>
      </c>
      <c r="M459" s="13">
        <f t="shared" si="36"/>
        <v>0.15462827060473949</v>
      </c>
      <c r="N459" s="4">
        <f t="shared" si="37"/>
        <v>2.3909902070212544E-2</v>
      </c>
    </row>
    <row r="460" spans="1:14" x14ac:dyDescent="0.25">
      <c r="A460" s="1">
        <f>Forecast_Data!C454</f>
        <v>2013</v>
      </c>
      <c r="B460" s="1">
        <v>1</v>
      </c>
      <c r="C460" s="1">
        <f>Forecast_Data!E454</f>
        <v>0</v>
      </c>
      <c r="D460" s="1">
        <f>Forecast_Data!F454</f>
        <v>0</v>
      </c>
      <c r="E460" s="1">
        <f>Forecast_Data!G454</f>
        <v>1</v>
      </c>
      <c r="F460" s="1">
        <f>Forecast_Data!H454</f>
        <v>1</v>
      </c>
      <c r="G460" s="1">
        <f>Forecast_Data!I454</f>
        <v>0</v>
      </c>
      <c r="H460" s="1">
        <f>Forecast_Data!J454</f>
        <v>32</v>
      </c>
      <c r="I460" s="1">
        <f>Forecast_Data!K454</f>
        <v>1</v>
      </c>
      <c r="J460" s="1" t="str">
        <f>Forecast_Data!L454</f>
        <v>Josh Scobee</v>
      </c>
      <c r="K460" s="1" t="str">
        <f t="shared" si="34"/>
        <v>Josh Scobee-2013</v>
      </c>
      <c r="L460" s="13">
        <f t="shared" si="35"/>
        <v>0.90781437974595491</v>
      </c>
      <c r="M460" s="13">
        <f t="shared" si="36"/>
        <v>9.2185620254045086E-2</v>
      </c>
      <c r="N460" s="4">
        <f t="shared" si="37"/>
        <v>8.498188581623007E-3</v>
      </c>
    </row>
    <row r="461" spans="1:14" x14ac:dyDescent="0.25">
      <c r="A461" s="1">
        <f>Forecast_Data!C455</f>
        <v>2013</v>
      </c>
      <c r="B461" s="1">
        <v>1</v>
      </c>
      <c r="C461" s="1">
        <f>Forecast_Data!E455</f>
        <v>0</v>
      </c>
      <c r="D461" s="1">
        <f>Forecast_Data!F455</f>
        <v>0</v>
      </c>
      <c r="E461" s="1">
        <f>Forecast_Data!G455</f>
        <v>1</v>
      </c>
      <c r="F461" s="1">
        <f>Forecast_Data!H455</f>
        <v>1</v>
      </c>
      <c r="G461" s="1">
        <f>Forecast_Data!I455</f>
        <v>0</v>
      </c>
      <c r="H461" s="1">
        <f>Forecast_Data!J455</f>
        <v>55</v>
      </c>
      <c r="I461" s="1">
        <f>Forecast_Data!K455</f>
        <v>1</v>
      </c>
      <c r="J461" s="1" t="str">
        <f>Forecast_Data!L455</f>
        <v>Josh Scobee</v>
      </c>
      <c r="K461" s="1" t="str">
        <f t="shared" si="34"/>
        <v>Josh Scobee-2013</v>
      </c>
      <c r="L461" s="13">
        <f t="shared" si="35"/>
        <v>0.41362926867874561</v>
      </c>
      <c r="M461" s="13">
        <f t="shared" si="36"/>
        <v>0.58637073132125439</v>
      </c>
      <c r="N461" s="4">
        <f t="shared" si="37"/>
        <v>0.34383063455022272</v>
      </c>
    </row>
    <row r="462" spans="1:14" x14ac:dyDescent="0.25">
      <c r="A462" s="1">
        <f>Forecast_Data!C456</f>
        <v>2013</v>
      </c>
      <c r="B462" s="1">
        <v>1</v>
      </c>
      <c r="C462" s="1">
        <f>Forecast_Data!E456</f>
        <v>0</v>
      </c>
      <c r="D462" s="1">
        <f>Forecast_Data!F456</f>
        <v>0</v>
      </c>
      <c r="E462" s="1">
        <f>Forecast_Data!G456</f>
        <v>1</v>
      </c>
      <c r="F462" s="1">
        <f>Forecast_Data!H456</f>
        <v>1</v>
      </c>
      <c r="G462" s="1">
        <f>Forecast_Data!I456</f>
        <v>0</v>
      </c>
      <c r="H462" s="1">
        <f>Forecast_Data!J456</f>
        <v>36</v>
      </c>
      <c r="I462" s="1">
        <f>Forecast_Data!K456</f>
        <v>1</v>
      </c>
      <c r="J462" s="1" t="str">
        <f>Forecast_Data!L456</f>
        <v>Josh Scobee</v>
      </c>
      <c r="K462" s="1" t="str">
        <f t="shared" si="34"/>
        <v>Josh Scobee-2013</v>
      </c>
      <c r="L462" s="13">
        <f t="shared" si="35"/>
        <v>0.86161430990820487</v>
      </c>
      <c r="M462" s="13">
        <f t="shared" si="36"/>
        <v>0.13838569009179513</v>
      </c>
      <c r="N462" s="4">
        <f t="shared" si="37"/>
        <v>1.9150599222182367E-2</v>
      </c>
    </row>
    <row r="463" spans="1:14" x14ac:dyDescent="0.25">
      <c r="A463" s="1">
        <f>Forecast_Data!C457</f>
        <v>2014</v>
      </c>
      <c r="B463" s="1">
        <v>1</v>
      </c>
      <c r="C463" s="1">
        <f>Forecast_Data!E457</f>
        <v>0</v>
      </c>
      <c r="D463" s="1">
        <f>Forecast_Data!F457</f>
        <v>0</v>
      </c>
      <c r="E463" s="1">
        <f>Forecast_Data!G457</f>
        <v>0</v>
      </c>
      <c r="F463" s="1">
        <f>Forecast_Data!H457</f>
        <v>1</v>
      </c>
      <c r="G463" s="1">
        <f>Forecast_Data!I457</f>
        <v>0</v>
      </c>
      <c r="H463" s="1">
        <f>Forecast_Data!J457</f>
        <v>49</v>
      </c>
      <c r="I463" s="1">
        <f>Forecast_Data!K457</f>
        <v>1</v>
      </c>
      <c r="J463" s="1" t="str">
        <f>Forecast_Data!L457</f>
        <v>Josh Scobee</v>
      </c>
      <c r="K463" s="1" t="str">
        <f t="shared" si="34"/>
        <v>Josh Scobee-2014</v>
      </c>
      <c r="L463" s="13">
        <f t="shared" si="35"/>
        <v>0.63473182066337186</v>
      </c>
      <c r="M463" s="13">
        <f t="shared" si="36"/>
        <v>0.36526817933662814</v>
      </c>
      <c r="N463" s="4">
        <f t="shared" si="37"/>
        <v>0.13342084283589514</v>
      </c>
    </row>
    <row r="464" spans="1:14" x14ac:dyDescent="0.25">
      <c r="A464" s="1">
        <f>Forecast_Data!C458</f>
        <v>2014</v>
      </c>
      <c r="B464" s="1">
        <v>1</v>
      </c>
      <c r="C464" s="1">
        <f>Forecast_Data!E458</f>
        <v>0</v>
      </c>
      <c r="D464" s="1">
        <f>Forecast_Data!F458</f>
        <v>0</v>
      </c>
      <c r="E464" s="1">
        <f>Forecast_Data!G458</f>
        <v>0</v>
      </c>
      <c r="F464" s="1">
        <f>Forecast_Data!H458</f>
        <v>1</v>
      </c>
      <c r="G464" s="1">
        <f>Forecast_Data!I458</f>
        <v>0</v>
      </c>
      <c r="H464" s="1">
        <f>Forecast_Data!J458</f>
        <v>50</v>
      </c>
      <c r="I464" s="1">
        <f>Forecast_Data!K458</f>
        <v>0</v>
      </c>
      <c r="J464" s="1" t="str">
        <f>Forecast_Data!L458</f>
        <v>Josh Scobee</v>
      </c>
      <c r="K464" s="1" t="str">
        <f t="shared" si="34"/>
        <v>Josh Scobee-2014</v>
      </c>
      <c r="L464" s="13">
        <f t="shared" si="35"/>
        <v>0.60777106538731296</v>
      </c>
      <c r="M464" s="13">
        <f t="shared" si="36"/>
        <v>-0.60777106538731296</v>
      </c>
      <c r="N464" s="4">
        <f t="shared" si="37"/>
        <v>0.36938566792202943</v>
      </c>
    </row>
    <row r="465" spans="1:14" x14ac:dyDescent="0.25">
      <c r="A465" s="1">
        <f>Forecast_Data!C459</f>
        <v>2014</v>
      </c>
      <c r="B465" s="1">
        <v>1</v>
      </c>
      <c r="C465" s="1">
        <f>Forecast_Data!E459</f>
        <v>0</v>
      </c>
      <c r="D465" s="1">
        <f>Forecast_Data!F459</f>
        <v>0</v>
      </c>
      <c r="E465" s="1">
        <f>Forecast_Data!G459</f>
        <v>0</v>
      </c>
      <c r="F465" s="1">
        <f>Forecast_Data!H459</f>
        <v>1</v>
      </c>
      <c r="G465" s="1">
        <f>Forecast_Data!I459</f>
        <v>0</v>
      </c>
      <c r="H465" s="1">
        <f>Forecast_Data!J459</f>
        <v>36</v>
      </c>
      <c r="I465" s="1">
        <f>Forecast_Data!K459</f>
        <v>0</v>
      </c>
      <c r="J465" s="1" t="str">
        <f>Forecast_Data!L459</f>
        <v>Josh Scobee</v>
      </c>
      <c r="K465" s="1" t="str">
        <f t="shared" si="34"/>
        <v>Josh Scobee-2014</v>
      </c>
      <c r="L465" s="13">
        <f t="shared" si="35"/>
        <v>0.88519846067320562</v>
      </c>
      <c r="M465" s="13">
        <f t="shared" si="36"/>
        <v>-0.88519846067320562</v>
      </c>
      <c r="N465" s="4">
        <f t="shared" si="37"/>
        <v>0.78357631477821277</v>
      </c>
    </row>
    <row r="466" spans="1:14" x14ac:dyDescent="0.25">
      <c r="A466" s="1">
        <f>Forecast_Data!C460</f>
        <v>2014</v>
      </c>
      <c r="B466" s="1">
        <v>1</v>
      </c>
      <c r="C466" s="1">
        <f>Forecast_Data!E460</f>
        <v>0</v>
      </c>
      <c r="D466" s="1">
        <f>Forecast_Data!F460</f>
        <v>0</v>
      </c>
      <c r="E466" s="1">
        <f>Forecast_Data!G460</f>
        <v>0</v>
      </c>
      <c r="F466" s="1">
        <f>Forecast_Data!H460</f>
        <v>1</v>
      </c>
      <c r="G466" s="1">
        <f>Forecast_Data!I460</f>
        <v>0</v>
      </c>
      <c r="H466" s="1">
        <f>Forecast_Data!J460</f>
        <v>36</v>
      </c>
      <c r="I466" s="1">
        <f>Forecast_Data!K460</f>
        <v>1</v>
      </c>
      <c r="J466" s="1" t="str">
        <f>Forecast_Data!L460</f>
        <v>Josh Scobee</v>
      </c>
      <c r="K466" s="1" t="str">
        <f t="shared" si="34"/>
        <v>Josh Scobee-2014</v>
      </c>
      <c r="L466" s="13">
        <f t="shared" si="35"/>
        <v>0.88519846067320562</v>
      </c>
      <c r="M466" s="13">
        <f t="shared" si="36"/>
        <v>0.11480153932679438</v>
      </c>
      <c r="N466" s="4">
        <f t="shared" si="37"/>
        <v>1.3179393431801516E-2</v>
      </c>
    </row>
    <row r="467" spans="1:14" x14ac:dyDescent="0.25">
      <c r="A467" s="1">
        <f>Forecast_Data!C461</f>
        <v>2014</v>
      </c>
      <c r="B467" s="1">
        <v>1</v>
      </c>
      <c r="C467" s="1">
        <f>Forecast_Data!E461</f>
        <v>0</v>
      </c>
      <c r="D467" s="1">
        <f>Forecast_Data!F461</f>
        <v>0</v>
      </c>
      <c r="E467" s="1">
        <f>Forecast_Data!G461</f>
        <v>1</v>
      </c>
      <c r="F467" s="1">
        <f>Forecast_Data!H461</f>
        <v>1</v>
      </c>
      <c r="G467" s="1">
        <f>Forecast_Data!I461</f>
        <v>0</v>
      </c>
      <c r="H467" s="1">
        <f>Forecast_Data!J461</f>
        <v>43</v>
      </c>
      <c r="I467" s="1">
        <f>Forecast_Data!K461</f>
        <v>1</v>
      </c>
      <c r="J467" s="1" t="str">
        <f>Forecast_Data!L461</f>
        <v>Josh Scobee</v>
      </c>
      <c r="K467" s="1" t="str">
        <f t="shared" si="34"/>
        <v>Josh Scobee-2014</v>
      </c>
      <c r="L467" s="13">
        <f t="shared" si="35"/>
        <v>0.73622433694922196</v>
      </c>
      <c r="M467" s="13">
        <f t="shared" si="36"/>
        <v>0.26377566305077804</v>
      </c>
      <c r="N467" s="4">
        <f t="shared" si="37"/>
        <v>6.9577600417877597E-2</v>
      </c>
    </row>
    <row r="468" spans="1:14" x14ac:dyDescent="0.25">
      <c r="A468" s="1">
        <f>Forecast_Data!C462</f>
        <v>2014</v>
      </c>
      <c r="B468" s="1">
        <v>1</v>
      </c>
      <c r="C468" s="1">
        <f>Forecast_Data!E462</f>
        <v>0</v>
      </c>
      <c r="D468" s="1">
        <f>Forecast_Data!F462</f>
        <v>0</v>
      </c>
      <c r="E468" s="1">
        <f>Forecast_Data!G462</f>
        <v>1</v>
      </c>
      <c r="F468" s="1">
        <f>Forecast_Data!H462</f>
        <v>1</v>
      </c>
      <c r="G468" s="1">
        <f>Forecast_Data!I462</f>
        <v>0</v>
      </c>
      <c r="H468" s="1">
        <f>Forecast_Data!J462</f>
        <v>35</v>
      </c>
      <c r="I468" s="1">
        <f>Forecast_Data!K462</f>
        <v>1</v>
      </c>
      <c r="J468" s="1" t="str">
        <f>Forecast_Data!L462</f>
        <v>Josh Scobee</v>
      </c>
      <c r="K468" s="1" t="str">
        <f t="shared" si="34"/>
        <v>Josh Scobee-2014</v>
      </c>
      <c r="L468" s="13">
        <f t="shared" si="35"/>
        <v>0.87472314060679446</v>
      </c>
      <c r="M468" s="13">
        <f t="shared" si="36"/>
        <v>0.12527685939320554</v>
      </c>
      <c r="N468" s="4">
        <f t="shared" si="37"/>
        <v>1.569429149942499E-2</v>
      </c>
    </row>
    <row r="469" spans="1:14" x14ac:dyDescent="0.25">
      <c r="A469" s="1">
        <f>Forecast_Data!C463</f>
        <v>2014</v>
      </c>
      <c r="B469" s="1">
        <v>1</v>
      </c>
      <c r="C469" s="1">
        <f>Forecast_Data!E463</f>
        <v>0</v>
      </c>
      <c r="D469" s="1">
        <f>Forecast_Data!F463</f>
        <v>0</v>
      </c>
      <c r="E469" s="1">
        <f>Forecast_Data!G463</f>
        <v>1</v>
      </c>
      <c r="F469" s="1">
        <f>Forecast_Data!H463</f>
        <v>1</v>
      </c>
      <c r="G469" s="1">
        <f>Forecast_Data!I463</f>
        <v>0</v>
      </c>
      <c r="H469" s="1">
        <f>Forecast_Data!J463</f>
        <v>36</v>
      </c>
      <c r="I469" s="1">
        <f>Forecast_Data!K463</f>
        <v>1</v>
      </c>
      <c r="J469" s="1" t="str">
        <f>Forecast_Data!L463</f>
        <v>Josh Scobee</v>
      </c>
      <c r="K469" s="1" t="str">
        <f t="shared" si="34"/>
        <v>Josh Scobee-2014</v>
      </c>
      <c r="L469" s="13">
        <f t="shared" si="35"/>
        <v>0.86161430990820487</v>
      </c>
      <c r="M469" s="13">
        <f t="shared" si="36"/>
        <v>0.13838569009179513</v>
      </c>
      <c r="N469" s="4">
        <f t="shared" si="37"/>
        <v>1.9150599222182367E-2</v>
      </c>
    </row>
    <row r="470" spans="1:14" x14ac:dyDescent="0.25">
      <c r="A470" s="1">
        <f>Forecast_Data!C464</f>
        <v>2014</v>
      </c>
      <c r="B470" s="1">
        <v>1</v>
      </c>
      <c r="C470" s="1">
        <f>Forecast_Data!E464</f>
        <v>0</v>
      </c>
      <c r="D470" s="1">
        <f>Forecast_Data!F464</f>
        <v>0</v>
      </c>
      <c r="E470" s="1">
        <f>Forecast_Data!G464</f>
        <v>0</v>
      </c>
      <c r="F470" s="1">
        <f>Forecast_Data!H464</f>
        <v>1</v>
      </c>
      <c r="G470" s="1">
        <f>Forecast_Data!I464</f>
        <v>0</v>
      </c>
      <c r="H470" s="1">
        <f>Forecast_Data!J464</f>
        <v>55</v>
      </c>
      <c r="I470" s="1">
        <f>Forecast_Data!K464</f>
        <v>0</v>
      </c>
      <c r="J470" s="1" t="str">
        <f>Forecast_Data!L464</f>
        <v>Josh Scobee</v>
      </c>
      <c r="K470" s="1" t="str">
        <f t="shared" si="34"/>
        <v>Josh Scobee-2014</v>
      </c>
      <c r="L470" s="13">
        <f t="shared" si="35"/>
        <v>0.46626675536186746</v>
      </c>
      <c r="M470" s="13">
        <f t="shared" si="36"/>
        <v>-0.46626675536186746</v>
      </c>
      <c r="N470" s="4">
        <f t="shared" si="37"/>
        <v>0.21740468715568356</v>
      </c>
    </row>
    <row r="471" spans="1:14" x14ac:dyDescent="0.25">
      <c r="A471" s="1">
        <f>Forecast_Data!C465</f>
        <v>2014</v>
      </c>
      <c r="B471" s="1">
        <v>1</v>
      </c>
      <c r="C471" s="1">
        <f>Forecast_Data!E465</f>
        <v>0</v>
      </c>
      <c r="D471" s="1">
        <f>Forecast_Data!F465</f>
        <v>0</v>
      </c>
      <c r="E471" s="1">
        <f>Forecast_Data!G465</f>
        <v>0</v>
      </c>
      <c r="F471" s="1">
        <f>Forecast_Data!H465</f>
        <v>1</v>
      </c>
      <c r="G471" s="1">
        <f>Forecast_Data!I465</f>
        <v>0</v>
      </c>
      <c r="H471" s="1">
        <f>Forecast_Data!J465</f>
        <v>30</v>
      </c>
      <c r="I471" s="1">
        <f>Forecast_Data!K465</f>
        <v>1</v>
      </c>
      <c r="J471" s="1" t="str">
        <f>Forecast_Data!L465</f>
        <v>Josh Scobee</v>
      </c>
      <c r="K471" s="1" t="str">
        <f t="shared" si="34"/>
        <v>Josh Scobee-2014</v>
      </c>
      <c r="L471" s="13">
        <f t="shared" si="35"/>
        <v>0.93879199758670429</v>
      </c>
      <c r="M471" s="13">
        <f t="shared" si="36"/>
        <v>6.1208002413295715E-2</v>
      </c>
      <c r="N471" s="4">
        <f t="shared" si="37"/>
        <v>3.7464195594260142E-3</v>
      </c>
    </row>
    <row r="472" spans="1:14" x14ac:dyDescent="0.25">
      <c r="A472" s="1">
        <f>Forecast_Data!C466</f>
        <v>2014</v>
      </c>
      <c r="B472" s="1">
        <v>1</v>
      </c>
      <c r="C472" s="1">
        <f>Forecast_Data!E466</f>
        <v>0</v>
      </c>
      <c r="D472" s="1">
        <f>Forecast_Data!F466</f>
        <v>0</v>
      </c>
      <c r="E472" s="1">
        <f>Forecast_Data!G466</f>
        <v>0</v>
      </c>
      <c r="F472" s="1">
        <f>Forecast_Data!H466</f>
        <v>1</v>
      </c>
      <c r="G472" s="1">
        <f>Forecast_Data!I466</f>
        <v>0</v>
      </c>
      <c r="H472" s="1">
        <f>Forecast_Data!J466</f>
        <v>48</v>
      </c>
      <c r="I472" s="1">
        <f>Forecast_Data!K466</f>
        <v>0</v>
      </c>
      <c r="J472" s="1" t="str">
        <f>Forecast_Data!L466</f>
        <v>Josh Scobee</v>
      </c>
      <c r="K472" s="1" t="str">
        <f t="shared" si="34"/>
        <v>Josh Scobee-2014</v>
      </c>
      <c r="L472" s="13">
        <f t="shared" si="35"/>
        <v>0.66087342788774039</v>
      </c>
      <c r="M472" s="13">
        <f t="shared" si="36"/>
        <v>-0.66087342788774039</v>
      </c>
      <c r="N472" s="4">
        <f t="shared" si="37"/>
        <v>0.43675368768809242</v>
      </c>
    </row>
    <row r="473" spans="1:14" x14ac:dyDescent="0.25">
      <c r="A473" s="1">
        <f>Forecast_Data!C467</f>
        <v>2014</v>
      </c>
      <c r="B473" s="1">
        <v>1</v>
      </c>
      <c r="C473" s="1">
        <f>Forecast_Data!E467</f>
        <v>0</v>
      </c>
      <c r="D473" s="1">
        <f>Forecast_Data!F467</f>
        <v>0</v>
      </c>
      <c r="E473" s="1">
        <f>Forecast_Data!G467</f>
        <v>0</v>
      </c>
      <c r="F473" s="1">
        <f>Forecast_Data!H467</f>
        <v>1</v>
      </c>
      <c r="G473" s="1">
        <f>Forecast_Data!I467</f>
        <v>0</v>
      </c>
      <c r="H473" s="1">
        <f>Forecast_Data!J467</f>
        <v>30</v>
      </c>
      <c r="I473" s="1">
        <f>Forecast_Data!K467</f>
        <v>1</v>
      </c>
      <c r="J473" s="1" t="str">
        <f>Forecast_Data!L467</f>
        <v>Josh Scobee</v>
      </c>
      <c r="K473" s="1" t="str">
        <f t="shared" si="34"/>
        <v>Josh Scobee-2014</v>
      </c>
      <c r="L473" s="13">
        <f t="shared" si="35"/>
        <v>0.93879199758670429</v>
      </c>
      <c r="M473" s="13">
        <f t="shared" si="36"/>
        <v>6.1208002413295715E-2</v>
      </c>
      <c r="N473" s="4">
        <f t="shared" si="37"/>
        <v>3.7464195594260142E-3</v>
      </c>
    </row>
    <row r="474" spans="1:14" x14ac:dyDescent="0.25">
      <c r="A474" s="1">
        <f>Forecast_Data!C468</f>
        <v>2014</v>
      </c>
      <c r="B474" s="1">
        <v>1</v>
      </c>
      <c r="C474" s="1">
        <f>Forecast_Data!E468</f>
        <v>0</v>
      </c>
      <c r="D474" s="1">
        <f>Forecast_Data!F468</f>
        <v>0</v>
      </c>
      <c r="E474" s="1">
        <f>Forecast_Data!G468</f>
        <v>0</v>
      </c>
      <c r="F474" s="1">
        <f>Forecast_Data!H468</f>
        <v>1</v>
      </c>
      <c r="G474" s="1">
        <f>Forecast_Data!I468</f>
        <v>0</v>
      </c>
      <c r="H474" s="1">
        <f>Forecast_Data!J468</f>
        <v>40</v>
      </c>
      <c r="I474" s="1">
        <f>Forecast_Data!K468</f>
        <v>1</v>
      </c>
      <c r="J474" s="1" t="str">
        <f>Forecast_Data!L468</f>
        <v>Josh Scobee</v>
      </c>
      <c r="K474" s="1" t="str">
        <f t="shared" si="34"/>
        <v>Josh Scobee-2014</v>
      </c>
      <c r="L474" s="13">
        <f t="shared" si="35"/>
        <v>0.82978923818292694</v>
      </c>
      <c r="M474" s="13">
        <f t="shared" si="36"/>
        <v>0.17021076181707306</v>
      </c>
      <c r="N474" s="4">
        <f t="shared" si="37"/>
        <v>2.8971703438348376E-2</v>
      </c>
    </row>
    <row r="475" spans="1:14" x14ac:dyDescent="0.25">
      <c r="A475" s="1">
        <f>Forecast_Data!C469</f>
        <v>2014</v>
      </c>
      <c r="B475" s="1">
        <v>1</v>
      </c>
      <c r="C475" s="1">
        <f>Forecast_Data!E469</f>
        <v>0</v>
      </c>
      <c r="D475" s="1">
        <f>Forecast_Data!F469</f>
        <v>0</v>
      </c>
      <c r="E475" s="1">
        <f>Forecast_Data!G469</f>
        <v>0</v>
      </c>
      <c r="F475" s="1">
        <f>Forecast_Data!H469</f>
        <v>1</v>
      </c>
      <c r="G475" s="1">
        <f>Forecast_Data!I469</f>
        <v>0</v>
      </c>
      <c r="H475" s="1">
        <f>Forecast_Data!J469</f>
        <v>28</v>
      </c>
      <c r="I475" s="1">
        <f>Forecast_Data!K469</f>
        <v>1</v>
      </c>
      <c r="J475" s="1" t="str">
        <f>Forecast_Data!L469</f>
        <v>Josh Scobee</v>
      </c>
      <c r="K475" s="1" t="str">
        <f t="shared" si="34"/>
        <v>Josh Scobee-2014</v>
      </c>
      <c r="L475" s="13">
        <f t="shared" si="35"/>
        <v>0.9507130218808727</v>
      </c>
      <c r="M475" s="13">
        <f t="shared" si="36"/>
        <v>4.92869781191273E-2</v>
      </c>
      <c r="N475" s="4">
        <f t="shared" si="37"/>
        <v>2.4292062121153333E-3</v>
      </c>
    </row>
    <row r="476" spans="1:14" x14ac:dyDescent="0.25">
      <c r="A476" s="1">
        <f>Forecast_Data!C470</f>
        <v>2014</v>
      </c>
      <c r="B476" s="1">
        <v>1</v>
      </c>
      <c r="C476" s="1">
        <f>Forecast_Data!E470</f>
        <v>0</v>
      </c>
      <c r="D476" s="1">
        <f>Forecast_Data!F470</f>
        <v>0</v>
      </c>
      <c r="E476" s="1">
        <f>Forecast_Data!G470</f>
        <v>0</v>
      </c>
      <c r="F476" s="1">
        <f>Forecast_Data!H470</f>
        <v>1</v>
      </c>
      <c r="G476" s="1">
        <f>Forecast_Data!I470</f>
        <v>0</v>
      </c>
      <c r="H476" s="1">
        <f>Forecast_Data!J470</f>
        <v>43</v>
      </c>
      <c r="I476" s="1">
        <f>Forecast_Data!K470</f>
        <v>1</v>
      </c>
      <c r="J476" s="1" t="str">
        <f>Forecast_Data!L470</f>
        <v>Josh Scobee</v>
      </c>
      <c r="K476" s="1" t="str">
        <f t="shared" si="34"/>
        <v>Josh Scobee-2014</v>
      </c>
      <c r="L476" s="13">
        <f t="shared" si="35"/>
        <v>0.77561271064965442</v>
      </c>
      <c r="M476" s="13">
        <f t="shared" si="36"/>
        <v>0.22438728935034558</v>
      </c>
      <c r="N476" s="4">
        <f t="shared" si="37"/>
        <v>5.0349655621995712E-2</v>
      </c>
    </row>
    <row r="477" spans="1:14" x14ac:dyDescent="0.25">
      <c r="A477" s="1">
        <f>Forecast_Data!C471</f>
        <v>2014</v>
      </c>
      <c r="B477" s="1">
        <v>1</v>
      </c>
      <c r="C477" s="1">
        <f>Forecast_Data!E471</f>
        <v>0</v>
      </c>
      <c r="D477" s="1">
        <f>Forecast_Data!F471</f>
        <v>0</v>
      </c>
      <c r="E477" s="1">
        <f>Forecast_Data!G471</f>
        <v>1</v>
      </c>
      <c r="F477" s="1">
        <f>Forecast_Data!H471</f>
        <v>1</v>
      </c>
      <c r="G477" s="1">
        <f>Forecast_Data!I471</f>
        <v>0</v>
      </c>
      <c r="H477" s="1">
        <f>Forecast_Data!J471</f>
        <v>33</v>
      </c>
      <c r="I477" s="1">
        <f>Forecast_Data!K471</f>
        <v>1</v>
      </c>
      <c r="J477" s="1" t="str">
        <f>Forecast_Data!L471</f>
        <v>Josh Scobee</v>
      </c>
      <c r="K477" s="1" t="str">
        <f t="shared" si="34"/>
        <v>Josh Scobee-2014</v>
      </c>
      <c r="L477" s="13">
        <f t="shared" si="35"/>
        <v>0.89776347153655445</v>
      </c>
      <c r="M477" s="13">
        <f t="shared" si="36"/>
        <v>0.10223652846344555</v>
      </c>
      <c r="N477" s="4">
        <f t="shared" si="37"/>
        <v>1.0452307752256912E-2</v>
      </c>
    </row>
    <row r="478" spans="1:14" x14ac:dyDescent="0.25">
      <c r="A478" s="1">
        <f>Forecast_Data!C472</f>
        <v>2014</v>
      </c>
      <c r="B478" s="1">
        <v>1</v>
      </c>
      <c r="C478" s="1">
        <f>Forecast_Data!E472</f>
        <v>0</v>
      </c>
      <c r="D478" s="1">
        <f>Forecast_Data!F472</f>
        <v>0</v>
      </c>
      <c r="E478" s="1">
        <f>Forecast_Data!G472</f>
        <v>1</v>
      </c>
      <c r="F478" s="1">
        <f>Forecast_Data!H472</f>
        <v>1</v>
      </c>
      <c r="G478" s="1">
        <f>Forecast_Data!I472</f>
        <v>0</v>
      </c>
      <c r="H478" s="1">
        <f>Forecast_Data!J472</f>
        <v>37</v>
      </c>
      <c r="I478" s="1">
        <f>Forecast_Data!K472</f>
        <v>1</v>
      </c>
      <c r="J478" s="1" t="str">
        <f>Forecast_Data!L472</f>
        <v>Josh Scobee</v>
      </c>
      <c r="K478" s="1" t="str">
        <f t="shared" si="34"/>
        <v>Josh Scobee-2014</v>
      </c>
      <c r="L478" s="13">
        <f t="shared" si="35"/>
        <v>0.84737312698903189</v>
      </c>
      <c r="M478" s="13">
        <f t="shared" si="36"/>
        <v>0.15262687301096811</v>
      </c>
      <c r="N478" s="4">
        <f t="shared" si="37"/>
        <v>2.3294962365106187E-2</v>
      </c>
    </row>
    <row r="479" spans="1:14" x14ac:dyDescent="0.25">
      <c r="A479" s="1">
        <f>Forecast_Data!C473</f>
        <v>2014</v>
      </c>
      <c r="B479" s="1">
        <v>1</v>
      </c>
      <c r="C479" s="1">
        <f>Forecast_Data!E473</f>
        <v>0</v>
      </c>
      <c r="D479" s="1">
        <f>Forecast_Data!F473</f>
        <v>1</v>
      </c>
      <c r="E479" s="1">
        <f>Forecast_Data!G473</f>
        <v>0</v>
      </c>
      <c r="F479" s="1">
        <f>Forecast_Data!H473</f>
        <v>0</v>
      </c>
      <c r="G479" s="1">
        <f>Forecast_Data!I473</f>
        <v>0</v>
      </c>
      <c r="H479" s="1">
        <f>Forecast_Data!J473</f>
        <v>53</v>
      </c>
      <c r="I479" s="1">
        <f>Forecast_Data!K473</f>
        <v>1</v>
      </c>
      <c r="J479" s="1" t="str">
        <f>Forecast_Data!L473</f>
        <v>Josh Scobee</v>
      </c>
      <c r="K479" s="1" t="str">
        <f t="shared" si="34"/>
        <v>Josh Scobee-2014</v>
      </c>
      <c r="L479" s="13">
        <f t="shared" si="35"/>
        <v>0.48447314440115025</v>
      </c>
      <c r="M479" s="13">
        <f t="shared" si="36"/>
        <v>0.5155268555988497</v>
      </c>
      <c r="N479" s="4">
        <f t="shared" si="37"/>
        <v>0.26576793884363725</v>
      </c>
    </row>
    <row r="480" spans="1:14" x14ac:dyDescent="0.25">
      <c r="A480" s="1">
        <f>Forecast_Data!C474</f>
        <v>2014</v>
      </c>
      <c r="B480" s="1">
        <v>1</v>
      </c>
      <c r="C480" s="1">
        <f>Forecast_Data!E474</f>
        <v>0</v>
      </c>
      <c r="D480" s="1">
        <f>Forecast_Data!F474</f>
        <v>1</v>
      </c>
      <c r="E480" s="1">
        <f>Forecast_Data!G474</f>
        <v>0</v>
      </c>
      <c r="F480" s="1">
        <f>Forecast_Data!H474</f>
        <v>0</v>
      </c>
      <c r="G480" s="1">
        <f>Forecast_Data!I474</f>
        <v>0</v>
      </c>
      <c r="H480" s="1">
        <f>Forecast_Data!J474</f>
        <v>45</v>
      </c>
      <c r="I480" s="1">
        <f>Forecast_Data!K474</f>
        <v>1</v>
      </c>
      <c r="J480" s="1" t="str">
        <f>Forecast_Data!L474</f>
        <v>Josh Scobee</v>
      </c>
      <c r="K480" s="1" t="str">
        <f t="shared" si="34"/>
        <v>Josh Scobee-2014</v>
      </c>
      <c r="L480" s="13">
        <f t="shared" si="35"/>
        <v>0.70157684337118886</v>
      </c>
      <c r="M480" s="13">
        <f t="shared" si="36"/>
        <v>0.29842315662881114</v>
      </c>
      <c r="N480" s="4">
        <f t="shared" si="37"/>
        <v>8.9056380412303945E-2</v>
      </c>
    </row>
    <row r="481" spans="1:14" x14ac:dyDescent="0.25">
      <c r="A481" s="1">
        <f>Forecast_Data!C475</f>
        <v>2014</v>
      </c>
      <c r="B481" s="1">
        <v>1</v>
      </c>
      <c r="C481" s="1">
        <f>Forecast_Data!E475</f>
        <v>0</v>
      </c>
      <c r="D481" s="1">
        <f>Forecast_Data!F475</f>
        <v>1</v>
      </c>
      <c r="E481" s="1">
        <f>Forecast_Data!G475</f>
        <v>0</v>
      </c>
      <c r="F481" s="1">
        <f>Forecast_Data!H475</f>
        <v>0</v>
      </c>
      <c r="G481" s="1">
        <f>Forecast_Data!I475</f>
        <v>0</v>
      </c>
      <c r="H481" s="1">
        <f>Forecast_Data!J475</f>
        <v>53</v>
      </c>
      <c r="I481" s="1">
        <f>Forecast_Data!K475</f>
        <v>1</v>
      </c>
      <c r="J481" s="1" t="str">
        <f>Forecast_Data!L475</f>
        <v>Josh Scobee</v>
      </c>
      <c r="K481" s="1" t="str">
        <f t="shared" si="34"/>
        <v>Josh Scobee-2014</v>
      </c>
      <c r="L481" s="13">
        <f t="shared" si="35"/>
        <v>0.48447314440115025</v>
      </c>
      <c r="M481" s="13">
        <f t="shared" si="36"/>
        <v>0.5155268555988497</v>
      </c>
      <c r="N481" s="4">
        <f t="shared" si="37"/>
        <v>0.26576793884363725</v>
      </c>
    </row>
    <row r="482" spans="1:14" x14ac:dyDescent="0.25">
      <c r="A482" s="1">
        <f>Forecast_Data!C476</f>
        <v>2014</v>
      </c>
      <c r="B482" s="1">
        <v>1</v>
      </c>
      <c r="C482" s="1">
        <f>Forecast_Data!E476</f>
        <v>0</v>
      </c>
      <c r="D482" s="1">
        <f>Forecast_Data!F476</f>
        <v>1</v>
      </c>
      <c r="E482" s="1">
        <f>Forecast_Data!G476</f>
        <v>0</v>
      </c>
      <c r="F482" s="1">
        <f>Forecast_Data!H476</f>
        <v>0</v>
      </c>
      <c r="G482" s="1">
        <f>Forecast_Data!I476</f>
        <v>0</v>
      </c>
      <c r="H482" s="1">
        <f>Forecast_Data!J476</f>
        <v>42</v>
      </c>
      <c r="I482" s="1">
        <f>Forecast_Data!K476</f>
        <v>0</v>
      </c>
      <c r="J482" s="1" t="str">
        <f>Forecast_Data!L476</f>
        <v>Josh Scobee</v>
      </c>
      <c r="K482" s="1" t="str">
        <f t="shared" si="34"/>
        <v>Josh Scobee-2014</v>
      </c>
      <c r="L482" s="13">
        <f t="shared" si="35"/>
        <v>0.76828854071690245</v>
      </c>
      <c r="M482" s="13">
        <f t="shared" si="36"/>
        <v>-0.76828854071690245</v>
      </c>
      <c r="N482" s="4">
        <f t="shared" si="37"/>
        <v>0.59026728179690746</v>
      </c>
    </row>
    <row r="483" spans="1:14" x14ac:dyDescent="0.25">
      <c r="A483" s="1">
        <f>Forecast_Data!C477</f>
        <v>2014</v>
      </c>
      <c r="B483" s="1">
        <v>1</v>
      </c>
      <c r="C483" s="1">
        <f>Forecast_Data!E477</f>
        <v>0</v>
      </c>
      <c r="D483" s="1">
        <f>Forecast_Data!F477</f>
        <v>1</v>
      </c>
      <c r="E483" s="1">
        <f>Forecast_Data!G477</f>
        <v>0</v>
      </c>
      <c r="F483" s="1">
        <f>Forecast_Data!H477</f>
        <v>0</v>
      </c>
      <c r="G483" s="1">
        <f>Forecast_Data!I477</f>
        <v>0</v>
      </c>
      <c r="H483" s="1">
        <f>Forecast_Data!J477</f>
        <v>45</v>
      </c>
      <c r="I483" s="1">
        <f>Forecast_Data!K477</f>
        <v>1</v>
      </c>
      <c r="J483" s="1" t="str">
        <f>Forecast_Data!L477</f>
        <v>Josh Scobee</v>
      </c>
      <c r="K483" s="1" t="str">
        <f t="shared" si="34"/>
        <v>Josh Scobee-2014</v>
      </c>
      <c r="L483" s="13">
        <f t="shared" si="35"/>
        <v>0.70157684337118886</v>
      </c>
      <c r="M483" s="13">
        <f t="shared" si="36"/>
        <v>0.29842315662881114</v>
      </c>
      <c r="N483" s="4">
        <f t="shared" si="37"/>
        <v>8.9056380412303945E-2</v>
      </c>
    </row>
    <row r="484" spans="1:14" x14ac:dyDescent="0.25">
      <c r="A484" s="1">
        <f>Forecast_Data!C478</f>
        <v>2014</v>
      </c>
      <c r="B484" s="1">
        <v>1</v>
      </c>
      <c r="C484" s="1">
        <f>Forecast_Data!E478</f>
        <v>1</v>
      </c>
      <c r="D484" s="1">
        <f>Forecast_Data!F478</f>
        <v>1</v>
      </c>
      <c r="E484" s="1">
        <f>Forecast_Data!G478</f>
        <v>1</v>
      </c>
      <c r="F484" s="1">
        <f>Forecast_Data!H478</f>
        <v>1</v>
      </c>
      <c r="G484" s="1">
        <f>Forecast_Data!I478</f>
        <v>0</v>
      </c>
      <c r="H484" s="1">
        <f>Forecast_Data!J478</f>
        <v>53</v>
      </c>
      <c r="I484" s="1">
        <f>Forecast_Data!K478</f>
        <v>1</v>
      </c>
      <c r="J484" s="1" t="str">
        <f>Forecast_Data!L478</f>
        <v>Josh Scobee</v>
      </c>
      <c r="K484" s="1" t="str">
        <f t="shared" si="34"/>
        <v>Josh Scobee-2014</v>
      </c>
      <c r="L484" s="13">
        <f t="shared" si="35"/>
        <v>0.31124371578496285</v>
      </c>
      <c r="M484" s="13">
        <f t="shared" si="36"/>
        <v>0.68875628421503721</v>
      </c>
      <c r="N484" s="4">
        <f t="shared" si="37"/>
        <v>0.47438521904570513</v>
      </c>
    </row>
    <row r="485" spans="1:14" x14ac:dyDescent="0.25">
      <c r="A485" s="1">
        <f>Forecast_Data!C479</f>
        <v>2014</v>
      </c>
      <c r="B485" s="1">
        <v>1</v>
      </c>
      <c r="C485" s="1">
        <f>Forecast_Data!E479</f>
        <v>1</v>
      </c>
      <c r="D485" s="1">
        <f>Forecast_Data!F479</f>
        <v>1</v>
      </c>
      <c r="E485" s="1">
        <f>Forecast_Data!G479</f>
        <v>1</v>
      </c>
      <c r="F485" s="1">
        <f>Forecast_Data!H479</f>
        <v>1</v>
      </c>
      <c r="G485" s="1">
        <f>Forecast_Data!I479</f>
        <v>0</v>
      </c>
      <c r="H485" s="1">
        <f>Forecast_Data!J479</f>
        <v>51</v>
      </c>
      <c r="I485" s="1">
        <f>Forecast_Data!K479</f>
        <v>0</v>
      </c>
      <c r="J485" s="1" t="str">
        <f>Forecast_Data!L479</f>
        <v>Josh Scobee</v>
      </c>
      <c r="K485" s="1" t="str">
        <f t="shared" si="34"/>
        <v>Josh Scobee-2014</v>
      </c>
      <c r="L485" s="13">
        <f t="shared" si="35"/>
        <v>0.3623740441302325</v>
      </c>
      <c r="M485" s="13">
        <f t="shared" si="36"/>
        <v>-0.3623740441302325</v>
      </c>
      <c r="N485" s="4">
        <f t="shared" si="37"/>
        <v>0.1313149478592997</v>
      </c>
    </row>
    <row r="486" spans="1:14" x14ac:dyDescent="0.25">
      <c r="A486" s="1">
        <f>Forecast_Data!C480</f>
        <v>2015</v>
      </c>
      <c r="B486" s="1">
        <v>1</v>
      </c>
      <c r="C486" s="1">
        <f>Forecast_Data!E480</f>
        <v>0</v>
      </c>
      <c r="D486" s="1">
        <f>Forecast_Data!F480</f>
        <v>0</v>
      </c>
      <c r="E486" s="1">
        <f>Forecast_Data!G480</f>
        <v>0</v>
      </c>
      <c r="F486" s="1">
        <f>Forecast_Data!H480</f>
        <v>0</v>
      </c>
      <c r="G486" s="1">
        <f>Forecast_Data!I480</f>
        <v>0</v>
      </c>
      <c r="H486" s="1">
        <f>Forecast_Data!J480</f>
        <v>44</v>
      </c>
      <c r="I486" s="1">
        <f>Forecast_Data!K480</f>
        <v>0</v>
      </c>
      <c r="J486" s="1" t="str">
        <f>Forecast_Data!L480</f>
        <v>Josh Scobee</v>
      </c>
      <c r="K486" s="1" t="str">
        <f t="shared" si="34"/>
        <v>Josh Scobee-2015</v>
      </c>
      <c r="L486" s="13">
        <f t="shared" si="35"/>
        <v>0.7935521480153428</v>
      </c>
      <c r="M486" s="13">
        <f t="shared" si="36"/>
        <v>-0.7935521480153428</v>
      </c>
      <c r="N486" s="4">
        <f t="shared" si="37"/>
        <v>0.62972501161976457</v>
      </c>
    </row>
    <row r="487" spans="1:14" x14ac:dyDescent="0.25">
      <c r="A487" s="1">
        <f>Forecast_Data!C481</f>
        <v>2015</v>
      </c>
      <c r="B487" s="1">
        <v>1</v>
      </c>
      <c r="C487" s="1">
        <f>Forecast_Data!E481</f>
        <v>0</v>
      </c>
      <c r="D487" s="1">
        <f>Forecast_Data!F481</f>
        <v>0</v>
      </c>
      <c r="E487" s="1">
        <f>Forecast_Data!G481</f>
        <v>0</v>
      </c>
      <c r="F487" s="1">
        <f>Forecast_Data!H481</f>
        <v>0</v>
      </c>
      <c r="G487" s="1">
        <f>Forecast_Data!I481</f>
        <v>0</v>
      </c>
      <c r="H487" s="1">
        <f>Forecast_Data!J481</f>
        <v>46</v>
      </c>
      <c r="I487" s="1">
        <f>Forecast_Data!K481</f>
        <v>0</v>
      </c>
      <c r="J487" s="1" t="str">
        <f>Forecast_Data!L481</f>
        <v>Josh Scobee</v>
      </c>
      <c r="K487" s="1" t="str">
        <f t="shared" si="34"/>
        <v>Josh Scobee-2015</v>
      </c>
      <c r="L487" s="13">
        <f t="shared" si="35"/>
        <v>0.75347548981731483</v>
      </c>
      <c r="M487" s="13">
        <f t="shared" si="36"/>
        <v>-0.75347548981731483</v>
      </c>
      <c r="N487" s="4">
        <f t="shared" si="37"/>
        <v>0.56772531375544255</v>
      </c>
    </row>
    <row r="488" spans="1:14" x14ac:dyDescent="0.25">
      <c r="A488" s="1">
        <f>Forecast_Data!C482</f>
        <v>2015</v>
      </c>
      <c r="B488" s="1">
        <v>1</v>
      </c>
      <c r="C488" s="1">
        <f>Forecast_Data!E482</f>
        <v>0</v>
      </c>
      <c r="D488" s="1">
        <f>Forecast_Data!F482</f>
        <v>0</v>
      </c>
      <c r="E488" s="1">
        <f>Forecast_Data!G482</f>
        <v>0</v>
      </c>
      <c r="F488" s="1">
        <f>Forecast_Data!H482</f>
        <v>0</v>
      </c>
      <c r="G488" s="1">
        <f>Forecast_Data!I482</f>
        <v>0</v>
      </c>
      <c r="H488" s="1">
        <f>Forecast_Data!J482</f>
        <v>44</v>
      </c>
      <c r="I488" s="1">
        <f>Forecast_Data!K482</f>
        <v>1</v>
      </c>
      <c r="J488" s="1" t="str">
        <f>Forecast_Data!L482</f>
        <v>Josh Scobee</v>
      </c>
      <c r="K488" s="1" t="str">
        <f t="shared" si="34"/>
        <v>Josh Scobee-2015</v>
      </c>
      <c r="L488" s="13">
        <f t="shared" si="35"/>
        <v>0.7935521480153428</v>
      </c>
      <c r="M488" s="13">
        <f t="shared" si="36"/>
        <v>0.2064478519846572</v>
      </c>
      <c r="N488" s="4">
        <f t="shared" si="37"/>
        <v>4.2620715589078928E-2</v>
      </c>
    </row>
    <row r="489" spans="1:14" x14ac:dyDescent="0.25">
      <c r="A489" s="1">
        <f>Forecast_Data!C483</f>
        <v>2015</v>
      </c>
      <c r="B489" s="1">
        <v>1</v>
      </c>
      <c r="C489" s="1">
        <f>Forecast_Data!E483</f>
        <v>0</v>
      </c>
      <c r="D489" s="1">
        <f>Forecast_Data!F483</f>
        <v>0</v>
      </c>
      <c r="E489" s="1">
        <f>Forecast_Data!G483</f>
        <v>0</v>
      </c>
      <c r="F489" s="1">
        <f>Forecast_Data!H483</f>
        <v>0</v>
      </c>
      <c r="G489" s="1">
        <f>Forecast_Data!I483</f>
        <v>0</v>
      </c>
      <c r="H489" s="1">
        <f>Forecast_Data!J483</f>
        <v>24</v>
      </c>
      <c r="I489" s="1">
        <f>Forecast_Data!K483</f>
        <v>1</v>
      </c>
      <c r="J489" s="1" t="str">
        <f>Forecast_Data!L483</f>
        <v>Josh Scobee</v>
      </c>
      <c r="K489" s="1" t="str">
        <f t="shared" si="34"/>
        <v>Josh Scobee-2015</v>
      </c>
      <c r="L489" s="13">
        <f t="shared" si="35"/>
        <v>0.9743901519177316</v>
      </c>
      <c r="M489" s="13">
        <f t="shared" si="36"/>
        <v>2.5609848082268405E-2</v>
      </c>
      <c r="N489" s="4">
        <f t="shared" si="37"/>
        <v>6.5586431879686665E-4</v>
      </c>
    </row>
    <row r="490" spans="1:14" x14ac:dyDescent="0.25">
      <c r="A490" s="1">
        <f>Forecast_Data!C484</f>
        <v>2015</v>
      </c>
      <c r="B490" s="1">
        <v>1</v>
      </c>
      <c r="C490" s="1">
        <f>Forecast_Data!E484</f>
        <v>0</v>
      </c>
      <c r="D490" s="1">
        <f>Forecast_Data!F484</f>
        <v>0</v>
      </c>
      <c r="E490" s="1">
        <f>Forecast_Data!G484</f>
        <v>0</v>
      </c>
      <c r="F490" s="1">
        <f>Forecast_Data!H484</f>
        <v>1</v>
      </c>
      <c r="G490" s="1">
        <f>Forecast_Data!I484</f>
        <v>0</v>
      </c>
      <c r="H490" s="1">
        <f>Forecast_Data!J484</f>
        <v>45</v>
      </c>
      <c r="I490" s="1">
        <f>Forecast_Data!K484</f>
        <v>1</v>
      </c>
      <c r="J490" s="1" t="str">
        <f>Forecast_Data!L484</f>
        <v>Josh Scobee</v>
      </c>
      <c r="K490" s="1" t="str">
        <f t="shared" si="34"/>
        <v>Josh Scobee-2015</v>
      </c>
      <c r="L490" s="13">
        <f t="shared" si="35"/>
        <v>0.73322430264263372</v>
      </c>
      <c r="M490" s="13">
        <f t="shared" si="36"/>
        <v>0.26677569735736628</v>
      </c>
      <c r="N490" s="4">
        <f t="shared" si="37"/>
        <v>7.1169272700509087E-2</v>
      </c>
    </row>
    <row r="491" spans="1:14" x14ac:dyDescent="0.25">
      <c r="A491" s="1">
        <f>Forecast_Data!C485</f>
        <v>2015</v>
      </c>
      <c r="B491" s="1">
        <v>1</v>
      </c>
      <c r="C491" s="1">
        <f>Forecast_Data!E485</f>
        <v>0</v>
      </c>
      <c r="D491" s="1">
        <f>Forecast_Data!F485</f>
        <v>0</v>
      </c>
      <c r="E491" s="1">
        <f>Forecast_Data!G485</f>
        <v>0</v>
      </c>
      <c r="F491" s="1">
        <f>Forecast_Data!H485</f>
        <v>1</v>
      </c>
      <c r="G491" s="1">
        <f>Forecast_Data!I485</f>
        <v>0</v>
      </c>
      <c r="H491" s="1">
        <f>Forecast_Data!J485</f>
        <v>36</v>
      </c>
      <c r="I491" s="1">
        <f>Forecast_Data!K485</f>
        <v>1</v>
      </c>
      <c r="J491" s="1" t="str">
        <f>Forecast_Data!L485</f>
        <v>Josh Scobee</v>
      </c>
      <c r="K491" s="1" t="str">
        <f t="shared" si="34"/>
        <v>Josh Scobee-2015</v>
      </c>
      <c r="L491" s="13">
        <f t="shared" si="35"/>
        <v>0.88519846067320562</v>
      </c>
      <c r="M491" s="13">
        <f t="shared" si="36"/>
        <v>0.11480153932679438</v>
      </c>
      <c r="N491" s="4">
        <f t="shared" si="37"/>
        <v>1.3179393431801516E-2</v>
      </c>
    </row>
    <row r="492" spans="1:14" x14ac:dyDescent="0.25">
      <c r="A492" s="1">
        <f>Forecast_Data!C486</f>
        <v>2015</v>
      </c>
      <c r="B492" s="1">
        <v>1</v>
      </c>
      <c r="C492" s="1">
        <f>Forecast_Data!E486</f>
        <v>0</v>
      </c>
      <c r="D492" s="1">
        <f>Forecast_Data!F486</f>
        <v>0</v>
      </c>
      <c r="E492" s="1">
        <f>Forecast_Data!G486</f>
        <v>0</v>
      </c>
      <c r="F492" s="1">
        <f>Forecast_Data!H486</f>
        <v>1</v>
      </c>
      <c r="G492" s="1">
        <f>Forecast_Data!I486</f>
        <v>0</v>
      </c>
      <c r="H492" s="1">
        <f>Forecast_Data!J486</f>
        <v>49</v>
      </c>
      <c r="I492" s="1">
        <f>Forecast_Data!K486</f>
        <v>0</v>
      </c>
      <c r="J492" s="1" t="str">
        <f>Forecast_Data!L486</f>
        <v>Josh Scobee</v>
      </c>
      <c r="K492" s="1" t="str">
        <f t="shared" si="34"/>
        <v>Josh Scobee-2015</v>
      </c>
      <c r="L492" s="13">
        <f t="shared" si="35"/>
        <v>0.63473182066337186</v>
      </c>
      <c r="M492" s="13">
        <f t="shared" si="36"/>
        <v>-0.63473182066337186</v>
      </c>
      <c r="N492" s="4">
        <f t="shared" si="37"/>
        <v>0.40288448416263883</v>
      </c>
    </row>
    <row r="493" spans="1:14" x14ac:dyDescent="0.25">
      <c r="A493" s="1">
        <f>Forecast_Data!C487</f>
        <v>2015</v>
      </c>
      <c r="B493" s="1">
        <v>1</v>
      </c>
      <c r="C493" s="1">
        <f>Forecast_Data!E487</f>
        <v>0</v>
      </c>
      <c r="D493" s="1">
        <f>Forecast_Data!F487</f>
        <v>0</v>
      </c>
      <c r="E493" s="1">
        <f>Forecast_Data!G487</f>
        <v>0</v>
      </c>
      <c r="F493" s="1">
        <f>Forecast_Data!H487</f>
        <v>1</v>
      </c>
      <c r="G493" s="1">
        <f>Forecast_Data!I487</f>
        <v>0</v>
      </c>
      <c r="H493" s="1">
        <f>Forecast_Data!J487</f>
        <v>41</v>
      </c>
      <c r="I493" s="1">
        <f>Forecast_Data!K487</f>
        <v>0</v>
      </c>
      <c r="J493" s="1" t="str">
        <f>Forecast_Data!L487</f>
        <v>Josh Scobee</v>
      </c>
      <c r="K493" s="1" t="str">
        <f t="shared" si="34"/>
        <v>Josh Scobee-2015</v>
      </c>
      <c r="L493" s="13">
        <f t="shared" si="35"/>
        <v>0.81298382803858693</v>
      </c>
      <c r="M493" s="13">
        <f t="shared" si="36"/>
        <v>-0.81298382803858693</v>
      </c>
      <c r="N493" s="4">
        <f t="shared" si="37"/>
        <v>0.66094270465227467</v>
      </c>
    </row>
    <row r="494" spans="1:14" x14ac:dyDescent="0.25">
      <c r="A494" s="1">
        <f>Forecast_Data!C488</f>
        <v>2012</v>
      </c>
      <c r="B494" s="1">
        <v>1</v>
      </c>
      <c r="C494" s="1">
        <f>Forecast_Data!E488</f>
        <v>0</v>
      </c>
      <c r="D494" s="1">
        <f>Forecast_Data!F488</f>
        <v>0</v>
      </c>
      <c r="E494" s="1">
        <f>Forecast_Data!G488</f>
        <v>0</v>
      </c>
      <c r="F494" s="1">
        <f>Forecast_Data!H488</f>
        <v>0</v>
      </c>
      <c r="G494" s="1">
        <f>Forecast_Data!I488</f>
        <v>0</v>
      </c>
      <c r="H494" s="1">
        <f>Forecast_Data!J488</f>
        <v>41</v>
      </c>
      <c r="I494" s="1">
        <f>Forecast_Data!K488</f>
        <v>1</v>
      </c>
      <c r="J494" s="1" t="str">
        <f>Forecast_Data!L488</f>
        <v>Lawrence Tynes</v>
      </c>
      <c r="K494" s="1" t="str">
        <f t="shared" si="34"/>
        <v>Lawrence Tynes-2012</v>
      </c>
      <c r="L494" s="13">
        <f t="shared" si="35"/>
        <v>0.84426701684556227</v>
      </c>
      <c r="M494" s="13">
        <f t="shared" si="36"/>
        <v>0.15573298315443773</v>
      </c>
      <c r="N494" s="4">
        <f t="shared" si="37"/>
        <v>2.4252762042180385E-2</v>
      </c>
    </row>
    <row r="495" spans="1:14" x14ac:dyDescent="0.25">
      <c r="A495" s="1">
        <f>Forecast_Data!C489</f>
        <v>2012</v>
      </c>
      <c r="B495" s="1">
        <v>1</v>
      </c>
      <c r="C495" s="1">
        <f>Forecast_Data!E489</f>
        <v>0</v>
      </c>
      <c r="D495" s="1">
        <f>Forecast_Data!F489</f>
        <v>0</v>
      </c>
      <c r="E495" s="1">
        <f>Forecast_Data!G489</f>
        <v>0</v>
      </c>
      <c r="F495" s="1">
        <f>Forecast_Data!H489</f>
        <v>0</v>
      </c>
      <c r="G495" s="1">
        <f>Forecast_Data!I489</f>
        <v>0</v>
      </c>
      <c r="H495" s="1">
        <f>Forecast_Data!J489</f>
        <v>37</v>
      </c>
      <c r="I495" s="1">
        <f>Forecast_Data!K489</f>
        <v>1</v>
      </c>
      <c r="J495" s="1" t="str">
        <f>Forecast_Data!L489</f>
        <v>Lawrence Tynes</v>
      </c>
      <c r="K495" s="1" t="str">
        <f t="shared" si="34"/>
        <v>Lawrence Tynes-2012</v>
      </c>
      <c r="L495" s="13">
        <f t="shared" si="35"/>
        <v>0.89555645754546476</v>
      </c>
      <c r="M495" s="13">
        <f t="shared" si="36"/>
        <v>0.10444354245453524</v>
      </c>
      <c r="N495" s="4">
        <f t="shared" si="37"/>
        <v>1.0908453560452306E-2</v>
      </c>
    </row>
    <row r="496" spans="1:14" x14ac:dyDescent="0.25">
      <c r="A496" s="1">
        <f>Forecast_Data!C490</f>
        <v>2012</v>
      </c>
      <c r="B496" s="1">
        <v>1</v>
      </c>
      <c r="C496" s="1">
        <f>Forecast_Data!E490</f>
        <v>0</v>
      </c>
      <c r="D496" s="1">
        <f>Forecast_Data!F490</f>
        <v>0</v>
      </c>
      <c r="E496" s="1">
        <f>Forecast_Data!G490</f>
        <v>0</v>
      </c>
      <c r="F496" s="1">
        <f>Forecast_Data!H490</f>
        <v>0</v>
      </c>
      <c r="G496" s="1">
        <f>Forecast_Data!I490</f>
        <v>0</v>
      </c>
      <c r="H496" s="1">
        <f>Forecast_Data!J490</f>
        <v>26</v>
      </c>
      <c r="I496" s="1">
        <f>Forecast_Data!K490</f>
        <v>1</v>
      </c>
      <c r="J496" s="1" t="str">
        <f>Forecast_Data!L490</f>
        <v>Lawrence Tynes</v>
      </c>
      <c r="K496" s="1" t="str">
        <f t="shared" si="34"/>
        <v>Lawrence Tynes-2012</v>
      </c>
      <c r="L496" s="13">
        <f t="shared" si="35"/>
        <v>0.96800316857243784</v>
      </c>
      <c r="M496" s="13">
        <f t="shared" si="36"/>
        <v>3.1996831427562156E-2</v>
      </c>
      <c r="N496" s="4">
        <f t="shared" si="37"/>
        <v>1.0237972214038292E-3</v>
      </c>
    </row>
    <row r="497" spans="1:14" x14ac:dyDescent="0.25">
      <c r="A497" s="1">
        <f>Forecast_Data!C491</f>
        <v>2012</v>
      </c>
      <c r="B497" s="1">
        <v>1</v>
      </c>
      <c r="C497" s="1">
        <f>Forecast_Data!E491</f>
        <v>0</v>
      </c>
      <c r="D497" s="1">
        <f>Forecast_Data!F491</f>
        <v>0</v>
      </c>
      <c r="E497" s="1">
        <f>Forecast_Data!G491</f>
        <v>0</v>
      </c>
      <c r="F497" s="1">
        <f>Forecast_Data!H491</f>
        <v>0</v>
      </c>
      <c r="G497" s="1">
        <f>Forecast_Data!I491</f>
        <v>0</v>
      </c>
      <c r="H497" s="1">
        <f>Forecast_Data!J491</f>
        <v>43</v>
      </c>
      <c r="I497" s="1">
        <f>Forecast_Data!K491</f>
        <v>1</v>
      </c>
      <c r="J497" s="1" t="str">
        <f>Forecast_Data!L491</f>
        <v>Lawrence Tynes</v>
      </c>
      <c r="K497" s="1" t="str">
        <f t="shared" si="34"/>
        <v>Lawrence Tynes-2012</v>
      </c>
      <c r="L497" s="13">
        <f t="shared" si="35"/>
        <v>0.81169926659384772</v>
      </c>
      <c r="M497" s="13">
        <f t="shared" si="36"/>
        <v>0.18830073340615228</v>
      </c>
      <c r="N497" s="4">
        <f t="shared" si="37"/>
        <v>3.5457166201294833E-2</v>
      </c>
    </row>
    <row r="498" spans="1:14" x14ac:dyDescent="0.25">
      <c r="A498" s="1">
        <f>Forecast_Data!C492</f>
        <v>2012</v>
      </c>
      <c r="B498" s="1">
        <v>1</v>
      </c>
      <c r="C498" s="1">
        <f>Forecast_Data!E492</f>
        <v>0</v>
      </c>
      <c r="D498" s="1">
        <f>Forecast_Data!F492</f>
        <v>0</v>
      </c>
      <c r="E498" s="1">
        <f>Forecast_Data!G492</f>
        <v>0</v>
      </c>
      <c r="F498" s="1">
        <f>Forecast_Data!H492</f>
        <v>0</v>
      </c>
      <c r="G498" s="1">
        <f>Forecast_Data!I492</f>
        <v>0</v>
      </c>
      <c r="H498" s="1">
        <f>Forecast_Data!J492</f>
        <v>37</v>
      </c>
      <c r="I498" s="1">
        <f>Forecast_Data!K492</f>
        <v>1</v>
      </c>
      <c r="J498" s="1" t="str">
        <f>Forecast_Data!L492</f>
        <v>Lawrence Tynes</v>
      </c>
      <c r="K498" s="1" t="str">
        <f t="shared" si="34"/>
        <v>Lawrence Tynes-2012</v>
      </c>
      <c r="L498" s="13">
        <f t="shared" si="35"/>
        <v>0.89555645754546476</v>
      </c>
      <c r="M498" s="13">
        <f t="shared" si="36"/>
        <v>0.10444354245453524</v>
      </c>
      <c r="N498" s="4">
        <f t="shared" si="37"/>
        <v>1.0908453560452306E-2</v>
      </c>
    </row>
    <row r="499" spans="1:14" x14ac:dyDescent="0.25">
      <c r="A499" s="1">
        <f>Forecast_Data!C493</f>
        <v>2012</v>
      </c>
      <c r="B499" s="1">
        <v>1</v>
      </c>
      <c r="C499" s="1">
        <f>Forecast_Data!E493</f>
        <v>0</v>
      </c>
      <c r="D499" s="1">
        <f>Forecast_Data!F493</f>
        <v>0</v>
      </c>
      <c r="E499" s="1">
        <f>Forecast_Data!G493</f>
        <v>0</v>
      </c>
      <c r="F499" s="1">
        <f>Forecast_Data!H493</f>
        <v>0</v>
      </c>
      <c r="G499" s="1">
        <f>Forecast_Data!I493</f>
        <v>0</v>
      </c>
      <c r="H499" s="1">
        <f>Forecast_Data!J493</f>
        <v>30</v>
      </c>
      <c r="I499" s="1">
        <f>Forecast_Data!K493</f>
        <v>0</v>
      </c>
      <c r="J499" s="1" t="str">
        <f>Forecast_Data!L493</f>
        <v>Lawrence Tynes</v>
      </c>
      <c r="K499" s="1" t="str">
        <f t="shared" si="34"/>
        <v>Lawrence Tynes-2012</v>
      </c>
      <c r="L499" s="13">
        <f t="shared" si="35"/>
        <v>0.95031666983427465</v>
      </c>
      <c r="M499" s="13">
        <f t="shared" si="36"/>
        <v>-0.95031666983427465</v>
      </c>
      <c r="N499" s="4">
        <f t="shared" si="37"/>
        <v>0.90310177296490579</v>
      </c>
    </row>
    <row r="500" spans="1:14" x14ac:dyDescent="0.25">
      <c r="A500" s="1">
        <f>Forecast_Data!C494</f>
        <v>2012</v>
      </c>
      <c r="B500" s="1">
        <v>1</v>
      </c>
      <c r="C500" s="1">
        <f>Forecast_Data!E494</f>
        <v>0</v>
      </c>
      <c r="D500" s="1">
        <f>Forecast_Data!F494</f>
        <v>0</v>
      </c>
      <c r="E500" s="1">
        <f>Forecast_Data!G494</f>
        <v>0</v>
      </c>
      <c r="F500" s="1">
        <f>Forecast_Data!H494</f>
        <v>0</v>
      </c>
      <c r="G500" s="1">
        <f>Forecast_Data!I494</f>
        <v>0</v>
      </c>
      <c r="H500" s="1">
        <f>Forecast_Data!J494</f>
        <v>22</v>
      </c>
      <c r="I500" s="1">
        <f>Forecast_Data!K494</f>
        <v>1</v>
      </c>
      <c r="J500" s="1" t="str">
        <f>Forecast_Data!L494</f>
        <v>Lawrence Tynes</v>
      </c>
      <c r="K500" s="1" t="str">
        <f t="shared" si="34"/>
        <v>Lawrence Tynes-2012</v>
      </c>
      <c r="L500" s="13">
        <f t="shared" si="35"/>
        <v>0.97952917183868415</v>
      </c>
      <c r="M500" s="13">
        <f t="shared" si="36"/>
        <v>2.0470828161315846E-2</v>
      </c>
      <c r="N500" s="4">
        <f t="shared" si="37"/>
        <v>4.1905480561012188E-4</v>
      </c>
    </row>
    <row r="501" spans="1:14" x14ac:dyDescent="0.25">
      <c r="A501" s="1">
        <f>Forecast_Data!C495</f>
        <v>2012</v>
      </c>
      <c r="B501" s="1">
        <v>1</v>
      </c>
      <c r="C501" s="1">
        <f>Forecast_Data!E495</f>
        <v>0</v>
      </c>
      <c r="D501" s="1">
        <f>Forecast_Data!F495</f>
        <v>0</v>
      </c>
      <c r="E501" s="1">
        <f>Forecast_Data!G495</f>
        <v>0</v>
      </c>
      <c r="F501" s="1">
        <f>Forecast_Data!H495</f>
        <v>0</v>
      </c>
      <c r="G501" s="1">
        <f>Forecast_Data!I495</f>
        <v>0</v>
      </c>
      <c r="H501" s="1">
        <f>Forecast_Data!J495</f>
        <v>37</v>
      </c>
      <c r="I501" s="1">
        <f>Forecast_Data!K495</f>
        <v>1</v>
      </c>
      <c r="J501" s="1" t="str">
        <f>Forecast_Data!L495</f>
        <v>Lawrence Tynes</v>
      </c>
      <c r="K501" s="1" t="str">
        <f t="shared" si="34"/>
        <v>Lawrence Tynes-2012</v>
      </c>
      <c r="L501" s="13">
        <f t="shared" si="35"/>
        <v>0.89555645754546476</v>
      </c>
      <c r="M501" s="13">
        <f t="shared" si="36"/>
        <v>0.10444354245453524</v>
      </c>
      <c r="N501" s="4">
        <f t="shared" si="37"/>
        <v>1.0908453560452306E-2</v>
      </c>
    </row>
    <row r="502" spans="1:14" x14ac:dyDescent="0.25">
      <c r="A502" s="1">
        <f>Forecast_Data!C496</f>
        <v>2012</v>
      </c>
      <c r="B502" s="1">
        <v>1</v>
      </c>
      <c r="C502" s="1">
        <f>Forecast_Data!E496</f>
        <v>0</v>
      </c>
      <c r="D502" s="1">
        <f>Forecast_Data!F496</f>
        <v>0</v>
      </c>
      <c r="E502" s="1">
        <f>Forecast_Data!G496</f>
        <v>0</v>
      </c>
      <c r="F502" s="1">
        <f>Forecast_Data!H496</f>
        <v>0</v>
      </c>
      <c r="G502" s="1">
        <f>Forecast_Data!I496</f>
        <v>0</v>
      </c>
      <c r="H502" s="1">
        <f>Forecast_Data!J496</f>
        <v>24</v>
      </c>
      <c r="I502" s="1">
        <f>Forecast_Data!K496</f>
        <v>1</v>
      </c>
      <c r="J502" s="1" t="str">
        <f>Forecast_Data!L496</f>
        <v>Lawrence Tynes</v>
      </c>
      <c r="K502" s="1" t="str">
        <f t="shared" si="34"/>
        <v>Lawrence Tynes-2012</v>
      </c>
      <c r="L502" s="13">
        <f t="shared" si="35"/>
        <v>0.9743901519177316</v>
      </c>
      <c r="M502" s="13">
        <f t="shared" si="36"/>
        <v>2.5609848082268405E-2</v>
      </c>
      <c r="N502" s="4">
        <f t="shared" si="37"/>
        <v>6.5586431879686665E-4</v>
      </c>
    </row>
    <row r="503" spans="1:14" x14ac:dyDescent="0.25">
      <c r="A503" s="1">
        <f>Forecast_Data!C497</f>
        <v>2012</v>
      </c>
      <c r="B503" s="1">
        <v>1</v>
      </c>
      <c r="C503" s="1">
        <f>Forecast_Data!E497</f>
        <v>0</v>
      </c>
      <c r="D503" s="1">
        <f>Forecast_Data!F497</f>
        <v>0</v>
      </c>
      <c r="E503" s="1">
        <f>Forecast_Data!G497</f>
        <v>0</v>
      </c>
      <c r="F503" s="1">
        <f>Forecast_Data!H497</f>
        <v>0</v>
      </c>
      <c r="G503" s="1">
        <f>Forecast_Data!I497</f>
        <v>0</v>
      </c>
      <c r="H503" s="1">
        <f>Forecast_Data!J497</f>
        <v>36</v>
      </c>
      <c r="I503" s="1">
        <f>Forecast_Data!K497</f>
        <v>1</v>
      </c>
      <c r="J503" s="1" t="str">
        <f>Forecast_Data!L497</f>
        <v>Lawrence Tynes</v>
      </c>
      <c r="K503" s="1" t="str">
        <f t="shared" si="34"/>
        <v>Lawrence Tynes-2012</v>
      </c>
      <c r="L503" s="13">
        <f t="shared" si="35"/>
        <v>0.90580157209510104</v>
      </c>
      <c r="M503" s="13">
        <f t="shared" si="36"/>
        <v>9.4198427904898963E-2</v>
      </c>
      <c r="N503" s="4">
        <f t="shared" si="37"/>
        <v>8.8733438197544472E-3</v>
      </c>
    </row>
    <row r="504" spans="1:14" x14ac:dyDescent="0.25">
      <c r="A504" s="1">
        <f>Forecast_Data!C498</f>
        <v>2012</v>
      </c>
      <c r="B504" s="1">
        <v>1</v>
      </c>
      <c r="C504" s="1">
        <f>Forecast_Data!E498</f>
        <v>0</v>
      </c>
      <c r="D504" s="1">
        <f>Forecast_Data!F498</f>
        <v>0</v>
      </c>
      <c r="E504" s="1">
        <f>Forecast_Data!G498</f>
        <v>0</v>
      </c>
      <c r="F504" s="1">
        <f>Forecast_Data!H498</f>
        <v>0</v>
      </c>
      <c r="G504" s="1">
        <f>Forecast_Data!I498</f>
        <v>0</v>
      </c>
      <c r="H504" s="1">
        <f>Forecast_Data!J498</f>
        <v>24</v>
      </c>
      <c r="I504" s="1">
        <f>Forecast_Data!K498</f>
        <v>1</v>
      </c>
      <c r="J504" s="1" t="str">
        <f>Forecast_Data!L498</f>
        <v>Lawrence Tynes</v>
      </c>
      <c r="K504" s="1" t="str">
        <f t="shared" si="34"/>
        <v>Lawrence Tynes-2012</v>
      </c>
      <c r="L504" s="13">
        <f t="shared" si="35"/>
        <v>0.9743901519177316</v>
      </c>
      <c r="M504" s="13">
        <f t="shared" si="36"/>
        <v>2.5609848082268405E-2</v>
      </c>
      <c r="N504" s="4">
        <f t="shared" si="37"/>
        <v>6.5586431879686665E-4</v>
      </c>
    </row>
    <row r="505" spans="1:14" x14ac:dyDescent="0.25">
      <c r="A505" s="1">
        <f>Forecast_Data!C499</f>
        <v>2012</v>
      </c>
      <c r="B505" s="1">
        <v>1</v>
      </c>
      <c r="C505" s="1">
        <f>Forecast_Data!E499</f>
        <v>0</v>
      </c>
      <c r="D505" s="1">
        <f>Forecast_Data!F499</f>
        <v>0</v>
      </c>
      <c r="E505" s="1">
        <f>Forecast_Data!G499</f>
        <v>0</v>
      </c>
      <c r="F505" s="1">
        <f>Forecast_Data!H499</f>
        <v>1</v>
      </c>
      <c r="G505" s="1">
        <f>Forecast_Data!I499</f>
        <v>0</v>
      </c>
      <c r="H505" s="1">
        <f>Forecast_Data!J499</f>
        <v>47</v>
      </c>
      <c r="I505" s="1">
        <f>Forecast_Data!K499</f>
        <v>1</v>
      </c>
      <c r="J505" s="1" t="str">
        <f>Forecast_Data!L499</f>
        <v>Lawrence Tynes</v>
      </c>
      <c r="K505" s="1" t="str">
        <f t="shared" si="34"/>
        <v>Lawrence Tynes-2012</v>
      </c>
      <c r="L505" s="13">
        <f t="shared" si="35"/>
        <v>0.68606945453005364</v>
      </c>
      <c r="M505" s="13">
        <f t="shared" si="36"/>
        <v>0.31393054546994636</v>
      </c>
      <c r="N505" s="4">
        <f t="shared" si="37"/>
        <v>9.8552387379058068E-2</v>
      </c>
    </row>
    <row r="506" spans="1:14" x14ac:dyDescent="0.25">
      <c r="A506" s="1">
        <f>Forecast_Data!C500</f>
        <v>2012</v>
      </c>
      <c r="B506" s="1">
        <v>1</v>
      </c>
      <c r="C506" s="1">
        <f>Forecast_Data!E500</f>
        <v>0</v>
      </c>
      <c r="D506" s="1">
        <f>Forecast_Data!F500</f>
        <v>0</v>
      </c>
      <c r="E506" s="1">
        <f>Forecast_Data!G500</f>
        <v>0</v>
      </c>
      <c r="F506" s="1">
        <f>Forecast_Data!H500</f>
        <v>1</v>
      </c>
      <c r="G506" s="1">
        <f>Forecast_Data!I500</f>
        <v>0</v>
      </c>
      <c r="H506" s="1">
        <f>Forecast_Data!J500</f>
        <v>49</v>
      </c>
      <c r="I506" s="1">
        <f>Forecast_Data!K500</f>
        <v>1</v>
      </c>
      <c r="J506" s="1" t="str">
        <f>Forecast_Data!L500</f>
        <v>Lawrence Tynes</v>
      </c>
      <c r="K506" s="1" t="str">
        <f t="shared" si="34"/>
        <v>Lawrence Tynes-2012</v>
      </c>
      <c r="L506" s="13">
        <f t="shared" si="35"/>
        <v>0.63473182066337186</v>
      </c>
      <c r="M506" s="13">
        <f t="shared" si="36"/>
        <v>0.36526817933662814</v>
      </c>
      <c r="N506" s="4">
        <f t="shared" si="37"/>
        <v>0.13342084283589514</v>
      </c>
    </row>
    <row r="507" spans="1:14" x14ac:dyDescent="0.25">
      <c r="A507" s="1">
        <f>Forecast_Data!C501</f>
        <v>2012</v>
      </c>
      <c r="B507" s="1">
        <v>1</v>
      </c>
      <c r="C507" s="1">
        <f>Forecast_Data!E501</f>
        <v>0</v>
      </c>
      <c r="D507" s="1">
        <f>Forecast_Data!F501</f>
        <v>0</v>
      </c>
      <c r="E507" s="1">
        <f>Forecast_Data!G501</f>
        <v>0</v>
      </c>
      <c r="F507" s="1">
        <f>Forecast_Data!H501</f>
        <v>1</v>
      </c>
      <c r="G507" s="1">
        <f>Forecast_Data!I501</f>
        <v>0</v>
      </c>
      <c r="H507" s="1">
        <f>Forecast_Data!J501</f>
        <v>30</v>
      </c>
      <c r="I507" s="1">
        <f>Forecast_Data!K501</f>
        <v>1</v>
      </c>
      <c r="J507" s="1" t="str">
        <f>Forecast_Data!L501</f>
        <v>Lawrence Tynes</v>
      </c>
      <c r="K507" s="1" t="str">
        <f t="shared" si="34"/>
        <v>Lawrence Tynes-2012</v>
      </c>
      <c r="L507" s="13">
        <f t="shared" si="35"/>
        <v>0.93879199758670429</v>
      </c>
      <c r="M507" s="13">
        <f t="shared" si="36"/>
        <v>6.1208002413295715E-2</v>
      </c>
      <c r="N507" s="4">
        <f t="shared" si="37"/>
        <v>3.7464195594260142E-3</v>
      </c>
    </row>
    <row r="508" spans="1:14" x14ac:dyDescent="0.25">
      <c r="A508" s="1">
        <f>Forecast_Data!C502</f>
        <v>2012</v>
      </c>
      <c r="B508" s="1">
        <v>1</v>
      </c>
      <c r="C508" s="1">
        <f>Forecast_Data!E502</f>
        <v>0</v>
      </c>
      <c r="D508" s="1">
        <f>Forecast_Data!F502</f>
        <v>0</v>
      </c>
      <c r="E508" s="1">
        <f>Forecast_Data!G502</f>
        <v>0</v>
      </c>
      <c r="F508" s="1">
        <f>Forecast_Data!H502</f>
        <v>1</v>
      </c>
      <c r="G508" s="1">
        <f>Forecast_Data!I502</f>
        <v>0</v>
      </c>
      <c r="H508" s="1">
        <f>Forecast_Data!J502</f>
        <v>36</v>
      </c>
      <c r="I508" s="1">
        <f>Forecast_Data!K502</f>
        <v>1</v>
      </c>
      <c r="J508" s="1" t="str">
        <f>Forecast_Data!L502</f>
        <v>Lawrence Tynes</v>
      </c>
      <c r="K508" s="1" t="str">
        <f t="shared" si="34"/>
        <v>Lawrence Tynes-2012</v>
      </c>
      <c r="L508" s="13">
        <f t="shared" si="35"/>
        <v>0.88519846067320562</v>
      </c>
      <c r="M508" s="13">
        <f t="shared" si="36"/>
        <v>0.11480153932679438</v>
      </c>
      <c r="N508" s="4">
        <f t="shared" si="37"/>
        <v>1.3179393431801516E-2</v>
      </c>
    </row>
    <row r="509" spans="1:14" x14ac:dyDescent="0.25">
      <c r="A509" s="1">
        <f>Forecast_Data!C503</f>
        <v>2012</v>
      </c>
      <c r="B509" s="1">
        <v>1</v>
      </c>
      <c r="C509" s="1">
        <f>Forecast_Data!E503</f>
        <v>0</v>
      </c>
      <c r="D509" s="1">
        <f>Forecast_Data!F503</f>
        <v>0</v>
      </c>
      <c r="E509" s="1">
        <f>Forecast_Data!G503</f>
        <v>0</v>
      </c>
      <c r="F509" s="1">
        <f>Forecast_Data!H503</f>
        <v>1</v>
      </c>
      <c r="G509" s="1">
        <f>Forecast_Data!I503</f>
        <v>0</v>
      </c>
      <c r="H509" s="1">
        <f>Forecast_Data!J503</f>
        <v>27</v>
      </c>
      <c r="I509" s="1">
        <f>Forecast_Data!K503</f>
        <v>1</v>
      </c>
      <c r="J509" s="1" t="str">
        <f>Forecast_Data!L503</f>
        <v>Lawrence Tynes</v>
      </c>
      <c r="K509" s="1" t="str">
        <f t="shared" si="34"/>
        <v>Lawrence Tynes-2012</v>
      </c>
      <c r="L509" s="13">
        <f t="shared" si="35"/>
        <v>0.95581464092396862</v>
      </c>
      <c r="M509" s="13">
        <f t="shared" si="36"/>
        <v>4.4185359076031383E-2</v>
      </c>
      <c r="N509" s="4">
        <f t="shared" si="37"/>
        <v>1.9523459566778288E-3</v>
      </c>
    </row>
    <row r="510" spans="1:14" x14ac:dyDescent="0.25">
      <c r="A510" s="1">
        <f>Forecast_Data!C504</f>
        <v>2012</v>
      </c>
      <c r="B510" s="1">
        <v>1</v>
      </c>
      <c r="C510" s="1">
        <f>Forecast_Data!E504</f>
        <v>0</v>
      </c>
      <c r="D510" s="1">
        <f>Forecast_Data!F504</f>
        <v>0</v>
      </c>
      <c r="E510" s="1">
        <f>Forecast_Data!G504</f>
        <v>0</v>
      </c>
      <c r="F510" s="1">
        <f>Forecast_Data!H504</f>
        <v>1</v>
      </c>
      <c r="G510" s="1">
        <f>Forecast_Data!I504</f>
        <v>0</v>
      </c>
      <c r="H510" s="1">
        <f>Forecast_Data!J504</f>
        <v>25</v>
      </c>
      <c r="I510" s="1">
        <f>Forecast_Data!K504</f>
        <v>1</v>
      </c>
      <c r="J510" s="1" t="str">
        <f>Forecast_Data!L504</f>
        <v>Lawrence Tynes</v>
      </c>
      <c r="K510" s="1" t="str">
        <f t="shared" si="34"/>
        <v>Lawrence Tynes-2012</v>
      </c>
      <c r="L510" s="13">
        <f t="shared" si="35"/>
        <v>0.96454550109563053</v>
      </c>
      <c r="M510" s="13">
        <f t="shared" si="36"/>
        <v>3.5454498904369469E-2</v>
      </c>
      <c r="N510" s="4">
        <f t="shared" si="37"/>
        <v>1.2570214925599359E-3</v>
      </c>
    </row>
    <row r="511" spans="1:14" x14ac:dyDescent="0.25">
      <c r="A511" s="1">
        <f>Forecast_Data!C505</f>
        <v>2012</v>
      </c>
      <c r="B511" s="1">
        <v>1</v>
      </c>
      <c r="C511" s="1">
        <f>Forecast_Data!E505</f>
        <v>0</v>
      </c>
      <c r="D511" s="1">
        <f>Forecast_Data!F505</f>
        <v>0</v>
      </c>
      <c r="E511" s="1">
        <f>Forecast_Data!G505</f>
        <v>0</v>
      </c>
      <c r="F511" s="1">
        <f>Forecast_Data!H505</f>
        <v>1</v>
      </c>
      <c r="G511" s="1">
        <f>Forecast_Data!I505</f>
        <v>0</v>
      </c>
      <c r="H511" s="1">
        <f>Forecast_Data!J505</f>
        <v>54</v>
      </c>
      <c r="I511" s="1">
        <f>Forecast_Data!K505</f>
        <v>0</v>
      </c>
      <c r="J511" s="1" t="str">
        <f>Forecast_Data!L505</f>
        <v>Lawrence Tynes</v>
      </c>
      <c r="K511" s="1" t="str">
        <f t="shared" si="34"/>
        <v>Lawrence Tynes-2012</v>
      </c>
      <c r="L511" s="13">
        <f t="shared" si="35"/>
        <v>0.49487015628119757</v>
      </c>
      <c r="M511" s="13">
        <f t="shared" si="36"/>
        <v>-0.49487015628119757</v>
      </c>
      <c r="N511" s="4">
        <f t="shared" si="37"/>
        <v>0.24489647157777691</v>
      </c>
    </row>
    <row r="512" spans="1:14" x14ac:dyDescent="0.25">
      <c r="A512" s="1">
        <f>Forecast_Data!C506</f>
        <v>2012</v>
      </c>
      <c r="B512" s="1">
        <v>1</v>
      </c>
      <c r="C512" s="1">
        <f>Forecast_Data!E506</f>
        <v>1</v>
      </c>
      <c r="D512" s="1">
        <f>Forecast_Data!F506</f>
        <v>0</v>
      </c>
      <c r="E512" s="1">
        <f>Forecast_Data!G506</f>
        <v>0</v>
      </c>
      <c r="F512" s="1">
        <f>Forecast_Data!H506</f>
        <v>0</v>
      </c>
      <c r="G512" s="1">
        <f>Forecast_Data!I506</f>
        <v>0</v>
      </c>
      <c r="H512" s="1">
        <f>Forecast_Data!J506</f>
        <v>29</v>
      </c>
      <c r="I512" s="1">
        <f>Forecast_Data!K506</f>
        <v>1</v>
      </c>
      <c r="J512" s="1" t="str">
        <f>Forecast_Data!L506</f>
        <v>Lawrence Tynes</v>
      </c>
      <c r="K512" s="1" t="str">
        <f t="shared" si="34"/>
        <v>Lawrence Tynes-2012</v>
      </c>
      <c r="L512" s="13">
        <f t="shared" si="35"/>
        <v>0.94093379357342055</v>
      </c>
      <c r="M512" s="13">
        <f t="shared" si="36"/>
        <v>5.9066206426579448E-2</v>
      </c>
      <c r="N512" s="4">
        <f t="shared" si="37"/>
        <v>3.4888167416272952E-3</v>
      </c>
    </row>
    <row r="513" spans="1:14" x14ac:dyDescent="0.25">
      <c r="A513" s="1">
        <f>Forecast_Data!C507</f>
        <v>2012</v>
      </c>
      <c r="B513" s="1">
        <v>1</v>
      </c>
      <c r="C513" s="1">
        <f>Forecast_Data!E507</f>
        <v>1</v>
      </c>
      <c r="D513" s="1">
        <f>Forecast_Data!F507</f>
        <v>0</v>
      </c>
      <c r="E513" s="1">
        <f>Forecast_Data!G507</f>
        <v>0</v>
      </c>
      <c r="F513" s="1">
        <f>Forecast_Data!H507</f>
        <v>0</v>
      </c>
      <c r="G513" s="1">
        <f>Forecast_Data!I507</f>
        <v>0</v>
      </c>
      <c r="H513" s="1">
        <f>Forecast_Data!J507</f>
        <v>40</v>
      </c>
      <c r="I513" s="1">
        <f>Forecast_Data!K507</f>
        <v>1</v>
      </c>
      <c r="J513" s="1" t="str">
        <f>Forecast_Data!L507</f>
        <v>Lawrence Tynes</v>
      </c>
      <c r="K513" s="1" t="str">
        <f t="shared" si="34"/>
        <v>Lawrence Tynes-2012</v>
      </c>
      <c r="L513" s="13">
        <f t="shared" si="35"/>
        <v>0.81867763735409271</v>
      </c>
      <c r="M513" s="13">
        <f t="shared" si="36"/>
        <v>0.18132236264590729</v>
      </c>
      <c r="N513" s="4">
        <f t="shared" si="37"/>
        <v>3.2877799195493912E-2</v>
      </c>
    </row>
    <row r="514" spans="1:14" x14ac:dyDescent="0.25">
      <c r="A514" s="1">
        <f>Forecast_Data!C508</f>
        <v>2012</v>
      </c>
      <c r="B514" s="1">
        <v>1</v>
      </c>
      <c r="C514" s="1">
        <f>Forecast_Data!E508</f>
        <v>0</v>
      </c>
      <c r="D514" s="1">
        <f>Forecast_Data!F508</f>
        <v>0</v>
      </c>
      <c r="E514" s="1">
        <f>Forecast_Data!G508</f>
        <v>0</v>
      </c>
      <c r="F514" s="1">
        <f>Forecast_Data!H508</f>
        <v>1</v>
      </c>
      <c r="G514" s="1">
        <f>Forecast_Data!I508</f>
        <v>0</v>
      </c>
      <c r="H514" s="1">
        <f>Forecast_Data!J508</f>
        <v>34</v>
      </c>
      <c r="I514" s="1">
        <f>Forecast_Data!K508</f>
        <v>1</v>
      </c>
      <c r="J514" s="1" t="str">
        <f>Forecast_Data!L508</f>
        <v>Lawrence Tynes</v>
      </c>
      <c r="K514" s="1" t="str">
        <f t="shared" si="34"/>
        <v>Lawrence Tynes-2012</v>
      </c>
      <c r="L514" s="13">
        <f t="shared" si="35"/>
        <v>0.90651811319435049</v>
      </c>
      <c r="M514" s="13">
        <f t="shared" si="36"/>
        <v>9.3481886805649506E-2</v>
      </c>
      <c r="N514" s="4">
        <f t="shared" si="37"/>
        <v>8.7388631607442663E-3</v>
      </c>
    </row>
    <row r="515" spans="1:14" x14ac:dyDescent="0.25">
      <c r="A515" s="1">
        <f>Forecast_Data!C509</f>
        <v>2012</v>
      </c>
      <c r="B515" s="1">
        <v>1</v>
      </c>
      <c r="C515" s="1">
        <f>Forecast_Data!E509</f>
        <v>0</v>
      </c>
      <c r="D515" s="1">
        <f>Forecast_Data!F509</f>
        <v>0</v>
      </c>
      <c r="E515" s="1">
        <f>Forecast_Data!G509</f>
        <v>0</v>
      </c>
      <c r="F515" s="1">
        <f>Forecast_Data!H509</f>
        <v>1</v>
      </c>
      <c r="G515" s="1">
        <f>Forecast_Data!I509</f>
        <v>0</v>
      </c>
      <c r="H515" s="1">
        <f>Forecast_Data!J509</f>
        <v>40</v>
      </c>
      <c r="I515" s="1">
        <f>Forecast_Data!K509</f>
        <v>0</v>
      </c>
      <c r="J515" s="1" t="str">
        <f>Forecast_Data!L509</f>
        <v>Lawrence Tynes</v>
      </c>
      <c r="K515" s="1" t="str">
        <f t="shared" si="34"/>
        <v>Lawrence Tynes-2012</v>
      </c>
      <c r="L515" s="13">
        <f t="shared" si="35"/>
        <v>0.82978923818292694</v>
      </c>
      <c r="M515" s="13">
        <f t="shared" si="36"/>
        <v>-0.82978923818292694</v>
      </c>
      <c r="N515" s="4">
        <f t="shared" si="37"/>
        <v>0.6885501798042023</v>
      </c>
    </row>
    <row r="516" spans="1:14" x14ac:dyDescent="0.25">
      <c r="A516" s="1">
        <f>Forecast_Data!C510</f>
        <v>2012</v>
      </c>
      <c r="B516" s="1">
        <v>1</v>
      </c>
      <c r="C516" s="1">
        <f>Forecast_Data!E510</f>
        <v>0</v>
      </c>
      <c r="D516" s="1">
        <f>Forecast_Data!F510</f>
        <v>0</v>
      </c>
      <c r="E516" s="1">
        <f>Forecast_Data!G510</f>
        <v>0</v>
      </c>
      <c r="F516" s="1">
        <f>Forecast_Data!H510</f>
        <v>1</v>
      </c>
      <c r="G516" s="1">
        <f>Forecast_Data!I510</f>
        <v>0</v>
      </c>
      <c r="H516" s="1">
        <f>Forecast_Data!J510</f>
        <v>30</v>
      </c>
      <c r="I516" s="1">
        <f>Forecast_Data!K510</f>
        <v>1</v>
      </c>
      <c r="J516" s="1" t="str">
        <f>Forecast_Data!L510</f>
        <v>Lawrence Tynes</v>
      </c>
      <c r="K516" s="1" t="str">
        <f t="shared" si="34"/>
        <v>Lawrence Tynes-2012</v>
      </c>
      <c r="L516" s="13">
        <f t="shared" si="35"/>
        <v>0.93879199758670429</v>
      </c>
      <c r="M516" s="13">
        <f t="shared" si="36"/>
        <v>6.1208002413295715E-2</v>
      </c>
      <c r="N516" s="4">
        <f t="shared" si="37"/>
        <v>3.7464195594260142E-3</v>
      </c>
    </row>
    <row r="517" spans="1:14" x14ac:dyDescent="0.25">
      <c r="A517" s="1">
        <f>Forecast_Data!C511</f>
        <v>2012</v>
      </c>
      <c r="B517" s="1">
        <v>1</v>
      </c>
      <c r="C517" s="1">
        <f>Forecast_Data!E511</f>
        <v>0</v>
      </c>
      <c r="D517" s="1">
        <f>Forecast_Data!F511</f>
        <v>0</v>
      </c>
      <c r="E517" s="1">
        <f>Forecast_Data!G511</f>
        <v>0</v>
      </c>
      <c r="F517" s="1">
        <f>Forecast_Data!H511</f>
        <v>1</v>
      </c>
      <c r="G517" s="1">
        <f>Forecast_Data!I511</f>
        <v>0</v>
      </c>
      <c r="H517" s="1">
        <f>Forecast_Data!J511</f>
        <v>22</v>
      </c>
      <c r="I517" s="1">
        <f>Forecast_Data!K511</f>
        <v>1</v>
      </c>
      <c r="J517" s="1" t="str">
        <f>Forecast_Data!L511</f>
        <v>Lawrence Tynes</v>
      </c>
      <c r="K517" s="1" t="str">
        <f t="shared" si="34"/>
        <v>Lawrence Tynes-2012</v>
      </c>
      <c r="L517" s="13">
        <f t="shared" si="35"/>
        <v>0.97459958929510371</v>
      </c>
      <c r="M517" s="13">
        <f t="shared" si="36"/>
        <v>2.5400410704896292E-2</v>
      </c>
      <c r="N517" s="4">
        <f t="shared" si="37"/>
        <v>6.451808639774102E-4</v>
      </c>
    </row>
    <row r="518" spans="1:14" x14ac:dyDescent="0.25">
      <c r="A518" s="1">
        <f>Forecast_Data!C512</f>
        <v>2012</v>
      </c>
      <c r="B518" s="1">
        <v>1</v>
      </c>
      <c r="C518" s="1">
        <f>Forecast_Data!E512</f>
        <v>0</v>
      </c>
      <c r="D518" s="1">
        <f>Forecast_Data!F512</f>
        <v>0</v>
      </c>
      <c r="E518" s="1">
        <f>Forecast_Data!G512</f>
        <v>0</v>
      </c>
      <c r="F518" s="1">
        <f>Forecast_Data!H512</f>
        <v>1</v>
      </c>
      <c r="G518" s="1">
        <f>Forecast_Data!I512</f>
        <v>0</v>
      </c>
      <c r="H518" s="1">
        <f>Forecast_Data!J512</f>
        <v>32</v>
      </c>
      <c r="I518" s="1">
        <f>Forecast_Data!K512</f>
        <v>1</v>
      </c>
      <c r="J518" s="1" t="str">
        <f>Forecast_Data!L512</f>
        <v>Lawrence Tynes</v>
      </c>
      <c r="K518" s="1" t="str">
        <f t="shared" si="34"/>
        <v>Lawrence Tynes-2012</v>
      </c>
      <c r="L518" s="13">
        <f t="shared" si="35"/>
        <v>0.92421747345102112</v>
      </c>
      <c r="M518" s="13">
        <f t="shared" si="36"/>
        <v>7.5782526548978879E-2</v>
      </c>
      <c r="N518" s="4">
        <f t="shared" si="37"/>
        <v>5.7429913301466889E-3</v>
      </c>
    </row>
    <row r="519" spans="1:14" x14ac:dyDescent="0.25">
      <c r="A519" s="1">
        <f>Forecast_Data!C513</f>
        <v>2012</v>
      </c>
      <c r="B519" s="1">
        <v>1</v>
      </c>
      <c r="C519" s="1">
        <f>Forecast_Data!E513</f>
        <v>0</v>
      </c>
      <c r="D519" s="1">
        <f>Forecast_Data!F513</f>
        <v>0</v>
      </c>
      <c r="E519" s="1">
        <f>Forecast_Data!G513</f>
        <v>1</v>
      </c>
      <c r="F519" s="1">
        <f>Forecast_Data!H513</f>
        <v>0</v>
      </c>
      <c r="G519" s="1">
        <f>Forecast_Data!I513</f>
        <v>0</v>
      </c>
      <c r="H519" s="1">
        <f>Forecast_Data!J513</f>
        <v>27</v>
      </c>
      <c r="I519" s="1">
        <f>Forecast_Data!K513</f>
        <v>1</v>
      </c>
      <c r="J519" s="1" t="str">
        <f>Forecast_Data!L513</f>
        <v>Lawrence Tynes</v>
      </c>
      <c r="K519" s="1" t="str">
        <f t="shared" si="34"/>
        <v>Lawrence Tynes-2012</v>
      </c>
      <c r="L519" s="13">
        <f t="shared" si="35"/>
        <v>0.95610790006838764</v>
      </c>
      <c r="M519" s="13">
        <f t="shared" si="36"/>
        <v>4.3892099931612361E-2</v>
      </c>
      <c r="N519" s="4">
        <f t="shared" si="37"/>
        <v>1.9265164364066457E-3</v>
      </c>
    </row>
    <row r="520" spans="1:14" x14ac:dyDescent="0.25">
      <c r="A520" s="1">
        <f>Forecast_Data!C514</f>
        <v>2012</v>
      </c>
      <c r="B520" s="1">
        <v>1</v>
      </c>
      <c r="C520" s="1">
        <f>Forecast_Data!E514</f>
        <v>0</v>
      </c>
      <c r="D520" s="1">
        <f>Forecast_Data!F514</f>
        <v>0</v>
      </c>
      <c r="E520" s="1">
        <f>Forecast_Data!G514</f>
        <v>1</v>
      </c>
      <c r="F520" s="1">
        <f>Forecast_Data!H514</f>
        <v>0</v>
      </c>
      <c r="G520" s="1">
        <f>Forecast_Data!I514</f>
        <v>0</v>
      </c>
      <c r="H520" s="1">
        <f>Forecast_Data!J514</f>
        <v>39</v>
      </c>
      <c r="I520" s="1">
        <f>Forecast_Data!K514</f>
        <v>1</v>
      </c>
      <c r="J520" s="1" t="str">
        <f>Forecast_Data!L514</f>
        <v>Lawrence Tynes</v>
      </c>
      <c r="K520" s="1" t="str">
        <f t="shared" si="34"/>
        <v>Lawrence Tynes-2012</v>
      </c>
      <c r="L520" s="13">
        <f t="shared" si="35"/>
        <v>0.8462801130309423</v>
      </c>
      <c r="M520" s="13">
        <f t="shared" si="36"/>
        <v>0.1537198869690577</v>
      </c>
      <c r="N520" s="4">
        <f t="shared" si="37"/>
        <v>2.3629803649779874E-2</v>
      </c>
    </row>
    <row r="521" spans="1:14" x14ac:dyDescent="0.25">
      <c r="A521" s="1">
        <f>Forecast_Data!C515</f>
        <v>2012</v>
      </c>
      <c r="B521" s="1">
        <v>1</v>
      </c>
      <c r="C521" s="1">
        <f>Forecast_Data!E515</f>
        <v>0</v>
      </c>
      <c r="D521" s="1">
        <f>Forecast_Data!F515</f>
        <v>0</v>
      </c>
      <c r="E521" s="1">
        <f>Forecast_Data!G515</f>
        <v>0</v>
      </c>
      <c r="F521" s="1">
        <f>Forecast_Data!H515</f>
        <v>0</v>
      </c>
      <c r="G521" s="1">
        <f>Forecast_Data!I515</f>
        <v>0</v>
      </c>
      <c r="H521" s="1">
        <f>Forecast_Data!J515</f>
        <v>51</v>
      </c>
      <c r="I521" s="1">
        <f>Forecast_Data!K515</f>
        <v>0</v>
      </c>
      <c r="J521" s="1" t="str">
        <f>Forecast_Data!L515</f>
        <v>Lawrence Tynes</v>
      </c>
      <c r="K521" s="1" t="str">
        <f t="shared" ref="K521:K584" si="38">CONCATENATE(J521,"-",A521)</f>
        <v>Lawrence Tynes-2012</v>
      </c>
      <c r="L521" s="13">
        <f t="shared" ref="L521:L584" si="39">1/(1+EXP(-(SUMPRODUCT($B$3:$H$3,B521:H521))))</f>
        <v>0.63277593995266612</v>
      </c>
      <c r="M521" s="13">
        <f t="shared" ref="M521:M584" si="40">I521-L521</f>
        <v>-0.63277593995266612</v>
      </c>
      <c r="N521" s="4">
        <f t="shared" ref="N521:N584" si="41">M521^2</f>
        <v>0.4004053901829801</v>
      </c>
    </row>
    <row r="522" spans="1:14" x14ac:dyDescent="0.25">
      <c r="A522" s="1">
        <f>Forecast_Data!C516</f>
        <v>2012</v>
      </c>
      <c r="B522" s="1">
        <v>1</v>
      </c>
      <c r="C522" s="1">
        <f>Forecast_Data!E516</f>
        <v>0</v>
      </c>
      <c r="D522" s="1">
        <f>Forecast_Data!F516</f>
        <v>0</v>
      </c>
      <c r="E522" s="1">
        <f>Forecast_Data!G516</f>
        <v>0</v>
      </c>
      <c r="F522" s="1">
        <f>Forecast_Data!H516</f>
        <v>0</v>
      </c>
      <c r="G522" s="1">
        <f>Forecast_Data!I516</f>
        <v>0</v>
      </c>
      <c r="H522" s="1">
        <f>Forecast_Data!J516</f>
        <v>50</v>
      </c>
      <c r="I522" s="1">
        <f>Forecast_Data!K516</f>
        <v>1</v>
      </c>
      <c r="J522" s="1" t="str">
        <f>Forecast_Data!L516</f>
        <v>Lawrence Tynes</v>
      </c>
      <c r="K522" s="1" t="str">
        <f t="shared" si="38"/>
        <v>Lawrence Tynes-2012</v>
      </c>
      <c r="L522" s="13">
        <f t="shared" si="39"/>
        <v>0.65898232068151108</v>
      </c>
      <c r="M522" s="13">
        <f t="shared" si="40"/>
        <v>0.34101767931848892</v>
      </c>
      <c r="N522" s="4">
        <f t="shared" si="41"/>
        <v>0.11629305760776774</v>
      </c>
    </row>
    <row r="523" spans="1:14" x14ac:dyDescent="0.25">
      <c r="A523" s="1">
        <f>Forecast_Data!C517</f>
        <v>2012</v>
      </c>
      <c r="B523" s="1">
        <v>1</v>
      </c>
      <c r="C523" s="1">
        <f>Forecast_Data!E517</f>
        <v>0</v>
      </c>
      <c r="D523" s="1">
        <f>Forecast_Data!F517</f>
        <v>0</v>
      </c>
      <c r="E523" s="1">
        <f>Forecast_Data!G517</f>
        <v>0</v>
      </c>
      <c r="F523" s="1">
        <f>Forecast_Data!H517</f>
        <v>0</v>
      </c>
      <c r="G523" s="1">
        <f>Forecast_Data!I517</f>
        <v>0</v>
      </c>
      <c r="H523" s="1">
        <f>Forecast_Data!J517</f>
        <v>23</v>
      </c>
      <c r="I523" s="1">
        <f>Forecast_Data!K517</f>
        <v>1</v>
      </c>
      <c r="J523" s="1" t="str">
        <f>Forecast_Data!L517</f>
        <v>Lawrence Tynes</v>
      </c>
      <c r="K523" s="1" t="str">
        <f t="shared" si="38"/>
        <v>Lawrence Tynes-2012</v>
      </c>
      <c r="L523" s="13">
        <f t="shared" si="39"/>
        <v>0.97710002018532272</v>
      </c>
      <c r="M523" s="13">
        <f t="shared" si="40"/>
        <v>2.2899979814677285E-2</v>
      </c>
      <c r="N523" s="4">
        <f t="shared" si="41"/>
        <v>5.2440907551262706E-4</v>
      </c>
    </row>
    <row r="524" spans="1:14" x14ac:dyDescent="0.25">
      <c r="A524" s="1">
        <f>Forecast_Data!C518</f>
        <v>2012</v>
      </c>
      <c r="B524" s="1">
        <v>1</v>
      </c>
      <c r="C524" s="1">
        <f>Forecast_Data!E518</f>
        <v>0</v>
      </c>
      <c r="D524" s="1">
        <f>Forecast_Data!F518</f>
        <v>0</v>
      </c>
      <c r="E524" s="1">
        <f>Forecast_Data!G518</f>
        <v>1</v>
      </c>
      <c r="F524" s="1">
        <f>Forecast_Data!H518</f>
        <v>0</v>
      </c>
      <c r="G524" s="1">
        <f>Forecast_Data!I518</f>
        <v>0</v>
      </c>
      <c r="H524" s="1">
        <f>Forecast_Data!J518</f>
        <v>23</v>
      </c>
      <c r="I524" s="1">
        <f>Forecast_Data!K518</f>
        <v>1</v>
      </c>
      <c r="J524" s="1" t="str">
        <f>Forecast_Data!L518</f>
        <v>Lawrence Tynes</v>
      </c>
      <c r="K524" s="1" t="str">
        <f t="shared" si="38"/>
        <v>Lawrence Tynes-2012</v>
      </c>
      <c r="L524" s="13">
        <f t="shared" si="39"/>
        <v>0.97179399947827383</v>
      </c>
      <c r="M524" s="13">
        <f t="shared" si="40"/>
        <v>2.8206000521726171E-2</v>
      </c>
      <c r="N524" s="4">
        <f t="shared" si="41"/>
        <v>7.9557846543161699E-4</v>
      </c>
    </row>
    <row r="525" spans="1:14" x14ac:dyDescent="0.25">
      <c r="A525" s="1">
        <f>Forecast_Data!C519</f>
        <v>2012</v>
      </c>
      <c r="B525" s="1">
        <v>1</v>
      </c>
      <c r="C525" s="1">
        <f>Forecast_Data!E519</f>
        <v>0</v>
      </c>
      <c r="D525" s="1">
        <f>Forecast_Data!F519</f>
        <v>0</v>
      </c>
      <c r="E525" s="1">
        <f>Forecast_Data!G519</f>
        <v>1</v>
      </c>
      <c r="F525" s="1">
        <f>Forecast_Data!H519</f>
        <v>0</v>
      </c>
      <c r="G525" s="1">
        <f>Forecast_Data!I519</f>
        <v>0</v>
      </c>
      <c r="H525" s="1">
        <f>Forecast_Data!J519</f>
        <v>31</v>
      </c>
      <c r="I525" s="1">
        <f>Forecast_Data!K519</f>
        <v>1</v>
      </c>
      <c r="J525" s="1" t="str">
        <f>Forecast_Data!L519</f>
        <v>Lawrence Tynes</v>
      </c>
      <c r="K525" s="1" t="str">
        <f t="shared" si="38"/>
        <v>Lawrence Tynes-2012</v>
      </c>
      <c r="L525" s="13">
        <f t="shared" si="39"/>
        <v>0.93230601294616278</v>
      </c>
      <c r="M525" s="13">
        <f t="shared" si="40"/>
        <v>6.7693987053837223E-2</v>
      </c>
      <c r="N525" s="4">
        <f t="shared" si="41"/>
        <v>4.582475883245082E-3</v>
      </c>
    </row>
    <row r="526" spans="1:14" x14ac:dyDescent="0.25">
      <c r="A526" s="1">
        <f>Forecast_Data!C520</f>
        <v>2012</v>
      </c>
      <c r="B526" s="1">
        <v>1</v>
      </c>
      <c r="C526" s="1">
        <f>Forecast_Data!E520</f>
        <v>0</v>
      </c>
      <c r="D526" s="1">
        <f>Forecast_Data!F520</f>
        <v>1</v>
      </c>
      <c r="E526" s="1">
        <f>Forecast_Data!G520</f>
        <v>1</v>
      </c>
      <c r="F526" s="1">
        <f>Forecast_Data!H520</f>
        <v>0</v>
      </c>
      <c r="G526" s="1">
        <f>Forecast_Data!I520</f>
        <v>0</v>
      </c>
      <c r="H526" s="1">
        <f>Forecast_Data!J520</f>
        <v>43</v>
      </c>
      <c r="I526" s="1">
        <f>Forecast_Data!K520</f>
        <v>1</v>
      </c>
      <c r="J526" s="1" t="str">
        <f>Forecast_Data!L520</f>
        <v>Lawrence Tynes</v>
      </c>
      <c r="K526" s="1" t="str">
        <f t="shared" si="38"/>
        <v>Lawrence Tynes-2012</v>
      </c>
      <c r="L526" s="13">
        <f t="shared" si="39"/>
        <v>0.70478948084636706</v>
      </c>
      <c r="M526" s="13">
        <f t="shared" si="40"/>
        <v>0.29521051915363294</v>
      </c>
      <c r="N526" s="4">
        <f t="shared" si="41"/>
        <v>8.714925061895748E-2</v>
      </c>
    </row>
    <row r="527" spans="1:14" x14ac:dyDescent="0.25">
      <c r="A527" s="1">
        <f>Forecast_Data!C521</f>
        <v>2012</v>
      </c>
      <c r="B527" s="1">
        <v>1</v>
      </c>
      <c r="C527" s="1">
        <f>Forecast_Data!E521</f>
        <v>0</v>
      </c>
      <c r="D527" s="1">
        <f>Forecast_Data!F521</f>
        <v>0</v>
      </c>
      <c r="E527" s="1">
        <f>Forecast_Data!G521</f>
        <v>0</v>
      </c>
      <c r="F527" s="1">
        <f>Forecast_Data!H521</f>
        <v>1</v>
      </c>
      <c r="G527" s="1">
        <f>Forecast_Data!I521</f>
        <v>0</v>
      </c>
      <c r="H527" s="1">
        <f>Forecast_Data!J521</f>
        <v>39</v>
      </c>
      <c r="I527" s="1">
        <f>Forecast_Data!K521</f>
        <v>1</v>
      </c>
      <c r="J527" s="1" t="str">
        <f>Forecast_Data!L521</f>
        <v>Lawrence Tynes</v>
      </c>
      <c r="K527" s="1" t="str">
        <f t="shared" si="38"/>
        <v>Lawrence Tynes-2012</v>
      </c>
      <c r="L527" s="13">
        <f t="shared" si="39"/>
        <v>0.84537172939526051</v>
      </c>
      <c r="M527" s="13">
        <f t="shared" si="40"/>
        <v>0.15462827060473949</v>
      </c>
      <c r="N527" s="4">
        <f t="shared" si="41"/>
        <v>2.3909902070212544E-2</v>
      </c>
    </row>
    <row r="528" spans="1:14" x14ac:dyDescent="0.25">
      <c r="A528" s="1">
        <f>Forecast_Data!C522</f>
        <v>2012</v>
      </c>
      <c r="B528" s="1">
        <v>1</v>
      </c>
      <c r="C528" s="1">
        <f>Forecast_Data!E522</f>
        <v>0</v>
      </c>
      <c r="D528" s="1">
        <f>Forecast_Data!F522</f>
        <v>0</v>
      </c>
      <c r="E528" s="1">
        <f>Forecast_Data!G522</f>
        <v>0</v>
      </c>
      <c r="F528" s="1">
        <f>Forecast_Data!H522</f>
        <v>1</v>
      </c>
      <c r="G528" s="1">
        <f>Forecast_Data!I522</f>
        <v>0</v>
      </c>
      <c r="H528" s="1">
        <f>Forecast_Data!J522</f>
        <v>43</v>
      </c>
      <c r="I528" s="1">
        <f>Forecast_Data!K522</f>
        <v>0</v>
      </c>
      <c r="J528" s="1" t="str">
        <f>Forecast_Data!L522</f>
        <v>Lawrence Tynes</v>
      </c>
      <c r="K528" s="1" t="str">
        <f t="shared" si="38"/>
        <v>Lawrence Tynes-2012</v>
      </c>
      <c r="L528" s="13">
        <f t="shared" si="39"/>
        <v>0.77561271064965442</v>
      </c>
      <c r="M528" s="13">
        <f t="shared" si="40"/>
        <v>-0.77561271064965442</v>
      </c>
      <c r="N528" s="4">
        <f t="shared" si="41"/>
        <v>0.60157507692130452</v>
      </c>
    </row>
    <row r="529" spans="1:14" x14ac:dyDescent="0.25">
      <c r="A529" s="1">
        <f>Forecast_Data!C523</f>
        <v>2012</v>
      </c>
      <c r="B529" s="1">
        <v>1</v>
      </c>
      <c r="C529" s="1">
        <f>Forecast_Data!E523</f>
        <v>0</v>
      </c>
      <c r="D529" s="1">
        <f>Forecast_Data!F523</f>
        <v>0</v>
      </c>
      <c r="E529" s="1">
        <f>Forecast_Data!G523</f>
        <v>0</v>
      </c>
      <c r="F529" s="1">
        <f>Forecast_Data!H523</f>
        <v>1</v>
      </c>
      <c r="G529" s="1">
        <f>Forecast_Data!I523</f>
        <v>0</v>
      </c>
      <c r="H529" s="1">
        <f>Forecast_Data!J523</f>
        <v>40</v>
      </c>
      <c r="I529" s="1">
        <f>Forecast_Data!K523</f>
        <v>1</v>
      </c>
      <c r="J529" s="1" t="str">
        <f>Forecast_Data!L523</f>
        <v>Lawrence Tynes</v>
      </c>
      <c r="K529" s="1" t="str">
        <f t="shared" si="38"/>
        <v>Lawrence Tynes-2012</v>
      </c>
      <c r="L529" s="13">
        <f t="shared" si="39"/>
        <v>0.82978923818292694</v>
      </c>
      <c r="M529" s="13">
        <f t="shared" si="40"/>
        <v>0.17021076181707306</v>
      </c>
      <c r="N529" s="4">
        <f t="shared" si="41"/>
        <v>2.8971703438348376E-2</v>
      </c>
    </row>
    <row r="530" spans="1:14" x14ac:dyDescent="0.25">
      <c r="A530" s="1">
        <f>Forecast_Data!C524</f>
        <v>2012</v>
      </c>
      <c r="B530" s="1">
        <v>1</v>
      </c>
      <c r="C530" s="1">
        <f>Forecast_Data!E524</f>
        <v>0</v>
      </c>
      <c r="D530" s="1">
        <f>Forecast_Data!F524</f>
        <v>0</v>
      </c>
      <c r="E530" s="1">
        <f>Forecast_Data!G524</f>
        <v>0</v>
      </c>
      <c r="F530" s="1">
        <f>Forecast_Data!H524</f>
        <v>1</v>
      </c>
      <c r="G530" s="1">
        <f>Forecast_Data!I524</f>
        <v>0</v>
      </c>
      <c r="H530" s="1">
        <f>Forecast_Data!J524</f>
        <v>35</v>
      </c>
      <c r="I530" s="1">
        <f>Forecast_Data!K524</f>
        <v>1</v>
      </c>
      <c r="J530" s="1" t="str">
        <f>Forecast_Data!L524</f>
        <v>Lawrence Tynes</v>
      </c>
      <c r="K530" s="1" t="str">
        <f t="shared" si="38"/>
        <v>Lawrence Tynes-2012</v>
      </c>
      <c r="L530" s="13">
        <f t="shared" si="39"/>
        <v>0.89634201202718056</v>
      </c>
      <c r="M530" s="13">
        <f t="shared" si="40"/>
        <v>0.10365798797281944</v>
      </c>
      <c r="N530" s="4">
        <f t="shared" si="41"/>
        <v>1.074497847057318E-2</v>
      </c>
    </row>
    <row r="531" spans="1:14" x14ac:dyDescent="0.25">
      <c r="A531" s="1">
        <f>Forecast_Data!C525</f>
        <v>2012</v>
      </c>
      <c r="B531" s="1">
        <v>1</v>
      </c>
      <c r="C531" s="1">
        <f>Forecast_Data!E525</f>
        <v>1</v>
      </c>
      <c r="D531" s="1">
        <f>Forecast_Data!F525</f>
        <v>1</v>
      </c>
      <c r="E531" s="1">
        <f>Forecast_Data!G525</f>
        <v>0</v>
      </c>
      <c r="F531" s="1">
        <f>Forecast_Data!H525</f>
        <v>0</v>
      </c>
      <c r="G531" s="1">
        <f>Forecast_Data!I525</f>
        <v>0</v>
      </c>
      <c r="H531" s="1">
        <f>Forecast_Data!J525</f>
        <v>36</v>
      </c>
      <c r="I531" s="1">
        <f>Forecast_Data!K525</f>
        <v>0</v>
      </c>
      <c r="J531" s="1" t="str">
        <f>Forecast_Data!L525</f>
        <v>Lawrence Tynes</v>
      </c>
      <c r="K531" s="1" t="str">
        <f t="shared" si="38"/>
        <v>Lawrence Tynes-2012</v>
      </c>
      <c r="L531" s="13">
        <f t="shared" si="39"/>
        <v>0.83045443555482168</v>
      </c>
      <c r="M531" s="13">
        <f t="shared" si="40"/>
        <v>-0.83045443555482168</v>
      </c>
      <c r="N531" s="4">
        <f t="shared" si="41"/>
        <v>0.68965456953267745</v>
      </c>
    </row>
    <row r="532" spans="1:14" x14ac:dyDescent="0.25">
      <c r="A532" s="1">
        <f>Forecast_Data!C526</f>
        <v>2012</v>
      </c>
      <c r="B532" s="1">
        <v>1</v>
      </c>
      <c r="C532" s="1">
        <f>Forecast_Data!E526</f>
        <v>1</v>
      </c>
      <c r="D532" s="1">
        <f>Forecast_Data!F526</f>
        <v>1</v>
      </c>
      <c r="E532" s="1">
        <f>Forecast_Data!G526</f>
        <v>0</v>
      </c>
      <c r="F532" s="1">
        <f>Forecast_Data!H526</f>
        <v>0</v>
      </c>
      <c r="G532" s="1">
        <f>Forecast_Data!I526</f>
        <v>0</v>
      </c>
      <c r="H532" s="1">
        <f>Forecast_Data!J526</f>
        <v>39</v>
      </c>
      <c r="I532" s="1">
        <f>Forecast_Data!K526</f>
        <v>1</v>
      </c>
      <c r="J532" s="1" t="str">
        <f>Forecast_Data!L526</f>
        <v>Lawrence Tynes</v>
      </c>
      <c r="K532" s="1" t="str">
        <f t="shared" si="38"/>
        <v>Lawrence Tynes-2012</v>
      </c>
      <c r="L532" s="13">
        <f t="shared" si="39"/>
        <v>0.77643258954689776</v>
      </c>
      <c r="M532" s="13">
        <f t="shared" si="40"/>
        <v>0.22356741045310224</v>
      </c>
      <c r="N532" s="4">
        <f t="shared" si="41"/>
        <v>4.998238701670589E-2</v>
      </c>
    </row>
    <row r="533" spans="1:14" x14ac:dyDescent="0.25">
      <c r="A533" s="1">
        <f>Forecast_Data!C527</f>
        <v>2012</v>
      </c>
      <c r="B533" s="1">
        <v>1</v>
      </c>
      <c r="C533" s="1">
        <f>Forecast_Data!E527</f>
        <v>0</v>
      </c>
      <c r="D533" s="1">
        <f>Forecast_Data!F527</f>
        <v>0</v>
      </c>
      <c r="E533" s="1">
        <f>Forecast_Data!G527</f>
        <v>0</v>
      </c>
      <c r="F533" s="1">
        <f>Forecast_Data!H527</f>
        <v>0</v>
      </c>
      <c r="G533" s="1">
        <f>Forecast_Data!I527</f>
        <v>0</v>
      </c>
      <c r="H533" s="1">
        <f>Forecast_Data!J527</f>
        <v>37</v>
      </c>
      <c r="I533" s="1">
        <f>Forecast_Data!K527</f>
        <v>1</v>
      </c>
      <c r="J533" s="1" t="str">
        <f>Forecast_Data!L527</f>
        <v>Matt Bryant</v>
      </c>
      <c r="K533" s="1" t="str">
        <f t="shared" si="38"/>
        <v>Matt Bryant-2012</v>
      </c>
      <c r="L533" s="13">
        <f t="shared" si="39"/>
        <v>0.89555645754546476</v>
      </c>
      <c r="M533" s="13">
        <f t="shared" si="40"/>
        <v>0.10444354245453524</v>
      </c>
      <c r="N533" s="4">
        <f t="shared" si="41"/>
        <v>1.0908453560452306E-2</v>
      </c>
    </row>
    <row r="534" spans="1:14" x14ac:dyDescent="0.25">
      <c r="A534" s="1">
        <f>Forecast_Data!C528</f>
        <v>2012</v>
      </c>
      <c r="B534" s="1">
        <v>1</v>
      </c>
      <c r="C534" s="1">
        <f>Forecast_Data!E528</f>
        <v>0</v>
      </c>
      <c r="D534" s="1">
        <f>Forecast_Data!F528</f>
        <v>0</v>
      </c>
      <c r="E534" s="1">
        <f>Forecast_Data!G528</f>
        <v>0</v>
      </c>
      <c r="F534" s="1">
        <f>Forecast_Data!H528</f>
        <v>0</v>
      </c>
      <c r="G534" s="1">
        <f>Forecast_Data!I528</f>
        <v>0</v>
      </c>
      <c r="H534" s="1">
        <f>Forecast_Data!J528</f>
        <v>42</v>
      </c>
      <c r="I534" s="1">
        <f>Forecast_Data!K528</f>
        <v>1</v>
      </c>
      <c r="J534" s="1" t="str">
        <f>Forecast_Data!L528</f>
        <v>Matt Bryant</v>
      </c>
      <c r="K534" s="1" t="str">
        <f t="shared" si="38"/>
        <v>Matt Bryant-2012</v>
      </c>
      <c r="L534" s="13">
        <f t="shared" si="39"/>
        <v>0.82859577151481367</v>
      </c>
      <c r="M534" s="13">
        <f t="shared" si="40"/>
        <v>0.17140422848518633</v>
      </c>
      <c r="N534" s="4">
        <f t="shared" si="41"/>
        <v>2.9379409542601959E-2</v>
      </c>
    </row>
    <row r="535" spans="1:14" x14ac:dyDescent="0.25">
      <c r="A535" s="1">
        <f>Forecast_Data!C529</f>
        <v>2012</v>
      </c>
      <c r="B535" s="1">
        <v>1</v>
      </c>
      <c r="C535" s="1">
        <f>Forecast_Data!E529</f>
        <v>0</v>
      </c>
      <c r="D535" s="1">
        <f>Forecast_Data!F529</f>
        <v>0</v>
      </c>
      <c r="E535" s="1">
        <f>Forecast_Data!G529</f>
        <v>0</v>
      </c>
      <c r="F535" s="1">
        <f>Forecast_Data!H529</f>
        <v>0</v>
      </c>
      <c r="G535" s="1">
        <f>Forecast_Data!I529</f>
        <v>0</v>
      </c>
      <c r="H535" s="1">
        <f>Forecast_Data!J529</f>
        <v>41</v>
      </c>
      <c r="I535" s="1">
        <f>Forecast_Data!K529</f>
        <v>1</v>
      </c>
      <c r="J535" s="1" t="str">
        <f>Forecast_Data!L529</f>
        <v>Matt Bryant</v>
      </c>
      <c r="K535" s="1" t="str">
        <f t="shared" si="38"/>
        <v>Matt Bryant-2012</v>
      </c>
      <c r="L535" s="13">
        <f t="shared" si="39"/>
        <v>0.84426701684556227</v>
      </c>
      <c r="M535" s="13">
        <f t="shared" si="40"/>
        <v>0.15573298315443773</v>
      </c>
      <c r="N535" s="4">
        <f t="shared" si="41"/>
        <v>2.4252762042180385E-2</v>
      </c>
    </row>
    <row r="536" spans="1:14" x14ac:dyDescent="0.25">
      <c r="A536" s="1">
        <f>Forecast_Data!C530</f>
        <v>2012</v>
      </c>
      <c r="B536" s="1">
        <v>1</v>
      </c>
      <c r="C536" s="1">
        <f>Forecast_Data!E530</f>
        <v>0</v>
      </c>
      <c r="D536" s="1">
        <f>Forecast_Data!F530</f>
        <v>0</v>
      </c>
      <c r="E536" s="1">
        <f>Forecast_Data!G530</f>
        <v>0</v>
      </c>
      <c r="F536" s="1">
        <f>Forecast_Data!H530</f>
        <v>0</v>
      </c>
      <c r="G536" s="1">
        <f>Forecast_Data!I530</f>
        <v>0</v>
      </c>
      <c r="H536" s="1">
        <f>Forecast_Data!J530</f>
        <v>33</v>
      </c>
      <c r="I536" s="1">
        <f>Forecast_Data!K530</f>
        <v>1</v>
      </c>
      <c r="J536" s="1" t="str">
        <f>Forecast_Data!L530</f>
        <v>Matt Bryant</v>
      </c>
      <c r="K536" s="1" t="str">
        <f t="shared" si="38"/>
        <v>Matt Bryant-2012</v>
      </c>
      <c r="L536" s="13">
        <f t="shared" si="39"/>
        <v>0.93132808368837505</v>
      </c>
      <c r="M536" s="13">
        <f t="shared" si="40"/>
        <v>6.8671916311624948E-2</v>
      </c>
      <c r="N536" s="4">
        <f t="shared" si="41"/>
        <v>4.7158320899108206E-3</v>
      </c>
    </row>
    <row r="537" spans="1:14" x14ac:dyDescent="0.25">
      <c r="A537" s="1">
        <f>Forecast_Data!C531</f>
        <v>2012</v>
      </c>
      <c r="B537" s="1">
        <v>1</v>
      </c>
      <c r="C537" s="1">
        <f>Forecast_Data!E531</f>
        <v>0</v>
      </c>
      <c r="D537" s="1">
        <f>Forecast_Data!F531</f>
        <v>0</v>
      </c>
      <c r="E537" s="1">
        <f>Forecast_Data!G531</f>
        <v>0</v>
      </c>
      <c r="F537" s="1">
        <f>Forecast_Data!H531</f>
        <v>0</v>
      </c>
      <c r="G537" s="1">
        <f>Forecast_Data!I531</f>
        <v>0</v>
      </c>
      <c r="H537" s="1">
        <f>Forecast_Data!J531</f>
        <v>40</v>
      </c>
      <c r="I537" s="1">
        <f>Forecast_Data!K531</f>
        <v>1</v>
      </c>
      <c r="J537" s="1" t="str">
        <f>Forecast_Data!L531</f>
        <v>Matt Bryant</v>
      </c>
      <c r="K537" s="1" t="str">
        <f t="shared" si="38"/>
        <v>Matt Bryant-2012</v>
      </c>
      <c r="L537" s="13">
        <f t="shared" si="39"/>
        <v>0.8587497110788993</v>
      </c>
      <c r="M537" s="13">
        <f t="shared" si="40"/>
        <v>0.1412502889211007</v>
      </c>
      <c r="N537" s="4">
        <f t="shared" si="41"/>
        <v>1.9951644120294421E-2</v>
      </c>
    </row>
    <row r="538" spans="1:14" x14ac:dyDescent="0.25">
      <c r="A538" s="1">
        <f>Forecast_Data!C532</f>
        <v>2012</v>
      </c>
      <c r="B538" s="1">
        <v>1</v>
      </c>
      <c r="C538" s="1">
        <f>Forecast_Data!E532</f>
        <v>0</v>
      </c>
      <c r="D538" s="1">
        <f>Forecast_Data!F532</f>
        <v>0</v>
      </c>
      <c r="E538" s="1">
        <f>Forecast_Data!G532</f>
        <v>0</v>
      </c>
      <c r="F538" s="1">
        <f>Forecast_Data!H532</f>
        <v>0</v>
      </c>
      <c r="G538" s="1">
        <f>Forecast_Data!I532</f>
        <v>0</v>
      </c>
      <c r="H538" s="1">
        <f>Forecast_Data!J532</f>
        <v>43</v>
      </c>
      <c r="I538" s="1">
        <f>Forecast_Data!K532</f>
        <v>0</v>
      </c>
      <c r="J538" s="1" t="str">
        <f>Forecast_Data!L532</f>
        <v>Matt Bryant</v>
      </c>
      <c r="K538" s="1" t="str">
        <f t="shared" si="38"/>
        <v>Matt Bryant-2012</v>
      </c>
      <c r="L538" s="13">
        <f t="shared" si="39"/>
        <v>0.81169926659384772</v>
      </c>
      <c r="M538" s="13">
        <f t="shared" si="40"/>
        <v>-0.81169926659384772</v>
      </c>
      <c r="N538" s="4">
        <f t="shared" si="41"/>
        <v>0.65885569938899025</v>
      </c>
    </row>
    <row r="539" spans="1:14" x14ac:dyDescent="0.25">
      <c r="A539" s="1">
        <f>Forecast_Data!C533</f>
        <v>2012</v>
      </c>
      <c r="B539" s="1">
        <v>1</v>
      </c>
      <c r="C539" s="1">
        <f>Forecast_Data!E533</f>
        <v>0</v>
      </c>
      <c r="D539" s="1">
        <f>Forecast_Data!F533</f>
        <v>0</v>
      </c>
      <c r="E539" s="1">
        <f>Forecast_Data!G533</f>
        <v>0</v>
      </c>
      <c r="F539" s="1">
        <f>Forecast_Data!H533</f>
        <v>0</v>
      </c>
      <c r="G539" s="1">
        <f>Forecast_Data!I533</f>
        <v>0</v>
      </c>
      <c r="H539" s="1">
        <f>Forecast_Data!J533</f>
        <v>41</v>
      </c>
      <c r="I539" s="1">
        <f>Forecast_Data!K533</f>
        <v>1</v>
      </c>
      <c r="J539" s="1" t="str">
        <f>Forecast_Data!L533</f>
        <v>Matt Bryant</v>
      </c>
      <c r="K539" s="1" t="str">
        <f t="shared" si="38"/>
        <v>Matt Bryant-2012</v>
      </c>
      <c r="L539" s="13">
        <f t="shared" si="39"/>
        <v>0.84426701684556227</v>
      </c>
      <c r="M539" s="13">
        <f t="shared" si="40"/>
        <v>0.15573298315443773</v>
      </c>
      <c r="N539" s="4">
        <f t="shared" si="41"/>
        <v>2.4252762042180385E-2</v>
      </c>
    </row>
    <row r="540" spans="1:14" x14ac:dyDescent="0.25">
      <c r="A540" s="1">
        <f>Forecast_Data!C534</f>
        <v>2012</v>
      </c>
      <c r="B540" s="1">
        <v>1</v>
      </c>
      <c r="C540" s="1">
        <f>Forecast_Data!E534</f>
        <v>0</v>
      </c>
      <c r="D540" s="1">
        <f>Forecast_Data!F534</f>
        <v>0</v>
      </c>
      <c r="E540" s="1">
        <f>Forecast_Data!G534</f>
        <v>0</v>
      </c>
      <c r="F540" s="1">
        <f>Forecast_Data!H534</f>
        <v>0</v>
      </c>
      <c r="G540" s="1">
        <f>Forecast_Data!I534</f>
        <v>0</v>
      </c>
      <c r="H540" s="1">
        <f>Forecast_Data!J534</f>
        <v>20</v>
      </c>
      <c r="I540" s="1">
        <f>Forecast_Data!K534</f>
        <v>1</v>
      </c>
      <c r="J540" s="1" t="str">
        <f>Forecast_Data!L534</f>
        <v>Matt Bryant</v>
      </c>
      <c r="K540" s="1" t="str">
        <f t="shared" si="38"/>
        <v>Matt Bryant-2012</v>
      </c>
      <c r="L540" s="13">
        <f t="shared" si="39"/>
        <v>0.98365426552845681</v>
      </c>
      <c r="M540" s="13">
        <f t="shared" si="40"/>
        <v>1.6345734471543194E-2</v>
      </c>
      <c r="N540" s="4">
        <f t="shared" si="41"/>
        <v>2.6718303541419544E-4</v>
      </c>
    </row>
    <row r="541" spans="1:14" x14ac:dyDescent="0.25">
      <c r="A541" s="1">
        <f>Forecast_Data!C535</f>
        <v>2012</v>
      </c>
      <c r="B541" s="1">
        <v>1</v>
      </c>
      <c r="C541" s="1">
        <f>Forecast_Data!E535</f>
        <v>0</v>
      </c>
      <c r="D541" s="1">
        <f>Forecast_Data!F535</f>
        <v>0</v>
      </c>
      <c r="E541" s="1">
        <f>Forecast_Data!G535</f>
        <v>0</v>
      </c>
      <c r="F541" s="1">
        <f>Forecast_Data!H535</f>
        <v>0</v>
      </c>
      <c r="G541" s="1">
        <f>Forecast_Data!I535</f>
        <v>0</v>
      </c>
      <c r="H541" s="1">
        <f>Forecast_Data!J535</f>
        <v>55</v>
      </c>
      <c r="I541" s="1">
        <f>Forecast_Data!K535</f>
        <v>1</v>
      </c>
      <c r="J541" s="1" t="str">
        <f>Forecast_Data!L535</f>
        <v>Matt Bryant</v>
      </c>
      <c r="K541" s="1" t="str">
        <f t="shared" si="38"/>
        <v>Matt Bryant-2012</v>
      </c>
      <c r="L541" s="13">
        <f t="shared" si="39"/>
        <v>0.52140479269518147</v>
      </c>
      <c r="M541" s="13">
        <f t="shared" si="40"/>
        <v>0.47859520730481853</v>
      </c>
      <c r="N541" s="4">
        <f t="shared" si="41"/>
        <v>0.22905337245514221</v>
      </c>
    </row>
    <row r="542" spans="1:14" x14ac:dyDescent="0.25">
      <c r="A542" s="1">
        <f>Forecast_Data!C536</f>
        <v>2012</v>
      </c>
      <c r="B542" s="1">
        <v>1</v>
      </c>
      <c r="C542" s="1">
        <f>Forecast_Data!E536</f>
        <v>0</v>
      </c>
      <c r="D542" s="1">
        <f>Forecast_Data!F536</f>
        <v>0</v>
      </c>
      <c r="E542" s="1">
        <f>Forecast_Data!G536</f>
        <v>0</v>
      </c>
      <c r="F542" s="1">
        <f>Forecast_Data!H536</f>
        <v>0</v>
      </c>
      <c r="G542" s="1">
        <f>Forecast_Data!I536</f>
        <v>0</v>
      </c>
      <c r="H542" s="1">
        <f>Forecast_Data!J536</f>
        <v>37</v>
      </c>
      <c r="I542" s="1">
        <f>Forecast_Data!K536</f>
        <v>0</v>
      </c>
      <c r="J542" s="1" t="str">
        <f>Forecast_Data!L536</f>
        <v>Matt Bryant</v>
      </c>
      <c r="K542" s="1" t="str">
        <f t="shared" si="38"/>
        <v>Matt Bryant-2012</v>
      </c>
      <c r="L542" s="13">
        <f t="shared" si="39"/>
        <v>0.89555645754546476</v>
      </c>
      <c r="M542" s="13">
        <f t="shared" si="40"/>
        <v>-0.89555645754546476</v>
      </c>
      <c r="N542" s="4">
        <f t="shared" si="41"/>
        <v>0.80202136865138185</v>
      </c>
    </row>
    <row r="543" spans="1:14" x14ac:dyDescent="0.25">
      <c r="A543" s="1">
        <f>Forecast_Data!C537</f>
        <v>2012</v>
      </c>
      <c r="B543" s="1">
        <v>1</v>
      </c>
      <c r="C543" s="1">
        <f>Forecast_Data!E537</f>
        <v>0</v>
      </c>
      <c r="D543" s="1">
        <f>Forecast_Data!F537</f>
        <v>0</v>
      </c>
      <c r="E543" s="1">
        <f>Forecast_Data!G537</f>
        <v>0</v>
      </c>
      <c r="F543" s="1">
        <f>Forecast_Data!H537</f>
        <v>0</v>
      </c>
      <c r="G543" s="1">
        <f>Forecast_Data!I537</f>
        <v>0</v>
      </c>
      <c r="H543" s="1">
        <f>Forecast_Data!J537</f>
        <v>45</v>
      </c>
      <c r="I543" s="1">
        <f>Forecast_Data!K537</f>
        <v>1</v>
      </c>
      <c r="J543" s="1" t="str">
        <f>Forecast_Data!L537</f>
        <v>Matt Bryant</v>
      </c>
      <c r="K543" s="1" t="str">
        <f t="shared" si="38"/>
        <v>Matt Bryant-2012</v>
      </c>
      <c r="L543" s="13">
        <f t="shared" si="39"/>
        <v>0.77414276972841145</v>
      </c>
      <c r="M543" s="13">
        <f t="shared" si="40"/>
        <v>0.22585723027158855</v>
      </c>
      <c r="N543" s="4">
        <f t="shared" si="41"/>
        <v>5.1011488465953374E-2</v>
      </c>
    </row>
    <row r="544" spans="1:14" x14ac:dyDescent="0.25">
      <c r="A544" s="1">
        <f>Forecast_Data!C538</f>
        <v>2012</v>
      </c>
      <c r="B544" s="1">
        <v>1</v>
      </c>
      <c r="C544" s="1">
        <f>Forecast_Data!E538</f>
        <v>0</v>
      </c>
      <c r="D544" s="1">
        <f>Forecast_Data!F538</f>
        <v>0</v>
      </c>
      <c r="E544" s="1">
        <f>Forecast_Data!G538</f>
        <v>0</v>
      </c>
      <c r="F544" s="1">
        <f>Forecast_Data!H538</f>
        <v>0</v>
      </c>
      <c r="G544" s="1">
        <f>Forecast_Data!I538</f>
        <v>0</v>
      </c>
      <c r="H544" s="1">
        <f>Forecast_Data!J538</f>
        <v>46</v>
      </c>
      <c r="I544" s="1">
        <f>Forecast_Data!K538</f>
        <v>1</v>
      </c>
      <c r="J544" s="1" t="str">
        <f>Forecast_Data!L538</f>
        <v>Matt Bryant</v>
      </c>
      <c r="K544" s="1" t="str">
        <f t="shared" si="38"/>
        <v>Matt Bryant-2012</v>
      </c>
      <c r="L544" s="13">
        <f t="shared" si="39"/>
        <v>0.75347548981731483</v>
      </c>
      <c r="M544" s="13">
        <f t="shared" si="40"/>
        <v>0.24652451018268517</v>
      </c>
      <c r="N544" s="4">
        <f t="shared" si="41"/>
        <v>6.0774334120812845E-2</v>
      </c>
    </row>
    <row r="545" spans="1:14" x14ac:dyDescent="0.25">
      <c r="A545" s="1">
        <f>Forecast_Data!C539</f>
        <v>2012</v>
      </c>
      <c r="B545" s="1">
        <v>1</v>
      </c>
      <c r="C545" s="1">
        <f>Forecast_Data!E539</f>
        <v>0</v>
      </c>
      <c r="D545" s="1">
        <f>Forecast_Data!F539</f>
        <v>0</v>
      </c>
      <c r="E545" s="1">
        <f>Forecast_Data!G539</f>
        <v>0</v>
      </c>
      <c r="F545" s="1">
        <f>Forecast_Data!H539</f>
        <v>0</v>
      </c>
      <c r="G545" s="1">
        <f>Forecast_Data!I539</f>
        <v>0</v>
      </c>
      <c r="H545" s="1">
        <f>Forecast_Data!J539</f>
        <v>43</v>
      </c>
      <c r="I545" s="1">
        <f>Forecast_Data!K539</f>
        <v>0</v>
      </c>
      <c r="J545" s="1" t="str">
        <f>Forecast_Data!L539</f>
        <v>Matt Bryant</v>
      </c>
      <c r="K545" s="1" t="str">
        <f t="shared" si="38"/>
        <v>Matt Bryant-2012</v>
      </c>
      <c r="L545" s="13">
        <f t="shared" si="39"/>
        <v>0.81169926659384772</v>
      </c>
      <c r="M545" s="13">
        <f t="shared" si="40"/>
        <v>-0.81169926659384772</v>
      </c>
      <c r="N545" s="4">
        <f t="shared" si="41"/>
        <v>0.65885569938899025</v>
      </c>
    </row>
    <row r="546" spans="1:14" x14ac:dyDescent="0.25">
      <c r="A546" s="1">
        <f>Forecast_Data!C540</f>
        <v>2012</v>
      </c>
      <c r="B546" s="1">
        <v>1</v>
      </c>
      <c r="C546" s="1">
        <f>Forecast_Data!E540</f>
        <v>0</v>
      </c>
      <c r="D546" s="1">
        <f>Forecast_Data!F540</f>
        <v>0</v>
      </c>
      <c r="E546" s="1">
        <f>Forecast_Data!G540</f>
        <v>0</v>
      </c>
      <c r="F546" s="1">
        <f>Forecast_Data!H540</f>
        <v>0</v>
      </c>
      <c r="G546" s="1">
        <f>Forecast_Data!I540</f>
        <v>0</v>
      </c>
      <c r="H546" s="1">
        <f>Forecast_Data!J540</f>
        <v>36</v>
      </c>
      <c r="I546" s="1">
        <f>Forecast_Data!K540</f>
        <v>1</v>
      </c>
      <c r="J546" s="1" t="str">
        <f>Forecast_Data!L540</f>
        <v>Matt Bryant</v>
      </c>
      <c r="K546" s="1" t="str">
        <f t="shared" si="38"/>
        <v>Matt Bryant-2012</v>
      </c>
      <c r="L546" s="13">
        <f t="shared" si="39"/>
        <v>0.90580157209510104</v>
      </c>
      <c r="M546" s="13">
        <f t="shared" si="40"/>
        <v>9.4198427904898963E-2</v>
      </c>
      <c r="N546" s="4">
        <f t="shared" si="41"/>
        <v>8.8733438197544472E-3</v>
      </c>
    </row>
    <row r="547" spans="1:14" x14ac:dyDescent="0.25">
      <c r="A547" s="1">
        <f>Forecast_Data!C541</f>
        <v>2012</v>
      </c>
      <c r="B547" s="1">
        <v>1</v>
      </c>
      <c r="C547" s="1">
        <f>Forecast_Data!E541</f>
        <v>0</v>
      </c>
      <c r="D547" s="1">
        <f>Forecast_Data!F541</f>
        <v>0</v>
      </c>
      <c r="E547" s="1">
        <f>Forecast_Data!G541</f>
        <v>0</v>
      </c>
      <c r="F547" s="1">
        <f>Forecast_Data!H541</f>
        <v>0</v>
      </c>
      <c r="G547" s="1">
        <f>Forecast_Data!I541</f>
        <v>0</v>
      </c>
      <c r="H547" s="1">
        <f>Forecast_Data!J541</f>
        <v>32</v>
      </c>
      <c r="I547" s="1">
        <f>Forecast_Data!K541</f>
        <v>1</v>
      </c>
      <c r="J547" s="1" t="str">
        <f>Forecast_Data!L541</f>
        <v>Matt Bryant</v>
      </c>
      <c r="K547" s="1" t="str">
        <f t="shared" si="38"/>
        <v>Matt Bryant-2012</v>
      </c>
      <c r="L547" s="13">
        <f t="shared" si="39"/>
        <v>0.93830600094747685</v>
      </c>
      <c r="M547" s="13">
        <f t="shared" si="40"/>
        <v>6.1693999052523152E-2</v>
      </c>
      <c r="N547" s="4">
        <f t="shared" si="41"/>
        <v>3.8061495190927276E-3</v>
      </c>
    </row>
    <row r="548" spans="1:14" x14ac:dyDescent="0.25">
      <c r="A548" s="1">
        <f>Forecast_Data!C542</f>
        <v>2012</v>
      </c>
      <c r="B548" s="1">
        <v>1</v>
      </c>
      <c r="C548" s="1">
        <f>Forecast_Data!E542</f>
        <v>0</v>
      </c>
      <c r="D548" s="1">
        <f>Forecast_Data!F542</f>
        <v>0</v>
      </c>
      <c r="E548" s="1">
        <f>Forecast_Data!G542</f>
        <v>0</v>
      </c>
      <c r="F548" s="1">
        <f>Forecast_Data!H542</f>
        <v>0</v>
      </c>
      <c r="G548" s="1">
        <f>Forecast_Data!I542</f>
        <v>0</v>
      </c>
      <c r="H548" s="1">
        <f>Forecast_Data!J542</f>
        <v>37</v>
      </c>
      <c r="I548" s="1">
        <f>Forecast_Data!K542</f>
        <v>1</v>
      </c>
      <c r="J548" s="1" t="str">
        <f>Forecast_Data!L542</f>
        <v>Matt Bryant</v>
      </c>
      <c r="K548" s="1" t="str">
        <f t="shared" si="38"/>
        <v>Matt Bryant-2012</v>
      </c>
      <c r="L548" s="13">
        <f t="shared" si="39"/>
        <v>0.89555645754546476</v>
      </c>
      <c r="M548" s="13">
        <f t="shared" si="40"/>
        <v>0.10444354245453524</v>
      </c>
      <c r="N548" s="4">
        <f t="shared" si="41"/>
        <v>1.0908453560452306E-2</v>
      </c>
    </row>
    <row r="549" spans="1:14" x14ac:dyDescent="0.25">
      <c r="A549" s="1">
        <f>Forecast_Data!C543</f>
        <v>2012</v>
      </c>
      <c r="B549" s="1">
        <v>1</v>
      </c>
      <c r="C549" s="1">
        <f>Forecast_Data!E543</f>
        <v>0</v>
      </c>
      <c r="D549" s="1">
        <f>Forecast_Data!F543</f>
        <v>0</v>
      </c>
      <c r="E549" s="1">
        <f>Forecast_Data!G543</f>
        <v>0</v>
      </c>
      <c r="F549" s="1">
        <f>Forecast_Data!H543</f>
        <v>0</v>
      </c>
      <c r="G549" s="1">
        <f>Forecast_Data!I543</f>
        <v>0</v>
      </c>
      <c r="H549" s="1">
        <f>Forecast_Data!J543</f>
        <v>20</v>
      </c>
      <c r="I549" s="1">
        <f>Forecast_Data!K543</f>
        <v>1</v>
      </c>
      <c r="J549" s="1" t="str">
        <f>Forecast_Data!L543</f>
        <v>Matt Bryant</v>
      </c>
      <c r="K549" s="1" t="str">
        <f t="shared" si="38"/>
        <v>Matt Bryant-2012</v>
      </c>
      <c r="L549" s="13">
        <f t="shared" si="39"/>
        <v>0.98365426552845681</v>
      </c>
      <c r="M549" s="13">
        <f t="shared" si="40"/>
        <v>1.6345734471543194E-2</v>
      </c>
      <c r="N549" s="4">
        <f t="shared" si="41"/>
        <v>2.6718303541419544E-4</v>
      </c>
    </row>
    <row r="550" spans="1:14" x14ac:dyDescent="0.25">
      <c r="A550" s="1">
        <f>Forecast_Data!C544</f>
        <v>2012</v>
      </c>
      <c r="B550" s="1">
        <v>1</v>
      </c>
      <c r="C550" s="1">
        <f>Forecast_Data!E544</f>
        <v>0</v>
      </c>
      <c r="D550" s="1">
        <f>Forecast_Data!F544</f>
        <v>0</v>
      </c>
      <c r="E550" s="1">
        <f>Forecast_Data!G544</f>
        <v>0</v>
      </c>
      <c r="F550" s="1">
        <f>Forecast_Data!H544</f>
        <v>0</v>
      </c>
      <c r="G550" s="1">
        <f>Forecast_Data!I544</f>
        <v>0</v>
      </c>
      <c r="H550" s="1">
        <f>Forecast_Data!J544</f>
        <v>51</v>
      </c>
      <c r="I550" s="1">
        <f>Forecast_Data!K544</f>
        <v>1</v>
      </c>
      <c r="J550" s="1" t="str">
        <f>Forecast_Data!L544</f>
        <v>Matt Bryant</v>
      </c>
      <c r="K550" s="1" t="str">
        <f t="shared" si="38"/>
        <v>Matt Bryant-2012</v>
      </c>
      <c r="L550" s="13">
        <f t="shared" si="39"/>
        <v>0.63277593995266612</v>
      </c>
      <c r="M550" s="13">
        <f t="shared" si="40"/>
        <v>0.36722406004733388</v>
      </c>
      <c r="N550" s="4">
        <f t="shared" si="41"/>
        <v>0.13485351027764789</v>
      </c>
    </row>
    <row r="551" spans="1:14" x14ac:dyDescent="0.25">
      <c r="A551" s="1">
        <f>Forecast_Data!C545</f>
        <v>2012</v>
      </c>
      <c r="B551" s="1">
        <v>1</v>
      </c>
      <c r="C551" s="1">
        <f>Forecast_Data!E545</f>
        <v>0</v>
      </c>
      <c r="D551" s="1">
        <f>Forecast_Data!F545</f>
        <v>0</v>
      </c>
      <c r="E551" s="1">
        <f>Forecast_Data!G545</f>
        <v>0</v>
      </c>
      <c r="F551" s="1">
        <f>Forecast_Data!H545</f>
        <v>0</v>
      </c>
      <c r="G551" s="1">
        <f>Forecast_Data!I545</f>
        <v>0</v>
      </c>
      <c r="H551" s="1">
        <f>Forecast_Data!J545</f>
        <v>28</v>
      </c>
      <c r="I551" s="1">
        <f>Forecast_Data!K545</f>
        <v>1</v>
      </c>
      <c r="J551" s="1" t="str">
        <f>Forecast_Data!L545</f>
        <v>Matt Bryant</v>
      </c>
      <c r="K551" s="1" t="str">
        <f t="shared" si="38"/>
        <v>Matt Bryant-2012</v>
      </c>
      <c r="L551" s="13">
        <f t="shared" si="39"/>
        <v>0.96008854500538421</v>
      </c>
      <c r="M551" s="13">
        <f t="shared" si="40"/>
        <v>3.9911454994615791E-2</v>
      </c>
      <c r="N551" s="4">
        <f t="shared" si="41"/>
        <v>1.5929242397872418E-3</v>
      </c>
    </row>
    <row r="552" spans="1:14" x14ac:dyDescent="0.25">
      <c r="A552" s="1">
        <f>Forecast_Data!C546</f>
        <v>2012</v>
      </c>
      <c r="B552" s="1">
        <v>1</v>
      </c>
      <c r="C552" s="1">
        <f>Forecast_Data!E546</f>
        <v>0</v>
      </c>
      <c r="D552" s="1">
        <f>Forecast_Data!F546</f>
        <v>0</v>
      </c>
      <c r="E552" s="1">
        <f>Forecast_Data!G546</f>
        <v>0</v>
      </c>
      <c r="F552" s="1">
        <f>Forecast_Data!H546</f>
        <v>0</v>
      </c>
      <c r="G552" s="1">
        <f>Forecast_Data!I546</f>
        <v>0</v>
      </c>
      <c r="H552" s="1">
        <f>Forecast_Data!J546</f>
        <v>48</v>
      </c>
      <c r="I552" s="1">
        <f>Forecast_Data!K546</f>
        <v>1</v>
      </c>
      <c r="J552" s="1" t="str">
        <f>Forecast_Data!L546</f>
        <v>Matt Bryant</v>
      </c>
      <c r="K552" s="1" t="str">
        <f t="shared" si="38"/>
        <v>Matt Bryant-2012</v>
      </c>
      <c r="L552" s="13">
        <f t="shared" si="39"/>
        <v>0.7084770073808182</v>
      </c>
      <c r="M552" s="13">
        <f t="shared" si="40"/>
        <v>0.2915229926191818</v>
      </c>
      <c r="N552" s="4">
        <f t="shared" si="41"/>
        <v>8.4985655225643525E-2</v>
      </c>
    </row>
    <row r="553" spans="1:14" x14ac:dyDescent="0.25">
      <c r="A553" s="1">
        <f>Forecast_Data!C547</f>
        <v>2012</v>
      </c>
      <c r="B553" s="1">
        <v>1</v>
      </c>
      <c r="C553" s="1">
        <f>Forecast_Data!E547</f>
        <v>0</v>
      </c>
      <c r="D553" s="1">
        <f>Forecast_Data!F547</f>
        <v>0</v>
      </c>
      <c r="E553" s="1">
        <f>Forecast_Data!G547</f>
        <v>0</v>
      </c>
      <c r="F553" s="1">
        <f>Forecast_Data!H547</f>
        <v>0</v>
      </c>
      <c r="G553" s="1">
        <f>Forecast_Data!I547</f>
        <v>0</v>
      </c>
      <c r="H553" s="1">
        <f>Forecast_Data!J547</f>
        <v>45</v>
      </c>
      <c r="I553" s="1">
        <f>Forecast_Data!K547</f>
        <v>1</v>
      </c>
      <c r="J553" s="1" t="str">
        <f>Forecast_Data!L547</f>
        <v>Matt Bryant</v>
      </c>
      <c r="K553" s="1" t="str">
        <f t="shared" si="38"/>
        <v>Matt Bryant-2012</v>
      </c>
      <c r="L553" s="13">
        <f t="shared" si="39"/>
        <v>0.77414276972841145</v>
      </c>
      <c r="M553" s="13">
        <f t="shared" si="40"/>
        <v>0.22585723027158855</v>
      </c>
      <c r="N553" s="4">
        <f t="shared" si="41"/>
        <v>5.1011488465953374E-2</v>
      </c>
    </row>
    <row r="554" spans="1:14" x14ac:dyDescent="0.25">
      <c r="A554" s="1">
        <f>Forecast_Data!C548</f>
        <v>2012</v>
      </c>
      <c r="B554" s="1">
        <v>1</v>
      </c>
      <c r="C554" s="1">
        <f>Forecast_Data!E548</f>
        <v>0</v>
      </c>
      <c r="D554" s="1">
        <f>Forecast_Data!F548</f>
        <v>0</v>
      </c>
      <c r="E554" s="1">
        <f>Forecast_Data!G548</f>
        <v>0</v>
      </c>
      <c r="F554" s="1">
        <f>Forecast_Data!H548</f>
        <v>0</v>
      </c>
      <c r="G554" s="1">
        <f>Forecast_Data!I548</f>
        <v>0</v>
      </c>
      <c r="H554" s="1">
        <f>Forecast_Data!J548</f>
        <v>29</v>
      </c>
      <c r="I554" s="1">
        <f>Forecast_Data!K548</f>
        <v>1</v>
      </c>
      <c r="J554" s="1" t="str">
        <f>Forecast_Data!L548</f>
        <v>Matt Bryant</v>
      </c>
      <c r="K554" s="1" t="str">
        <f t="shared" si="38"/>
        <v>Matt Bryant-2012</v>
      </c>
      <c r="L554" s="13">
        <f t="shared" si="39"/>
        <v>0.95545739253438244</v>
      </c>
      <c r="M554" s="13">
        <f t="shared" si="40"/>
        <v>4.4542607465617556E-2</v>
      </c>
      <c r="N554" s="4">
        <f t="shared" si="41"/>
        <v>1.984043879836089E-3</v>
      </c>
    </row>
    <row r="555" spans="1:14" x14ac:dyDescent="0.25">
      <c r="A555" s="1">
        <f>Forecast_Data!C549</f>
        <v>2012</v>
      </c>
      <c r="B555" s="1">
        <v>1</v>
      </c>
      <c r="C555" s="1">
        <f>Forecast_Data!E549</f>
        <v>0</v>
      </c>
      <c r="D555" s="1">
        <f>Forecast_Data!F549</f>
        <v>0</v>
      </c>
      <c r="E555" s="1">
        <f>Forecast_Data!G549</f>
        <v>0</v>
      </c>
      <c r="F555" s="1">
        <f>Forecast_Data!H549</f>
        <v>0</v>
      </c>
      <c r="G555" s="1">
        <f>Forecast_Data!I549</f>
        <v>0</v>
      </c>
      <c r="H555" s="1">
        <f>Forecast_Data!J549</f>
        <v>55</v>
      </c>
      <c r="I555" s="1">
        <f>Forecast_Data!K549</f>
        <v>1</v>
      </c>
      <c r="J555" s="1" t="str">
        <f>Forecast_Data!L549</f>
        <v>Matt Bryant</v>
      </c>
      <c r="K555" s="1" t="str">
        <f t="shared" si="38"/>
        <v>Matt Bryant-2012</v>
      </c>
      <c r="L555" s="13">
        <f t="shared" si="39"/>
        <v>0.52140479269518147</v>
      </c>
      <c r="M555" s="13">
        <f t="shared" si="40"/>
        <v>0.47859520730481853</v>
      </c>
      <c r="N555" s="4">
        <f t="shared" si="41"/>
        <v>0.22905337245514221</v>
      </c>
    </row>
    <row r="556" spans="1:14" x14ac:dyDescent="0.25">
      <c r="A556" s="1">
        <f>Forecast_Data!C550</f>
        <v>2012</v>
      </c>
      <c r="B556" s="1">
        <v>1</v>
      </c>
      <c r="C556" s="1">
        <f>Forecast_Data!E550</f>
        <v>0</v>
      </c>
      <c r="D556" s="1">
        <f>Forecast_Data!F550</f>
        <v>0</v>
      </c>
      <c r="E556" s="1">
        <f>Forecast_Data!G550</f>
        <v>0</v>
      </c>
      <c r="F556" s="1">
        <f>Forecast_Data!H550</f>
        <v>0</v>
      </c>
      <c r="G556" s="1">
        <f>Forecast_Data!I550</f>
        <v>0</v>
      </c>
      <c r="H556" s="1">
        <f>Forecast_Data!J550</f>
        <v>38</v>
      </c>
      <c r="I556" s="1">
        <f>Forecast_Data!K550</f>
        <v>1</v>
      </c>
      <c r="J556" s="1" t="str">
        <f>Forecast_Data!L550</f>
        <v>Matt Bryant</v>
      </c>
      <c r="K556" s="1" t="str">
        <f t="shared" si="38"/>
        <v>Matt Bryant-2012</v>
      </c>
      <c r="L556" s="13">
        <f t="shared" si="39"/>
        <v>0.88433935372930905</v>
      </c>
      <c r="M556" s="13">
        <f t="shared" si="40"/>
        <v>0.11566064627069095</v>
      </c>
      <c r="N556" s="4">
        <f t="shared" si="41"/>
        <v>1.3377385095753896E-2</v>
      </c>
    </row>
    <row r="557" spans="1:14" x14ac:dyDescent="0.25">
      <c r="A557" s="1">
        <f>Forecast_Data!C551</f>
        <v>2012</v>
      </c>
      <c r="B557" s="1">
        <v>1</v>
      </c>
      <c r="C557" s="1">
        <f>Forecast_Data!E551</f>
        <v>0</v>
      </c>
      <c r="D557" s="1">
        <f>Forecast_Data!F551</f>
        <v>0</v>
      </c>
      <c r="E557" s="1">
        <f>Forecast_Data!G551</f>
        <v>0</v>
      </c>
      <c r="F557" s="1">
        <f>Forecast_Data!H551</f>
        <v>0</v>
      </c>
      <c r="G557" s="1">
        <f>Forecast_Data!I551</f>
        <v>0</v>
      </c>
      <c r="H557" s="1">
        <f>Forecast_Data!J551</f>
        <v>19</v>
      </c>
      <c r="I557" s="1">
        <f>Forecast_Data!K551</f>
        <v>1</v>
      </c>
      <c r="J557" s="1" t="str">
        <f>Forecast_Data!L551</f>
        <v>Matt Bryant</v>
      </c>
      <c r="K557" s="1" t="str">
        <f t="shared" si="38"/>
        <v>Matt Bryant-2012</v>
      </c>
      <c r="L557" s="13">
        <f t="shared" si="39"/>
        <v>0.9853985548242894</v>
      </c>
      <c r="M557" s="13">
        <f t="shared" si="40"/>
        <v>1.4601445175710603E-2</v>
      </c>
      <c r="N557" s="4">
        <f t="shared" si="41"/>
        <v>2.1320220121928246E-4</v>
      </c>
    </row>
    <row r="558" spans="1:14" x14ac:dyDescent="0.25">
      <c r="A558" s="1">
        <f>Forecast_Data!C552</f>
        <v>2012</v>
      </c>
      <c r="B558" s="1">
        <v>1</v>
      </c>
      <c r="C558" s="1">
        <f>Forecast_Data!E552</f>
        <v>0</v>
      </c>
      <c r="D558" s="1">
        <f>Forecast_Data!F552</f>
        <v>0</v>
      </c>
      <c r="E558" s="1">
        <f>Forecast_Data!G552</f>
        <v>0</v>
      </c>
      <c r="F558" s="1">
        <f>Forecast_Data!H552</f>
        <v>0</v>
      </c>
      <c r="G558" s="1">
        <f>Forecast_Data!I552</f>
        <v>0</v>
      </c>
      <c r="H558" s="1">
        <f>Forecast_Data!J552</f>
        <v>20</v>
      </c>
      <c r="I558" s="1">
        <f>Forecast_Data!K552</f>
        <v>1</v>
      </c>
      <c r="J558" s="1" t="str">
        <f>Forecast_Data!L552</f>
        <v>Matt Bryant</v>
      </c>
      <c r="K558" s="1" t="str">
        <f t="shared" si="38"/>
        <v>Matt Bryant-2012</v>
      </c>
      <c r="L558" s="13">
        <f t="shared" si="39"/>
        <v>0.98365426552845681</v>
      </c>
      <c r="M558" s="13">
        <f t="shared" si="40"/>
        <v>1.6345734471543194E-2</v>
      </c>
      <c r="N558" s="4">
        <f t="shared" si="41"/>
        <v>2.6718303541419544E-4</v>
      </c>
    </row>
    <row r="559" spans="1:14" x14ac:dyDescent="0.25">
      <c r="A559" s="1">
        <f>Forecast_Data!C553</f>
        <v>2012</v>
      </c>
      <c r="B559" s="1">
        <v>1</v>
      </c>
      <c r="C559" s="1">
        <f>Forecast_Data!E553</f>
        <v>0</v>
      </c>
      <c r="D559" s="1">
        <f>Forecast_Data!F553</f>
        <v>0</v>
      </c>
      <c r="E559" s="1">
        <f>Forecast_Data!G553</f>
        <v>0</v>
      </c>
      <c r="F559" s="1">
        <f>Forecast_Data!H553</f>
        <v>0</v>
      </c>
      <c r="G559" s="1">
        <f>Forecast_Data!I553</f>
        <v>0</v>
      </c>
      <c r="H559" s="1">
        <f>Forecast_Data!J553</f>
        <v>28</v>
      </c>
      <c r="I559" s="1">
        <f>Forecast_Data!K553</f>
        <v>1</v>
      </c>
      <c r="J559" s="1" t="str">
        <f>Forecast_Data!L553</f>
        <v>Matt Bryant</v>
      </c>
      <c r="K559" s="1" t="str">
        <f t="shared" si="38"/>
        <v>Matt Bryant-2012</v>
      </c>
      <c r="L559" s="13">
        <f t="shared" si="39"/>
        <v>0.96008854500538421</v>
      </c>
      <c r="M559" s="13">
        <f t="shared" si="40"/>
        <v>3.9911454994615791E-2</v>
      </c>
      <c r="N559" s="4">
        <f t="shared" si="41"/>
        <v>1.5929242397872418E-3</v>
      </c>
    </row>
    <row r="560" spans="1:14" x14ac:dyDescent="0.25">
      <c r="A560" s="1">
        <f>Forecast_Data!C554</f>
        <v>2012</v>
      </c>
      <c r="B560" s="1">
        <v>1</v>
      </c>
      <c r="C560" s="1">
        <f>Forecast_Data!E554</f>
        <v>0</v>
      </c>
      <c r="D560" s="1">
        <f>Forecast_Data!F554</f>
        <v>0</v>
      </c>
      <c r="E560" s="1">
        <f>Forecast_Data!G554</f>
        <v>0</v>
      </c>
      <c r="F560" s="1">
        <f>Forecast_Data!H554</f>
        <v>0</v>
      </c>
      <c r="G560" s="1">
        <f>Forecast_Data!I554</f>
        <v>0</v>
      </c>
      <c r="H560" s="1">
        <f>Forecast_Data!J554</f>
        <v>39</v>
      </c>
      <c r="I560" s="1">
        <f>Forecast_Data!K554</f>
        <v>1</v>
      </c>
      <c r="J560" s="1" t="str">
        <f>Forecast_Data!L554</f>
        <v>Matt Bryant</v>
      </c>
      <c r="K560" s="1" t="str">
        <f t="shared" si="38"/>
        <v>Matt Bryant-2012</v>
      </c>
      <c r="L560" s="13">
        <f t="shared" si="39"/>
        <v>0.87208961228507642</v>
      </c>
      <c r="M560" s="13">
        <f t="shared" si="40"/>
        <v>0.12791038771492358</v>
      </c>
      <c r="N560" s="4">
        <f t="shared" si="41"/>
        <v>1.6361067285382072E-2</v>
      </c>
    </row>
    <row r="561" spans="1:14" x14ac:dyDescent="0.25">
      <c r="A561" s="1">
        <f>Forecast_Data!C555</f>
        <v>2012</v>
      </c>
      <c r="B561" s="1">
        <v>1</v>
      </c>
      <c r="C561" s="1">
        <f>Forecast_Data!E555</f>
        <v>0</v>
      </c>
      <c r="D561" s="1">
        <f>Forecast_Data!F555</f>
        <v>0</v>
      </c>
      <c r="E561" s="1">
        <f>Forecast_Data!G555</f>
        <v>0</v>
      </c>
      <c r="F561" s="1">
        <f>Forecast_Data!H555</f>
        <v>0</v>
      </c>
      <c r="G561" s="1">
        <f>Forecast_Data!I555</f>
        <v>0</v>
      </c>
      <c r="H561" s="1">
        <f>Forecast_Data!J555</f>
        <v>37</v>
      </c>
      <c r="I561" s="1">
        <f>Forecast_Data!K555</f>
        <v>1</v>
      </c>
      <c r="J561" s="1" t="str">
        <f>Forecast_Data!L555</f>
        <v>Matt Bryant</v>
      </c>
      <c r="K561" s="1" t="str">
        <f t="shared" si="38"/>
        <v>Matt Bryant-2012</v>
      </c>
      <c r="L561" s="13">
        <f t="shared" si="39"/>
        <v>0.89555645754546476</v>
      </c>
      <c r="M561" s="13">
        <f t="shared" si="40"/>
        <v>0.10444354245453524</v>
      </c>
      <c r="N561" s="4">
        <f t="shared" si="41"/>
        <v>1.0908453560452306E-2</v>
      </c>
    </row>
    <row r="562" spans="1:14" x14ac:dyDescent="0.25">
      <c r="A562" s="1">
        <f>Forecast_Data!C556</f>
        <v>2012</v>
      </c>
      <c r="B562" s="1">
        <v>1</v>
      </c>
      <c r="C562" s="1">
        <f>Forecast_Data!E556</f>
        <v>0</v>
      </c>
      <c r="D562" s="1">
        <f>Forecast_Data!F556</f>
        <v>0</v>
      </c>
      <c r="E562" s="1">
        <f>Forecast_Data!G556</f>
        <v>0</v>
      </c>
      <c r="F562" s="1">
        <f>Forecast_Data!H556</f>
        <v>0</v>
      </c>
      <c r="G562" s="1">
        <f>Forecast_Data!I556</f>
        <v>0</v>
      </c>
      <c r="H562" s="1">
        <f>Forecast_Data!J556</f>
        <v>49</v>
      </c>
      <c r="I562" s="1">
        <f>Forecast_Data!K556</f>
        <v>1</v>
      </c>
      <c r="J562" s="1" t="str">
        <f>Forecast_Data!L556</f>
        <v>Matt Bryant</v>
      </c>
      <c r="K562" s="1" t="str">
        <f t="shared" si="38"/>
        <v>Matt Bryant-2012</v>
      </c>
      <c r="L562" s="13">
        <f t="shared" si="39"/>
        <v>0.68425172174800042</v>
      </c>
      <c r="M562" s="13">
        <f t="shared" si="40"/>
        <v>0.31574827825199958</v>
      </c>
      <c r="N562" s="4">
        <f t="shared" si="41"/>
        <v>9.9696975219102146E-2</v>
      </c>
    </row>
    <row r="563" spans="1:14" x14ac:dyDescent="0.25">
      <c r="A563" s="1">
        <f>Forecast_Data!C557</f>
        <v>2012</v>
      </c>
      <c r="B563" s="1">
        <v>1</v>
      </c>
      <c r="C563" s="1">
        <f>Forecast_Data!E557</f>
        <v>0</v>
      </c>
      <c r="D563" s="1">
        <f>Forecast_Data!F557</f>
        <v>0</v>
      </c>
      <c r="E563" s="1">
        <f>Forecast_Data!G557</f>
        <v>0</v>
      </c>
      <c r="F563" s="1">
        <f>Forecast_Data!H557</f>
        <v>0</v>
      </c>
      <c r="G563" s="1">
        <f>Forecast_Data!I557</f>
        <v>0</v>
      </c>
      <c r="H563" s="1">
        <f>Forecast_Data!J557</f>
        <v>35</v>
      </c>
      <c r="I563" s="1">
        <f>Forecast_Data!K557</f>
        <v>1</v>
      </c>
      <c r="J563" s="1" t="str">
        <f>Forecast_Data!L557</f>
        <v>Matt Bryant</v>
      </c>
      <c r="K563" s="1" t="str">
        <f t="shared" si="38"/>
        <v>Matt Bryant-2012</v>
      </c>
      <c r="L563" s="13">
        <f t="shared" si="39"/>
        <v>0.91513694994452599</v>
      </c>
      <c r="M563" s="13">
        <f t="shared" si="40"/>
        <v>8.486305005547401E-2</v>
      </c>
      <c r="N563" s="4">
        <f t="shared" si="41"/>
        <v>7.2017372647178871E-3</v>
      </c>
    </row>
    <row r="564" spans="1:14" x14ac:dyDescent="0.25">
      <c r="A564" s="1">
        <f>Forecast_Data!C558</f>
        <v>2013</v>
      </c>
      <c r="B564" s="1">
        <v>1</v>
      </c>
      <c r="C564" s="1">
        <f>Forecast_Data!E558</f>
        <v>0</v>
      </c>
      <c r="D564" s="1">
        <f>Forecast_Data!F558</f>
        <v>0</v>
      </c>
      <c r="E564" s="1">
        <f>Forecast_Data!G558</f>
        <v>0</v>
      </c>
      <c r="F564" s="1">
        <f>Forecast_Data!H558</f>
        <v>0</v>
      </c>
      <c r="G564" s="1">
        <f>Forecast_Data!I558</f>
        <v>0</v>
      </c>
      <c r="H564" s="1">
        <f>Forecast_Data!J558</f>
        <v>23</v>
      </c>
      <c r="I564" s="1">
        <f>Forecast_Data!K558</f>
        <v>1</v>
      </c>
      <c r="J564" s="1" t="str">
        <f>Forecast_Data!L558</f>
        <v>Matt Bryant</v>
      </c>
      <c r="K564" s="1" t="str">
        <f t="shared" si="38"/>
        <v>Matt Bryant-2013</v>
      </c>
      <c r="L564" s="13">
        <f t="shared" si="39"/>
        <v>0.97710002018532272</v>
      </c>
      <c r="M564" s="13">
        <f t="shared" si="40"/>
        <v>2.2899979814677285E-2</v>
      </c>
      <c r="N564" s="4">
        <f t="shared" si="41"/>
        <v>5.2440907551262706E-4</v>
      </c>
    </row>
    <row r="565" spans="1:14" x14ac:dyDescent="0.25">
      <c r="A565" s="1">
        <f>Forecast_Data!C559</f>
        <v>2013</v>
      </c>
      <c r="B565" s="1">
        <v>1</v>
      </c>
      <c r="C565" s="1">
        <f>Forecast_Data!E559</f>
        <v>0</v>
      </c>
      <c r="D565" s="1">
        <f>Forecast_Data!F559</f>
        <v>0</v>
      </c>
      <c r="E565" s="1">
        <f>Forecast_Data!G559</f>
        <v>0</v>
      </c>
      <c r="F565" s="1">
        <f>Forecast_Data!H559</f>
        <v>0</v>
      </c>
      <c r="G565" s="1">
        <f>Forecast_Data!I559</f>
        <v>0</v>
      </c>
      <c r="H565" s="1">
        <f>Forecast_Data!J559</f>
        <v>38</v>
      </c>
      <c r="I565" s="1">
        <f>Forecast_Data!K559</f>
        <v>1</v>
      </c>
      <c r="J565" s="1" t="str">
        <f>Forecast_Data!L559</f>
        <v>Matt Bryant</v>
      </c>
      <c r="K565" s="1" t="str">
        <f t="shared" si="38"/>
        <v>Matt Bryant-2013</v>
      </c>
      <c r="L565" s="13">
        <f t="shared" si="39"/>
        <v>0.88433935372930905</v>
      </c>
      <c r="M565" s="13">
        <f t="shared" si="40"/>
        <v>0.11566064627069095</v>
      </c>
      <c r="N565" s="4">
        <f t="shared" si="41"/>
        <v>1.3377385095753896E-2</v>
      </c>
    </row>
    <row r="566" spans="1:14" x14ac:dyDescent="0.25">
      <c r="A566" s="1">
        <f>Forecast_Data!C560</f>
        <v>2013</v>
      </c>
      <c r="B566" s="1">
        <v>1</v>
      </c>
      <c r="C566" s="1">
        <f>Forecast_Data!E560</f>
        <v>0</v>
      </c>
      <c r="D566" s="1">
        <f>Forecast_Data!F560</f>
        <v>0</v>
      </c>
      <c r="E566" s="1">
        <f>Forecast_Data!G560</f>
        <v>0</v>
      </c>
      <c r="F566" s="1">
        <f>Forecast_Data!H560</f>
        <v>0</v>
      </c>
      <c r="G566" s="1">
        <f>Forecast_Data!I560</f>
        <v>0</v>
      </c>
      <c r="H566" s="1">
        <f>Forecast_Data!J560</f>
        <v>23</v>
      </c>
      <c r="I566" s="1">
        <f>Forecast_Data!K560</f>
        <v>1</v>
      </c>
      <c r="J566" s="1" t="str">
        <f>Forecast_Data!L560</f>
        <v>Matt Bryant</v>
      </c>
      <c r="K566" s="1" t="str">
        <f t="shared" si="38"/>
        <v>Matt Bryant-2013</v>
      </c>
      <c r="L566" s="13">
        <f t="shared" si="39"/>
        <v>0.97710002018532272</v>
      </c>
      <c r="M566" s="13">
        <f t="shared" si="40"/>
        <v>2.2899979814677285E-2</v>
      </c>
      <c r="N566" s="4">
        <f t="shared" si="41"/>
        <v>5.2440907551262706E-4</v>
      </c>
    </row>
    <row r="567" spans="1:14" x14ac:dyDescent="0.25">
      <c r="A567" s="1">
        <f>Forecast_Data!C561</f>
        <v>2013</v>
      </c>
      <c r="B567" s="1">
        <v>1</v>
      </c>
      <c r="C567" s="1">
        <f>Forecast_Data!E561</f>
        <v>0</v>
      </c>
      <c r="D567" s="1">
        <f>Forecast_Data!F561</f>
        <v>0</v>
      </c>
      <c r="E567" s="1">
        <f>Forecast_Data!G561</f>
        <v>0</v>
      </c>
      <c r="F567" s="1">
        <f>Forecast_Data!H561</f>
        <v>0</v>
      </c>
      <c r="G567" s="1">
        <f>Forecast_Data!I561</f>
        <v>0</v>
      </c>
      <c r="H567" s="1">
        <f>Forecast_Data!J561</f>
        <v>45</v>
      </c>
      <c r="I567" s="1">
        <f>Forecast_Data!K561</f>
        <v>1</v>
      </c>
      <c r="J567" s="1" t="str">
        <f>Forecast_Data!L561</f>
        <v>Matt Bryant</v>
      </c>
      <c r="K567" s="1" t="str">
        <f t="shared" si="38"/>
        <v>Matt Bryant-2013</v>
      </c>
      <c r="L567" s="13">
        <f t="shared" si="39"/>
        <v>0.77414276972841145</v>
      </c>
      <c r="M567" s="13">
        <f t="shared" si="40"/>
        <v>0.22585723027158855</v>
      </c>
      <c r="N567" s="4">
        <f t="shared" si="41"/>
        <v>5.1011488465953374E-2</v>
      </c>
    </row>
    <row r="568" spans="1:14" x14ac:dyDescent="0.25">
      <c r="A568" s="1">
        <f>Forecast_Data!C562</f>
        <v>2013</v>
      </c>
      <c r="B568" s="1">
        <v>1</v>
      </c>
      <c r="C568" s="1">
        <f>Forecast_Data!E562</f>
        <v>0</v>
      </c>
      <c r="D568" s="1">
        <f>Forecast_Data!F562</f>
        <v>0</v>
      </c>
      <c r="E568" s="1">
        <f>Forecast_Data!G562</f>
        <v>0</v>
      </c>
      <c r="F568" s="1">
        <f>Forecast_Data!H562</f>
        <v>0</v>
      </c>
      <c r="G568" s="1">
        <f>Forecast_Data!I562</f>
        <v>0</v>
      </c>
      <c r="H568" s="1">
        <f>Forecast_Data!J562</f>
        <v>25</v>
      </c>
      <c r="I568" s="1">
        <f>Forecast_Data!K562</f>
        <v>1</v>
      </c>
      <c r="J568" s="1" t="str">
        <f>Forecast_Data!L562</f>
        <v>Matt Bryant</v>
      </c>
      <c r="K568" s="1" t="str">
        <f t="shared" si="38"/>
        <v>Matt Bryant-2013</v>
      </c>
      <c r="L568" s="13">
        <f t="shared" si="39"/>
        <v>0.97136900782664548</v>
      </c>
      <c r="M568" s="13">
        <f t="shared" si="40"/>
        <v>2.8630992173354519E-2</v>
      </c>
      <c r="N568" s="4">
        <f t="shared" si="41"/>
        <v>8.1973371283068771E-4</v>
      </c>
    </row>
    <row r="569" spans="1:14" x14ac:dyDescent="0.25">
      <c r="A569" s="1">
        <f>Forecast_Data!C563</f>
        <v>2013</v>
      </c>
      <c r="B569" s="1">
        <v>1</v>
      </c>
      <c r="C569" s="1">
        <f>Forecast_Data!E563</f>
        <v>0</v>
      </c>
      <c r="D569" s="1">
        <f>Forecast_Data!F563</f>
        <v>0</v>
      </c>
      <c r="E569" s="1">
        <f>Forecast_Data!G563</f>
        <v>0</v>
      </c>
      <c r="F569" s="1">
        <f>Forecast_Data!H563</f>
        <v>0</v>
      </c>
      <c r="G569" s="1">
        <f>Forecast_Data!I563</f>
        <v>0</v>
      </c>
      <c r="H569" s="1">
        <f>Forecast_Data!J563</f>
        <v>23</v>
      </c>
      <c r="I569" s="1">
        <f>Forecast_Data!K563</f>
        <v>1</v>
      </c>
      <c r="J569" s="1" t="str">
        <f>Forecast_Data!L563</f>
        <v>Matt Bryant</v>
      </c>
      <c r="K569" s="1" t="str">
        <f t="shared" si="38"/>
        <v>Matt Bryant-2013</v>
      </c>
      <c r="L569" s="13">
        <f t="shared" si="39"/>
        <v>0.97710002018532272</v>
      </c>
      <c r="M569" s="13">
        <f t="shared" si="40"/>
        <v>2.2899979814677285E-2</v>
      </c>
      <c r="N569" s="4">
        <f t="shared" si="41"/>
        <v>5.2440907551262706E-4</v>
      </c>
    </row>
    <row r="570" spans="1:14" x14ac:dyDescent="0.25">
      <c r="A570" s="1">
        <f>Forecast_Data!C564</f>
        <v>2013</v>
      </c>
      <c r="B570" s="1">
        <v>1</v>
      </c>
      <c r="C570" s="1">
        <f>Forecast_Data!E564</f>
        <v>0</v>
      </c>
      <c r="D570" s="1">
        <f>Forecast_Data!F564</f>
        <v>0</v>
      </c>
      <c r="E570" s="1">
        <f>Forecast_Data!G564</f>
        <v>0</v>
      </c>
      <c r="F570" s="1">
        <f>Forecast_Data!H564</f>
        <v>1</v>
      </c>
      <c r="G570" s="1">
        <f>Forecast_Data!I564</f>
        <v>0</v>
      </c>
      <c r="H570" s="1">
        <f>Forecast_Data!J564</f>
        <v>24</v>
      </c>
      <c r="I570" s="1">
        <f>Forecast_Data!K564</f>
        <v>1</v>
      </c>
      <c r="J570" s="1" t="str">
        <f>Forecast_Data!L564</f>
        <v>Matt Bryant</v>
      </c>
      <c r="K570" s="1" t="str">
        <f t="shared" si="38"/>
        <v>Matt Bryant-2013</v>
      </c>
      <c r="L570" s="13">
        <f t="shared" si="39"/>
        <v>0.96826313743625625</v>
      </c>
      <c r="M570" s="13">
        <f t="shared" si="40"/>
        <v>3.1736862563743751E-2</v>
      </c>
      <c r="N570" s="4">
        <f t="shared" si="41"/>
        <v>1.0072284453899595E-3</v>
      </c>
    </row>
    <row r="571" spans="1:14" x14ac:dyDescent="0.25">
      <c r="A571" s="1">
        <f>Forecast_Data!C565</f>
        <v>2013</v>
      </c>
      <c r="B571" s="1">
        <v>1</v>
      </c>
      <c r="C571" s="1">
        <f>Forecast_Data!E565</f>
        <v>0</v>
      </c>
      <c r="D571" s="1">
        <f>Forecast_Data!F565</f>
        <v>0</v>
      </c>
      <c r="E571" s="1">
        <f>Forecast_Data!G565</f>
        <v>0</v>
      </c>
      <c r="F571" s="1">
        <f>Forecast_Data!H565</f>
        <v>1</v>
      </c>
      <c r="G571" s="1">
        <f>Forecast_Data!I565</f>
        <v>0</v>
      </c>
      <c r="H571" s="1">
        <f>Forecast_Data!J565</f>
        <v>30</v>
      </c>
      <c r="I571" s="1">
        <f>Forecast_Data!K565</f>
        <v>1</v>
      </c>
      <c r="J571" s="1" t="str">
        <f>Forecast_Data!L565</f>
        <v>Matt Bryant</v>
      </c>
      <c r="K571" s="1" t="str">
        <f t="shared" si="38"/>
        <v>Matt Bryant-2013</v>
      </c>
      <c r="L571" s="13">
        <f t="shared" si="39"/>
        <v>0.93879199758670429</v>
      </c>
      <c r="M571" s="13">
        <f t="shared" si="40"/>
        <v>6.1208002413295715E-2</v>
      </c>
      <c r="N571" s="4">
        <f t="shared" si="41"/>
        <v>3.7464195594260142E-3</v>
      </c>
    </row>
    <row r="572" spans="1:14" x14ac:dyDescent="0.25">
      <c r="A572" s="1">
        <f>Forecast_Data!C566</f>
        <v>2013</v>
      </c>
      <c r="B572" s="1">
        <v>1</v>
      </c>
      <c r="C572" s="1">
        <f>Forecast_Data!E566</f>
        <v>0</v>
      </c>
      <c r="D572" s="1">
        <f>Forecast_Data!F566</f>
        <v>0</v>
      </c>
      <c r="E572" s="1">
        <f>Forecast_Data!G566</f>
        <v>0</v>
      </c>
      <c r="F572" s="1">
        <f>Forecast_Data!H566</f>
        <v>0</v>
      </c>
      <c r="G572" s="1">
        <f>Forecast_Data!I566</f>
        <v>0</v>
      </c>
      <c r="H572" s="1">
        <f>Forecast_Data!J566</f>
        <v>53</v>
      </c>
      <c r="I572" s="1">
        <f>Forecast_Data!K566</f>
        <v>1</v>
      </c>
      <c r="J572" s="1" t="str">
        <f>Forecast_Data!L566</f>
        <v>Matt Bryant</v>
      </c>
      <c r="K572" s="1" t="str">
        <f t="shared" si="38"/>
        <v>Matt Bryant-2013</v>
      </c>
      <c r="L572" s="13">
        <f t="shared" si="39"/>
        <v>0.5780827630544606</v>
      </c>
      <c r="M572" s="13">
        <f t="shared" si="40"/>
        <v>0.4219172369455394</v>
      </c>
      <c r="N572" s="4">
        <f t="shared" si="41"/>
        <v>0.17801415483175845</v>
      </c>
    </row>
    <row r="573" spans="1:14" x14ac:dyDescent="0.25">
      <c r="A573" s="1">
        <f>Forecast_Data!C567</f>
        <v>2013</v>
      </c>
      <c r="B573" s="1">
        <v>1</v>
      </c>
      <c r="C573" s="1">
        <f>Forecast_Data!E567</f>
        <v>0</v>
      </c>
      <c r="D573" s="1">
        <f>Forecast_Data!F567</f>
        <v>0</v>
      </c>
      <c r="E573" s="1">
        <f>Forecast_Data!G567</f>
        <v>0</v>
      </c>
      <c r="F573" s="1">
        <f>Forecast_Data!H567</f>
        <v>0</v>
      </c>
      <c r="G573" s="1">
        <f>Forecast_Data!I567</f>
        <v>0</v>
      </c>
      <c r="H573" s="1">
        <f>Forecast_Data!J567</f>
        <v>39</v>
      </c>
      <c r="I573" s="1">
        <f>Forecast_Data!K567</f>
        <v>1</v>
      </c>
      <c r="J573" s="1" t="str">
        <f>Forecast_Data!L567</f>
        <v>Matt Bryant</v>
      </c>
      <c r="K573" s="1" t="str">
        <f t="shared" si="38"/>
        <v>Matt Bryant-2013</v>
      </c>
      <c r="L573" s="13">
        <f t="shared" si="39"/>
        <v>0.87208961228507642</v>
      </c>
      <c r="M573" s="13">
        <f t="shared" si="40"/>
        <v>0.12791038771492358</v>
      </c>
      <c r="N573" s="4">
        <f t="shared" si="41"/>
        <v>1.6361067285382072E-2</v>
      </c>
    </row>
    <row r="574" spans="1:14" x14ac:dyDescent="0.25">
      <c r="A574" s="1">
        <f>Forecast_Data!C568</f>
        <v>2013</v>
      </c>
      <c r="B574" s="1">
        <v>1</v>
      </c>
      <c r="C574" s="1">
        <f>Forecast_Data!E568</f>
        <v>0</v>
      </c>
      <c r="D574" s="1">
        <f>Forecast_Data!F568</f>
        <v>0</v>
      </c>
      <c r="E574" s="1">
        <f>Forecast_Data!G568</f>
        <v>0</v>
      </c>
      <c r="F574" s="1">
        <f>Forecast_Data!H568</f>
        <v>0</v>
      </c>
      <c r="G574" s="1">
        <f>Forecast_Data!I568</f>
        <v>0</v>
      </c>
      <c r="H574" s="1">
        <f>Forecast_Data!J568</f>
        <v>24</v>
      </c>
      <c r="I574" s="1">
        <f>Forecast_Data!K568</f>
        <v>1</v>
      </c>
      <c r="J574" s="1" t="str">
        <f>Forecast_Data!L568</f>
        <v>Matt Bryant</v>
      </c>
      <c r="K574" s="1" t="str">
        <f t="shared" si="38"/>
        <v>Matt Bryant-2013</v>
      </c>
      <c r="L574" s="13">
        <f t="shared" si="39"/>
        <v>0.9743901519177316</v>
      </c>
      <c r="M574" s="13">
        <f t="shared" si="40"/>
        <v>2.5609848082268405E-2</v>
      </c>
      <c r="N574" s="4">
        <f t="shared" si="41"/>
        <v>6.5586431879686665E-4</v>
      </c>
    </row>
    <row r="575" spans="1:14" x14ac:dyDescent="0.25">
      <c r="A575" s="1">
        <f>Forecast_Data!C569</f>
        <v>2013</v>
      </c>
      <c r="B575" s="1">
        <v>1</v>
      </c>
      <c r="C575" s="1">
        <f>Forecast_Data!E569</f>
        <v>0</v>
      </c>
      <c r="D575" s="1">
        <f>Forecast_Data!F569</f>
        <v>0</v>
      </c>
      <c r="E575" s="1">
        <f>Forecast_Data!G569</f>
        <v>0</v>
      </c>
      <c r="F575" s="1">
        <f>Forecast_Data!H569</f>
        <v>0</v>
      </c>
      <c r="G575" s="1">
        <f>Forecast_Data!I569</f>
        <v>0</v>
      </c>
      <c r="H575" s="1">
        <f>Forecast_Data!J569</f>
        <v>52</v>
      </c>
      <c r="I575" s="1">
        <f>Forecast_Data!K569</f>
        <v>0</v>
      </c>
      <c r="J575" s="1" t="str">
        <f>Forecast_Data!L569</f>
        <v>Matt Bryant</v>
      </c>
      <c r="K575" s="1" t="str">
        <f t="shared" si="38"/>
        <v>Matt Bryant-2013</v>
      </c>
      <c r="L575" s="13">
        <f t="shared" si="39"/>
        <v>0.60576048641858704</v>
      </c>
      <c r="M575" s="13">
        <f t="shared" si="40"/>
        <v>-0.60576048641858704</v>
      </c>
      <c r="N575" s="4">
        <f t="shared" si="41"/>
        <v>0.36694576690608316</v>
      </c>
    </row>
    <row r="576" spans="1:14" x14ac:dyDescent="0.25">
      <c r="A576" s="1">
        <f>Forecast_Data!C570</f>
        <v>2013</v>
      </c>
      <c r="B576" s="1">
        <v>1</v>
      </c>
      <c r="C576" s="1">
        <f>Forecast_Data!E570</f>
        <v>0</v>
      </c>
      <c r="D576" s="1">
        <f>Forecast_Data!F570</f>
        <v>0</v>
      </c>
      <c r="E576" s="1">
        <f>Forecast_Data!G570</f>
        <v>0</v>
      </c>
      <c r="F576" s="1">
        <f>Forecast_Data!H570</f>
        <v>0</v>
      </c>
      <c r="G576" s="1">
        <f>Forecast_Data!I570</f>
        <v>0</v>
      </c>
      <c r="H576" s="1">
        <f>Forecast_Data!J570</f>
        <v>49</v>
      </c>
      <c r="I576" s="1">
        <f>Forecast_Data!K570</f>
        <v>1</v>
      </c>
      <c r="J576" s="1" t="str">
        <f>Forecast_Data!L570</f>
        <v>Matt Bryant</v>
      </c>
      <c r="K576" s="1" t="str">
        <f t="shared" si="38"/>
        <v>Matt Bryant-2013</v>
      </c>
      <c r="L576" s="13">
        <f t="shared" si="39"/>
        <v>0.68425172174800042</v>
      </c>
      <c r="M576" s="13">
        <f t="shared" si="40"/>
        <v>0.31574827825199958</v>
      </c>
      <c r="N576" s="4">
        <f t="shared" si="41"/>
        <v>9.9696975219102146E-2</v>
      </c>
    </row>
    <row r="577" spans="1:14" x14ac:dyDescent="0.25">
      <c r="A577" s="1">
        <f>Forecast_Data!C571</f>
        <v>2013</v>
      </c>
      <c r="B577" s="1">
        <v>1</v>
      </c>
      <c r="C577" s="1">
        <f>Forecast_Data!E571</f>
        <v>0</v>
      </c>
      <c r="D577" s="1">
        <f>Forecast_Data!F571</f>
        <v>0</v>
      </c>
      <c r="E577" s="1">
        <f>Forecast_Data!G571</f>
        <v>0</v>
      </c>
      <c r="F577" s="1">
        <f>Forecast_Data!H571</f>
        <v>0</v>
      </c>
      <c r="G577" s="1">
        <f>Forecast_Data!I571</f>
        <v>0</v>
      </c>
      <c r="H577" s="1">
        <f>Forecast_Data!J571</f>
        <v>36</v>
      </c>
      <c r="I577" s="1">
        <f>Forecast_Data!K571</f>
        <v>1</v>
      </c>
      <c r="J577" s="1" t="str">
        <f>Forecast_Data!L571</f>
        <v>Matt Bryant</v>
      </c>
      <c r="K577" s="1" t="str">
        <f t="shared" si="38"/>
        <v>Matt Bryant-2013</v>
      </c>
      <c r="L577" s="13">
        <f t="shared" si="39"/>
        <v>0.90580157209510104</v>
      </c>
      <c r="M577" s="13">
        <f t="shared" si="40"/>
        <v>9.4198427904898963E-2</v>
      </c>
      <c r="N577" s="4">
        <f t="shared" si="41"/>
        <v>8.8733438197544472E-3</v>
      </c>
    </row>
    <row r="578" spans="1:14" x14ac:dyDescent="0.25">
      <c r="A578" s="1">
        <f>Forecast_Data!C572</f>
        <v>2013</v>
      </c>
      <c r="B578" s="1">
        <v>1</v>
      </c>
      <c r="C578" s="1">
        <f>Forecast_Data!E572</f>
        <v>0</v>
      </c>
      <c r="D578" s="1">
        <f>Forecast_Data!F572</f>
        <v>0</v>
      </c>
      <c r="E578" s="1">
        <f>Forecast_Data!G572</f>
        <v>0</v>
      </c>
      <c r="F578" s="1">
        <f>Forecast_Data!H572</f>
        <v>0</v>
      </c>
      <c r="G578" s="1">
        <f>Forecast_Data!I572</f>
        <v>0</v>
      </c>
      <c r="H578" s="1">
        <f>Forecast_Data!J572</f>
        <v>20</v>
      </c>
      <c r="I578" s="1">
        <f>Forecast_Data!K572</f>
        <v>1</v>
      </c>
      <c r="J578" s="1" t="str">
        <f>Forecast_Data!L572</f>
        <v>Matt Bryant</v>
      </c>
      <c r="K578" s="1" t="str">
        <f t="shared" si="38"/>
        <v>Matt Bryant-2013</v>
      </c>
      <c r="L578" s="13">
        <f t="shared" si="39"/>
        <v>0.98365426552845681</v>
      </c>
      <c r="M578" s="13">
        <f t="shared" si="40"/>
        <v>1.6345734471543194E-2</v>
      </c>
      <c r="N578" s="4">
        <f t="shared" si="41"/>
        <v>2.6718303541419544E-4</v>
      </c>
    </row>
    <row r="579" spans="1:14" x14ac:dyDescent="0.25">
      <c r="A579" s="1">
        <f>Forecast_Data!C573</f>
        <v>2013</v>
      </c>
      <c r="B579" s="1">
        <v>1</v>
      </c>
      <c r="C579" s="1">
        <f>Forecast_Data!E573</f>
        <v>0</v>
      </c>
      <c r="D579" s="1">
        <f>Forecast_Data!F573</f>
        <v>0</v>
      </c>
      <c r="E579" s="1">
        <f>Forecast_Data!G573</f>
        <v>0</v>
      </c>
      <c r="F579" s="1">
        <f>Forecast_Data!H573</f>
        <v>0</v>
      </c>
      <c r="G579" s="1">
        <f>Forecast_Data!I573</f>
        <v>0</v>
      </c>
      <c r="H579" s="1">
        <f>Forecast_Data!J573</f>
        <v>51</v>
      </c>
      <c r="I579" s="1">
        <f>Forecast_Data!K573</f>
        <v>1</v>
      </c>
      <c r="J579" s="1" t="str">
        <f>Forecast_Data!L573</f>
        <v>Matt Bryant</v>
      </c>
      <c r="K579" s="1" t="str">
        <f t="shared" si="38"/>
        <v>Matt Bryant-2013</v>
      </c>
      <c r="L579" s="13">
        <f t="shared" si="39"/>
        <v>0.63277593995266612</v>
      </c>
      <c r="M579" s="13">
        <f t="shared" si="40"/>
        <v>0.36722406004733388</v>
      </c>
      <c r="N579" s="4">
        <f t="shared" si="41"/>
        <v>0.13485351027764789</v>
      </c>
    </row>
    <row r="580" spans="1:14" x14ac:dyDescent="0.25">
      <c r="A580" s="1">
        <f>Forecast_Data!C574</f>
        <v>2013</v>
      </c>
      <c r="B580" s="1">
        <v>1</v>
      </c>
      <c r="C580" s="1">
        <f>Forecast_Data!E574</f>
        <v>0</v>
      </c>
      <c r="D580" s="1">
        <f>Forecast_Data!F574</f>
        <v>0</v>
      </c>
      <c r="E580" s="1">
        <f>Forecast_Data!G574</f>
        <v>0</v>
      </c>
      <c r="F580" s="1">
        <f>Forecast_Data!H574</f>
        <v>0</v>
      </c>
      <c r="G580" s="1">
        <f>Forecast_Data!I574</f>
        <v>0</v>
      </c>
      <c r="H580" s="1">
        <f>Forecast_Data!J574</f>
        <v>42</v>
      </c>
      <c r="I580" s="1">
        <f>Forecast_Data!K574</f>
        <v>1</v>
      </c>
      <c r="J580" s="1" t="str">
        <f>Forecast_Data!L574</f>
        <v>Matt Bryant</v>
      </c>
      <c r="K580" s="1" t="str">
        <f t="shared" si="38"/>
        <v>Matt Bryant-2013</v>
      </c>
      <c r="L580" s="13">
        <f t="shared" si="39"/>
        <v>0.82859577151481367</v>
      </c>
      <c r="M580" s="13">
        <f t="shared" si="40"/>
        <v>0.17140422848518633</v>
      </c>
      <c r="N580" s="4">
        <f t="shared" si="41"/>
        <v>2.9379409542601959E-2</v>
      </c>
    </row>
    <row r="581" spans="1:14" x14ac:dyDescent="0.25">
      <c r="A581" s="1">
        <f>Forecast_Data!C575</f>
        <v>2013</v>
      </c>
      <c r="B581" s="1">
        <v>1</v>
      </c>
      <c r="C581" s="1">
        <f>Forecast_Data!E575</f>
        <v>0</v>
      </c>
      <c r="D581" s="1">
        <f>Forecast_Data!F575</f>
        <v>0</v>
      </c>
      <c r="E581" s="1">
        <f>Forecast_Data!G575</f>
        <v>0</v>
      </c>
      <c r="F581" s="1">
        <f>Forecast_Data!H575</f>
        <v>0</v>
      </c>
      <c r="G581" s="1">
        <f>Forecast_Data!I575</f>
        <v>0</v>
      </c>
      <c r="H581" s="1">
        <f>Forecast_Data!J575</f>
        <v>37</v>
      </c>
      <c r="I581" s="1">
        <f>Forecast_Data!K575</f>
        <v>1</v>
      </c>
      <c r="J581" s="1" t="str">
        <f>Forecast_Data!L575</f>
        <v>Matt Bryant</v>
      </c>
      <c r="K581" s="1" t="str">
        <f t="shared" si="38"/>
        <v>Matt Bryant-2013</v>
      </c>
      <c r="L581" s="13">
        <f t="shared" si="39"/>
        <v>0.89555645754546476</v>
      </c>
      <c r="M581" s="13">
        <f t="shared" si="40"/>
        <v>0.10444354245453524</v>
      </c>
      <c r="N581" s="4">
        <f t="shared" si="41"/>
        <v>1.0908453560452306E-2</v>
      </c>
    </row>
    <row r="582" spans="1:14" x14ac:dyDescent="0.25">
      <c r="A582" s="1">
        <f>Forecast_Data!C576</f>
        <v>2014</v>
      </c>
      <c r="B582" s="1">
        <v>1</v>
      </c>
      <c r="C582" s="1">
        <f>Forecast_Data!E576</f>
        <v>0</v>
      </c>
      <c r="D582" s="1">
        <f>Forecast_Data!F576</f>
        <v>0</v>
      </c>
      <c r="E582" s="1">
        <f>Forecast_Data!G576</f>
        <v>0</v>
      </c>
      <c r="F582" s="1">
        <f>Forecast_Data!H576</f>
        <v>0</v>
      </c>
      <c r="G582" s="1">
        <f>Forecast_Data!I576</f>
        <v>0</v>
      </c>
      <c r="H582" s="1">
        <f>Forecast_Data!J576</f>
        <v>40</v>
      </c>
      <c r="I582" s="1">
        <f>Forecast_Data!K576</f>
        <v>1</v>
      </c>
      <c r="J582" s="1" t="str">
        <f>Forecast_Data!L576</f>
        <v>Matt Bryant</v>
      </c>
      <c r="K582" s="1" t="str">
        <f t="shared" si="38"/>
        <v>Matt Bryant-2014</v>
      </c>
      <c r="L582" s="13">
        <f t="shared" si="39"/>
        <v>0.8587497110788993</v>
      </c>
      <c r="M582" s="13">
        <f t="shared" si="40"/>
        <v>0.1412502889211007</v>
      </c>
      <c r="N582" s="4">
        <f t="shared" si="41"/>
        <v>1.9951644120294421E-2</v>
      </c>
    </row>
    <row r="583" spans="1:14" x14ac:dyDescent="0.25">
      <c r="A583" s="1">
        <f>Forecast_Data!C577</f>
        <v>2014</v>
      </c>
      <c r="B583" s="1">
        <v>1</v>
      </c>
      <c r="C583" s="1">
        <f>Forecast_Data!E577</f>
        <v>0</v>
      </c>
      <c r="D583" s="1">
        <f>Forecast_Data!F577</f>
        <v>0</v>
      </c>
      <c r="E583" s="1">
        <f>Forecast_Data!G577</f>
        <v>0</v>
      </c>
      <c r="F583" s="1">
        <f>Forecast_Data!H577</f>
        <v>0</v>
      </c>
      <c r="G583" s="1">
        <f>Forecast_Data!I577</f>
        <v>0</v>
      </c>
      <c r="H583" s="1">
        <f>Forecast_Data!J577</f>
        <v>51</v>
      </c>
      <c r="I583" s="1">
        <f>Forecast_Data!K577</f>
        <v>1</v>
      </c>
      <c r="J583" s="1" t="str">
        <f>Forecast_Data!L577</f>
        <v>Matt Bryant</v>
      </c>
      <c r="K583" s="1" t="str">
        <f t="shared" si="38"/>
        <v>Matt Bryant-2014</v>
      </c>
      <c r="L583" s="13">
        <f t="shared" si="39"/>
        <v>0.63277593995266612</v>
      </c>
      <c r="M583" s="13">
        <f t="shared" si="40"/>
        <v>0.36722406004733388</v>
      </c>
      <c r="N583" s="4">
        <f t="shared" si="41"/>
        <v>0.13485351027764789</v>
      </c>
    </row>
    <row r="584" spans="1:14" x14ac:dyDescent="0.25">
      <c r="A584" s="1">
        <f>Forecast_Data!C578</f>
        <v>2014</v>
      </c>
      <c r="B584" s="1">
        <v>1</v>
      </c>
      <c r="C584" s="1">
        <f>Forecast_Data!E578</f>
        <v>0</v>
      </c>
      <c r="D584" s="1">
        <f>Forecast_Data!F578</f>
        <v>0</v>
      </c>
      <c r="E584" s="1">
        <f>Forecast_Data!G578</f>
        <v>0</v>
      </c>
      <c r="F584" s="1">
        <f>Forecast_Data!H578</f>
        <v>0</v>
      </c>
      <c r="G584" s="1">
        <f>Forecast_Data!I578</f>
        <v>0</v>
      </c>
      <c r="H584" s="1">
        <f>Forecast_Data!J578</f>
        <v>52</v>
      </c>
      <c r="I584" s="1">
        <f>Forecast_Data!K578</f>
        <v>1</v>
      </c>
      <c r="J584" s="1" t="str">
        <f>Forecast_Data!L578</f>
        <v>Matt Bryant</v>
      </c>
      <c r="K584" s="1" t="str">
        <f t="shared" si="38"/>
        <v>Matt Bryant-2014</v>
      </c>
      <c r="L584" s="13">
        <f t="shared" si="39"/>
        <v>0.60576048641858704</v>
      </c>
      <c r="M584" s="13">
        <f t="shared" si="40"/>
        <v>0.39423951358141296</v>
      </c>
      <c r="N584" s="4">
        <f t="shared" si="41"/>
        <v>0.15542479406890911</v>
      </c>
    </row>
    <row r="585" spans="1:14" x14ac:dyDescent="0.25">
      <c r="A585" s="1">
        <f>Forecast_Data!C579</f>
        <v>2014</v>
      </c>
      <c r="B585" s="1">
        <v>1</v>
      </c>
      <c r="C585" s="1">
        <f>Forecast_Data!E579</f>
        <v>0</v>
      </c>
      <c r="D585" s="1">
        <f>Forecast_Data!F579</f>
        <v>0</v>
      </c>
      <c r="E585" s="1">
        <f>Forecast_Data!G579</f>
        <v>0</v>
      </c>
      <c r="F585" s="1">
        <f>Forecast_Data!H579</f>
        <v>0</v>
      </c>
      <c r="G585" s="1">
        <f>Forecast_Data!I579</f>
        <v>0</v>
      </c>
      <c r="H585" s="1">
        <f>Forecast_Data!J579</f>
        <v>59</v>
      </c>
      <c r="I585" s="1">
        <f>Forecast_Data!K579</f>
        <v>0</v>
      </c>
      <c r="J585" s="1" t="str">
        <f>Forecast_Data!L579</f>
        <v>Matt Bryant</v>
      </c>
      <c r="K585" s="1" t="str">
        <f t="shared" ref="K585:K648" si="42">CONCATENATE(J585,"-",A585)</f>
        <v>Matt Bryant-2014</v>
      </c>
      <c r="L585" s="13">
        <f t="shared" ref="L585:L648" si="43">1/(1+EXP(-(SUMPRODUCT($B$3:$H$3,B585:H585))))</f>
        <v>0.40786433863692079</v>
      </c>
      <c r="M585" s="13">
        <f t="shared" ref="M585:M648" si="44">I585-L585</f>
        <v>-0.40786433863692079</v>
      </c>
      <c r="N585" s="4">
        <f t="shared" ref="N585:N648" si="45">M585^2</f>
        <v>0.16635331873173279</v>
      </c>
    </row>
    <row r="586" spans="1:14" x14ac:dyDescent="0.25">
      <c r="A586" s="1">
        <f>Forecast_Data!C580</f>
        <v>2014</v>
      </c>
      <c r="B586" s="1">
        <v>1</v>
      </c>
      <c r="C586" s="1">
        <f>Forecast_Data!E580</f>
        <v>0</v>
      </c>
      <c r="D586" s="1">
        <f>Forecast_Data!F580</f>
        <v>0</v>
      </c>
      <c r="E586" s="1">
        <f>Forecast_Data!G580</f>
        <v>0</v>
      </c>
      <c r="F586" s="1">
        <f>Forecast_Data!H580</f>
        <v>0</v>
      </c>
      <c r="G586" s="1">
        <f>Forecast_Data!I580</f>
        <v>0</v>
      </c>
      <c r="H586" s="1">
        <f>Forecast_Data!J580</f>
        <v>52</v>
      </c>
      <c r="I586" s="1">
        <f>Forecast_Data!K580</f>
        <v>1</v>
      </c>
      <c r="J586" s="1" t="str">
        <f>Forecast_Data!L580</f>
        <v>Matt Bryant</v>
      </c>
      <c r="K586" s="1" t="str">
        <f t="shared" si="42"/>
        <v>Matt Bryant-2014</v>
      </c>
      <c r="L586" s="13">
        <f t="shared" si="43"/>
        <v>0.60576048641858704</v>
      </c>
      <c r="M586" s="13">
        <f t="shared" si="44"/>
        <v>0.39423951358141296</v>
      </c>
      <c r="N586" s="4">
        <f t="shared" si="45"/>
        <v>0.15542479406890911</v>
      </c>
    </row>
    <row r="587" spans="1:14" x14ac:dyDescent="0.25">
      <c r="A587" s="1">
        <f>Forecast_Data!C581</f>
        <v>2014</v>
      </c>
      <c r="B587" s="1">
        <v>1</v>
      </c>
      <c r="C587" s="1">
        <f>Forecast_Data!E581</f>
        <v>0</v>
      </c>
      <c r="D587" s="1">
        <f>Forecast_Data!F581</f>
        <v>0</v>
      </c>
      <c r="E587" s="1">
        <f>Forecast_Data!G581</f>
        <v>0</v>
      </c>
      <c r="F587" s="1">
        <f>Forecast_Data!H581</f>
        <v>0</v>
      </c>
      <c r="G587" s="1">
        <f>Forecast_Data!I581</f>
        <v>0</v>
      </c>
      <c r="H587" s="1">
        <f>Forecast_Data!J581</f>
        <v>54</v>
      </c>
      <c r="I587" s="1">
        <f>Forecast_Data!K581</f>
        <v>1</v>
      </c>
      <c r="J587" s="1" t="str">
        <f>Forecast_Data!L581</f>
        <v>Matt Bryant</v>
      </c>
      <c r="K587" s="1" t="str">
        <f t="shared" si="42"/>
        <v>Matt Bryant-2014</v>
      </c>
      <c r="L587" s="13">
        <f t="shared" si="43"/>
        <v>0.54990570248055115</v>
      </c>
      <c r="M587" s="13">
        <f t="shared" si="44"/>
        <v>0.45009429751944885</v>
      </c>
      <c r="N587" s="4">
        <f t="shared" si="45"/>
        <v>0.20258487665952613</v>
      </c>
    </row>
    <row r="588" spans="1:14" x14ac:dyDescent="0.25">
      <c r="A588" s="1">
        <f>Forecast_Data!C582</f>
        <v>2014</v>
      </c>
      <c r="B588" s="1">
        <v>1</v>
      </c>
      <c r="C588" s="1">
        <f>Forecast_Data!E582</f>
        <v>0</v>
      </c>
      <c r="D588" s="1">
        <f>Forecast_Data!F582</f>
        <v>0</v>
      </c>
      <c r="E588" s="1">
        <f>Forecast_Data!G582</f>
        <v>0</v>
      </c>
      <c r="F588" s="1">
        <f>Forecast_Data!H582</f>
        <v>0</v>
      </c>
      <c r="G588" s="1">
        <f>Forecast_Data!I582</f>
        <v>0</v>
      </c>
      <c r="H588" s="1">
        <f>Forecast_Data!J582</f>
        <v>53</v>
      </c>
      <c r="I588" s="1">
        <f>Forecast_Data!K582</f>
        <v>1</v>
      </c>
      <c r="J588" s="1" t="str">
        <f>Forecast_Data!L582</f>
        <v>Matt Bryant</v>
      </c>
      <c r="K588" s="1" t="str">
        <f t="shared" si="42"/>
        <v>Matt Bryant-2014</v>
      </c>
      <c r="L588" s="13">
        <f t="shared" si="43"/>
        <v>0.5780827630544606</v>
      </c>
      <c r="M588" s="13">
        <f t="shared" si="44"/>
        <v>0.4219172369455394</v>
      </c>
      <c r="N588" s="4">
        <f t="shared" si="45"/>
        <v>0.17801415483175845</v>
      </c>
    </row>
    <row r="589" spans="1:14" x14ac:dyDescent="0.25">
      <c r="A589" s="1">
        <f>Forecast_Data!C583</f>
        <v>2014</v>
      </c>
      <c r="B589" s="1">
        <v>1</v>
      </c>
      <c r="C589" s="1">
        <f>Forecast_Data!E583</f>
        <v>0</v>
      </c>
      <c r="D589" s="1">
        <f>Forecast_Data!F583</f>
        <v>0</v>
      </c>
      <c r="E589" s="1">
        <f>Forecast_Data!G583</f>
        <v>0</v>
      </c>
      <c r="F589" s="1">
        <f>Forecast_Data!H583</f>
        <v>0</v>
      </c>
      <c r="G589" s="1">
        <f>Forecast_Data!I583</f>
        <v>0</v>
      </c>
      <c r="H589" s="1">
        <f>Forecast_Data!J583</f>
        <v>20</v>
      </c>
      <c r="I589" s="1">
        <f>Forecast_Data!K583</f>
        <v>1</v>
      </c>
      <c r="J589" s="1" t="str">
        <f>Forecast_Data!L583</f>
        <v>Matt Bryant</v>
      </c>
      <c r="K589" s="1" t="str">
        <f t="shared" si="42"/>
        <v>Matt Bryant-2014</v>
      </c>
      <c r="L589" s="13">
        <f t="shared" si="43"/>
        <v>0.98365426552845681</v>
      </c>
      <c r="M589" s="13">
        <f t="shared" si="44"/>
        <v>1.6345734471543194E-2</v>
      </c>
      <c r="N589" s="4">
        <f t="shared" si="45"/>
        <v>2.6718303541419544E-4</v>
      </c>
    </row>
    <row r="590" spans="1:14" x14ac:dyDescent="0.25">
      <c r="A590" s="1">
        <f>Forecast_Data!C584</f>
        <v>2014</v>
      </c>
      <c r="B590" s="1">
        <v>1</v>
      </c>
      <c r="C590" s="1">
        <f>Forecast_Data!E584</f>
        <v>0</v>
      </c>
      <c r="D590" s="1">
        <f>Forecast_Data!F584</f>
        <v>0</v>
      </c>
      <c r="E590" s="1">
        <f>Forecast_Data!G584</f>
        <v>0</v>
      </c>
      <c r="F590" s="1">
        <f>Forecast_Data!H584</f>
        <v>0</v>
      </c>
      <c r="G590" s="1">
        <f>Forecast_Data!I584</f>
        <v>0</v>
      </c>
      <c r="H590" s="1">
        <f>Forecast_Data!J584</f>
        <v>23</v>
      </c>
      <c r="I590" s="1">
        <f>Forecast_Data!K584</f>
        <v>1</v>
      </c>
      <c r="J590" s="1" t="str">
        <f>Forecast_Data!L584</f>
        <v>Matt Bryant</v>
      </c>
      <c r="K590" s="1" t="str">
        <f t="shared" si="42"/>
        <v>Matt Bryant-2014</v>
      </c>
      <c r="L590" s="13">
        <f t="shared" si="43"/>
        <v>0.97710002018532272</v>
      </c>
      <c r="M590" s="13">
        <f t="shared" si="44"/>
        <v>2.2899979814677285E-2</v>
      </c>
      <c r="N590" s="4">
        <f t="shared" si="45"/>
        <v>5.2440907551262706E-4</v>
      </c>
    </row>
    <row r="591" spans="1:14" x14ac:dyDescent="0.25">
      <c r="A591" s="1">
        <f>Forecast_Data!C585</f>
        <v>2014</v>
      </c>
      <c r="B591" s="1">
        <v>1</v>
      </c>
      <c r="C591" s="1">
        <f>Forecast_Data!E585</f>
        <v>0</v>
      </c>
      <c r="D591" s="1">
        <f>Forecast_Data!F585</f>
        <v>0</v>
      </c>
      <c r="E591" s="1">
        <f>Forecast_Data!G585</f>
        <v>0</v>
      </c>
      <c r="F591" s="1">
        <f>Forecast_Data!H585</f>
        <v>0</v>
      </c>
      <c r="G591" s="1">
        <f>Forecast_Data!I585</f>
        <v>0</v>
      </c>
      <c r="H591" s="1">
        <f>Forecast_Data!J585</f>
        <v>21</v>
      </c>
      <c r="I591" s="1">
        <f>Forecast_Data!K585</f>
        <v>1</v>
      </c>
      <c r="J591" s="1" t="str">
        <f>Forecast_Data!L585</f>
        <v>Matt Bryant</v>
      </c>
      <c r="K591" s="1" t="str">
        <f t="shared" si="42"/>
        <v>Matt Bryant-2014</v>
      </c>
      <c r="L591" s="13">
        <f t="shared" si="43"/>
        <v>0.98170547192525448</v>
      </c>
      <c r="M591" s="13">
        <f t="shared" si="44"/>
        <v>1.829452807474552E-2</v>
      </c>
      <c r="N591" s="4">
        <f t="shared" si="45"/>
        <v>3.3468975747765199E-4</v>
      </c>
    </row>
    <row r="592" spans="1:14" x14ac:dyDescent="0.25">
      <c r="A592" s="1">
        <f>Forecast_Data!C586</f>
        <v>2014</v>
      </c>
      <c r="B592" s="1">
        <v>1</v>
      </c>
      <c r="C592" s="1">
        <f>Forecast_Data!E586</f>
        <v>0</v>
      </c>
      <c r="D592" s="1">
        <f>Forecast_Data!F586</f>
        <v>0</v>
      </c>
      <c r="E592" s="1">
        <f>Forecast_Data!G586</f>
        <v>0</v>
      </c>
      <c r="F592" s="1">
        <f>Forecast_Data!H586</f>
        <v>0</v>
      </c>
      <c r="G592" s="1">
        <f>Forecast_Data!I586</f>
        <v>0</v>
      </c>
      <c r="H592" s="1">
        <f>Forecast_Data!J586</f>
        <v>45</v>
      </c>
      <c r="I592" s="1">
        <f>Forecast_Data!K586</f>
        <v>1</v>
      </c>
      <c r="J592" s="1" t="str">
        <f>Forecast_Data!L586</f>
        <v>Matt Bryant</v>
      </c>
      <c r="K592" s="1" t="str">
        <f t="shared" si="42"/>
        <v>Matt Bryant-2014</v>
      </c>
      <c r="L592" s="13">
        <f t="shared" si="43"/>
        <v>0.77414276972841145</v>
      </c>
      <c r="M592" s="13">
        <f t="shared" si="44"/>
        <v>0.22585723027158855</v>
      </c>
      <c r="N592" s="4">
        <f t="shared" si="45"/>
        <v>5.1011488465953374E-2</v>
      </c>
    </row>
    <row r="593" spans="1:14" x14ac:dyDescent="0.25">
      <c r="A593" s="1">
        <f>Forecast_Data!C587</f>
        <v>2014</v>
      </c>
      <c r="B593" s="1">
        <v>1</v>
      </c>
      <c r="C593" s="1">
        <f>Forecast_Data!E587</f>
        <v>0</v>
      </c>
      <c r="D593" s="1">
        <f>Forecast_Data!F587</f>
        <v>0</v>
      </c>
      <c r="E593" s="1">
        <f>Forecast_Data!G587</f>
        <v>0</v>
      </c>
      <c r="F593" s="1">
        <f>Forecast_Data!H587</f>
        <v>0</v>
      </c>
      <c r="G593" s="1">
        <f>Forecast_Data!I587</f>
        <v>0</v>
      </c>
      <c r="H593" s="1">
        <f>Forecast_Data!J587</f>
        <v>28</v>
      </c>
      <c r="I593" s="1">
        <f>Forecast_Data!K587</f>
        <v>1</v>
      </c>
      <c r="J593" s="1" t="str">
        <f>Forecast_Data!L587</f>
        <v>Matt Bryant</v>
      </c>
      <c r="K593" s="1" t="str">
        <f t="shared" si="42"/>
        <v>Matt Bryant-2014</v>
      </c>
      <c r="L593" s="13">
        <f t="shared" si="43"/>
        <v>0.96008854500538421</v>
      </c>
      <c r="M593" s="13">
        <f t="shared" si="44"/>
        <v>3.9911454994615791E-2</v>
      </c>
      <c r="N593" s="4">
        <f t="shared" si="45"/>
        <v>1.5929242397872418E-3</v>
      </c>
    </row>
    <row r="594" spans="1:14" x14ac:dyDescent="0.25">
      <c r="A594" s="1">
        <f>Forecast_Data!C588</f>
        <v>2014</v>
      </c>
      <c r="B594" s="1">
        <v>1</v>
      </c>
      <c r="C594" s="1">
        <f>Forecast_Data!E588</f>
        <v>0</v>
      </c>
      <c r="D594" s="1">
        <f>Forecast_Data!F588</f>
        <v>0</v>
      </c>
      <c r="E594" s="1">
        <f>Forecast_Data!G588</f>
        <v>0</v>
      </c>
      <c r="F594" s="1">
        <f>Forecast_Data!H588</f>
        <v>0</v>
      </c>
      <c r="G594" s="1">
        <f>Forecast_Data!I588</f>
        <v>0</v>
      </c>
      <c r="H594" s="1">
        <f>Forecast_Data!J588</f>
        <v>28</v>
      </c>
      <c r="I594" s="1">
        <f>Forecast_Data!K588</f>
        <v>1</v>
      </c>
      <c r="J594" s="1" t="str">
        <f>Forecast_Data!L588</f>
        <v>Matt Bryant</v>
      </c>
      <c r="K594" s="1" t="str">
        <f t="shared" si="42"/>
        <v>Matt Bryant-2014</v>
      </c>
      <c r="L594" s="13">
        <f t="shared" si="43"/>
        <v>0.96008854500538421</v>
      </c>
      <c r="M594" s="13">
        <f t="shared" si="44"/>
        <v>3.9911454994615791E-2</v>
      </c>
      <c r="N594" s="4">
        <f t="shared" si="45"/>
        <v>1.5929242397872418E-3</v>
      </c>
    </row>
    <row r="595" spans="1:14" x14ac:dyDescent="0.25">
      <c r="A595" s="1">
        <f>Forecast_Data!C589</f>
        <v>2014</v>
      </c>
      <c r="B595" s="1">
        <v>1</v>
      </c>
      <c r="C595" s="1">
        <f>Forecast_Data!E589</f>
        <v>0</v>
      </c>
      <c r="D595" s="1">
        <f>Forecast_Data!F589</f>
        <v>0</v>
      </c>
      <c r="E595" s="1">
        <f>Forecast_Data!G589</f>
        <v>0</v>
      </c>
      <c r="F595" s="1">
        <f>Forecast_Data!H589</f>
        <v>0</v>
      </c>
      <c r="G595" s="1">
        <f>Forecast_Data!I589</f>
        <v>0</v>
      </c>
      <c r="H595" s="1">
        <f>Forecast_Data!J589</f>
        <v>22</v>
      </c>
      <c r="I595" s="1">
        <f>Forecast_Data!K589</f>
        <v>1</v>
      </c>
      <c r="J595" s="1" t="str">
        <f>Forecast_Data!L589</f>
        <v>Matt Bryant</v>
      </c>
      <c r="K595" s="1" t="str">
        <f t="shared" si="42"/>
        <v>Matt Bryant-2014</v>
      </c>
      <c r="L595" s="13">
        <f t="shared" si="43"/>
        <v>0.97952917183868415</v>
      </c>
      <c r="M595" s="13">
        <f t="shared" si="44"/>
        <v>2.0470828161315846E-2</v>
      </c>
      <c r="N595" s="4">
        <f t="shared" si="45"/>
        <v>4.1905480561012188E-4</v>
      </c>
    </row>
    <row r="596" spans="1:14" x14ac:dyDescent="0.25">
      <c r="A596" s="1">
        <f>Forecast_Data!C590</f>
        <v>2014</v>
      </c>
      <c r="B596" s="1">
        <v>1</v>
      </c>
      <c r="C596" s="1">
        <f>Forecast_Data!E590</f>
        <v>0</v>
      </c>
      <c r="D596" s="1">
        <f>Forecast_Data!F590</f>
        <v>0</v>
      </c>
      <c r="E596" s="1">
        <f>Forecast_Data!G590</f>
        <v>0</v>
      </c>
      <c r="F596" s="1">
        <f>Forecast_Data!H590</f>
        <v>0</v>
      </c>
      <c r="G596" s="1">
        <f>Forecast_Data!I590</f>
        <v>0</v>
      </c>
      <c r="H596" s="1">
        <f>Forecast_Data!J590</f>
        <v>44</v>
      </c>
      <c r="I596" s="1">
        <f>Forecast_Data!K590</f>
        <v>1</v>
      </c>
      <c r="J596" s="1" t="str">
        <f>Forecast_Data!L590</f>
        <v>Matt Bryant</v>
      </c>
      <c r="K596" s="1" t="str">
        <f t="shared" si="42"/>
        <v>Matt Bryant-2014</v>
      </c>
      <c r="L596" s="13">
        <f t="shared" si="43"/>
        <v>0.7935521480153428</v>
      </c>
      <c r="M596" s="13">
        <f t="shared" si="44"/>
        <v>0.2064478519846572</v>
      </c>
      <c r="N596" s="4">
        <f t="shared" si="45"/>
        <v>4.2620715589078928E-2</v>
      </c>
    </row>
    <row r="597" spans="1:14" x14ac:dyDescent="0.25">
      <c r="A597" s="1">
        <f>Forecast_Data!C591</f>
        <v>2014</v>
      </c>
      <c r="B597" s="1">
        <v>1</v>
      </c>
      <c r="C597" s="1">
        <f>Forecast_Data!E591</f>
        <v>0</v>
      </c>
      <c r="D597" s="1">
        <f>Forecast_Data!F591</f>
        <v>0</v>
      </c>
      <c r="E597" s="1">
        <f>Forecast_Data!G591</f>
        <v>0</v>
      </c>
      <c r="F597" s="1">
        <f>Forecast_Data!H591</f>
        <v>0</v>
      </c>
      <c r="G597" s="1">
        <f>Forecast_Data!I591</f>
        <v>0</v>
      </c>
      <c r="H597" s="1">
        <f>Forecast_Data!J591</f>
        <v>50</v>
      </c>
      <c r="I597" s="1">
        <f>Forecast_Data!K591</f>
        <v>1</v>
      </c>
      <c r="J597" s="1" t="str">
        <f>Forecast_Data!L591</f>
        <v>Matt Bryant</v>
      </c>
      <c r="K597" s="1" t="str">
        <f t="shared" si="42"/>
        <v>Matt Bryant-2014</v>
      </c>
      <c r="L597" s="13">
        <f t="shared" si="43"/>
        <v>0.65898232068151108</v>
      </c>
      <c r="M597" s="13">
        <f t="shared" si="44"/>
        <v>0.34101767931848892</v>
      </c>
      <c r="N597" s="4">
        <f t="shared" si="45"/>
        <v>0.11629305760776774</v>
      </c>
    </row>
    <row r="598" spans="1:14" x14ac:dyDescent="0.25">
      <c r="A598" s="1">
        <f>Forecast_Data!C592</f>
        <v>2014</v>
      </c>
      <c r="B598" s="1">
        <v>1</v>
      </c>
      <c r="C598" s="1">
        <f>Forecast_Data!E592</f>
        <v>0</v>
      </c>
      <c r="D598" s="1">
        <f>Forecast_Data!F592</f>
        <v>0</v>
      </c>
      <c r="E598" s="1">
        <f>Forecast_Data!G592</f>
        <v>0</v>
      </c>
      <c r="F598" s="1">
        <f>Forecast_Data!H592</f>
        <v>0</v>
      </c>
      <c r="G598" s="1">
        <f>Forecast_Data!I592</f>
        <v>0</v>
      </c>
      <c r="H598" s="1">
        <f>Forecast_Data!J592</f>
        <v>32</v>
      </c>
      <c r="I598" s="1">
        <f>Forecast_Data!K592</f>
        <v>1</v>
      </c>
      <c r="J598" s="1" t="str">
        <f>Forecast_Data!L592</f>
        <v>Matt Bryant</v>
      </c>
      <c r="K598" s="1" t="str">
        <f t="shared" si="42"/>
        <v>Matt Bryant-2014</v>
      </c>
      <c r="L598" s="13">
        <f t="shared" si="43"/>
        <v>0.93830600094747685</v>
      </c>
      <c r="M598" s="13">
        <f t="shared" si="44"/>
        <v>6.1693999052523152E-2</v>
      </c>
      <c r="N598" s="4">
        <f t="shared" si="45"/>
        <v>3.8061495190927276E-3</v>
      </c>
    </row>
    <row r="599" spans="1:14" x14ac:dyDescent="0.25">
      <c r="A599" s="1">
        <f>Forecast_Data!C593</f>
        <v>2014</v>
      </c>
      <c r="B599" s="1">
        <v>1</v>
      </c>
      <c r="C599" s="1">
        <f>Forecast_Data!E593</f>
        <v>0</v>
      </c>
      <c r="D599" s="1">
        <f>Forecast_Data!F593</f>
        <v>0</v>
      </c>
      <c r="E599" s="1">
        <f>Forecast_Data!G593</f>
        <v>0</v>
      </c>
      <c r="F599" s="1">
        <f>Forecast_Data!H593</f>
        <v>0</v>
      </c>
      <c r="G599" s="1">
        <f>Forecast_Data!I593</f>
        <v>0</v>
      </c>
      <c r="H599" s="1">
        <f>Forecast_Data!J593</f>
        <v>21</v>
      </c>
      <c r="I599" s="1">
        <f>Forecast_Data!K593</f>
        <v>1</v>
      </c>
      <c r="J599" s="1" t="str">
        <f>Forecast_Data!L593</f>
        <v>Matt Bryant</v>
      </c>
      <c r="K599" s="1" t="str">
        <f t="shared" si="42"/>
        <v>Matt Bryant-2014</v>
      </c>
      <c r="L599" s="13">
        <f t="shared" si="43"/>
        <v>0.98170547192525448</v>
      </c>
      <c r="M599" s="13">
        <f t="shared" si="44"/>
        <v>1.829452807474552E-2</v>
      </c>
      <c r="N599" s="4">
        <f t="shared" si="45"/>
        <v>3.3468975747765199E-4</v>
      </c>
    </row>
    <row r="600" spans="1:14" x14ac:dyDescent="0.25">
      <c r="A600" s="1">
        <f>Forecast_Data!C594</f>
        <v>2015</v>
      </c>
      <c r="B600" s="1">
        <v>1</v>
      </c>
      <c r="C600" s="1">
        <f>Forecast_Data!E594</f>
        <v>0</v>
      </c>
      <c r="D600" s="1">
        <f>Forecast_Data!F594</f>
        <v>0</v>
      </c>
      <c r="E600" s="1">
        <f>Forecast_Data!G594</f>
        <v>0</v>
      </c>
      <c r="F600" s="1">
        <f>Forecast_Data!H594</f>
        <v>0</v>
      </c>
      <c r="G600" s="1">
        <f>Forecast_Data!I594</f>
        <v>0</v>
      </c>
      <c r="H600" s="1">
        <f>Forecast_Data!J594</f>
        <v>41</v>
      </c>
      <c r="I600" s="1">
        <f>Forecast_Data!K594</f>
        <v>1</v>
      </c>
      <c r="J600" s="1" t="str">
        <f>Forecast_Data!L594</f>
        <v>Matt Bryant</v>
      </c>
      <c r="K600" s="1" t="str">
        <f t="shared" si="42"/>
        <v>Matt Bryant-2015</v>
      </c>
      <c r="L600" s="13">
        <f t="shared" si="43"/>
        <v>0.84426701684556227</v>
      </c>
      <c r="M600" s="13">
        <f t="shared" si="44"/>
        <v>0.15573298315443773</v>
      </c>
      <c r="N600" s="4">
        <f t="shared" si="45"/>
        <v>2.4252762042180385E-2</v>
      </c>
    </row>
    <row r="601" spans="1:14" x14ac:dyDescent="0.25">
      <c r="A601" s="1">
        <f>Forecast_Data!C595</f>
        <v>2015</v>
      </c>
      <c r="B601" s="1">
        <v>1</v>
      </c>
      <c r="C601" s="1">
        <f>Forecast_Data!E595</f>
        <v>0</v>
      </c>
      <c r="D601" s="1">
        <f>Forecast_Data!F595</f>
        <v>0</v>
      </c>
      <c r="E601" s="1">
        <f>Forecast_Data!G595</f>
        <v>0</v>
      </c>
      <c r="F601" s="1">
        <f>Forecast_Data!H595</f>
        <v>0</v>
      </c>
      <c r="G601" s="1">
        <f>Forecast_Data!I595</f>
        <v>0</v>
      </c>
      <c r="H601" s="1">
        <f>Forecast_Data!J595</f>
        <v>39</v>
      </c>
      <c r="I601" s="1">
        <f>Forecast_Data!K595</f>
        <v>1</v>
      </c>
      <c r="J601" s="1" t="str">
        <f>Forecast_Data!L595</f>
        <v>Matt Bryant</v>
      </c>
      <c r="K601" s="1" t="str">
        <f t="shared" si="42"/>
        <v>Matt Bryant-2015</v>
      </c>
      <c r="L601" s="13">
        <f t="shared" si="43"/>
        <v>0.87208961228507642</v>
      </c>
      <c r="M601" s="13">
        <f t="shared" si="44"/>
        <v>0.12791038771492358</v>
      </c>
      <c r="N601" s="4">
        <f t="shared" si="45"/>
        <v>1.6361067285382072E-2</v>
      </c>
    </row>
    <row r="602" spans="1:14" x14ac:dyDescent="0.25">
      <c r="A602" s="1">
        <f>Forecast_Data!C596</f>
        <v>2015</v>
      </c>
      <c r="B602" s="1">
        <v>1</v>
      </c>
      <c r="C602" s="1">
        <f>Forecast_Data!E596</f>
        <v>0</v>
      </c>
      <c r="D602" s="1">
        <f>Forecast_Data!F596</f>
        <v>0</v>
      </c>
      <c r="E602" s="1">
        <f>Forecast_Data!G596</f>
        <v>0</v>
      </c>
      <c r="F602" s="1">
        <f>Forecast_Data!H596</f>
        <v>0</v>
      </c>
      <c r="G602" s="1">
        <f>Forecast_Data!I596</f>
        <v>0</v>
      </c>
      <c r="H602" s="1">
        <f>Forecast_Data!J596</f>
        <v>44</v>
      </c>
      <c r="I602" s="1">
        <f>Forecast_Data!K596</f>
        <v>1</v>
      </c>
      <c r="J602" s="1" t="str">
        <f>Forecast_Data!L596</f>
        <v>Matt Bryant</v>
      </c>
      <c r="K602" s="1" t="str">
        <f t="shared" si="42"/>
        <v>Matt Bryant-2015</v>
      </c>
      <c r="L602" s="13">
        <f t="shared" si="43"/>
        <v>0.7935521480153428</v>
      </c>
      <c r="M602" s="13">
        <f t="shared" si="44"/>
        <v>0.2064478519846572</v>
      </c>
      <c r="N602" s="4">
        <f t="shared" si="45"/>
        <v>4.2620715589078928E-2</v>
      </c>
    </row>
    <row r="603" spans="1:14" x14ac:dyDescent="0.25">
      <c r="A603" s="1">
        <f>Forecast_Data!C597</f>
        <v>2015</v>
      </c>
      <c r="B603" s="1">
        <v>1</v>
      </c>
      <c r="C603" s="1">
        <f>Forecast_Data!E597</f>
        <v>0</v>
      </c>
      <c r="D603" s="1">
        <f>Forecast_Data!F597</f>
        <v>0</v>
      </c>
      <c r="E603" s="1">
        <f>Forecast_Data!G597</f>
        <v>0</v>
      </c>
      <c r="F603" s="1">
        <f>Forecast_Data!H597</f>
        <v>0</v>
      </c>
      <c r="G603" s="1">
        <f>Forecast_Data!I597</f>
        <v>0</v>
      </c>
      <c r="H603" s="1">
        <f>Forecast_Data!J597</f>
        <v>47</v>
      </c>
      <c r="I603" s="1">
        <f>Forecast_Data!K597</f>
        <v>1</v>
      </c>
      <c r="J603" s="1" t="str">
        <f>Forecast_Data!L597</f>
        <v>Matt Bryant</v>
      </c>
      <c r="K603" s="1" t="str">
        <f t="shared" si="42"/>
        <v>Matt Bryant-2015</v>
      </c>
      <c r="L603" s="13">
        <f t="shared" si="43"/>
        <v>0.73157278062341635</v>
      </c>
      <c r="M603" s="13">
        <f t="shared" si="44"/>
        <v>0.26842721937658365</v>
      </c>
      <c r="N603" s="4">
        <f t="shared" si="45"/>
        <v>7.2053172102244559E-2</v>
      </c>
    </row>
    <row r="604" spans="1:14" x14ac:dyDescent="0.25">
      <c r="A604" s="1">
        <f>Forecast_Data!C598</f>
        <v>2015</v>
      </c>
      <c r="B604" s="1">
        <v>1</v>
      </c>
      <c r="C604" s="1">
        <f>Forecast_Data!E598</f>
        <v>0</v>
      </c>
      <c r="D604" s="1">
        <f>Forecast_Data!F598</f>
        <v>0</v>
      </c>
      <c r="E604" s="1">
        <f>Forecast_Data!G598</f>
        <v>0</v>
      </c>
      <c r="F604" s="1">
        <f>Forecast_Data!H598</f>
        <v>0</v>
      </c>
      <c r="G604" s="1">
        <f>Forecast_Data!I598</f>
        <v>0</v>
      </c>
      <c r="H604" s="1">
        <f>Forecast_Data!J598</f>
        <v>32</v>
      </c>
      <c r="I604" s="1">
        <f>Forecast_Data!K598</f>
        <v>1</v>
      </c>
      <c r="J604" s="1" t="str">
        <f>Forecast_Data!L598</f>
        <v>Matt Bryant</v>
      </c>
      <c r="K604" s="1" t="str">
        <f t="shared" si="42"/>
        <v>Matt Bryant-2015</v>
      </c>
      <c r="L604" s="13">
        <f t="shared" si="43"/>
        <v>0.93830600094747685</v>
      </c>
      <c r="M604" s="13">
        <f t="shared" si="44"/>
        <v>6.1693999052523152E-2</v>
      </c>
      <c r="N604" s="4">
        <f t="shared" si="45"/>
        <v>3.8061495190927276E-3</v>
      </c>
    </row>
    <row r="605" spans="1:14" x14ac:dyDescent="0.25">
      <c r="A605" s="1">
        <f>Forecast_Data!C599</f>
        <v>2015</v>
      </c>
      <c r="B605" s="1">
        <v>1</v>
      </c>
      <c r="C605" s="1">
        <f>Forecast_Data!E599</f>
        <v>0</v>
      </c>
      <c r="D605" s="1">
        <f>Forecast_Data!F599</f>
        <v>0</v>
      </c>
      <c r="E605" s="1">
        <f>Forecast_Data!G599</f>
        <v>0</v>
      </c>
      <c r="F605" s="1">
        <f>Forecast_Data!H599</f>
        <v>0</v>
      </c>
      <c r="G605" s="1">
        <f>Forecast_Data!I599</f>
        <v>0</v>
      </c>
      <c r="H605" s="1">
        <f>Forecast_Data!J599</f>
        <v>42</v>
      </c>
      <c r="I605" s="1">
        <f>Forecast_Data!K599</f>
        <v>1</v>
      </c>
      <c r="J605" s="1" t="str">
        <f>Forecast_Data!L599</f>
        <v>Matt Bryant</v>
      </c>
      <c r="K605" s="1" t="str">
        <f t="shared" si="42"/>
        <v>Matt Bryant-2015</v>
      </c>
      <c r="L605" s="13">
        <f t="shared" si="43"/>
        <v>0.82859577151481367</v>
      </c>
      <c r="M605" s="13">
        <f t="shared" si="44"/>
        <v>0.17140422848518633</v>
      </c>
      <c r="N605" s="4">
        <f t="shared" si="45"/>
        <v>2.9379409542601959E-2</v>
      </c>
    </row>
    <row r="606" spans="1:14" x14ac:dyDescent="0.25">
      <c r="A606" s="1">
        <f>Forecast_Data!C600</f>
        <v>2015</v>
      </c>
      <c r="B606" s="1">
        <v>1</v>
      </c>
      <c r="C606" s="1">
        <f>Forecast_Data!E600</f>
        <v>0</v>
      </c>
      <c r="D606" s="1">
        <f>Forecast_Data!F600</f>
        <v>0</v>
      </c>
      <c r="E606" s="1">
        <f>Forecast_Data!G600</f>
        <v>0</v>
      </c>
      <c r="F606" s="1">
        <f>Forecast_Data!H600</f>
        <v>0</v>
      </c>
      <c r="G606" s="1">
        <f>Forecast_Data!I600</f>
        <v>0</v>
      </c>
      <c r="H606" s="1">
        <f>Forecast_Data!J600</f>
        <v>38</v>
      </c>
      <c r="I606" s="1">
        <f>Forecast_Data!K600</f>
        <v>0</v>
      </c>
      <c r="J606" s="1" t="str">
        <f>Forecast_Data!L600</f>
        <v>Matt Bryant</v>
      </c>
      <c r="K606" s="1" t="str">
        <f t="shared" si="42"/>
        <v>Matt Bryant-2015</v>
      </c>
      <c r="L606" s="13">
        <f t="shared" si="43"/>
        <v>0.88433935372930905</v>
      </c>
      <c r="M606" s="13">
        <f t="shared" si="44"/>
        <v>-0.88433935372930905</v>
      </c>
      <c r="N606" s="4">
        <f t="shared" si="45"/>
        <v>0.78205609255437203</v>
      </c>
    </row>
    <row r="607" spans="1:14" x14ac:dyDescent="0.25">
      <c r="A607" s="1">
        <f>Forecast_Data!C601</f>
        <v>2015</v>
      </c>
      <c r="B607" s="1">
        <v>1</v>
      </c>
      <c r="C607" s="1">
        <f>Forecast_Data!E601</f>
        <v>0</v>
      </c>
      <c r="D607" s="1">
        <f>Forecast_Data!F601</f>
        <v>0</v>
      </c>
      <c r="E607" s="1">
        <f>Forecast_Data!G601</f>
        <v>0</v>
      </c>
      <c r="F607" s="1">
        <f>Forecast_Data!H601</f>
        <v>0</v>
      </c>
      <c r="G607" s="1">
        <f>Forecast_Data!I601</f>
        <v>0</v>
      </c>
      <c r="H607" s="1">
        <f>Forecast_Data!J601</f>
        <v>48</v>
      </c>
      <c r="I607" s="1">
        <f>Forecast_Data!K601</f>
        <v>0</v>
      </c>
      <c r="J607" s="1" t="str">
        <f>Forecast_Data!L601</f>
        <v>Matt Bryant</v>
      </c>
      <c r="K607" s="1" t="str">
        <f t="shared" si="42"/>
        <v>Matt Bryant-2015</v>
      </c>
      <c r="L607" s="13">
        <f t="shared" si="43"/>
        <v>0.7084770073808182</v>
      </c>
      <c r="M607" s="13">
        <f t="shared" si="44"/>
        <v>-0.7084770073808182</v>
      </c>
      <c r="N607" s="4">
        <f t="shared" si="45"/>
        <v>0.5019396699872799</v>
      </c>
    </row>
    <row r="608" spans="1:14" x14ac:dyDescent="0.25">
      <c r="A608" s="1">
        <f>Forecast_Data!C602</f>
        <v>2015</v>
      </c>
      <c r="B608" s="1">
        <v>1</v>
      </c>
      <c r="C608" s="1">
        <f>Forecast_Data!E602</f>
        <v>0</v>
      </c>
      <c r="D608" s="1">
        <f>Forecast_Data!F602</f>
        <v>0</v>
      </c>
      <c r="E608" s="1">
        <f>Forecast_Data!G602</f>
        <v>0</v>
      </c>
      <c r="F608" s="1">
        <f>Forecast_Data!H602</f>
        <v>0</v>
      </c>
      <c r="G608" s="1">
        <f>Forecast_Data!I602</f>
        <v>0</v>
      </c>
      <c r="H608" s="1">
        <f>Forecast_Data!J602</f>
        <v>28</v>
      </c>
      <c r="I608" s="1">
        <f>Forecast_Data!K602</f>
        <v>1</v>
      </c>
      <c r="J608" s="1" t="str">
        <f>Forecast_Data!L602</f>
        <v>Matt Bryant</v>
      </c>
      <c r="K608" s="1" t="str">
        <f t="shared" si="42"/>
        <v>Matt Bryant-2015</v>
      </c>
      <c r="L608" s="13">
        <f t="shared" si="43"/>
        <v>0.96008854500538421</v>
      </c>
      <c r="M608" s="13">
        <f t="shared" si="44"/>
        <v>3.9911454994615791E-2</v>
      </c>
      <c r="N608" s="4">
        <f t="shared" si="45"/>
        <v>1.5929242397872418E-3</v>
      </c>
    </row>
    <row r="609" spans="1:14" x14ac:dyDescent="0.25">
      <c r="A609" s="1">
        <f>Forecast_Data!C603</f>
        <v>2015</v>
      </c>
      <c r="B609" s="1">
        <v>1</v>
      </c>
      <c r="C609" s="1">
        <f>Forecast_Data!E603</f>
        <v>0</v>
      </c>
      <c r="D609" s="1">
        <f>Forecast_Data!F603</f>
        <v>0</v>
      </c>
      <c r="E609" s="1">
        <f>Forecast_Data!G603</f>
        <v>0</v>
      </c>
      <c r="F609" s="1">
        <f>Forecast_Data!H603</f>
        <v>0</v>
      </c>
      <c r="G609" s="1">
        <f>Forecast_Data!I603</f>
        <v>0</v>
      </c>
      <c r="H609" s="1">
        <f>Forecast_Data!J603</f>
        <v>21</v>
      </c>
      <c r="I609" s="1">
        <f>Forecast_Data!K603</f>
        <v>1</v>
      </c>
      <c r="J609" s="1" t="str">
        <f>Forecast_Data!L603</f>
        <v>Matt Bryant</v>
      </c>
      <c r="K609" s="1" t="str">
        <f t="shared" si="42"/>
        <v>Matt Bryant-2015</v>
      </c>
      <c r="L609" s="13">
        <f t="shared" si="43"/>
        <v>0.98170547192525448</v>
      </c>
      <c r="M609" s="13">
        <f t="shared" si="44"/>
        <v>1.829452807474552E-2</v>
      </c>
      <c r="N609" s="4">
        <f t="shared" si="45"/>
        <v>3.3468975747765199E-4</v>
      </c>
    </row>
    <row r="610" spans="1:14" x14ac:dyDescent="0.25">
      <c r="A610" s="1">
        <f>Forecast_Data!C604</f>
        <v>2015</v>
      </c>
      <c r="B610" s="1">
        <v>1</v>
      </c>
      <c r="C610" s="1">
        <f>Forecast_Data!E604</f>
        <v>0</v>
      </c>
      <c r="D610" s="1">
        <f>Forecast_Data!F604</f>
        <v>0</v>
      </c>
      <c r="E610" s="1">
        <f>Forecast_Data!G604</f>
        <v>0</v>
      </c>
      <c r="F610" s="1">
        <f>Forecast_Data!H604</f>
        <v>0</v>
      </c>
      <c r="G610" s="1">
        <f>Forecast_Data!I604</f>
        <v>0</v>
      </c>
      <c r="H610" s="1">
        <f>Forecast_Data!J604</f>
        <v>24</v>
      </c>
      <c r="I610" s="1">
        <f>Forecast_Data!K604</f>
        <v>1</v>
      </c>
      <c r="J610" s="1" t="str">
        <f>Forecast_Data!L604</f>
        <v>Matt Bryant</v>
      </c>
      <c r="K610" s="1" t="str">
        <f t="shared" si="42"/>
        <v>Matt Bryant-2015</v>
      </c>
      <c r="L610" s="13">
        <f t="shared" si="43"/>
        <v>0.9743901519177316</v>
      </c>
      <c r="M610" s="13">
        <f t="shared" si="44"/>
        <v>2.5609848082268405E-2</v>
      </c>
      <c r="N610" s="4">
        <f t="shared" si="45"/>
        <v>6.5586431879686665E-4</v>
      </c>
    </row>
    <row r="611" spans="1:14" x14ac:dyDescent="0.25">
      <c r="A611" s="1">
        <f>Forecast_Data!C605</f>
        <v>2015</v>
      </c>
      <c r="B611" s="1">
        <v>1</v>
      </c>
      <c r="C611" s="1">
        <f>Forecast_Data!E605</f>
        <v>0</v>
      </c>
      <c r="D611" s="1">
        <f>Forecast_Data!F605</f>
        <v>0</v>
      </c>
      <c r="E611" s="1">
        <f>Forecast_Data!G605</f>
        <v>0</v>
      </c>
      <c r="F611" s="1">
        <f>Forecast_Data!H605</f>
        <v>0</v>
      </c>
      <c r="G611" s="1">
        <f>Forecast_Data!I605</f>
        <v>0</v>
      </c>
      <c r="H611" s="1">
        <f>Forecast_Data!J605</f>
        <v>46</v>
      </c>
      <c r="I611" s="1">
        <f>Forecast_Data!K605</f>
        <v>0</v>
      </c>
      <c r="J611" s="1" t="str">
        <f>Forecast_Data!L605</f>
        <v>Matt Bryant</v>
      </c>
      <c r="K611" s="1" t="str">
        <f t="shared" si="42"/>
        <v>Matt Bryant-2015</v>
      </c>
      <c r="L611" s="13">
        <f t="shared" si="43"/>
        <v>0.75347548981731483</v>
      </c>
      <c r="M611" s="13">
        <f t="shared" si="44"/>
        <v>-0.75347548981731483</v>
      </c>
      <c r="N611" s="4">
        <f t="shared" si="45"/>
        <v>0.56772531375544255</v>
      </c>
    </row>
    <row r="612" spans="1:14" x14ac:dyDescent="0.25">
      <c r="A612" s="1">
        <f>Forecast_Data!C606</f>
        <v>2012</v>
      </c>
      <c r="B612" s="1">
        <v>1</v>
      </c>
      <c r="C612" s="1">
        <f>Forecast_Data!E606</f>
        <v>0</v>
      </c>
      <c r="D612" s="1">
        <f>Forecast_Data!F606</f>
        <v>0</v>
      </c>
      <c r="E612" s="1">
        <f>Forecast_Data!G606</f>
        <v>0</v>
      </c>
      <c r="F612" s="1">
        <f>Forecast_Data!H606</f>
        <v>1</v>
      </c>
      <c r="G612" s="1">
        <f>Forecast_Data!I606</f>
        <v>0</v>
      </c>
      <c r="H612" s="1">
        <f>Forecast_Data!J606</f>
        <v>34</v>
      </c>
      <c r="I612" s="1">
        <f>Forecast_Data!K606</f>
        <v>1</v>
      </c>
      <c r="J612" s="1" t="str">
        <f>Forecast_Data!L606</f>
        <v>Matt Bryant</v>
      </c>
      <c r="K612" s="1" t="str">
        <f t="shared" si="42"/>
        <v>Matt Bryant-2012</v>
      </c>
      <c r="L612" s="13">
        <f t="shared" si="43"/>
        <v>0.90651811319435049</v>
      </c>
      <c r="M612" s="13">
        <f t="shared" si="44"/>
        <v>9.3481886805649506E-2</v>
      </c>
      <c r="N612" s="4">
        <f t="shared" si="45"/>
        <v>8.7388631607442663E-3</v>
      </c>
    </row>
    <row r="613" spans="1:14" x14ac:dyDescent="0.25">
      <c r="A613" s="1">
        <f>Forecast_Data!C607</f>
        <v>2012</v>
      </c>
      <c r="B613" s="1">
        <v>1</v>
      </c>
      <c r="C613" s="1">
        <f>Forecast_Data!E607</f>
        <v>0</v>
      </c>
      <c r="D613" s="1">
        <f>Forecast_Data!F607</f>
        <v>0</v>
      </c>
      <c r="E613" s="1">
        <f>Forecast_Data!G607</f>
        <v>0</v>
      </c>
      <c r="F613" s="1">
        <f>Forecast_Data!H607</f>
        <v>1</v>
      </c>
      <c r="G613" s="1">
        <f>Forecast_Data!I607</f>
        <v>0</v>
      </c>
      <c r="H613" s="1">
        <f>Forecast_Data!J607</f>
        <v>21</v>
      </c>
      <c r="I613" s="1">
        <f>Forecast_Data!K607</f>
        <v>1</v>
      </c>
      <c r="J613" s="1" t="str">
        <f>Forecast_Data!L607</f>
        <v>Matt Bryant</v>
      </c>
      <c r="K613" s="1" t="str">
        <f t="shared" si="42"/>
        <v>Matt Bryant-2012</v>
      </c>
      <c r="L613" s="13">
        <f t="shared" si="43"/>
        <v>0.97728781281658972</v>
      </c>
      <c r="M613" s="13">
        <f t="shared" si="44"/>
        <v>2.2712187183410282E-2</v>
      </c>
      <c r="N613" s="4">
        <f t="shared" si="45"/>
        <v>5.1584344665426629E-4</v>
      </c>
    </row>
    <row r="614" spans="1:14" x14ac:dyDescent="0.25">
      <c r="A614" s="1">
        <f>Forecast_Data!C608</f>
        <v>2012</v>
      </c>
      <c r="B614" s="1">
        <v>1</v>
      </c>
      <c r="C614" s="1">
        <f>Forecast_Data!E608</f>
        <v>0</v>
      </c>
      <c r="D614" s="1">
        <f>Forecast_Data!F608</f>
        <v>0</v>
      </c>
      <c r="E614" s="1">
        <f>Forecast_Data!G608</f>
        <v>0</v>
      </c>
      <c r="F614" s="1">
        <f>Forecast_Data!H608</f>
        <v>1</v>
      </c>
      <c r="G614" s="1">
        <f>Forecast_Data!I608</f>
        <v>0</v>
      </c>
      <c r="H614" s="1">
        <f>Forecast_Data!J608</f>
        <v>30</v>
      </c>
      <c r="I614" s="1">
        <f>Forecast_Data!K608</f>
        <v>1</v>
      </c>
      <c r="J614" s="1" t="str">
        <f>Forecast_Data!L608</f>
        <v>Matt Bryant</v>
      </c>
      <c r="K614" s="1" t="str">
        <f t="shared" si="42"/>
        <v>Matt Bryant-2012</v>
      </c>
      <c r="L614" s="13">
        <f t="shared" si="43"/>
        <v>0.93879199758670429</v>
      </c>
      <c r="M614" s="13">
        <f t="shared" si="44"/>
        <v>6.1208002413295715E-2</v>
      </c>
      <c r="N614" s="4">
        <f t="shared" si="45"/>
        <v>3.7464195594260142E-3</v>
      </c>
    </row>
    <row r="615" spans="1:14" x14ac:dyDescent="0.25">
      <c r="A615" s="1">
        <f>Forecast_Data!C609</f>
        <v>2012</v>
      </c>
      <c r="B615" s="1">
        <v>1</v>
      </c>
      <c r="C615" s="1">
        <f>Forecast_Data!E609</f>
        <v>0</v>
      </c>
      <c r="D615" s="1">
        <f>Forecast_Data!F609</f>
        <v>0</v>
      </c>
      <c r="E615" s="1">
        <f>Forecast_Data!G609</f>
        <v>0</v>
      </c>
      <c r="F615" s="1">
        <f>Forecast_Data!H609</f>
        <v>1</v>
      </c>
      <c r="G615" s="1">
        <f>Forecast_Data!I609</f>
        <v>0</v>
      </c>
      <c r="H615" s="1">
        <f>Forecast_Data!J609</f>
        <v>41</v>
      </c>
      <c r="I615" s="1">
        <f>Forecast_Data!K609</f>
        <v>1</v>
      </c>
      <c r="J615" s="1" t="str">
        <f>Forecast_Data!L609</f>
        <v>Matt Bryant</v>
      </c>
      <c r="K615" s="1" t="str">
        <f t="shared" si="42"/>
        <v>Matt Bryant-2012</v>
      </c>
      <c r="L615" s="13">
        <f t="shared" si="43"/>
        <v>0.81298382803858693</v>
      </c>
      <c r="M615" s="13">
        <f t="shared" si="44"/>
        <v>0.18701617196141307</v>
      </c>
      <c r="N615" s="4">
        <f t="shared" si="45"/>
        <v>3.4975048575100823E-2</v>
      </c>
    </row>
    <row r="616" spans="1:14" x14ac:dyDescent="0.25">
      <c r="A616" s="1">
        <f>Forecast_Data!C610</f>
        <v>2012</v>
      </c>
      <c r="B616" s="1">
        <v>1</v>
      </c>
      <c r="C616" s="1">
        <f>Forecast_Data!E610</f>
        <v>0</v>
      </c>
      <c r="D616" s="1">
        <f>Forecast_Data!F610</f>
        <v>0</v>
      </c>
      <c r="E616" s="1">
        <f>Forecast_Data!G610</f>
        <v>0</v>
      </c>
      <c r="F616" s="1">
        <f>Forecast_Data!H610</f>
        <v>1</v>
      </c>
      <c r="G616" s="1">
        <f>Forecast_Data!I610</f>
        <v>0</v>
      </c>
      <c r="H616" s="1">
        <f>Forecast_Data!J610</f>
        <v>53</v>
      </c>
      <c r="I616" s="1">
        <f>Forecast_Data!K610</f>
        <v>1</v>
      </c>
      <c r="J616" s="1" t="str">
        <f>Forecast_Data!L610</f>
        <v>Matt Bryant</v>
      </c>
      <c r="K616" s="1" t="str">
        <f t="shared" si="42"/>
        <v>Matt Bryant-2012</v>
      </c>
      <c r="L616" s="13">
        <f t="shared" si="43"/>
        <v>0.52350717624254128</v>
      </c>
      <c r="M616" s="13">
        <f t="shared" si="44"/>
        <v>0.47649282375745872</v>
      </c>
      <c r="N616" s="4">
        <f t="shared" si="45"/>
        <v>0.22704541109235662</v>
      </c>
    </row>
    <row r="617" spans="1:14" x14ac:dyDescent="0.25">
      <c r="A617" s="1">
        <f>Forecast_Data!C611</f>
        <v>2012</v>
      </c>
      <c r="B617" s="1">
        <v>1</v>
      </c>
      <c r="C617" s="1">
        <f>Forecast_Data!E611</f>
        <v>0</v>
      </c>
      <c r="D617" s="1">
        <f>Forecast_Data!F611</f>
        <v>0</v>
      </c>
      <c r="E617" s="1">
        <f>Forecast_Data!G611</f>
        <v>1</v>
      </c>
      <c r="F617" s="1">
        <f>Forecast_Data!H611</f>
        <v>1</v>
      </c>
      <c r="G617" s="1">
        <f>Forecast_Data!I611</f>
        <v>0</v>
      </c>
      <c r="H617" s="1">
        <f>Forecast_Data!J611</f>
        <v>43</v>
      </c>
      <c r="I617" s="1">
        <f>Forecast_Data!K611</f>
        <v>1</v>
      </c>
      <c r="J617" s="1" t="str">
        <f>Forecast_Data!L611</f>
        <v>Matt Bryant</v>
      </c>
      <c r="K617" s="1" t="str">
        <f t="shared" si="42"/>
        <v>Matt Bryant-2012</v>
      </c>
      <c r="L617" s="13">
        <f t="shared" si="43"/>
        <v>0.73622433694922196</v>
      </c>
      <c r="M617" s="13">
        <f t="shared" si="44"/>
        <v>0.26377566305077804</v>
      </c>
      <c r="N617" s="4">
        <f t="shared" si="45"/>
        <v>6.9577600417877597E-2</v>
      </c>
    </row>
    <row r="618" spans="1:14" x14ac:dyDescent="0.25">
      <c r="A618" s="1">
        <f>Forecast_Data!C612</f>
        <v>2012</v>
      </c>
      <c r="B618" s="1">
        <v>1</v>
      </c>
      <c r="C618" s="1">
        <f>Forecast_Data!E612</f>
        <v>0</v>
      </c>
      <c r="D618" s="1">
        <f>Forecast_Data!F612</f>
        <v>0</v>
      </c>
      <c r="E618" s="1">
        <f>Forecast_Data!G612</f>
        <v>1</v>
      </c>
      <c r="F618" s="1">
        <f>Forecast_Data!H612</f>
        <v>1</v>
      </c>
      <c r="G618" s="1">
        <f>Forecast_Data!I612</f>
        <v>0</v>
      </c>
      <c r="H618" s="1">
        <f>Forecast_Data!J612</f>
        <v>29</v>
      </c>
      <c r="I618" s="1">
        <f>Forecast_Data!K612</f>
        <v>1</v>
      </c>
      <c r="J618" s="1" t="str">
        <f>Forecast_Data!L612</f>
        <v>Matt Bryant</v>
      </c>
      <c r="K618" s="1" t="str">
        <f t="shared" si="42"/>
        <v>Matt Bryant-2012</v>
      </c>
      <c r="L618" s="13">
        <f t="shared" si="43"/>
        <v>0.93283589145580981</v>
      </c>
      <c r="M618" s="13">
        <f t="shared" si="44"/>
        <v>6.7164108544190193E-2</v>
      </c>
      <c r="N618" s="4">
        <f t="shared" si="45"/>
        <v>4.5110174765357622E-3</v>
      </c>
    </row>
    <row r="619" spans="1:14" x14ac:dyDescent="0.25">
      <c r="A619" s="1">
        <f>Forecast_Data!C613</f>
        <v>2012</v>
      </c>
      <c r="B619" s="1">
        <v>1</v>
      </c>
      <c r="C619" s="1">
        <f>Forecast_Data!E613</f>
        <v>0</v>
      </c>
      <c r="D619" s="1">
        <f>Forecast_Data!F613</f>
        <v>0</v>
      </c>
      <c r="E619" s="1">
        <f>Forecast_Data!G613</f>
        <v>1</v>
      </c>
      <c r="F619" s="1">
        <f>Forecast_Data!H613</f>
        <v>1</v>
      </c>
      <c r="G619" s="1">
        <f>Forecast_Data!I613</f>
        <v>0</v>
      </c>
      <c r="H619" s="1">
        <f>Forecast_Data!J613</f>
        <v>30</v>
      </c>
      <c r="I619" s="1">
        <f>Forecast_Data!K613</f>
        <v>1</v>
      </c>
      <c r="J619" s="1" t="str">
        <f>Forecast_Data!L613</f>
        <v>Matt Bryant</v>
      </c>
      <c r="K619" s="1" t="str">
        <f t="shared" si="42"/>
        <v>Matt Bryant-2012</v>
      </c>
      <c r="L619" s="13">
        <f t="shared" si="43"/>
        <v>0.92528853900117791</v>
      </c>
      <c r="M619" s="13">
        <f t="shared" si="44"/>
        <v>7.4711460998822088E-2</v>
      </c>
      <c r="N619" s="4">
        <f t="shared" si="45"/>
        <v>5.5818024045785142E-3</v>
      </c>
    </row>
    <row r="620" spans="1:14" x14ac:dyDescent="0.25">
      <c r="A620" s="1">
        <f>Forecast_Data!C614</f>
        <v>2012</v>
      </c>
      <c r="B620" s="1">
        <v>1</v>
      </c>
      <c r="C620" s="1">
        <f>Forecast_Data!E614</f>
        <v>0</v>
      </c>
      <c r="D620" s="1">
        <f>Forecast_Data!F614</f>
        <v>0</v>
      </c>
      <c r="E620" s="1">
        <f>Forecast_Data!G614</f>
        <v>0</v>
      </c>
      <c r="F620" s="1">
        <f>Forecast_Data!H614</f>
        <v>1</v>
      </c>
      <c r="G620" s="1">
        <f>Forecast_Data!I614</f>
        <v>0</v>
      </c>
      <c r="H620" s="1">
        <f>Forecast_Data!J614</f>
        <v>31</v>
      </c>
      <c r="I620" s="1">
        <f>Forecast_Data!K614</f>
        <v>1</v>
      </c>
      <c r="J620" s="1" t="str">
        <f>Forecast_Data!L614</f>
        <v>Matt Bryant</v>
      </c>
      <c r="K620" s="1" t="str">
        <f t="shared" si="42"/>
        <v>Matt Bryant-2012</v>
      </c>
      <c r="L620" s="13">
        <f t="shared" si="43"/>
        <v>0.93186505756545035</v>
      </c>
      <c r="M620" s="13">
        <f t="shared" si="44"/>
        <v>6.813494243454965E-2</v>
      </c>
      <c r="N620" s="4">
        <f t="shared" si="45"/>
        <v>4.6423703805593946E-3</v>
      </c>
    </row>
    <row r="621" spans="1:14" x14ac:dyDescent="0.25">
      <c r="A621" s="1">
        <f>Forecast_Data!C615</f>
        <v>2012</v>
      </c>
      <c r="B621" s="1">
        <v>1</v>
      </c>
      <c r="C621" s="1">
        <f>Forecast_Data!E615</f>
        <v>0</v>
      </c>
      <c r="D621" s="1">
        <f>Forecast_Data!F615</f>
        <v>0</v>
      </c>
      <c r="E621" s="1">
        <f>Forecast_Data!G615</f>
        <v>0</v>
      </c>
      <c r="F621" s="1">
        <f>Forecast_Data!H615</f>
        <v>1</v>
      </c>
      <c r="G621" s="1">
        <f>Forecast_Data!I615</f>
        <v>0</v>
      </c>
      <c r="H621" s="1">
        <f>Forecast_Data!J615</f>
        <v>22</v>
      </c>
      <c r="I621" s="1">
        <f>Forecast_Data!K615</f>
        <v>0</v>
      </c>
      <c r="J621" s="1" t="str">
        <f>Forecast_Data!L615</f>
        <v>Matt Bryant</v>
      </c>
      <c r="K621" s="1" t="str">
        <f t="shared" si="42"/>
        <v>Matt Bryant-2012</v>
      </c>
      <c r="L621" s="13">
        <f t="shared" si="43"/>
        <v>0.97459958929510371</v>
      </c>
      <c r="M621" s="13">
        <f t="shared" si="44"/>
        <v>-0.97459958929510371</v>
      </c>
      <c r="N621" s="4">
        <f t="shared" si="45"/>
        <v>0.94984435945418477</v>
      </c>
    </row>
    <row r="622" spans="1:14" x14ac:dyDescent="0.25">
      <c r="A622" s="1">
        <f>Forecast_Data!C616</f>
        <v>2012</v>
      </c>
      <c r="B622" s="1">
        <v>1</v>
      </c>
      <c r="C622" s="1">
        <f>Forecast_Data!E616</f>
        <v>0</v>
      </c>
      <c r="D622" s="1">
        <f>Forecast_Data!F616</f>
        <v>0</v>
      </c>
      <c r="E622" s="1">
        <f>Forecast_Data!G616</f>
        <v>0</v>
      </c>
      <c r="F622" s="1">
        <f>Forecast_Data!H616</f>
        <v>1</v>
      </c>
      <c r="G622" s="1">
        <f>Forecast_Data!I616</f>
        <v>0</v>
      </c>
      <c r="H622" s="1">
        <f>Forecast_Data!J616</f>
        <v>48</v>
      </c>
      <c r="I622" s="1">
        <f>Forecast_Data!K616</f>
        <v>0</v>
      </c>
      <c r="J622" s="1" t="str">
        <f>Forecast_Data!L616</f>
        <v>Matt Bryant</v>
      </c>
      <c r="K622" s="1" t="str">
        <f t="shared" si="42"/>
        <v>Matt Bryant-2012</v>
      </c>
      <c r="L622" s="13">
        <f t="shared" si="43"/>
        <v>0.66087342788774039</v>
      </c>
      <c r="M622" s="13">
        <f t="shared" si="44"/>
        <v>-0.66087342788774039</v>
      </c>
      <c r="N622" s="4">
        <f t="shared" si="45"/>
        <v>0.43675368768809242</v>
      </c>
    </row>
    <row r="623" spans="1:14" x14ac:dyDescent="0.25">
      <c r="A623" s="1">
        <f>Forecast_Data!C617</f>
        <v>2013</v>
      </c>
      <c r="B623" s="1">
        <v>1</v>
      </c>
      <c r="C623" s="1">
        <f>Forecast_Data!E617</f>
        <v>0</v>
      </c>
      <c r="D623" s="1">
        <f>Forecast_Data!F617</f>
        <v>0</v>
      </c>
      <c r="E623" s="1">
        <f>Forecast_Data!G617</f>
        <v>0</v>
      </c>
      <c r="F623" s="1">
        <f>Forecast_Data!H617</f>
        <v>1</v>
      </c>
      <c r="G623" s="1">
        <f>Forecast_Data!I617</f>
        <v>0</v>
      </c>
      <c r="H623" s="1">
        <f>Forecast_Data!J617</f>
        <v>52</v>
      </c>
      <c r="I623" s="1">
        <f>Forecast_Data!K617</f>
        <v>1</v>
      </c>
      <c r="J623" s="1" t="str">
        <f>Forecast_Data!L617</f>
        <v>Matt Bryant</v>
      </c>
      <c r="K623" s="1" t="str">
        <f t="shared" si="42"/>
        <v>Matt Bryant-2013</v>
      </c>
      <c r="L623" s="13">
        <f t="shared" si="43"/>
        <v>0.55199046240089478</v>
      </c>
      <c r="M623" s="13">
        <f t="shared" si="44"/>
        <v>0.44800953759910522</v>
      </c>
      <c r="N623" s="4">
        <f t="shared" si="45"/>
        <v>0.20071254577976408</v>
      </c>
    </row>
    <row r="624" spans="1:14" x14ac:dyDescent="0.25">
      <c r="A624" s="1">
        <f>Forecast_Data!C618</f>
        <v>2013</v>
      </c>
      <c r="B624" s="1">
        <v>1</v>
      </c>
      <c r="C624" s="1">
        <f>Forecast_Data!E618</f>
        <v>0</v>
      </c>
      <c r="D624" s="1">
        <f>Forecast_Data!F618</f>
        <v>0</v>
      </c>
      <c r="E624" s="1">
        <f>Forecast_Data!G618</f>
        <v>0</v>
      </c>
      <c r="F624" s="1">
        <f>Forecast_Data!H618</f>
        <v>1</v>
      </c>
      <c r="G624" s="1">
        <f>Forecast_Data!I618</f>
        <v>0</v>
      </c>
      <c r="H624" s="1">
        <f>Forecast_Data!J618</f>
        <v>20</v>
      </c>
      <c r="I624" s="1">
        <f>Forecast_Data!K618</f>
        <v>1</v>
      </c>
      <c r="J624" s="1" t="str">
        <f>Forecast_Data!L618</f>
        <v>Matt Bryant</v>
      </c>
      <c r="K624" s="1" t="str">
        <f t="shared" si="42"/>
        <v>Matt Bryant-2013</v>
      </c>
      <c r="L624" s="13">
        <f t="shared" si="43"/>
        <v>0.97969745798234065</v>
      </c>
      <c r="M624" s="13">
        <f t="shared" si="44"/>
        <v>2.0302542017659353E-2</v>
      </c>
      <c r="N624" s="4">
        <f t="shared" si="45"/>
        <v>4.121932123788235E-4</v>
      </c>
    </row>
    <row r="625" spans="1:14" x14ac:dyDescent="0.25">
      <c r="A625" s="1">
        <f>Forecast_Data!C619</f>
        <v>2013</v>
      </c>
      <c r="B625" s="1">
        <v>1</v>
      </c>
      <c r="C625" s="1">
        <f>Forecast_Data!E619</f>
        <v>0</v>
      </c>
      <c r="D625" s="1">
        <f>Forecast_Data!F619</f>
        <v>0</v>
      </c>
      <c r="E625" s="1">
        <f>Forecast_Data!G619</f>
        <v>0</v>
      </c>
      <c r="F625" s="1">
        <f>Forecast_Data!H619</f>
        <v>1</v>
      </c>
      <c r="G625" s="1">
        <f>Forecast_Data!I619</f>
        <v>0</v>
      </c>
      <c r="H625" s="1">
        <f>Forecast_Data!J619</f>
        <v>33</v>
      </c>
      <c r="I625" s="1">
        <f>Forecast_Data!K619</f>
        <v>1</v>
      </c>
      <c r="J625" s="1" t="str">
        <f>Forecast_Data!L619</f>
        <v>Matt Bryant</v>
      </c>
      <c r="K625" s="1" t="str">
        <f t="shared" si="42"/>
        <v>Matt Bryant-2013</v>
      </c>
      <c r="L625" s="13">
        <f t="shared" si="43"/>
        <v>0.91578908127035819</v>
      </c>
      <c r="M625" s="13">
        <f t="shared" si="44"/>
        <v>8.4210918729641815E-2</v>
      </c>
      <c r="N625" s="4">
        <f t="shared" si="45"/>
        <v>7.0914788332903387E-3</v>
      </c>
    </row>
    <row r="626" spans="1:14" x14ac:dyDescent="0.25">
      <c r="A626" s="1">
        <f>Forecast_Data!C620</f>
        <v>2013</v>
      </c>
      <c r="B626" s="1">
        <v>1</v>
      </c>
      <c r="C626" s="1">
        <f>Forecast_Data!E620</f>
        <v>0</v>
      </c>
      <c r="D626" s="1">
        <f>Forecast_Data!F620</f>
        <v>0</v>
      </c>
      <c r="E626" s="1">
        <f>Forecast_Data!G620</f>
        <v>0</v>
      </c>
      <c r="F626" s="1">
        <f>Forecast_Data!H620</f>
        <v>1</v>
      </c>
      <c r="G626" s="1">
        <f>Forecast_Data!I620</f>
        <v>0</v>
      </c>
      <c r="H626" s="1">
        <f>Forecast_Data!J620</f>
        <v>35</v>
      </c>
      <c r="I626" s="1">
        <f>Forecast_Data!K620</f>
        <v>0</v>
      </c>
      <c r="J626" s="1" t="str">
        <f>Forecast_Data!L620</f>
        <v>Matt Bryant</v>
      </c>
      <c r="K626" s="1" t="str">
        <f t="shared" si="42"/>
        <v>Matt Bryant-2013</v>
      </c>
      <c r="L626" s="13">
        <f t="shared" si="43"/>
        <v>0.89634201202718056</v>
      </c>
      <c r="M626" s="13">
        <f t="shared" si="44"/>
        <v>-0.89634201202718056</v>
      </c>
      <c r="N626" s="4">
        <f t="shared" si="45"/>
        <v>0.80342900252493432</v>
      </c>
    </row>
    <row r="627" spans="1:14" x14ac:dyDescent="0.25">
      <c r="A627" s="1">
        <f>Forecast_Data!C621</f>
        <v>2013</v>
      </c>
      <c r="B627" s="1">
        <v>1</v>
      </c>
      <c r="C627" s="1">
        <f>Forecast_Data!E621</f>
        <v>0</v>
      </c>
      <c r="D627" s="1">
        <f>Forecast_Data!F621</f>
        <v>0</v>
      </c>
      <c r="E627" s="1">
        <f>Forecast_Data!G621</f>
        <v>1</v>
      </c>
      <c r="F627" s="1">
        <f>Forecast_Data!H621</f>
        <v>1</v>
      </c>
      <c r="G627" s="1">
        <f>Forecast_Data!I621</f>
        <v>0</v>
      </c>
      <c r="H627" s="1">
        <f>Forecast_Data!J621</f>
        <v>28</v>
      </c>
      <c r="I627" s="1">
        <f>Forecast_Data!K621</f>
        <v>1</v>
      </c>
      <c r="J627" s="1" t="str">
        <f>Forecast_Data!L621</f>
        <v>Matt Bryant</v>
      </c>
      <c r="K627" s="1" t="str">
        <f t="shared" si="42"/>
        <v>Matt Bryant-2013</v>
      </c>
      <c r="L627" s="13">
        <f t="shared" si="43"/>
        <v>0.93967052151841834</v>
      </c>
      <c r="M627" s="13">
        <f t="shared" si="44"/>
        <v>6.0329478481581655E-2</v>
      </c>
      <c r="N627" s="4">
        <f t="shared" si="45"/>
        <v>3.639645973859624E-3</v>
      </c>
    </row>
    <row r="628" spans="1:14" x14ac:dyDescent="0.25">
      <c r="A628" s="1">
        <f>Forecast_Data!C622</f>
        <v>2013</v>
      </c>
      <c r="B628" s="1">
        <v>1</v>
      </c>
      <c r="C628" s="1">
        <f>Forecast_Data!E622</f>
        <v>0</v>
      </c>
      <c r="D628" s="1">
        <f>Forecast_Data!F622</f>
        <v>0</v>
      </c>
      <c r="E628" s="1">
        <f>Forecast_Data!G622</f>
        <v>0</v>
      </c>
      <c r="F628" s="1">
        <f>Forecast_Data!H622</f>
        <v>1</v>
      </c>
      <c r="G628" s="1">
        <f>Forecast_Data!I622</f>
        <v>0</v>
      </c>
      <c r="H628" s="1">
        <f>Forecast_Data!J622</f>
        <v>46</v>
      </c>
      <c r="I628" s="1">
        <f>Forecast_Data!K622</f>
        <v>1</v>
      </c>
      <c r="J628" s="1" t="str">
        <f>Forecast_Data!L622</f>
        <v>Matt Bryant</v>
      </c>
      <c r="K628" s="1" t="str">
        <f t="shared" si="42"/>
        <v>Matt Bryant-2013</v>
      </c>
      <c r="L628" s="13">
        <f t="shared" si="43"/>
        <v>0.71021434096769342</v>
      </c>
      <c r="M628" s="13">
        <f t="shared" si="44"/>
        <v>0.28978565903230658</v>
      </c>
      <c r="N628" s="4">
        <f t="shared" si="45"/>
        <v>8.3975728180788245E-2</v>
      </c>
    </row>
    <row r="629" spans="1:14" x14ac:dyDescent="0.25">
      <c r="A629" s="1">
        <f>Forecast_Data!C623</f>
        <v>2013</v>
      </c>
      <c r="B629" s="1">
        <v>1</v>
      </c>
      <c r="C629" s="1">
        <f>Forecast_Data!E623</f>
        <v>0</v>
      </c>
      <c r="D629" s="1">
        <f>Forecast_Data!F623</f>
        <v>0</v>
      </c>
      <c r="E629" s="1">
        <f>Forecast_Data!G623</f>
        <v>0</v>
      </c>
      <c r="F629" s="1">
        <f>Forecast_Data!H623</f>
        <v>1</v>
      </c>
      <c r="G629" s="1">
        <f>Forecast_Data!I623</f>
        <v>0</v>
      </c>
      <c r="H629" s="1">
        <f>Forecast_Data!J623</f>
        <v>49</v>
      </c>
      <c r="I629" s="1">
        <f>Forecast_Data!K623</f>
        <v>1</v>
      </c>
      <c r="J629" s="1" t="str">
        <f>Forecast_Data!L623</f>
        <v>Matt Bryant</v>
      </c>
      <c r="K629" s="1" t="str">
        <f t="shared" si="42"/>
        <v>Matt Bryant-2013</v>
      </c>
      <c r="L629" s="13">
        <f t="shared" si="43"/>
        <v>0.63473182066337186</v>
      </c>
      <c r="M629" s="13">
        <f t="shared" si="44"/>
        <v>0.36526817933662814</v>
      </c>
      <c r="N629" s="4">
        <f t="shared" si="45"/>
        <v>0.13342084283589514</v>
      </c>
    </row>
    <row r="630" spans="1:14" x14ac:dyDescent="0.25">
      <c r="A630" s="1">
        <f>Forecast_Data!C624</f>
        <v>2013</v>
      </c>
      <c r="B630" s="1">
        <v>1</v>
      </c>
      <c r="C630" s="1">
        <f>Forecast_Data!E624</f>
        <v>0</v>
      </c>
      <c r="D630" s="1">
        <f>Forecast_Data!F624</f>
        <v>1</v>
      </c>
      <c r="E630" s="1">
        <f>Forecast_Data!G624</f>
        <v>0</v>
      </c>
      <c r="F630" s="1">
        <f>Forecast_Data!H624</f>
        <v>0</v>
      </c>
      <c r="G630" s="1">
        <f>Forecast_Data!I624</f>
        <v>0</v>
      </c>
      <c r="H630" s="1">
        <f>Forecast_Data!J624</f>
        <v>52</v>
      </c>
      <c r="I630" s="1">
        <f>Forecast_Data!K624</f>
        <v>0</v>
      </c>
      <c r="J630" s="1" t="str">
        <f>Forecast_Data!L624</f>
        <v>Matt Bryant</v>
      </c>
      <c r="K630" s="1" t="str">
        <f t="shared" si="42"/>
        <v>Matt Bryant-2013</v>
      </c>
      <c r="L630" s="13">
        <f t="shared" si="43"/>
        <v>0.51311968092273352</v>
      </c>
      <c r="M630" s="13">
        <f t="shared" si="44"/>
        <v>-0.51311968092273352</v>
      </c>
      <c r="N630" s="4">
        <f t="shared" si="45"/>
        <v>0.26329180695024784</v>
      </c>
    </row>
    <row r="631" spans="1:14" x14ac:dyDescent="0.25">
      <c r="A631" s="1">
        <f>Forecast_Data!C625</f>
        <v>2013</v>
      </c>
      <c r="B631" s="1">
        <v>1</v>
      </c>
      <c r="C631" s="1">
        <f>Forecast_Data!E625</f>
        <v>0</v>
      </c>
      <c r="D631" s="1">
        <f>Forecast_Data!F625</f>
        <v>0</v>
      </c>
      <c r="E631" s="1">
        <f>Forecast_Data!G625</f>
        <v>0</v>
      </c>
      <c r="F631" s="1">
        <f>Forecast_Data!H625</f>
        <v>1</v>
      </c>
      <c r="G631" s="1">
        <f>Forecast_Data!I625</f>
        <v>0</v>
      </c>
      <c r="H631" s="1">
        <f>Forecast_Data!J625</f>
        <v>35</v>
      </c>
      <c r="I631" s="1">
        <f>Forecast_Data!K625</f>
        <v>1</v>
      </c>
      <c r="J631" s="1" t="str">
        <f>Forecast_Data!L625</f>
        <v>Matt Bryant</v>
      </c>
      <c r="K631" s="1" t="str">
        <f t="shared" si="42"/>
        <v>Matt Bryant-2013</v>
      </c>
      <c r="L631" s="13">
        <f t="shared" si="43"/>
        <v>0.89634201202718056</v>
      </c>
      <c r="M631" s="13">
        <f t="shared" si="44"/>
        <v>0.10365798797281944</v>
      </c>
      <c r="N631" s="4">
        <f t="shared" si="45"/>
        <v>1.074497847057318E-2</v>
      </c>
    </row>
    <row r="632" spans="1:14" x14ac:dyDescent="0.25">
      <c r="A632" s="1">
        <f>Forecast_Data!C626</f>
        <v>2014</v>
      </c>
      <c r="B632" s="1">
        <v>1</v>
      </c>
      <c r="C632" s="1">
        <f>Forecast_Data!E626</f>
        <v>0</v>
      </c>
      <c r="D632" s="1">
        <f>Forecast_Data!F626</f>
        <v>0</v>
      </c>
      <c r="E632" s="1">
        <f>Forecast_Data!G626</f>
        <v>0</v>
      </c>
      <c r="F632" s="1">
        <f>Forecast_Data!H626</f>
        <v>0</v>
      </c>
      <c r="G632" s="1">
        <f>Forecast_Data!I626</f>
        <v>0</v>
      </c>
      <c r="H632" s="1">
        <f>Forecast_Data!J626</f>
        <v>46</v>
      </c>
      <c r="I632" s="1">
        <f>Forecast_Data!K626</f>
        <v>1</v>
      </c>
      <c r="J632" s="1" t="str">
        <f>Forecast_Data!L626</f>
        <v>Matt Bryant</v>
      </c>
      <c r="K632" s="1" t="str">
        <f t="shared" si="42"/>
        <v>Matt Bryant-2014</v>
      </c>
      <c r="L632" s="13">
        <f t="shared" si="43"/>
        <v>0.75347548981731483</v>
      </c>
      <c r="M632" s="13">
        <f t="shared" si="44"/>
        <v>0.24652451018268517</v>
      </c>
      <c r="N632" s="4">
        <f t="shared" si="45"/>
        <v>6.0774334120812845E-2</v>
      </c>
    </row>
    <row r="633" spans="1:14" x14ac:dyDescent="0.25">
      <c r="A633" s="1">
        <f>Forecast_Data!C627</f>
        <v>2014</v>
      </c>
      <c r="B633" s="1">
        <v>1</v>
      </c>
      <c r="C633" s="1">
        <f>Forecast_Data!E627</f>
        <v>0</v>
      </c>
      <c r="D633" s="1">
        <f>Forecast_Data!F627</f>
        <v>0</v>
      </c>
      <c r="E633" s="1">
        <f>Forecast_Data!G627</f>
        <v>0</v>
      </c>
      <c r="F633" s="1">
        <f>Forecast_Data!H627</f>
        <v>0</v>
      </c>
      <c r="G633" s="1">
        <f>Forecast_Data!I627</f>
        <v>0</v>
      </c>
      <c r="H633" s="1">
        <f>Forecast_Data!J627</f>
        <v>20</v>
      </c>
      <c r="I633" s="1">
        <f>Forecast_Data!K627</f>
        <v>1</v>
      </c>
      <c r="J633" s="1" t="str">
        <f>Forecast_Data!L627</f>
        <v>Matt Bryant</v>
      </c>
      <c r="K633" s="1" t="str">
        <f t="shared" si="42"/>
        <v>Matt Bryant-2014</v>
      </c>
      <c r="L633" s="13">
        <f t="shared" si="43"/>
        <v>0.98365426552845681</v>
      </c>
      <c r="M633" s="13">
        <f t="shared" si="44"/>
        <v>1.6345734471543194E-2</v>
      </c>
      <c r="N633" s="4">
        <f t="shared" si="45"/>
        <v>2.6718303541419544E-4</v>
      </c>
    </row>
    <row r="634" spans="1:14" x14ac:dyDescent="0.25">
      <c r="A634" s="1">
        <f>Forecast_Data!C628</f>
        <v>2014</v>
      </c>
      <c r="B634" s="1">
        <v>1</v>
      </c>
      <c r="C634" s="1">
        <f>Forecast_Data!E628</f>
        <v>0</v>
      </c>
      <c r="D634" s="1">
        <f>Forecast_Data!F628</f>
        <v>0</v>
      </c>
      <c r="E634" s="1">
        <f>Forecast_Data!G628</f>
        <v>0</v>
      </c>
      <c r="F634" s="1">
        <f>Forecast_Data!H628</f>
        <v>0</v>
      </c>
      <c r="G634" s="1">
        <f>Forecast_Data!I628</f>
        <v>0</v>
      </c>
      <c r="H634" s="1">
        <f>Forecast_Data!J628</f>
        <v>20</v>
      </c>
      <c r="I634" s="1">
        <f>Forecast_Data!K628</f>
        <v>1</v>
      </c>
      <c r="J634" s="1" t="str">
        <f>Forecast_Data!L628</f>
        <v>Matt Bryant</v>
      </c>
      <c r="K634" s="1" t="str">
        <f t="shared" si="42"/>
        <v>Matt Bryant-2014</v>
      </c>
      <c r="L634" s="13">
        <f t="shared" si="43"/>
        <v>0.98365426552845681</v>
      </c>
      <c r="M634" s="13">
        <f t="shared" si="44"/>
        <v>1.6345734471543194E-2</v>
      </c>
      <c r="N634" s="4">
        <f t="shared" si="45"/>
        <v>2.6718303541419544E-4</v>
      </c>
    </row>
    <row r="635" spans="1:14" x14ac:dyDescent="0.25">
      <c r="A635" s="1">
        <f>Forecast_Data!C629</f>
        <v>2014</v>
      </c>
      <c r="B635" s="1">
        <v>1</v>
      </c>
      <c r="C635" s="1">
        <f>Forecast_Data!E629</f>
        <v>0</v>
      </c>
      <c r="D635" s="1">
        <f>Forecast_Data!F629</f>
        <v>0</v>
      </c>
      <c r="E635" s="1">
        <f>Forecast_Data!G629</f>
        <v>1</v>
      </c>
      <c r="F635" s="1">
        <f>Forecast_Data!H629</f>
        <v>0</v>
      </c>
      <c r="G635" s="1">
        <f>Forecast_Data!I629</f>
        <v>0</v>
      </c>
      <c r="H635" s="1">
        <f>Forecast_Data!J629</f>
        <v>57</v>
      </c>
      <c r="I635" s="1">
        <f>Forecast_Data!K629</f>
        <v>0</v>
      </c>
      <c r="J635" s="1" t="str">
        <f>Forecast_Data!L629</f>
        <v>Matt Bryant</v>
      </c>
      <c r="K635" s="1" t="str">
        <f t="shared" si="42"/>
        <v>Matt Bryant-2014</v>
      </c>
      <c r="L635" s="13">
        <f t="shared" si="43"/>
        <v>0.41158699240687791</v>
      </c>
      <c r="M635" s="13">
        <f t="shared" si="44"/>
        <v>-0.41158699240687791</v>
      </c>
      <c r="N635" s="4">
        <f t="shared" si="45"/>
        <v>0.16940385231853938</v>
      </c>
    </row>
    <row r="636" spans="1:14" x14ac:dyDescent="0.25">
      <c r="A636" s="1">
        <f>Forecast_Data!C630</f>
        <v>2014</v>
      </c>
      <c r="B636" s="1">
        <v>1</v>
      </c>
      <c r="C636" s="1">
        <f>Forecast_Data!E630</f>
        <v>0</v>
      </c>
      <c r="D636" s="1">
        <f>Forecast_Data!F630</f>
        <v>0</v>
      </c>
      <c r="E636" s="1">
        <f>Forecast_Data!G630</f>
        <v>0</v>
      </c>
      <c r="F636" s="1">
        <f>Forecast_Data!H630</f>
        <v>1</v>
      </c>
      <c r="G636" s="1">
        <f>Forecast_Data!I630</f>
        <v>0</v>
      </c>
      <c r="H636" s="1">
        <f>Forecast_Data!J630</f>
        <v>37</v>
      </c>
      <c r="I636" s="1">
        <f>Forecast_Data!K630</f>
        <v>1</v>
      </c>
      <c r="J636" s="1" t="str">
        <f>Forecast_Data!L630</f>
        <v>Matt Bryant</v>
      </c>
      <c r="K636" s="1" t="str">
        <f t="shared" si="42"/>
        <v>Matt Bryant-2014</v>
      </c>
      <c r="L636" s="13">
        <f t="shared" si="43"/>
        <v>0.8730266439737091</v>
      </c>
      <c r="M636" s="13">
        <f t="shared" si="44"/>
        <v>0.1269733560262909</v>
      </c>
      <c r="N636" s="4">
        <f t="shared" si="45"/>
        <v>1.6122233140579222E-2</v>
      </c>
    </row>
    <row r="637" spans="1:14" x14ac:dyDescent="0.25">
      <c r="A637" s="1">
        <f>Forecast_Data!C631</f>
        <v>2014</v>
      </c>
      <c r="B637" s="1">
        <v>1</v>
      </c>
      <c r="C637" s="1">
        <f>Forecast_Data!E631</f>
        <v>0</v>
      </c>
      <c r="D637" s="1">
        <f>Forecast_Data!F631</f>
        <v>0</v>
      </c>
      <c r="E637" s="1">
        <f>Forecast_Data!G631</f>
        <v>0</v>
      </c>
      <c r="F637" s="1">
        <f>Forecast_Data!H631</f>
        <v>1</v>
      </c>
      <c r="G637" s="1">
        <f>Forecast_Data!I631</f>
        <v>0</v>
      </c>
      <c r="H637" s="1">
        <f>Forecast_Data!J631</f>
        <v>43</v>
      </c>
      <c r="I637" s="1">
        <f>Forecast_Data!K631</f>
        <v>1</v>
      </c>
      <c r="J637" s="1" t="str">
        <f>Forecast_Data!L631</f>
        <v>Matt Bryant</v>
      </c>
      <c r="K637" s="1" t="str">
        <f t="shared" si="42"/>
        <v>Matt Bryant-2014</v>
      </c>
      <c r="L637" s="13">
        <f t="shared" si="43"/>
        <v>0.77561271064965442</v>
      </c>
      <c r="M637" s="13">
        <f t="shared" si="44"/>
        <v>0.22438728935034558</v>
      </c>
      <c r="N637" s="4">
        <f t="shared" si="45"/>
        <v>5.0349655621995712E-2</v>
      </c>
    </row>
    <row r="638" spans="1:14" x14ac:dyDescent="0.25">
      <c r="A638" s="1">
        <f>Forecast_Data!C632</f>
        <v>2014</v>
      </c>
      <c r="B638" s="1">
        <v>1</v>
      </c>
      <c r="C638" s="1">
        <f>Forecast_Data!E632</f>
        <v>0</v>
      </c>
      <c r="D638" s="1">
        <f>Forecast_Data!F632</f>
        <v>0</v>
      </c>
      <c r="E638" s="1">
        <f>Forecast_Data!G632</f>
        <v>0</v>
      </c>
      <c r="F638" s="1">
        <f>Forecast_Data!H632</f>
        <v>1</v>
      </c>
      <c r="G638" s="1">
        <f>Forecast_Data!I632</f>
        <v>0</v>
      </c>
      <c r="H638" s="1">
        <f>Forecast_Data!J632</f>
        <v>44</v>
      </c>
      <c r="I638" s="1">
        <f>Forecast_Data!K632</f>
        <v>1</v>
      </c>
      <c r="J638" s="1" t="str">
        <f>Forecast_Data!L632</f>
        <v>Matt Bryant</v>
      </c>
      <c r="K638" s="1" t="str">
        <f t="shared" si="42"/>
        <v>Matt Bryant-2014</v>
      </c>
      <c r="L638" s="13">
        <f t="shared" si="43"/>
        <v>0.75503737649364666</v>
      </c>
      <c r="M638" s="13">
        <f t="shared" si="44"/>
        <v>0.24496262350635334</v>
      </c>
      <c r="N638" s="4">
        <f t="shared" si="45"/>
        <v>6.0006686915115411E-2</v>
      </c>
    </row>
    <row r="639" spans="1:14" x14ac:dyDescent="0.25">
      <c r="A639" s="1">
        <f>Forecast_Data!C633</f>
        <v>2014</v>
      </c>
      <c r="B639" s="1">
        <v>1</v>
      </c>
      <c r="C639" s="1">
        <f>Forecast_Data!E633</f>
        <v>0</v>
      </c>
      <c r="D639" s="1">
        <f>Forecast_Data!F633</f>
        <v>0</v>
      </c>
      <c r="E639" s="1">
        <f>Forecast_Data!G633</f>
        <v>0</v>
      </c>
      <c r="F639" s="1">
        <f>Forecast_Data!H633</f>
        <v>1</v>
      </c>
      <c r="G639" s="1">
        <f>Forecast_Data!I633</f>
        <v>0</v>
      </c>
      <c r="H639" s="1">
        <f>Forecast_Data!J633</f>
        <v>33</v>
      </c>
      <c r="I639" s="1">
        <f>Forecast_Data!K633</f>
        <v>1</v>
      </c>
      <c r="J639" s="1" t="str">
        <f>Forecast_Data!L633</f>
        <v>Matt Bryant</v>
      </c>
      <c r="K639" s="1" t="str">
        <f t="shared" si="42"/>
        <v>Matt Bryant-2014</v>
      </c>
      <c r="L639" s="13">
        <f t="shared" si="43"/>
        <v>0.91578908127035819</v>
      </c>
      <c r="M639" s="13">
        <f t="shared" si="44"/>
        <v>8.4210918729641815E-2</v>
      </c>
      <c r="N639" s="4">
        <f t="shared" si="45"/>
        <v>7.0914788332903387E-3</v>
      </c>
    </row>
    <row r="640" spans="1:14" x14ac:dyDescent="0.25">
      <c r="A640" s="1">
        <f>Forecast_Data!C634</f>
        <v>2014</v>
      </c>
      <c r="B640" s="1">
        <v>1</v>
      </c>
      <c r="C640" s="1">
        <f>Forecast_Data!E634</f>
        <v>0</v>
      </c>
      <c r="D640" s="1">
        <f>Forecast_Data!F634</f>
        <v>1</v>
      </c>
      <c r="E640" s="1">
        <f>Forecast_Data!G634</f>
        <v>0</v>
      </c>
      <c r="F640" s="1">
        <f>Forecast_Data!H634</f>
        <v>1</v>
      </c>
      <c r="G640" s="1">
        <f>Forecast_Data!I634</f>
        <v>0</v>
      </c>
      <c r="H640" s="1">
        <f>Forecast_Data!J634</f>
        <v>34</v>
      </c>
      <c r="I640" s="1">
        <f>Forecast_Data!K634</f>
        <v>1</v>
      </c>
      <c r="J640" s="1" t="str">
        <f>Forecast_Data!L634</f>
        <v>Matt Bryant</v>
      </c>
      <c r="K640" s="1" t="str">
        <f t="shared" si="42"/>
        <v>Matt Bryant-2014</v>
      </c>
      <c r="L640" s="13">
        <f t="shared" si="43"/>
        <v>0.86930276964802844</v>
      </c>
      <c r="M640" s="13">
        <f t="shared" si="44"/>
        <v>0.13069723035197156</v>
      </c>
      <c r="N640" s="4">
        <f t="shared" si="45"/>
        <v>1.7081766021676315E-2</v>
      </c>
    </row>
    <row r="641" spans="1:14" x14ac:dyDescent="0.25">
      <c r="A641" s="1">
        <f>Forecast_Data!C635</f>
        <v>2014</v>
      </c>
      <c r="B641" s="1">
        <v>1</v>
      </c>
      <c r="C641" s="1">
        <f>Forecast_Data!E635</f>
        <v>0</v>
      </c>
      <c r="D641" s="1">
        <f>Forecast_Data!F635</f>
        <v>1</v>
      </c>
      <c r="E641" s="1">
        <f>Forecast_Data!G635</f>
        <v>0</v>
      </c>
      <c r="F641" s="1">
        <f>Forecast_Data!H635</f>
        <v>1</v>
      </c>
      <c r="G641" s="1">
        <f>Forecast_Data!I635</f>
        <v>0</v>
      </c>
      <c r="H641" s="1">
        <f>Forecast_Data!J635</f>
        <v>42</v>
      </c>
      <c r="I641" s="1">
        <f>Forecast_Data!K635</f>
        <v>1</v>
      </c>
      <c r="J641" s="1" t="str">
        <f>Forecast_Data!L635</f>
        <v>Matt Bryant</v>
      </c>
      <c r="K641" s="1" t="str">
        <f t="shared" si="42"/>
        <v>Matt Bryant-2014</v>
      </c>
      <c r="L641" s="13">
        <f t="shared" si="43"/>
        <v>0.72668391983885106</v>
      </c>
      <c r="M641" s="13">
        <f t="shared" si="44"/>
        <v>0.27331608016114894</v>
      </c>
      <c r="N641" s="4">
        <f t="shared" si="45"/>
        <v>7.4701679674655602E-2</v>
      </c>
    </row>
    <row r="642" spans="1:14" x14ac:dyDescent="0.25">
      <c r="A642" s="1">
        <f>Forecast_Data!C636</f>
        <v>2014</v>
      </c>
      <c r="B642" s="1">
        <v>1</v>
      </c>
      <c r="C642" s="1">
        <f>Forecast_Data!E636</f>
        <v>0</v>
      </c>
      <c r="D642" s="1">
        <f>Forecast_Data!F636</f>
        <v>1</v>
      </c>
      <c r="E642" s="1">
        <f>Forecast_Data!G636</f>
        <v>0</v>
      </c>
      <c r="F642" s="1">
        <f>Forecast_Data!H636</f>
        <v>1</v>
      </c>
      <c r="G642" s="1">
        <f>Forecast_Data!I636</f>
        <v>0</v>
      </c>
      <c r="H642" s="1">
        <f>Forecast_Data!J636</f>
        <v>26</v>
      </c>
      <c r="I642" s="1">
        <f>Forecast_Data!K636</f>
        <v>1</v>
      </c>
      <c r="J642" s="1" t="str">
        <f>Forecast_Data!L636</f>
        <v>Matt Bryant</v>
      </c>
      <c r="K642" s="1" t="str">
        <f t="shared" si="42"/>
        <v>Matt Bryant-2014</v>
      </c>
      <c r="L642" s="13">
        <f t="shared" si="43"/>
        <v>0.9433076616205418</v>
      </c>
      <c r="M642" s="13">
        <f t="shared" si="44"/>
        <v>5.6692338379458196E-2</v>
      </c>
      <c r="N642" s="4">
        <f t="shared" si="45"/>
        <v>3.2140212309309888E-3</v>
      </c>
    </row>
    <row r="643" spans="1:14" x14ac:dyDescent="0.25">
      <c r="A643" s="1">
        <f>Forecast_Data!C637</f>
        <v>2014</v>
      </c>
      <c r="B643" s="1">
        <v>1</v>
      </c>
      <c r="C643" s="1">
        <f>Forecast_Data!E637</f>
        <v>0</v>
      </c>
      <c r="D643" s="1">
        <f>Forecast_Data!F637</f>
        <v>1</v>
      </c>
      <c r="E643" s="1">
        <f>Forecast_Data!G637</f>
        <v>0</v>
      </c>
      <c r="F643" s="1">
        <f>Forecast_Data!H637</f>
        <v>1</v>
      </c>
      <c r="G643" s="1">
        <f>Forecast_Data!I637</f>
        <v>0</v>
      </c>
      <c r="H643" s="1">
        <f>Forecast_Data!J637</f>
        <v>44</v>
      </c>
      <c r="I643" s="1">
        <f>Forecast_Data!K637</f>
        <v>1</v>
      </c>
      <c r="J643" s="1" t="str">
        <f>Forecast_Data!L637</f>
        <v>Matt Bryant</v>
      </c>
      <c r="K643" s="1" t="str">
        <f t="shared" si="42"/>
        <v>Matt Bryant-2014</v>
      </c>
      <c r="L643" s="13">
        <f t="shared" si="43"/>
        <v>0.67887931194331563</v>
      </c>
      <c r="M643" s="13">
        <f t="shared" si="44"/>
        <v>0.32112068805668437</v>
      </c>
      <c r="N643" s="4">
        <f t="shared" si="45"/>
        <v>0.10311849629799839</v>
      </c>
    </row>
    <row r="644" spans="1:14" x14ac:dyDescent="0.25">
      <c r="A644" s="1">
        <f>Forecast_Data!C638</f>
        <v>2014</v>
      </c>
      <c r="B644" s="1">
        <v>1</v>
      </c>
      <c r="C644" s="1">
        <f>Forecast_Data!E638</f>
        <v>0</v>
      </c>
      <c r="D644" s="1">
        <f>Forecast_Data!F638</f>
        <v>1</v>
      </c>
      <c r="E644" s="1">
        <f>Forecast_Data!G638</f>
        <v>0</v>
      </c>
      <c r="F644" s="1">
        <f>Forecast_Data!H638</f>
        <v>0</v>
      </c>
      <c r="G644" s="1">
        <f>Forecast_Data!I638</f>
        <v>0</v>
      </c>
      <c r="H644" s="1">
        <f>Forecast_Data!J638</f>
        <v>53</v>
      </c>
      <c r="I644" s="1">
        <f>Forecast_Data!K638</f>
        <v>0</v>
      </c>
      <c r="J644" s="1" t="str">
        <f>Forecast_Data!L638</f>
        <v>Matt Bryant</v>
      </c>
      <c r="K644" s="1" t="str">
        <f t="shared" si="42"/>
        <v>Matt Bryant-2014</v>
      </c>
      <c r="L644" s="13">
        <f t="shared" si="43"/>
        <v>0.48447314440115025</v>
      </c>
      <c r="M644" s="13">
        <f t="shared" si="44"/>
        <v>-0.48447314440115025</v>
      </c>
      <c r="N644" s="4">
        <f t="shared" si="45"/>
        <v>0.23471422764593777</v>
      </c>
    </row>
    <row r="645" spans="1:14" x14ac:dyDescent="0.25">
      <c r="A645" s="1">
        <f>Forecast_Data!C639</f>
        <v>2014</v>
      </c>
      <c r="B645" s="1">
        <v>1</v>
      </c>
      <c r="C645" s="1">
        <f>Forecast_Data!E639</f>
        <v>0</v>
      </c>
      <c r="D645" s="1">
        <f>Forecast_Data!F639</f>
        <v>1</v>
      </c>
      <c r="E645" s="1">
        <f>Forecast_Data!G639</f>
        <v>0</v>
      </c>
      <c r="F645" s="1">
        <f>Forecast_Data!H639</f>
        <v>0</v>
      </c>
      <c r="G645" s="1">
        <f>Forecast_Data!I639</f>
        <v>0</v>
      </c>
      <c r="H645" s="1">
        <f>Forecast_Data!J639</f>
        <v>50</v>
      </c>
      <c r="I645" s="1">
        <f>Forecast_Data!K639</f>
        <v>1</v>
      </c>
      <c r="J645" s="1" t="str">
        <f>Forecast_Data!L639</f>
        <v>Matt Bryant</v>
      </c>
      <c r="K645" s="1" t="str">
        <f t="shared" si="42"/>
        <v>Matt Bryant-2014</v>
      </c>
      <c r="L645" s="13">
        <f t="shared" si="43"/>
        <v>0.56996959796062807</v>
      </c>
      <c r="M645" s="13">
        <f t="shared" si="44"/>
        <v>0.43003040203937193</v>
      </c>
      <c r="N645" s="4">
        <f t="shared" si="45"/>
        <v>0.18492614667814386</v>
      </c>
    </row>
    <row r="646" spans="1:14" x14ac:dyDescent="0.25">
      <c r="A646" s="1">
        <f>Forecast_Data!C640</f>
        <v>2015</v>
      </c>
      <c r="B646" s="1">
        <v>1</v>
      </c>
      <c r="C646" s="1">
        <f>Forecast_Data!E640</f>
        <v>0</v>
      </c>
      <c r="D646" s="1">
        <f>Forecast_Data!F640</f>
        <v>0</v>
      </c>
      <c r="E646" s="1">
        <f>Forecast_Data!G640</f>
        <v>0</v>
      </c>
      <c r="F646" s="1">
        <f>Forecast_Data!H640</f>
        <v>0</v>
      </c>
      <c r="G646" s="1">
        <f>Forecast_Data!I640</f>
        <v>0</v>
      </c>
      <c r="H646" s="1">
        <f>Forecast_Data!J640</f>
        <v>42</v>
      </c>
      <c r="I646" s="1">
        <f>Forecast_Data!K640</f>
        <v>1</v>
      </c>
      <c r="J646" s="1" t="str">
        <f>Forecast_Data!L640</f>
        <v>Matt Bryant</v>
      </c>
      <c r="K646" s="1" t="str">
        <f t="shared" si="42"/>
        <v>Matt Bryant-2015</v>
      </c>
      <c r="L646" s="13">
        <f t="shared" si="43"/>
        <v>0.82859577151481367</v>
      </c>
      <c r="M646" s="13">
        <f t="shared" si="44"/>
        <v>0.17140422848518633</v>
      </c>
      <c r="N646" s="4">
        <f t="shared" si="45"/>
        <v>2.9379409542601959E-2</v>
      </c>
    </row>
    <row r="647" spans="1:14" x14ac:dyDescent="0.25">
      <c r="A647" s="1">
        <f>Forecast_Data!C641</f>
        <v>2015</v>
      </c>
      <c r="B647" s="1">
        <v>1</v>
      </c>
      <c r="C647" s="1">
        <f>Forecast_Data!E641</f>
        <v>0</v>
      </c>
      <c r="D647" s="1">
        <f>Forecast_Data!F641</f>
        <v>0</v>
      </c>
      <c r="E647" s="1">
        <f>Forecast_Data!G641</f>
        <v>0</v>
      </c>
      <c r="F647" s="1">
        <f>Forecast_Data!H641</f>
        <v>1</v>
      </c>
      <c r="G647" s="1">
        <f>Forecast_Data!I641</f>
        <v>0</v>
      </c>
      <c r="H647" s="1">
        <f>Forecast_Data!J641</f>
        <v>27</v>
      </c>
      <c r="I647" s="1">
        <f>Forecast_Data!K641</f>
        <v>1</v>
      </c>
      <c r="J647" s="1" t="str">
        <f>Forecast_Data!L641</f>
        <v>Matt Bryant</v>
      </c>
      <c r="K647" s="1" t="str">
        <f t="shared" si="42"/>
        <v>Matt Bryant-2015</v>
      </c>
      <c r="L647" s="13">
        <f t="shared" si="43"/>
        <v>0.95581464092396862</v>
      </c>
      <c r="M647" s="13">
        <f t="shared" si="44"/>
        <v>4.4185359076031383E-2</v>
      </c>
      <c r="N647" s="4">
        <f t="shared" si="45"/>
        <v>1.9523459566778288E-3</v>
      </c>
    </row>
    <row r="648" spans="1:14" x14ac:dyDescent="0.25">
      <c r="A648" s="1">
        <f>Forecast_Data!C642</f>
        <v>2015</v>
      </c>
      <c r="B648" s="1">
        <v>1</v>
      </c>
      <c r="C648" s="1">
        <f>Forecast_Data!E642</f>
        <v>0</v>
      </c>
      <c r="D648" s="1">
        <f>Forecast_Data!F642</f>
        <v>0</v>
      </c>
      <c r="E648" s="1">
        <f>Forecast_Data!G642</f>
        <v>0</v>
      </c>
      <c r="F648" s="1">
        <f>Forecast_Data!H642</f>
        <v>1</v>
      </c>
      <c r="G648" s="1">
        <f>Forecast_Data!I642</f>
        <v>0</v>
      </c>
      <c r="H648" s="1">
        <f>Forecast_Data!J642</f>
        <v>47</v>
      </c>
      <c r="I648" s="1">
        <f>Forecast_Data!K642</f>
        <v>0</v>
      </c>
      <c r="J648" s="1" t="str">
        <f>Forecast_Data!L642</f>
        <v>Matt Bryant</v>
      </c>
      <c r="K648" s="1" t="str">
        <f t="shared" si="42"/>
        <v>Matt Bryant-2015</v>
      </c>
      <c r="L648" s="13">
        <f t="shared" si="43"/>
        <v>0.68606945453005364</v>
      </c>
      <c r="M648" s="13">
        <f t="shared" si="44"/>
        <v>-0.68606945453005364</v>
      </c>
      <c r="N648" s="4">
        <f t="shared" si="45"/>
        <v>0.47069129643916535</v>
      </c>
    </row>
    <row r="649" spans="1:14" x14ac:dyDescent="0.25">
      <c r="A649" s="1">
        <f>Forecast_Data!C643</f>
        <v>2015</v>
      </c>
      <c r="B649" s="1">
        <v>1</v>
      </c>
      <c r="C649" s="1">
        <f>Forecast_Data!E643</f>
        <v>0</v>
      </c>
      <c r="D649" s="1">
        <f>Forecast_Data!F643</f>
        <v>0</v>
      </c>
      <c r="E649" s="1">
        <f>Forecast_Data!G643</f>
        <v>0</v>
      </c>
      <c r="F649" s="1">
        <f>Forecast_Data!H643</f>
        <v>1</v>
      </c>
      <c r="G649" s="1">
        <f>Forecast_Data!I643</f>
        <v>0</v>
      </c>
      <c r="H649" s="1">
        <f>Forecast_Data!J643</f>
        <v>44</v>
      </c>
      <c r="I649" s="1">
        <f>Forecast_Data!K643</f>
        <v>1</v>
      </c>
      <c r="J649" s="1" t="str">
        <f>Forecast_Data!L643</f>
        <v>Matt Bryant</v>
      </c>
      <c r="K649" s="1" t="str">
        <f t="shared" ref="K649:K712" si="46">CONCATENATE(J649,"-",A649)</f>
        <v>Matt Bryant-2015</v>
      </c>
      <c r="L649" s="13">
        <f t="shared" ref="L649:L712" si="47">1/(1+EXP(-(SUMPRODUCT($B$3:$H$3,B649:H649))))</f>
        <v>0.75503737649364666</v>
      </c>
      <c r="M649" s="13">
        <f t="shared" ref="M649:M712" si="48">I649-L649</f>
        <v>0.24496262350635334</v>
      </c>
      <c r="N649" s="4">
        <f t="shared" ref="N649:N712" si="49">M649^2</f>
        <v>6.0006686915115411E-2</v>
      </c>
    </row>
    <row r="650" spans="1:14" x14ac:dyDescent="0.25">
      <c r="A650" s="1">
        <f>Forecast_Data!C644</f>
        <v>2015</v>
      </c>
      <c r="B650" s="1">
        <v>1</v>
      </c>
      <c r="C650" s="1">
        <f>Forecast_Data!E644</f>
        <v>0</v>
      </c>
      <c r="D650" s="1">
        <f>Forecast_Data!F644</f>
        <v>0</v>
      </c>
      <c r="E650" s="1">
        <f>Forecast_Data!G644</f>
        <v>0</v>
      </c>
      <c r="F650" s="1">
        <f>Forecast_Data!H644</f>
        <v>1</v>
      </c>
      <c r="G650" s="1">
        <f>Forecast_Data!I644</f>
        <v>0</v>
      </c>
      <c r="H650" s="1">
        <f>Forecast_Data!J644</f>
        <v>36</v>
      </c>
      <c r="I650" s="1">
        <f>Forecast_Data!K644</f>
        <v>1</v>
      </c>
      <c r="J650" s="1" t="str">
        <f>Forecast_Data!L644</f>
        <v>Matt Bryant</v>
      </c>
      <c r="K650" s="1" t="str">
        <f t="shared" si="46"/>
        <v>Matt Bryant-2015</v>
      </c>
      <c r="L650" s="13">
        <f t="shared" si="47"/>
        <v>0.88519846067320562</v>
      </c>
      <c r="M650" s="13">
        <f t="shared" si="48"/>
        <v>0.11480153932679438</v>
      </c>
      <c r="N650" s="4">
        <f t="shared" si="49"/>
        <v>1.3179393431801516E-2</v>
      </c>
    </row>
    <row r="651" spans="1:14" x14ac:dyDescent="0.25">
      <c r="A651" s="1">
        <f>Forecast_Data!C645</f>
        <v>2015</v>
      </c>
      <c r="B651" s="1">
        <v>1</v>
      </c>
      <c r="C651" s="1">
        <f>Forecast_Data!E645</f>
        <v>0</v>
      </c>
      <c r="D651" s="1">
        <f>Forecast_Data!F645</f>
        <v>0</v>
      </c>
      <c r="E651" s="1">
        <f>Forecast_Data!G645</f>
        <v>0</v>
      </c>
      <c r="F651" s="1">
        <f>Forecast_Data!H645</f>
        <v>1</v>
      </c>
      <c r="G651" s="1">
        <f>Forecast_Data!I645</f>
        <v>0</v>
      </c>
      <c r="H651" s="1">
        <f>Forecast_Data!J645</f>
        <v>19</v>
      </c>
      <c r="I651" s="1">
        <f>Forecast_Data!K645</f>
        <v>1</v>
      </c>
      <c r="J651" s="1" t="str">
        <f>Forecast_Data!L645</f>
        <v>Matt Bryant</v>
      </c>
      <c r="K651" s="1" t="str">
        <f t="shared" si="46"/>
        <v>Matt Bryant-2015</v>
      </c>
      <c r="L651" s="13">
        <f t="shared" si="47"/>
        <v>0.98185619858045792</v>
      </c>
      <c r="M651" s="13">
        <f t="shared" si="48"/>
        <v>1.8143801419542083E-2</v>
      </c>
      <c r="N651" s="4">
        <f t="shared" si="49"/>
        <v>3.2919752995177727E-4</v>
      </c>
    </row>
    <row r="652" spans="1:14" x14ac:dyDescent="0.25">
      <c r="A652" s="1">
        <f>Forecast_Data!C646</f>
        <v>2012</v>
      </c>
      <c r="B652" s="1">
        <v>1</v>
      </c>
      <c r="C652" s="1">
        <f>Forecast_Data!E646</f>
        <v>0</v>
      </c>
      <c r="D652" s="1">
        <f>Forecast_Data!F646</f>
        <v>0</v>
      </c>
      <c r="E652" s="1">
        <f>Forecast_Data!G646</f>
        <v>1</v>
      </c>
      <c r="F652" s="1">
        <f>Forecast_Data!H646</f>
        <v>1</v>
      </c>
      <c r="G652" s="1">
        <f>Forecast_Data!I646</f>
        <v>0</v>
      </c>
      <c r="H652" s="1">
        <f>Forecast_Data!J646</f>
        <v>23</v>
      </c>
      <c r="I652" s="1">
        <f>Forecast_Data!K646</f>
        <v>1</v>
      </c>
      <c r="J652" s="1" t="str">
        <f>Forecast_Data!L646</f>
        <v>Nate Kaeding</v>
      </c>
      <c r="K652" s="1" t="str">
        <f t="shared" si="46"/>
        <v>Nate Kaeding-2012</v>
      </c>
      <c r="L652" s="13">
        <f t="shared" si="47"/>
        <v>0.96506813684892745</v>
      </c>
      <c r="M652" s="13">
        <f t="shared" si="48"/>
        <v>3.4931863151072551E-2</v>
      </c>
      <c r="N652" s="4">
        <f t="shared" si="49"/>
        <v>1.2202350632052603E-3</v>
      </c>
    </row>
    <row r="653" spans="1:14" x14ac:dyDescent="0.25">
      <c r="A653" s="1">
        <f>Forecast_Data!C647</f>
        <v>2012</v>
      </c>
      <c r="B653" s="1">
        <v>1</v>
      </c>
      <c r="C653" s="1">
        <f>Forecast_Data!E647</f>
        <v>0</v>
      </c>
      <c r="D653" s="1">
        <f>Forecast_Data!F647</f>
        <v>0</v>
      </c>
      <c r="E653" s="1">
        <f>Forecast_Data!G647</f>
        <v>1</v>
      </c>
      <c r="F653" s="1">
        <f>Forecast_Data!H647</f>
        <v>1</v>
      </c>
      <c r="G653" s="1">
        <f>Forecast_Data!I647</f>
        <v>0</v>
      </c>
      <c r="H653" s="1">
        <f>Forecast_Data!J647</f>
        <v>28</v>
      </c>
      <c r="I653" s="1">
        <f>Forecast_Data!K647</f>
        <v>1</v>
      </c>
      <c r="J653" s="1" t="str">
        <f>Forecast_Data!L647</f>
        <v>Nate Kaeding</v>
      </c>
      <c r="K653" s="1" t="str">
        <f t="shared" si="46"/>
        <v>Nate Kaeding-2012</v>
      </c>
      <c r="L653" s="13">
        <f t="shared" si="47"/>
        <v>0.93967052151841834</v>
      </c>
      <c r="M653" s="13">
        <f t="shared" si="48"/>
        <v>6.0329478481581655E-2</v>
      </c>
      <c r="N653" s="4">
        <f t="shared" si="49"/>
        <v>3.639645973859624E-3</v>
      </c>
    </row>
    <row r="654" spans="1:14" x14ac:dyDescent="0.25">
      <c r="A654" s="1">
        <f>Forecast_Data!C648</f>
        <v>2012</v>
      </c>
      <c r="B654" s="1">
        <v>1</v>
      </c>
      <c r="C654" s="1">
        <f>Forecast_Data!E648</f>
        <v>0</v>
      </c>
      <c r="D654" s="1">
        <f>Forecast_Data!F648</f>
        <v>0</v>
      </c>
      <c r="E654" s="1">
        <f>Forecast_Data!G648</f>
        <v>1</v>
      </c>
      <c r="F654" s="1">
        <f>Forecast_Data!H648</f>
        <v>1</v>
      </c>
      <c r="G654" s="1">
        <f>Forecast_Data!I648</f>
        <v>0</v>
      </c>
      <c r="H654" s="1">
        <f>Forecast_Data!J648</f>
        <v>19</v>
      </c>
      <c r="I654" s="1">
        <f>Forecast_Data!K648</f>
        <v>1</v>
      </c>
      <c r="J654" s="1" t="str">
        <f>Forecast_Data!L648</f>
        <v>Nate Kaeding</v>
      </c>
      <c r="K654" s="1" t="str">
        <f t="shared" si="46"/>
        <v>Nate Kaeding-2012</v>
      </c>
      <c r="L654" s="13">
        <f t="shared" si="47"/>
        <v>0.97762697070352789</v>
      </c>
      <c r="M654" s="13">
        <f t="shared" si="48"/>
        <v>2.2373029296472113E-2</v>
      </c>
      <c r="N654" s="4">
        <f t="shared" si="49"/>
        <v>5.0055243990079952E-4</v>
      </c>
    </row>
    <row r="655" spans="1:14" x14ac:dyDescent="0.25">
      <c r="A655" s="1">
        <f>Forecast_Data!C649</f>
        <v>2012</v>
      </c>
      <c r="B655" s="1">
        <v>1</v>
      </c>
      <c r="C655" s="1">
        <f>Forecast_Data!E649</f>
        <v>0</v>
      </c>
      <c r="D655" s="1">
        <f>Forecast_Data!F649</f>
        <v>0</v>
      </c>
      <c r="E655" s="1">
        <f>Forecast_Data!G649</f>
        <v>1</v>
      </c>
      <c r="F655" s="1">
        <f>Forecast_Data!H649</f>
        <v>1</v>
      </c>
      <c r="G655" s="1">
        <f>Forecast_Data!I649</f>
        <v>0</v>
      </c>
      <c r="H655" s="1">
        <f>Forecast_Data!J649</f>
        <v>41</v>
      </c>
      <c r="I655" s="1">
        <f>Forecast_Data!K649</f>
        <v>1</v>
      </c>
      <c r="J655" s="1" t="str">
        <f>Forecast_Data!L649</f>
        <v>Nate Kaeding</v>
      </c>
      <c r="K655" s="1" t="str">
        <f t="shared" si="46"/>
        <v>Nate Kaeding-2012</v>
      </c>
      <c r="L655" s="13">
        <f t="shared" si="47"/>
        <v>0.77828020818168819</v>
      </c>
      <c r="M655" s="13">
        <f t="shared" si="48"/>
        <v>0.22171979181831181</v>
      </c>
      <c r="N655" s="4">
        <f t="shared" si="49"/>
        <v>4.9159666083955528E-2</v>
      </c>
    </row>
    <row r="656" spans="1:14" x14ac:dyDescent="0.25">
      <c r="A656" s="1">
        <f>Forecast_Data!C650</f>
        <v>2012</v>
      </c>
      <c r="B656" s="1">
        <v>1</v>
      </c>
      <c r="C656" s="1">
        <f>Forecast_Data!E650</f>
        <v>0</v>
      </c>
      <c r="D656" s="1">
        <f>Forecast_Data!F650</f>
        <v>0</v>
      </c>
      <c r="E656" s="1">
        <f>Forecast_Data!G650</f>
        <v>1</v>
      </c>
      <c r="F656" s="1">
        <f>Forecast_Data!H650</f>
        <v>1</v>
      </c>
      <c r="G656" s="1">
        <f>Forecast_Data!I650</f>
        <v>0</v>
      </c>
      <c r="H656" s="1">
        <f>Forecast_Data!J650</f>
        <v>45</v>
      </c>
      <c r="I656" s="1">
        <f>Forecast_Data!K650</f>
        <v>1</v>
      </c>
      <c r="J656" s="1" t="str">
        <f>Forecast_Data!L650</f>
        <v>Nate Kaeding</v>
      </c>
      <c r="K656" s="1" t="str">
        <f t="shared" si="46"/>
        <v>Nate Kaeding-2012</v>
      </c>
      <c r="L656" s="13">
        <f t="shared" si="47"/>
        <v>0.6893751205079256</v>
      </c>
      <c r="M656" s="13">
        <f t="shared" si="48"/>
        <v>0.3106248794920744</v>
      </c>
      <c r="N656" s="4">
        <f t="shared" si="49"/>
        <v>9.6487815759465745E-2</v>
      </c>
    </row>
    <row r="657" spans="1:14" x14ac:dyDescent="0.25">
      <c r="A657" s="1">
        <f>Forecast_Data!C651</f>
        <v>2012</v>
      </c>
      <c r="B657" s="1">
        <v>1</v>
      </c>
      <c r="C657" s="1">
        <f>Forecast_Data!E651</f>
        <v>0</v>
      </c>
      <c r="D657" s="1">
        <f>Forecast_Data!F651</f>
        <v>0</v>
      </c>
      <c r="E657" s="1">
        <f>Forecast_Data!G651</f>
        <v>0</v>
      </c>
      <c r="F657" s="1">
        <f>Forecast_Data!H651</f>
        <v>1</v>
      </c>
      <c r="G657" s="1">
        <f>Forecast_Data!I651</f>
        <v>0</v>
      </c>
      <c r="H657" s="1">
        <f>Forecast_Data!J651</f>
        <v>26</v>
      </c>
      <c r="I657" s="1">
        <f>Forecast_Data!K651</f>
        <v>1</v>
      </c>
      <c r="J657" s="1" t="str">
        <f>Forecast_Data!L651</f>
        <v>Nate Kaeding</v>
      </c>
      <c r="K657" s="1" t="str">
        <f t="shared" si="46"/>
        <v>Nate Kaeding-2012</v>
      </c>
      <c r="L657" s="13">
        <f t="shared" si="47"/>
        <v>0.96041018887912943</v>
      </c>
      <c r="M657" s="13">
        <f t="shared" si="48"/>
        <v>3.9589811120870566E-2</v>
      </c>
      <c r="N657" s="4">
        <f t="shared" si="49"/>
        <v>1.5673531445862068E-3</v>
      </c>
    </row>
    <row r="658" spans="1:14" x14ac:dyDescent="0.25">
      <c r="A658" s="1">
        <f>Forecast_Data!C652</f>
        <v>2012</v>
      </c>
      <c r="B658" s="1">
        <v>1</v>
      </c>
      <c r="C658" s="1">
        <f>Forecast_Data!E652</f>
        <v>0</v>
      </c>
      <c r="D658" s="1">
        <f>Forecast_Data!F652</f>
        <v>0</v>
      </c>
      <c r="E658" s="1">
        <f>Forecast_Data!G652</f>
        <v>1</v>
      </c>
      <c r="F658" s="1">
        <f>Forecast_Data!H652</f>
        <v>1</v>
      </c>
      <c r="G658" s="1">
        <f>Forecast_Data!I652</f>
        <v>0</v>
      </c>
      <c r="H658" s="1">
        <f>Forecast_Data!J652</f>
        <v>41</v>
      </c>
      <c r="I658" s="1">
        <f>Forecast_Data!K652</f>
        <v>1</v>
      </c>
      <c r="J658" s="1" t="str">
        <f>Forecast_Data!L652</f>
        <v>Nate Kaeding</v>
      </c>
      <c r="K658" s="1" t="str">
        <f t="shared" si="46"/>
        <v>Nate Kaeding-2012</v>
      </c>
      <c r="L658" s="13">
        <f t="shared" si="47"/>
        <v>0.77828020818168819</v>
      </c>
      <c r="M658" s="13">
        <f t="shared" si="48"/>
        <v>0.22171979181831181</v>
      </c>
      <c r="N658" s="4">
        <f t="shared" si="49"/>
        <v>4.9159666083955528E-2</v>
      </c>
    </row>
    <row r="659" spans="1:14" x14ac:dyDescent="0.25">
      <c r="A659" s="1">
        <f>Forecast_Data!C653</f>
        <v>2012</v>
      </c>
      <c r="B659" s="1">
        <v>1</v>
      </c>
      <c r="C659" s="1">
        <f>Forecast_Data!E653</f>
        <v>0</v>
      </c>
      <c r="D659" s="1">
        <f>Forecast_Data!F653</f>
        <v>0</v>
      </c>
      <c r="E659" s="1">
        <f>Forecast_Data!G653</f>
        <v>0</v>
      </c>
      <c r="F659" s="1">
        <f>Forecast_Data!H653</f>
        <v>1</v>
      </c>
      <c r="G659" s="1">
        <f>Forecast_Data!I653</f>
        <v>0</v>
      </c>
      <c r="H659" s="1">
        <f>Forecast_Data!J653</f>
        <v>46</v>
      </c>
      <c r="I659" s="1">
        <f>Forecast_Data!K653</f>
        <v>0</v>
      </c>
      <c r="J659" s="1" t="str">
        <f>Forecast_Data!L653</f>
        <v>Nate Kaeding</v>
      </c>
      <c r="K659" s="1" t="str">
        <f t="shared" si="46"/>
        <v>Nate Kaeding-2012</v>
      </c>
      <c r="L659" s="13">
        <f t="shared" si="47"/>
        <v>0.71021434096769342</v>
      </c>
      <c r="M659" s="13">
        <f t="shared" si="48"/>
        <v>-0.71021434096769342</v>
      </c>
      <c r="N659" s="4">
        <f t="shared" si="49"/>
        <v>0.50440441011617509</v>
      </c>
    </row>
    <row r="660" spans="1:14" x14ac:dyDescent="0.25">
      <c r="A660" s="1">
        <f>Forecast_Data!C654</f>
        <v>2012</v>
      </c>
      <c r="B660" s="1">
        <v>1</v>
      </c>
      <c r="C660" s="1">
        <f>Forecast_Data!E654</f>
        <v>0</v>
      </c>
      <c r="D660" s="1">
        <f>Forecast_Data!F654</f>
        <v>0</v>
      </c>
      <c r="E660" s="1">
        <f>Forecast_Data!G654</f>
        <v>0</v>
      </c>
      <c r="F660" s="1">
        <f>Forecast_Data!H654</f>
        <v>1</v>
      </c>
      <c r="G660" s="1">
        <f>Forecast_Data!I654</f>
        <v>0</v>
      </c>
      <c r="H660" s="1">
        <f>Forecast_Data!J654</f>
        <v>45</v>
      </c>
      <c r="I660" s="1">
        <f>Forecast_Data!K654</f>
        <v>1</v>
      </c>
      <c r="J660" s="1" t="str">
        <f>Forecast_Data!L654</f>
        <v>Nate Kaeding</v>
      </c>
      <c r="K660" s="1" t="str">
        <f t="shared" si="46"/>
        <v>Nate Kaeding-2012</v>
      </c>
      <c r="L660" s="13">
        <f t="shared" si="47"/>
        <v>0.73322430264263372</v>
      </c>
      <c r="M660" s="13">
        <f t="shared" si="48"/>
        <v>0.26677569735736628</v>
      </c>
      <c r="N660" s="4">
        <f t="shared" si="49"/>
        <v>7.1169272700509087E-2</v>
      </c>
    </row>
    <row r="661" spans="1:14" x14ac:dyDescent="0.25">
      <c r="A661" s="1">
        <f>Forecast_Data!C655</f>
        <v>2012</v>
      </c>
      <c r="B661" s="1">
        <v>1</v>
      </c>
      <c r="C661" s="1">
        <f>Forecast_Data!E655</f>
        <v>0</v>
      </c>
      <c r="D661" s="1">
        <f>Forecast_Data!F655</f>
        <v>1</v>
      </c>
      <c r="E661" s="1">
        <f>Forecast_Data!G655</f>
        <v>1</v>
      </c>
      <c r="F661" s="1">
        <f>Forecast_Data!H655</f>
        <v>0</v>
      </c>
      <c r="G661" s="1">
        <f>Forecast_Data!I655</f>
        <v>0</v>
      </c>
      <c r="H661" s="1">
        <f>Forecast_Data!J655</f>
        <v>41</v>
      </c>
      <c r="I661" s="1">
        <f>Forecast_Data!K655</f>
        <v>0</v>
      </c>
      <c r="J661" s="1" t="str">
        <f>Forecast_Data!L655</f>
        <v>Nate Kaeding</v>
      </c>
      <c r="K661" s="1" t="str">
        <f t="shared" si="46"/>
        <v>Nate Kaeding-2012</v>
      </c>
      <c r="L661" s="13">
        <f t="shared" si="47"/>
        <v>0.75015643161084822</v>
      </c>
      <c r="M661" s="13">
        <f t="shared" si="48"/>
        <v>-0.75015643161084822</v>
      </c>
      <c r="N661" s="4">
        <f t="shared" si="49"/>
        <v>0.56273467188712123</v>
      </c>
    </row>
    <row r="662" spans="1:14" x14ac:dyDescent="0.25">
      <c r="A662" s="1">
        <f>Forecast_Data!C656</f>
        <v>2012</v>
      </c>
      <c r="B662" s="1">
        <v>1</v>
      </c>
      <c r="C662" s="1">
        <f>Forecast_Data!E656</f>
        <v>0</v>
      </c>
      <c r="D662" s="1">
        <f>Forecast_Data!F656</f>
        <v>0</v>
      </c>
      <c r="E662" s="1">
        <f>Forecast_Data!G656</f>
        <v>0</v>
      </c>
      <c r="F662" s="1">
        <f>Forecast_Data!H656</f>
        <v>1</v>
      </c>
      <c r="G662" s="1">
        <f>Forecast_Data!I656</f>
        <v>0</v>
      </c>
      <c r="H662" s="1">
        <f>Forecast_Data!J656</f>
        <v>20</v>
      </c>
      <c r="I662" s="1">
        <f>Forecast_Data!K656</f>
        <v>0</v>
      </c>
      <c r="J662" s="1" t="str">
        <f>Forecast_Data!L656</f>
        <v>Olindo Mare</v>
      </c>
      <c r="K662" s="1" t="str">
        <f t="shared" si="46"/>
        <v>Olindo Mare-2012</v>
      </c>
      <c r="L662" s="13">
        <f t="shared" si="47"/>
        <v>0.97969745798234065</v>
      </c>
      <c r="M662" s="13">
        <f t="shared" si="48"/>
        <v>-0.97969745798234065</v>
      </c>
      <c r="N662" s="4">
        <f t="shared" si="49"/>
        <v>0.95980710917706014</v>
      </c>
    </row>
    <row r="663" spans="1:14" x14ac:dyDescent="0.25">
      <c r="A663" s="1">
        <f>Forecast_Data!C657</f>
        <v>2012</v>
      </c>
      <c r="B663" s="1">
        <v>1</v>
      </c>
      <c r="C663" s="1">
        <f>Forecast_Data!E657</f>
        <v>0</v>
      </c>
      <c r="D663" s="1">
        <f>Forecast_Data!F657</f>
        <v>0</v>
      </c>
      <c r="E663" s="1">
        <f>Forecast_Data!G657</f>
        <v>0</v>
      </c>
      <c r="F663" s="1">
        <f>Forecast_Data!H657</f>
        <v>0</v>
      </c>
      <c r="G663" s="1">
        <f>Forecast_Data!I657</f>
        <v>0</v>
      </c>
      <c r="H663" s="1">
        <f>Forecast_Data!J657</f>
        <v>33</v>
      </c>
      <c r="I663" s="1">
        <f>Forecast_Data!K657</f>
        <v>1</v>
      </c>
      <c r="J663" s="1" t="str">
        <f>Forecast_Data!L657</f>
        <v>Olindo Mare</v>
      </c>
      <c r="K663" s="1" t="str">
        <f t="shared" si="46"/>
        <v>Olindo Mare-2012</v>
      </c>
      <c r="L663" s="13">
        <f t="shared" si="47"/>
        <v>0.93132808368837505</v>
      </c>
      <c r="M663" s="13">
        <f t="shared" si="48"/>
        <v>6.8671916311624948E-2</v>
      </c>
      <c r="N663" s="4">
        <f t="shared" si="49"/>
        <v>4.7158320899108206E-3</v>
      </c>
    </row>
    <row r="664" spans="1:14" x14ac:dyDescent="0.25">
      <c r="A664" s="1">
        <f>Forecast_Data!C658</f>
        <v>2012</v>
      </c>
      <c r="B664" s="1">
        <v>1</v>
      </c>
      <c r="C664" s="1">
        <f>Forecast_Data!E658</f>
        <v>0</v>
      </c>
      <c r="D664" s="1">
        <f>Forecast_Data!F658</f>
        <v>0</v>
      </c>
      <c r="E664" s="1">
        <f>Forecast_Data!G658</f>
        <v>0</v>
      </c>
      <c r="F664" s="1">
        <f>Forecast_Data!H658</f>
        <v>0</v>
      </c>
      <c r="G664" s="1">
        <f>Forecast_Data!I658</f>
        <v>0</v>
      </c>
      <c r="H664" s="1">
        <f>Forecast_Data!J658</f>
        <v>43</v>
      </c>
      <c r="I664" s="1">
        <f>Forecast_Data!K658</f>
        <v>0</v>
      </c>
      <c r="J664" s="1" t="str">
        <f>Forecast_Data!L658</f>
        <v>Olindo Mare</v>
      </c>
      <c r="K664" s="1" t="str">
        <f t="shared" si="46"/>
        <v>Olindo Mare-2012</v>
      </c>
      <c r="L664" s="13">
        <f t="shared" si="47"/>
        <v>0.81169926659384772</v>
      </c>
      <c r="M664" s="13">
        <f t="shared" si="48"/>
        <v>-0.81169926659384772</v>
      </c>
      <c r="N664" s="4">
        <f t="shared" si="49"/>
        <v>0.65885569938899025</v>
      </c>
    </row>
    <row r="665" spans="1:14" x14ac:dyDescent="0.25">
      <c r="A665" s="1">
        <f>Forecast_Data!C659</f>
        <v>2012</v>
      </c>
      <c r="B665" s="1">
        <v>1</v>
      </c>
      <c r="C665" s="1">
        <f>Forecast_Data!E659</f>
        <v>0</v>
      </c>
      <c r="D665" s="1">
        <f>Forecast_Data!F659</f>
        <v>0</v>
      </c>
      <c r="E665" s="1">
        <f>Forecast_Data!G659</f>
        <v>0</v>
      </c>
      <c r="F665" s="1">
        <f>Forecast_Data!H659</f>
        <v>0</v>
      </c>
      <c r="G665" s="1">
        <f>Forecast_Data!I659</f>
        <v>0</v>
      </c>
      <c r="H665" s="1">
        <f>Forecast_Data!J659</f>
        <v>40</v>
      </c>
      <c r="I665" s="1">
        <f>Forecast_Data!K659</f>
        <v>1</v>
      </c>
      <c r="J665" s="1" t="str">
        <f>Forecast_Data!L659</f>
        <v>Olindo Mare</v>
      </c>
      <c r="K665" s="1" t="str">
        <f t="shared" si="46"/>
        <v>Olindo Mare-2012</v>
      </c>
      <c r="L665" s="13">
        <f t="shared" si="47"/>
        <v>0.8587497110788993</v>
      </c>
      <c r="M665" s="13">
        <f t="shared" si="48"/>
        <v>0.1412502889211007</v>
      </c>
      <c r="N665" s="4">
        <f t="shared" si="49"/>
        <v>1.9951644120294421E-2</v>
      </c>
    </row>
    <row r="666" spans="1:14" x14ac:dyDescent="0.25">
      <c r="A666" s="1">
        <f>Forecast_Data!C660</f>
        <v>2012</v>
      </c>
      <c r="B666" s="1">
        <v>1</v>
      </c>
      <c r="C666" s="1">
        <f>Forecast_Data!E660</f>
        <v>0</v>
      </c>
      <c r="D666" s="1">
        <f>Forecast_Data!F660</f>
        <v>0</v>
      </c>
      <c r="E666" s="1">
        <f>Forecast_Data!G660</f>
        <v>0</v>
      </c>
      <c r="F666" s="1">
        <f>Forecast_Data!H660</f>
        <v>0</v>
      </c>
      <c r="G666" s="1">
        <f>Forecast_Data!I660</f>
        <v>0</v>
      </c>
      <c r="H666" s="1">
        <f>Forecast_Data!J660</f>
        <v>28</v>
      </c>
      <c r="I666" s="1">
        <f>Forecast_Data!K660</f>
        <v>1</v>
      </c>
      <c r="J666" s="1" t="str">
        <f>Forecast_Data!L660</f>
        <v>Olindo Mare</v>
      </c>
      <c r="K666" s="1" t="str">
        <f t="shared" si="46"/>
        <v>Olindo Mare-2012</v>
      </c>
      <c r="L666" s="13">
        <f t="shared" si="47"/>
        <v>0.96008854500538421</v>
      </c>
      <c r="M666" s="13">
        <f t="shared" si="48"/>
        <v>3.9911454994615791E-2</v>
      </c>
      <c r="N666" s="4">
        <f t="shared" si="49"/>
        <v>1.5929242397872418E-3</v>
      </c>
    </row>
    <row r="667" spans="1:14" x14ac:dyDescent="0.25">
      <c r="A667" s="1">
        <f>Forecast_Data!C661</f>
        <v>2012</v>
      </c>
      <c r="B667" s="1">
        <v>1</v>
      </c>
      <c r="C667" s="1">
        <f>Forecast_Data!E661</f>
        <v>0</v>
      </c>
      <c r="D667" s="1">
        <f>Forecast_Data!F661</f>
        <v>0</v>
      </c>
      <c r="E667" s="1">
        <f>Forecast_Data!G661</f>
        <v>0</v>
      </c>
      <c r="F667" s="1">
        <f>Forecast_Data!H661</f>
        <v>0</v>
      </c>
      <c r="G667" s="1">
        <f>Forecast_Data!I661</f>
        <v>0</v>
      </c>
      <c r="H667" s="1">
        <f>Forecast_Data!J661</f>
        <v>20</v>
      </c>
      <c r="I667" s="1">
        <f>Forecast_Data!K661</f>
        <v>1</v>
      </c>
      <c r="J667" s="1" t="str">
        <f>Forecast_Data!L661</f>
        <v>Olindo Mare</v>
      </c>
      <c r="K667" s="1" t="str">
        <f t="shared" si="46"/>
        <v>Olindo Mare-2012</v>
      </c>
      <c r="L667" s="13">
        <f t="shared" si="47"/>
        <v>0.98365426552845681</v>
      </c>
      <c r="M667" s="13">
        <f t="shared" si="48"/>
        <v>1.6345734471543194E-2</v>
      </c>
      <c r="N667" s="4">
        <f t="shared" si="49"/>
        <v>2.6718303541419544E-4</v>
      </c>
    </row>
    <row r="668" spans="1:14" x14ac:dyDescent="0.25">
      <c r="A668" s="1">
        <f>Forecast_Data!C662</f>
        <v>2012</v>
      </c>
      <c r="B668" s="1">
        <v>1</v>
      </c>
      <c r="C668" s="1">
        <f>Forecast_Data!E662</f>
        <v>0</v>
      </c>
      <c r="D668" s="1">
        <f>Forecast_Data!F662</f>
        <v>1</v>
      </c>
      <c r="E668" s="1">
        <f>Forecast_Data!G662</f>
        <v>0</v>
      </c>
      <c r="F668" s="1">
        <f>Forecast_Data!H662</f>
        <v>1</v>
      </c>
      <c r="G668" s="1">
        <f>Forecast_Data!I662</f>
        <v>0</v>
      </c>
      <c r="H668" s="1">
        <f>Forecast_Data!J662</f>
        <v>34</v>
      </c>
      <c r="I668" s="1">
        <f>Forecast_Data!K662</f>
        <v>1</v>
      </c>
      <c r="J668" s="1" t="str">
        <f>Forecast_Data!L662</f>
        <v>Olindo Mare</v>
      </c>
      <c r="K668" s="1" t="str">
        <f t="shared" si="46"/>
        <v>Olindo Mare-2012</v>
      </c>
      <c r="L668" s="13">
        <f t="shared" si="47"/>
        <v>0.86930276964802844</v>
      </c>
      <c r="M668" s="13">
        <f t="shared" si="48"/>
        <v>0.13069723035197156</v>
      </c>
      <c r="N668" s="4">
        <f t="shared" si="49"/>
        <v>1.7081766021676315E-2</v>
      </c>
    </row>
    <row r="669" spans="1:14" x14ac:dyDescent="0.25">
      <c r="A669" s="1">
        <f>Forecast_Data!C663</f>
        <v>2012</v>
      </c>
      <c r="B669" s="1">
        <v>1</v>
      </c>
      <c r="C669" s="1">
        <f>Forecast_Data!E663</f>
        <v>0</v>
      </c>
      <c r="D669" s="1">
        <f>Forecast_Data!F663</f>
        <v>1</v>
      </c>
      <c r="E669" s="1">
        <f>Forecast_Data!G663</f>
        <v>0</v>
      </c>
      <c r="F669" s="1">
        <f>Forecast_Data!H663</f>
        <v>1</v>
      </c>
      <c r="G669" s="1">
        <f>Forecast_Data!I663</f>
        <v>0</v>
      </c>
      <c r="H669" s="1">
        <f>Forecast_Data!J663</f>
        <v>34</v>
      </c>
      <c r="I669" s="1">
        <f>Forecast_Data!K663</f>
        <v>1</v>
      </c>
      <c r="J669" s="1" t="str">
        <f>Forecast_Data!L663</f>
        <v>Olindo Mare</v>
      </c>
      <c r="K669" s="1" t="str">
        <f t="shared" si="46"/>
        <v>Olindo Mare-2012</v>
      </c>
      <c r="L669" s="13">
        <f t="shared" si="47"/>
        <v>0.86930276964802844</v>
      </c>
      <c r="M669" s="13">
        <f t="shared" si="48"/>
        <v>0.13069723035197156</v>
      </c>
      <c r="N669" s="4">
        <f t="shared" si="49"/>
        <v>1.7081766021676315E-2</v>
      </c>
    </row>
    <row r="670" spans="1:14" x14ac:dyDescent="0.25">
      <c r="A670" s="1">
        <f>Forecast_Data!C664</f>
        <v>2012</v>
      </c>
      <c r="B670" s="1">
        <v>1</v>
      </c>
      <c r="C670" s="1">
        <f>Forecast_Data!E664</f>
        <v>0</v>
      </c>
      <c r="D670" s="1">
        <f>Forecast_Data!F664</f>
        <v>0</v>
      </c>
      <c r="E670" s="1">
        <f>Forecast_Data!G664</f>
        <v>0</v>
      </c>
      <c r="F670" s="1">
        <f>Forecast_Data!H664</f>
        <v>0</v>
      </c>
      <c r="G670" s="1">
        <f>Forecast_Data!I664</f>
        <v>0</v>
      </c>
      <c r="H670" s="1">
        <f>Forecast_Data!J664</f>
        <v>51</v>
      </c>
      <c r="I670" s="1">
        <f>Forecast_Data!K664</f>
        <v>1</v>
      </c>
      <c r="J670" s="1" t="str">
        <f>Forecast_Data!L664</f>
        <v>Phil Dawson</v>
      </c>
      <c r="K670" s="1" t="str">
        <f t="shared" si="46"/>
        <v>Phil Dawson-2012</v>
      </c>
      <c r="L670" s="13">
        <f t="shared" si="47"/>
        <v>0.63277593995266612</v>
      </c>
      <c r="M670" s="13">
        <f t="shared" si="48"/>
        <v>0.36722406004733388</v>
      </c>
      <c r="N670" s="4">
        <f t="shared" si="49"/>
        <v>0.13485351027764789</v>
      </c>
    </row>
    <row r="671" spans="1:14" x14ac:dyDescent="0.25">
      <c r="A671" s="1">
        <f>Forecast_Data!C665</f>
        <v>2012</v>
      </c>
      <c r="B671" s="1">
        <v>1</v>
      </c>
      <c r="C671" s="1">
        <f>Forecast_Data!E665</f>
        <v>0</v>
      </c>
      <c r="D671" s="1">
        <f>Forecast_Data!F665</f>
        <v>0</v>
      </c>
      <c r="E671" s="1">
        <f>Forecast_Data!G665</f>
        <v>0</v>
      </c>
      <c r="F671" s="1">
        <f>Forecast_Data!H665</f>
        <v>0</v>
      </c>
      <c r="G671" s="1">
        <f>Forecast_Data!I665</f>
        <v>0</v>
      </c>
      <c r="H671" s="1">
        <f>Forecast_Data!J665</f>
        <v>37</v>
      </c>
      <c r="I671" s="1">
        <f>Forecast_Data!K665</f>
        <v>1</v>
      </c>
      <c r="J671" s="1" t="str">
        <f>Forecast_Data!L665</f>
        <v>Phil Dawson</v>
      </c>
      <c r="K671" s="1" t="str">
        <f t="shared" si="46"/>
        <v>Phil Dawson-2012</v>
      </c>
      <c r="L671" s="13">
        <f t="shared" si="47"/>
        <v>0.89555645754546476</v>
      </c>
      <c r="M671" s="13">
        <f t="shared" si="48"/>
        <v>0.10444354245453524</v>
      </c>
      <c r="N671" s="4">
        <f t="shared" si="49"/>
        <v>1.0908453560452306E-2</v>
      </c>
    </row>
    <row r="672" spans="1:14" x14ac:dyDescent="0.25">
      <c r="A672" s="1">
        <f>Forecast_Data!C666</f>
        <v>2013</v>
      </c>
      <c r="B672" s="1">
        <v>1</v>
      </c>
      <c r="C672" s="1">
        <f>Forecast_Data!E666</f>
        <v>0</v>
      </c>
      <c r="D672" s="1">
        <f>Forecast_Data!F666</f>
        <v>0</v>
      </c>
      <c r="E672" s="1">
        <f>Forecast_Data!G666</f>
        <v>0</v>
      </c>
      <c r="F672" s="1">
        <f>Forecast_Data!H666</f>
        <v>0</v>
      </c>
      <c r="G672" s="1">
        <f>Forecast_Data!I666</f>
        <v>0</v>
      </c>
      <c r="H672" s="1">
        <f>Forecast_Data!J666</f>
        <v>53</v>
      </c>
      <c r="I672" s="1">
        <f>Forecast_Data!K666</f>
        <v>0</v>
      </c>
      <c r="J672" s="1" t="str">
        <f>Forecast_Data!L666</f>
        <v>Phil Dawson</v>
      </c>
      <c r="K672" s="1" t="str">
        <f t="shared" si="46"/>
        <v>Phil Dawson-2013</v>
      </c>
      <c r="L672" s="13">
        <f t="shared" si="47"/>
        <v>0.5780827630544606</v>
      </c>
      <c r="M672" s="13">
        <f t="shared" si="48"/>
        <v>-0.5780827630544606</v>
      </c>
      <c r="N672" s="4">
        <f t="shared" si="49"/>
        <v>0.33417968094067962</v>
      </c>
    </row>
    <row r="673" spans="1:14" x14ac:dyDescent="0.25">
      <c r="A673" s="1">
        <f>Forecast_Data!C667</f>
        <v>2013</v>
      </c>
      <c r="B673" s="1">
        <v>1</v>
      </c>
      <c r="C673" s="1">
        <f>Forecast_Data!E667</f>
        <v>0</v>
      </c>
      <c r="D673" s="1">
        <f>Forecast_Data!F667</f>
        <v>0</v>
      </c>
      <c r="E673" s="1">
        <f>Forecast_Data!G667</f>
        <v>0</v>
      </c>
      <c r="F673" s="1">
        <f>Forecast_Data!H667</f>
        <v>0</v>
      </c>
      <c r="G673" s="1">
        <f>Forecast_Data!I667</f>
        <v>0</v>
      </c>
      <c r="H673" s="1">
        <f>Forecast_Data!J667</f>
        <v>71</v>
      </c>
      <c r="I673" s="1">
        <f>Forecast_Data!K667</f>
        <v>0</v>
      </c>
      <c r="J673" s="1" t="str">
        <f>Forecast_Data!L667</f>
        <v>Phil Dawson</v>
      </c>
      <c r="K673" s="1" t="str">
        <f t="shared" si="46"/>
        <v>Phil Dawson-2013</v>
      </c>
      <c r="L673" s="13">
        <f t="shared" si="47"/>
        <v>0.14827194998134066</v>
      </c>
      <c r="M673" s="13">
        <f t="shared" si="48"/>
        <v>-0.14827194998134066</v>
      </c>
      <c r="N673" s="4">
        <f t="shared" si="49"/>
        <v>2.1984571151269186E-2</v>
      </c>
    </row>
    <row r="674" spans="1:14" x14ac:dyDescent="0.25">
      <c r="A674" s="1">
        <f>Forecast_Data!C668</f>
        <v>2013</v>
      </c>
      <c r="B674" s="1">
        <v>1</v>
      </c>
      <c r="C674" s="1">
        <f>Forecast_Data!E668</f>
        <v>0</v>
      </c>
      <c r="D674" s="1">
        <f>Forecast_Data!F668</f>
        <v>0</v>
      </c>
      <c r="E674" s="1">
        <f>Forecast_Data!G668</f>
        <v>0</v>
      </c>
      <c r="F674" s="1">
        <f>Forecast_Data!H668</f>
        <v>0</v>
      </c>
      <c r="G674" s="1">
        <f>Forecast_Data!I668</f>
        <v>0</v>
      </c>
      <c r="H674" s="1">
        <f>Forecast_Data!J668</f>
        <v>55</v>
      </c>
      <c r="I674" s="1">
        <f>Forecast_Data!K668</f>
        <v>1</v>
      </c>
      <c r="J674" s="1" t="str">
        <f>Forecast_Data!L668</f>
        <v>Phil Dawson</v>
      </c>
      <c r="K674" s="1" t="str">
        <f t="shared" si="46"/>
        <v>Phil Dawson-2013</v>
      </c>
      <c r="L674" s="13">
        <f t="shared" si="47"/>
        <v>0.52140479269518147</v>
      </c>
      <c r="M674" s="13">
        <f t="shared" si="48"/>
        <v>0.47859520730481853</v>
      </c>
      <c r="N674" s="4">
        <f t="shared" si="49"/>
        <v>0.22905337245514221</v>
      </c>
    </row>
    <row r="675" spans="1:14" x14ac:dyDescent="0.25">
      <c r="A675" s="1">
        <f>Forecast_Data!C669</f>
        <v>2013</v>
      </c>
      <c r="B675" s="1">
        <v>1</v>
      </c>
      <c r="C675" s="1">
        <f>Forecast_Data!E669</f>
        <v>0</v>
      </c>
      <c r="D675" s="1">
        <f>Forecast_Data!F669</f>
        <v>0</v>
      </c>
      <c r="E675" s="1">
        <f>Forecast_Data!G669</f>
        <v>0</v>
      </c>
      <c r="F675" s="1">
        <f>Forecast_Data!H669</f>
        <v>0</v>
      </c>
      <c r="G675" s="1">
        <f>Forecast_Data!I669</f>
        <v>0</v>
      </c>
      <c r="H675" s="1">
        <f>Forecast_Data!J669</f>
        <v>29</v>
      </c>
      <c r="I675" s="1">
        <f>Forecast_Data!K669</f>
        <v>1</v>
      </c>
      <c r="J675" s="1" t="str">
        <f>Forecast_Data!L669</f>
        <v>Phil Dawson</v>
      </c>
      <c r="K675" s="1" t="str">
        <f t="shared" si="46"/>
        <v>Phil Dawson-2013</v>
      </c>
      <c r="L675" s="13">
        <f t="shared" si="47"/>
        <v>0.95545739253438244</v>
      </c>
      <c r="M675" s="13">
        <f t="shared" si="48"/>
        <v>4.4542607465617556E-2</v>
      </c>
      <c r="N675" s="4">
        <f t="shared" si="49"/>
        <v>1.984043879836089E-3</v>
      </c>
    </row>
    <row r="676" spans="1:14" x14ac:dyDescent="0.25">
      <c r="A676" s="1">
        <f>Forecast_Data!C670</f>
        <v>2014</v>
      </c>
      <c r="B676" s="1">
        <v>1</v>
      </c>
      <c r="C676" s="1">
        <f>Forecast_Data!E670</f>
        <v>0</v>
      </c>
      <c r="D676" s="1">
        <f>Forecast_Data!F670</f>
        <v>0</v>
      </c>
      <c r="E676" s="1">
        <f>Forecast_Data!G670</f>
        <v>0</v>
      </c>
      <c r="F676" s="1">
        <f>Forecast_Data!H670</f>
        <v>0</v>
      </c>
      <c r="G676" s="1">
        <f>Forecast_Data!I670</f>
        <v>0</v>
      </c>
      <c r="H676" s="1">
        <f>Forecast_Data!J670</f>
        <v>37</v>
      </c>
      <c r="I676" s="1">
        <f>Forecast_Data!K670</f>
        <v>0</v>
      </c>
      <c r="J676" s="1" t="str">
        <f>Forecast_Data!L670</f>
        <v>Phil Dawson</v>
      </c>
      <c r="K676" s="1" t="str">
        <f t="shared" si="46"/>
        <v>Phil Dawson-2014</v>
      </c>
      <c r="L676" s="13">
        <f t="shared" si="47"/>
        <v>0.89555645754546476</v>
      </c>
      <c r="M676" s="13">
        <f t="shared" si="48"/>
        <v>-0.89555645754546476</v>
      </c>
      <c r="N676" s="4">
        <f t="shared" si="49"/>
        <v>0.80202136865138185</v>
      </c>
    </row>
    <row r="677" spans="1:14" x14ac:dyDescent="0.25">
      <c r="A677" s="1">
        <f>Forecast_Data!C671</f>
        <v>2014</v>
      </c>
      <c r="B677" s="1">
        <v>1</v>
      </c>
      <c r="C677" s="1">
        <f>Forecast_Data!E671</f>
        <v>0</v>
      </c>
      <c r="D677" s="1">
        <f>Forecast_Data!F671</f>
        <v>0</v>
      </c>
      <c r="E677" s="1">
        <f>Forecast_Data!G671</f>
        <v>0</v>
      </c>
      <c r="F677" s="1">
        <f>Forecast_Data!H671</f>
        <v>1</v>
      </c>
      <c r="G677" s="1">
        <f>Forecast_Data!I671</f>
        <v>0</v>
      </c>
      <c r="H677" s="1">
        <f>Forecast_Data!J671</f>
        <v>45</v>
      </c>
      <c r="I677" s="1">
        <f>Forecast_Data!K671</f>
        <v>0</v>
      </c>
      <c r="J677" s="1" t="str">
        <f>Forecast_Data!L671</f>
        <v>Phil Dawson</v>
      </c>
      <c r="K677" s="1" t="str">
        <f t="shared" si="46"/>
        <v>Phil Dawson-2014</v>
      </c>
      <c r="L677" s="13">
        <f t="shared" si="47"/>
        <v>0.73322430264263372</v>
      </c>
      <c r="M677" s="13">
        <f t="shared" si="48"/>
        <v>-0.73322430264263372</v>
      </c>
      <c r="N677" s="4">
        <f t="shared" si="49"/>
        <v>0.53761787798577654</v>
      </c>
    </row>
    <row r="678" spans="1:14" x14ac:dyDescent="0.25">
      <c r="A678" s="1">
        <f>Forecast_Data!C672</f>
        <v>2014</v>
      </c>
      <c r="B678" s="1">
        <v>1</v>
      </c>
      <c r="C678" s="1">
        <f>Forecast_Data!E672</f>
        <v>0</v>
      </c>
      <c r="D678" s="1">
        <f>Forecast_Data!F672</f>
        <v>0</v>
      </c>
      <c r="E678" s="1">
        <f>Forecast_Data!G672</f>
        <v>0</v>
      </c>
      <c r="F678" s="1">
        <f>Forecast_Data!H672</f>
        <v>0</v>
      </c>
      <c r="G678" s="1">
        <f>Forecast_Data!I672</f>
        <v>0</v>
      </c>
      <c r="H678" s="1">
        <f>Forecast_Data!J672</f>
        <v>54</v>
      </c>
      <c r="I678" s="1">
        <f>Forecast_Data!K672</f>
        <v>1</v>
      </c>
      <c r="J678" s="1" t="str">
        <f>Forecast_Data!L672</f>
        <v>Phil Dawson</v>
      </c>
      <c r="K678" s="1" t="str">
        <f t="shared" si="46"/>
        <v>Phil Dawson-2014</v>
      </c>
      <c r="L678" s="13">
        <f t="shared" si="47"/>
        <v>0.54990570248055115</v>
      </c>
      <c r="M678" s="13">
        <f t="shared" si="48"/>
        <v>0.45009429751944885</v>
      </c>
      <c r="N678" s="4">
        <f t="shared" si="49"/>
        <v>0.20258487665952613</v>
      </c>
    </row>
    <row r="679" spans="1:14" x14ac:dyDescent="0.25">
      <c r="A679" s="1">
        <f>Forecast_Data!C673</f>
        <v>2014</v>
      </c>
      <c r="B679" s="1">
        <v>1</v>
      </c>
      <c r="C679" s="1">
        <f>Forecast_Data!E673</f>
        <v>0</v>
      </c>
      <c r="D679" s="1">
        <f>Forecast_Data!F673</f>
        <v>0</v>
      </c>
      <c r="E679" s="1">
        <f>Forecast_Data!G673</f>
        <v>0</v>
      </c>
      <c r="F679" s="1">
        <f>Forecast_Data!H673</f>
        <v>0</v>
      </c>
      <c r="G679" s="1">
        <f>Forecast_Data!I673</f>
        <v>0</v>
      </c>
      <c r="H679" s="1">
        <f>Forecast_Data!J673</f>
        <v>45</v>
      </c>
      <c r="I679" s="1">
        <f>Forecast_Data!K673</f>
        <v>1</v>
      </c>
      <c r="J679" s="1" t="str">
        <f>Forecast_Data!L673</f>
        <v>Phil Dawson</v>
      </c>
      <c r="K679" s="1" t="str">
        <f t="shared" si="46"/>
        <v>Phil Dawson-2014</v>
      </c>
      <c r="L679" s="13">
        <f t="shared" si="47"/>
        <v>0.77414276972841145</v>
      </c>
      <c r="M679" s="13">
        <f t="shared" si="48"/>
        <v>0.22585723027158855</v>
      </c>
      <c r="N679" s="4">
        <f t="shared" si="49"/>
        <v>5.1011488465953374E-2</v>
      </c>
    </row>
    <row r="680" spans="1:14" x14ac:dyDescent="0.25">
      <c r="A680" s="1">
        <f>Forecast_Data!C674</f>
        <v>2014</v>
      </c>
      <c r="B680" s="1">
        <v>1</v>
      </c>
      <c r="C680" s="1">
        <f>Forecast_Data!E674</f>
        <v>0</v>
      </c>
      <c r="D680" s="1">
        <f>Forecast_Data!F674</f>
        <v>0</v>
      </c>
      <c r="E680" s="1">
        <f>Forecast_Data!G674</f>
        <v>0</v>
      </c>
      <c r="F680" s="1">
        <f>Forecast_Data!H674</f>
        <v>0</v>
      </c>
      <c r="G680" s="1">
        <f>Forecast_Data!I674</f>
        <v>0</v>
      </c>
      <c r="H680" s="1">
        <f>Forecast_Data!J674</f>
        <v>35</v>
      </c>
      <c r="I680" s="1">
        <f>Forecast_Data!K674</f>
        <v>1</v>
      </c>
      <c r="J680" s="1" t="str">
        <f>Forecast_Data!L674</f>
        <v>Phil Dawson</v>
      </c>
      <c r="K680" s="1" t="str">
        <f t="shared" si="46"/>
        <v>Phil Dawson-2014</v>
      </c>
      <c r="L680" s="13">
        <f t="shared" si="47"/>
        <v>0.91513694994452599</v>
      </c>
      <c r="M680" s="13">
        <f t="shared" si="48"/>
        <v>8.486305005547401E-2</v>
      </c>
      <c r="N680" s="4">
        <f t="shared" si="49"/>
        <v>7.2017372647178871E-3</v>
      </c>
    </row>
    <row r="681" spans="1:14" x14ac:dyDescent="0.25">
      <c r="A681" s="1">
        <f>Forecast_Data!C675</f>
        <v>2015</v>
      </c>
      <c r="B681" s="1">
        <v>1</v>
      </c>
      <c r="C681" s="1">
        <f>Forecast_Data!E675</f>
        <v>0</v>
      </c>
      <c r="D681" s="1">
        <f>Forecast_Data!F675</f>
        <v>0</v>
      </c>
      <c r="E681" s="1">
        <f>Forecast_Data!G675</f>
        <v>0</v>
      </c>
      <c r="F681" s="1">
        <f>Forecast_Data!H675</f>
        <v>0</v>
      </c>
      <c r="G681" s="1">
        <f>Forecast_Data!I675</f>
        <v>0</v>
      </c>
      <c r="H681" s="1">
        <f>Forecast_Data!J675</f>
        <v>54</v>
      </c>
      <c r="I681" s="1">
        <f>Forecast_Data!K675</f>
        <v>1</v>
      </c>
      <c r="J681" s="1" t="str">
        <f>Forecast_Data!L675</f>
        <v>Phil Dawson</v>
      </c>
      <c r="K681" s="1" t="str">
        <f t="shared" si="46"/>
        <v>Phil Dawson-2015</v>
      </c>
      <c r="L681" s="13">
        <f t="shared" si="47"/>
        <v>0.54990570248055115</v>
      </c>
      <c r="M681" s="13">
        <f t="shared" si="48"/>
        <v>0.45009429751944885</v>
      </c>
      <c r="N681" s="4">
        <f t="shared" si="49"/>
        <v>0.20258487665952613</v>
      </c>
    </row>
    <row r="682" spans="1:14" x14ac:dyDescent="0.25">
      <c r="A682" s="1">
        <f>Forecast_Data!C676</f>
        <v>2015</v>
      </c>
      <c r="B682" s="1">
        <v>1</v>
      </c>
      <c r="C682" s="1">
        <f>Forecast_Data!E676</f>
        <v>0</v>
      </c>
      <c r="D682" s="1">
        <f>Forecast_Data!F676</f>
        <v>0</v>
      </c>
      <c r="E682" s="1">
        <f>Forecast_Data!G676</f>
        <v>0</v>
      </c>
      <c r="F682" s="1">
        <f>Forecast_Data!H676</f>
        <v>0</v>
      </c>
      <c r="G682" s="1">
        <f>Forecast_Data!I676</f>
        <v>0</v>
      </c>
      <c r="H682" s="1">
        <f>Forecast_Data!J676</f>
        <v>26</v>
      </c>
      <c r="I682" s="1">
        <f>Forecast_Data!K676</f>
        <v>1</v>
      </c>
      <c r="J682" s="1" t="str">
        <f>Forecast_Data!L676</f>
        <v>Phil Dawson</v>
      </c>
      <c r="K682" s="1" t="str">
        <f t="shared" si="46"/>
        <v>Phil Dawson-2015</v>
      </c>
      <c r="L682" s="13">
        <f t="shared" si="47"/>
        <v>0.96800316857243784</v>
      </c>
      <c r="M682" s="13">
        <f t="shared" si="48"/>
        <v>3.1996831427562156E-2</v>
      </c>
      <c r="N682" s="4">
        <f t="shared" si="49"/>
        <v>1.0237972214038292E-3</v>
      </c>
    </row>
    <row r="683" spans="1:14" x14ac:dyDescent="0.25">
      <c r="A683" s="1">
        <f>Forecast_Data!C677</f>
        <v>2015</v>
      </c>
      <c r="B683" s="1">
        <v>1</v>
      </c>
      <c r="C683" s="1">
        <f>Forecast_Data!E677</f>
        <v>0</v>
      </c>
      <c r="D683" s="1">
        <f>Forecast_Data!F677</f>
        <v>0</v>
      </c>
      <c r="E683" s="1">
        <f>Forecast_Data!G677</f>
        <v>0</v>
      </c>
      <c r="F683" s="1">
        <f>Forecast_Data!H677</f>
        <v>0</v>
      </c>
      <c r="G683" s="1">
        <f>Forecast_Data!I677</f>
        <v>0</v>
      </c>
      <c r="H683" s="1">
        <f>Forecast_Data!J677</f>
        <v>45</v>
      </c>
      <c r="I683" s="1">
        <f>Forecast_Data!K677</f>
        <v>0</v>
      </c>
      <c r="J683" s="1" t="str">
        <f>Forecast_Data!L677</f>
        <v>Phil Dawson</v>
      </c>
      <c r="K683" s="1" t="str">
        <f t="shared" si="46"/>
        <v>Phil Dawson-2015</v>
      </c>
      <c r="L683" s="13">
        <f t="shared" si="47"/>
        <v>0.77414276972841145</v>
      </c>
      <c r="M683" s="13">
        <f t="shared" si="48"/>
        <v>-0.77414276972841145</v>
      </c>
      <c r="N683" s="4">
        <f t="shared" si="49"/>
        <v>0.59929702792277628</v>
      </c>
    </row>
    <row r="684" spans="1:14" x14ac:dyDescent="0.25">
      <c r="A684" s="1">
        <f>Forecast_Data!C678</f>
        <v>2015</v>
      </c>
      <c r="B684" s="1">
        <v>1</v>
      </c>
      <c r="C684" s="1">
        <f>Forecast_Data!E678</f>
        <v>0</v>
      </c>
      <c r="D684" s="1">
        <f>Forecast_Data!F678</f>
        <v>0</v>
      </c>
      <c r="E684" s="1">
        <f>Forecast_Data!G678</f>
        <v>0</v>
      </c>
      <c r="F684" s="1">
        <f>Forecast_Data!H678</f>
        <v>0</v>
      </c>
      <c r="G684" s="1">
        <f>Forecast_Data!I678</f>
        <v>0</v>
      </c>
      <c r="H684" s="1">
        <f>Forecast_Data!J678</f>
        <v>40</v>
      </c>
      <c r="I684" s="1">
        <f>Forecast_Data!K678</f>
        <v>1</v>
      </c>
      <c r="J684" s="1" t="str">
        <f>Forecast_Data!L678</f>
        <v>Phil Dawson</v>
      </c>
      <c r="K684" s="1" t="str">
        <f t="shared" si="46"/>
        <v>Phil Dawson-2015</v>
      </c>
      <c r="L684" s="13">
        <f t="shared" si="47"/>
        <v>0.8587497110788993</v>
      </c>
      <c r="M684" s="13">
        <f t="shared" si="48"/>
        <v>0.1412502889211007</v>
      </c>
      <c r="N684" s="4">
        <f t="shared" si="49"/>
        <v>1.9951644120294421E-2</v>
      </c>
    </row>
    <row r="685" spans="1:14" x14ac:dyDescent="0.25">
      <c r="A685" s="1">
        <f>Forecast_Data!C679</f>
        <v>2012</v>
      </c>
      <c r="B685" s="1">
        <v>1</v>
      </c>
      <c r="C685" s="1">
        <f>Forecast_Data!E679</f>
        <v>0</v>
      </c>
      <c r="D685" s="1">
        <f>Forecast_Data!F679</f>
        <v>0</v>
      </c>
      <c r="E685" s="1">
        <f>Forecast_Data!G679</f>
        <v>0</v>
      </c>
      <c r="F685" s="1">
        <f>Forecast_Data!H679</f>
        <v>1</v>
      </c>
      <c r="G685" s="1">
        <f>Forecast_Data!I679</f>
        <v>0</v>
      </c>
      <c r="H685" s="1">
        <f>Forecast_Data!J679</f>
        <v>43</v>
      </c>
      <c r="I685" s="1">
        <f>Forecast_Data!K679</f>
        <v>1</v>
      </c>
      <c r="J685" s="1" t="str">
        <f>Forecast_Data!L679</f>
        <v>Phil Dawson</v>
      </c>
      <c r="K685" s="1" t="str">
        <f t="shared" si="46"/>
        <v>Phil Dawson-2012</v>
      </c>
      <c r="L685" s="13">
        <f t="shared" si="47"/>
        <v>0.77561271064965442</v>
      </c>
      <c r="M685" s="13">
        <f t="shared" si="48"/>
        <v>0.22438728935034558</v>
      </c>
      <c r="N685" s="4">
        <f t="shared" si="49"/>
        <v>5.0349655621995712E-2</v>
      </c>
    </row>
    <row r="686" spans="1:14" x14ac:dyDescent="0.25">
      <c r="A686" s="1">
        <f>Forecast_Data!C680</f>
        <v>2012</v>
      </c>
      <c r="B686" s="1">
        <v>1</v>
      </c>
      <c r="C686" s="1">
        <f>Forecast_Data!E680</f>
        <v>0</v>
      </c>
      <c r="D686" s="1">
        <f>Forecast_Data!F680</f>
        <v>0</v>
      </c>
      <c r="E686" s="1">
        <f>Forecast_Data!G680</f>
        <v>0</v>
      </c>
      <c r="F686" s="1">
        <f>Forecast_Data!H680</f>
        <v>1</v>
      </c>
      <c r="G686" s="1">
        <f>Forecast_Data!I680</f>
        <v>0</v>
      </c>
      <c r="H686" s="1">
        <f>Forecast_Data!J680</f>
        <v>42</v>
      </c>
      <c r="I686" s="1">
        <f>Forecast_Data!K680</f>
        <v>1</v>
      </c>
      <c r="J686" s="1" t="str">
        <f>Forecast_Data!L680</f>
        <v>Phil Dawson</v>
      </c>
      <c r="K686" s="1" t="str">
        <f t="shared" si="46"/>
        <v>Phil Dawson-2012</v>
      </c>
      <c r="L686" s="13">
        <f t="shared" si="47"/>
        <v>0.79492923000934301</v>
      </c>
      <c r="M686" s="13">
        <f t="shared" si="48"/>
        <v>0.20507076999065699</v>
      </c>
      <c r="N686" s="4">
        <f t="shared" si="49"/>
        <v>4.2054020704560942E-2</v>
      </c>
    </row>
    <row r="687" spans="1:14" x14ac:dyDescent="0.25">
      <c r="A687" s="1">
        <f>Forecast_Data!C681</f>
        <v>2012</v>
      </c>
      <c r="B687" s="1">
        <v>1</v>
      </c>
      <c r="C687" s="1">
        <f>Forecast_Data!E681</f>
        <v>0</v>
      </c>
      <c r="D687" s="1">
        <f>Forecast_Data!F681</f>
        <v>0</v>
      </c>
      <c r="E687" s="1">
        <f>Forecast_Data!G681</f>
        <v>0</v>
      </c>
      <c r="F687" s="1">
        <f>Forecast_Data!H681</f>
        <v>1</v>
      </c>
      <c r="G687" s="1">
        <f>Forecast_Data!I681</f>
        <v>0</v>
      </c>
      <c r="H687" s="1">
        <f>Forecast_Data!J681</f>
        <v>22</v>
      </c>
      <c r="I687" s="1">
        <f>Forecast_Data!K681</f>
        <v>1</v>
      </c>
      <c r="J687" s="1" t="str">
        <f>Forecast_Data!L681</f>
        <v>Phil Dawson</v>
      </c>
      <c r="K687" s="1" t="str">
        <f t="shared" si="46"/>
        <v>Phil Dawson-2012</v>
      </c>
      <c r="L687" s="13">
        <f t="shared" si="47"/>
        <v>0.97459958929510371</v>
      </c>
      <c r="M687" s="13">
        <f t="shared" si="48"/>
        <v>2.5400410704896292E-2</v>
      </c>
      <c r="N687" s="4">
        <f t="shared" si="49"/>
        <v>6.451808639774102E-4</v>
      </c>
    </row>
    <row r="688" spans="1:14" x14ac:dyDescent="0.25">
      <c r="A688" s="1">
        <f>Forecast_Data!C682</f>
        <v>2012</v>
      </c>
      <c r="B688" s="1">
        <v>1</v>
      </c>
      <c r="C688" s="1">
        <f>Forecast_Data!E682</f>
        <v>0</v>
      </c>
      <c r="D688" s="1">
        <f>Forecast_Data!F682</f>
        <v>0</v>
      </c>
      <c r="E688" s="1">
        <f>Forecast_Data!G682</f>
        <v>0</v>
      </c>
      <c r="F688" s="1">
        <f>Forecast_Data!H682</f>
        <v>0</v>
      </c>
      <c r="G688" s="1">
        <f>Forecast_Data!I682</f>
        <v>0</v>
      </c>
      <c r="H688" s="1">
        <f>Forecast_Data!J682</f>
        <v>50</v>
      </c>
      <c r="I688" s="1">
        <f>Forecast_Data!K682</f>
        <v>1</v>
      </c>
      <c r="J688" s="1" t="str">
        <f>Forecast_Data!L682</f>
        <v>Phil Dawson</v>
      </c>
      <c r="K688" s="1" t="str">
        <f t="shared" si="46"/>
        <v>Phil Dawson-2012</v>
      </c>
      <c r="L688" s="13">
        <f t="shared" si="47"/>
        <v>0.65898232068151108</v>
      </c>
      <c r="M688" s="13">
        <f t="shared" si="48"/>
        <v>0.34101767931848892</v>
      </c>
      <c r="N688" s="4">
        <f t="shared" si="49"/>
        <v>0.11629305760776774</v>
      </c>
    </row>
    <row r="689" spans="1:14" x14ac:dyDescent="0.25">
      <c r="A689" s="1">
        <f>Forecast_Data!C683</f>
        <v>2012</v>
      </c>
      <c r="B689" s="1">
        <v>1</v>
      </c>
      <c r="C689" s="1">
        <f>Forecast_Data!E683</f>
        <v>0</v>
      </c>
      <c r="D689" s="1">
        <f>Forecast_Data!F683</f>
        <v>0</v>
      </c>
      <c r="E689" s="1">
        <f>Forecast_Data!G683</f>
        <v>0</v>
      </c>
      <c r="F689" s="1">
        <f>Forecast_Data!H683</f>
        <v>0</v>
      </c>
      <c r="G689" s="1">
        <f>Forecast_Data!I683</f>
        <v>0</v>
      </c>
      <c r="H689" s="1">
        <f>Forecast_Data!J683</f>
        <v>25</v>
      </c>
      <c r="I689" s="1">
        <f>Forecast_Data!K683</f>
        <v>1</v>
      </c>
      <c r="J689" s="1" t="str">
        <f>Forecast_Data!L683</f>
        <v>Phil Dawson</v>
      </c>
      <c r="K689" s="1" t="str">
        <f t="shared" si="46"/>
        <v>Phil Dawson-2012</v>
      </c>
      <c r="L689" s="13">
        <f t="shared" si="47"/>
        <v>0.97136900782664548</v>
      </c>
      <c r="M689" s="13">
        <f t="shared" si="48"/>
        <v>2.8630992173354519E-2</v>
      </c>
      <c r="N689" s="4">
        <f t="shared" si="49"/>
        <v>8.1973371283068771E-4</v>
      </c>
    </row>
    <row r="690" spans="1:14" x14ac:dyDescent="0.25">
      <c r="A690" s="1">
        <f>Forecast_Data!C684</f>
        <v>2012</v>
      </c>
      <c r="B690" s="1">
        <v>1</v>
      </c>
      <c r="C690" s="1">
        <f>Forecast_Data!E684</f>
        <v>1</v>
      </c>
      <c r="D690" s="1">
        <f>Forecast_Data!F684</f>
        <v>0</v>
      </c>
      <c r="E690" s="1">
        <f>Forecast_Data!G684</f>
        <v>0</v>
      </c>
      <c r="F690" s="1">
        <f>Forecast_Data!H684</f>
        <v>0</v>
      </c>
      <c r="G690" s="1">
        <f>Forecast_Data!I684</f>
        <v>0</v>
      </c>
      <c r="H690" s="1">
        <f>Forecast_Data!J684</f>
        <v>51</v>
      </c>
      <c r="I690" s="1">
        <f>Forecast_Data!K684</f>
        <v>1</v>
      </c>
      <c r="J690" s="1" t="str">
        <f>Forecast_Data!L684</f>
        <v>Phil Dawson</v>
      </c>
      <c r="K690" s="1" t="str">
        <f t="shared" si="46"/>
        <v>Phil Dawson-2012</v>
      </c>
      <c r="L690" s="13">
        <f t="shared" si="47"/>
        <v>0.56134293290160375</v>
      </c>
      <c r="M690" s="13">
        <f t="shared" si="48"/>
        <v>0.43865706709839625</v>
      </c>
      <c r="N690" s="4">
        <f t="shared" si="49"/>
        <v>0.19242002251536691</v>
      </c>
    </row>
    <row r="691" spans="1:14" x14ac:dyDescent="0.25">
      <c r="A691" s="1">
        <f>Forecast_Data!C685</f>
        <v>2012</v>
      </c>
      <c r="B691" s="1">
        <v>1</v>
      </c>
      <c r="C691" s="1">
        <f>Forecast_Data!E685</f>
        <v>1</v>
      </c>
      <c r="D691" s="1">
        <f>Forecast_Data!F685</f>
        <v>0</v>
      </c>
      <c r="E691" s="1">
        <f>Forecast_Data!G685</f>
        <v>0</v>
      </c>
      <c r="F691" s="1">
        <f>Forecast_Data!H685</f>
        <v>0</v>
      </c>
      <c r="G691" s="1">
        <f>Forecast_Data!I685</f>
        <v>0</v>
      </c>
      <c r="H691" s="1">
        <f>Forecast_Data!J685</f>
        <v>50</v>
      </c>
      <c r="I691" s="1">
        <f>Forecast_Data!K685</f>
        <v>1</v>
      </c>
      <c r="J691" s="1" t="str">
        <f>Forecast_Data!L685</f>
        <v>Phil Dawson</v>
      </c>
      <c r="K691" s="1" t="str">
        <f t="shared" si="46"/>
        <v>Phil Dawson-2012</v>
      </c>
      <c r="L691" s="13">
        <f t="shared" si="47"/>
        <v>0.58933869149772788</v>
      </c>
      <c r="M691" s="13">
        <f t="shared" si="48"/>
        <v>0.41066130850227212</v>
      </c>
      <c r="N691" s="4">
        <f t="shared" si="49"/>
        <v>0.1686427103007983</v>
      </c>
    </row>
    <row r="692" spans="1:14" x14ac:dyDescent="0.25">
      <c r="A692" s="1">
        <f>Forecast_Data!C686</f>
        <v>2012</v>
      </c>
      <c r="B692" s="1">
        <v>1</v>
      </c>
      <c r="C692" s="1">
        <f>Forecast_Data!E686</f>
        <v>1</v>
      </c>
      <c r="D692" s="1">
        <f>Forecast_Data!F686</f>
        <v>0</v>
      </c>
      <c r="E692" s="1">
        <f>Forecast_Data!G686</f>
        <v>0</v>
      </c>
      <c r="F692" s="1">
        <f>Forecast_Data!H686</f>
        <v>0</v>
      </c>
      <c r="G692" s="1">
        <f>Forecast_Data!I686</f>
        <v>0</v>
      </c>
      <c r="H692" s="1">
        <f>Forecast_Data!J686</f>
        <v>52</v>
      </c>
      <c r="I692" s="1">
        <f>Forecast_Data!K686</f>
        <v>1</v>
      </c>
      <c r="J692" s="1" t="str">
        <f>Forecast_Data!L686</f>
        <v>Phil Dawson</v>
      </c>
      <c r="K692" s="1" t="str">
        <f t="shared" si="46"/>
        <v>Phil Dawson-2012</v>
      </c>
      <c r="L692" s="13">
        <f t="shared" si="47"/>
        <v>0.53295114610978178</v>
      </c>
      <c r="M692" s="13">
        <f t="shared" si="48"/>
        <v>0.46704885389021822</v>
      </c>
      <c r="N692" s="4">
        <f t="shared" si="49"/>
        <v>0.21813463192016641</v>
      </c>
    </row>
    <row r="693" spans="1:14" x14ac:dyDescent="0.25">
      <c r="A693" s="1">
        <f>Forecast_Data!C687</f>
        <v>2012</v>
      </c>
      <c r="B693" s="1">
        <v>1</v>
      </c>
      <c r="C693" s="1">
        <f>Forecast_Data!E687</f>
        <v>1</v>
      </c>
      <c r="D693" s="1">
        <f>Forecast_Data!F687</f>
        <v>0</v>
      </c>
      <c r="E693" s="1">
        <f>Forecast_Data!G687</f>
        <v>0</v>
      </c>
      <c r="F693" s="1">
        <f>Forecast_Data!H687</f>
        <v>0</v>
      </c>
      <c r="G693" s="1">
        <f>Forecast_Data!I687</f>
        <v>0</v>
      </c>
      <c r="H693" s="1">
        <f>Forecast_Data!J687</f>
        <v>32</v>
      </c>
      <c r="I693" s="1">
        <f>Forecast_Data!K687</f>
        <v>1</v>
      </c>
      <c r="J693" s="1" t="str">
        <f>Forecast_Data!L687</f>
        <v>Phil Dawson</v>
      </c>
      <c r="K693" s="1" t="str">
        <f t="shared" si="46"/>
        <v>Phil Dawson-2012</v>
      </c>
      <c r="L693" s="13">
        <f t="shared" si="47"/>
        <v>0.91866606168831655</v>
      </c>
      <c r="M693" s="13">
        <f t="shared" si="48"/>
        <v>8.1333938311683451E-2</v>
      </c>
      <c r="N693" s="4">
        <f t="shared" si="49"/>
        <v>6.6152095212887287E-3</v>
      </c>
    </row>
    <row r="694" spans="1:14" x14ac:dyDescent="0.25">
      <c r="A694" s="1">
        <f>Forecast_Data!C688</f>
        <v>2012</v>
      </c>
      <c r="B694" s="1">
        <v>1</v>
      </c>
      <c r="C694" s="1">
        <f>Forecast_Data!E688</f>
        <v>1</v>
      </c>
      <c r="D694" s="1">
        <f>Forecast_Data!F688</f>
        <v>0</v>
      </c>
      <c r="E694" s="1">
        <f>Forecast_Data!G688</f>
        <v>0</v>
      </c>
      <c r="F694" s="1">
        <f>Forecast_Data!H688</f>
        <v>0</v>
      </c>
      <c r="G694" s="1">
        <f>Forecast_Data!I688</f>
        <v>0</v>
      </c>
      <c r="H694" s="1">
        <f>Forecast_Data!J688</f>
        <v>41</v>
      </c>
      <c r="I694" s="1">
        <f>Forecast_Data!K688</f>
        <v>1</v>
      </c>
      <c r="J694" s="1" t="str">
        <f>Forecast_Data!L688</f>
        <v>Phil Dawson</v>
      </c>
      <c r="K694" s="1" t="str">
        <f t="shared" si="46"/>
        <v>Phil Dawson-2012</v>
      </c>
      <c r="L694" s="13">
        <f t="shared" si="47"/>
        <v>0.80103819752689387</v>
      </c>
      <c r="M694" s="13">
        <f t="shared" si="48"/>
        <v>0.19896180247310613</v>
      </c>
      <c r="N694" s="4">
        <f t="shared" si="49"/>
        <v>3.95857988433473E-2</v>
      </c>
    </row>
    <row r="695" spans="1:14" x14ac:dyDescent="0.25">
      <c r="A695" s="1">
        <f>Forecast_Data!C689</f>
        <v>2012</v>
      </c>
      <c r="B695" s="1">
        <v>1</v>
      </c>
      <c r="C695" s="1">
        <f>Forecast_Data!E689</f>
        <v>0</v>
      </c>
      <c r="D695" s="1">
        <f>Forecast_Data!F689</f>
        <v>0</v>
      </c>
      <c r="E695" s="1">
        <f>Forecast_Data!G689</f>
        <v>1</v>
      </c>
      <c r="F695" s="1">
        <f>Forecast_Data!H689</f>
        <v>1</v>
      </c>
      <c r="G695" s="1">
        <f>Forecast_Data!I689</f>
        <v>0</v>
      </c>
      <c r="H695" s="1">
        <f>Forecast_Data!J689</f>
        <v>41</v>
      </c>
      <c r="I695" s="1">
        <f>Forecast_Data!K689</f>
        <v>1</v>
      </c>
      <c r="J695" s="1" t="str">
        <f>Forecast_Data!L689</f>
        <v>Phil Dawson</v>
      </c>
      <c r="K695" s="1" t="str">
        <f t="shared" si="46"/>
        <v>Phil Dawson-2012</v>
      </c>
      <c r="L695" s="13">
        <f t="shared" si="47"/>
        <v>0.77828020818168819</v>
      </c>
      <c r="M695" s="13">
        <f t="shared" si="48"/>
        <v>0.22171979181831181</v>
      </c>
      <c r="N695" s="4">
        <f t="shared" si="49"/>
        <v>4.9159666083955528E-2</v>
      </c>
    </row>
    <row r="696" spans="1:14" x14ac:dyDescent="0.25">
      <c r="A696" s="1">
        <f>Forecast_Data!C690</f>
        <v>2012</v>
      </c>
      <c r="B696" s="1">
        <v>1</v>
      </c>
      <c r="C696" s="1">
        <f>Forecast_Data!E690</f>
        <v>0</v>
      </c>
      <c r="D696" s="1">
        <f>Forecast_Data!F690</f>
        <v>0</v>
      </c>
      <c r="E696" s="1">
        <f>Forecast_Data!G690</f>
        <v>1</v>
      </c>
      <c r="F696" s="1">
        <f>Forecast_Data!H690</f>
        <v>1</v>
      </c>
      <c r="G696" s="1">
        <f>Forecast_Data!I690</f>
        <v>0</v>
      </c>
      <c r="H696" s="1">
        <f>Forecast_Data!J690</f>
        <v>38</v>
      </c>
      <c r="I696" s="1">
        <f>Forecast_Data!K690</f>
        <v>1</v>
      </c>
      <c r="J696" s="1" t="str">
        <f>Forecast_Data!L690</f>
        <v>Phil Dawson</v>
      </c>
      <c r="K696" s="1" t="str">
        <f t="shared" si="46"/>
        <v>Phil Dawson-2012</v>
      </c>
      <c r="L696" s="13">
        <f t="shared" si="47"/>
        <v>0.83195223158249643</v>
      </c>
      <c r="M696" s="13">
        <f t="shared" si="48"/>
        <v>0.16804776841750357</v>
      </c>
      <c r="N696" s="4">
        <f t="shared" si="49"/>
        <v>2.8240052470102913E-2</v>
      </c>
    </row>
    <row r="697" spans="1:14" x14ac:dyDescent="0.25">
      <c r="A697" s="1">
        <f>Forecast_Data!C691</f>
        <v>2012</v>
      </c>
      <c r="B697" s="1">
        <v>1</v>
      </c>
      <c r="C697" s="1">
        <f>Forecast_Data!E691</f>
        <v>0</v>
      </c>
      <c r="D697" s="1">
        <f>Forecast_Data!F691</f>
        <v>1</v>
      </c>
      <c r="E697" s="1">
        <f>Forecast_Data!G691</f>
        <v>0</v>
      </c>
      <c r="F697" s="1">
        <f>Forecast_Data!H691</f>
        <v>1</v>
      </c>
      <c r="G697" s="1">
        <f>Forecast_Data!I691</f>
        <v>0</v>
      </c>
      <c r="H697" s="1">
        <f>Forecast_Data!J691</f>
        <v>32</v>
      </c>
      <c r="I697" s="1">
        <f>Forecast_Data!K691</f>
        <v>1</v>
      </c>
      <c r="J697" s="1" t="str">
        <f>Forecast_Data!L691</f>
        <v>Phil Dawson</v>
      </c>
      <c r="K697" s="1" t="str">
        <f t="shared" si="46"/>
        <v>Phil Dawson-2012</v>
      </c>
      <c r="L697" s="13">
        <f t="shared" si="47"/>
        <v>0.89321829461527502</v>
      </c>
      <c r="M697" s="13">
        <f t="shared" si="48"/>
        <v>0.10678170538472498</v>
      </c>
      <c r="N697" s="4">
        <f t="shared" si="49"/>
        <v>1.1402332604870204E-2</v>
      </c>
    </row>
    <row r="698" spans="1:14" x14ac:dyDescent="0.25">
      <c r="A698" s="1">
        <f>Forecast_Data!C692</f>
        <v>2012</v>
      </c>
      <c r="B698" s="1">
        <v>1</v>
      </c>
      <c r="C698" s="1">
        <f>Forecast_Data!E692</f>
        <v>0</v>
      </c>
      <c r="D698" s="1">
        <f>Forecast_Data!F692</f>
        <v>1</v>
      </c>
      <c r="E698" s="1">
        <f>Forecast_Data!G692</f>
        <v>0</v>
      </c>
      <c r="F698" s="1">
        <f>Forecast_Data!H692</f>
        <v>1</v>
      </c>
      <c r="G698" s="1">
        <f>Forecast_Data!I692</f>
        <v>0</v>
      </c>
      <c r="H698" s="1">
        <f>Forecast_Data!J692</f>
        <v>28</v>
      </c>
      <c r="I698" s="1">
        <f>Forecast_Data!K692</f>
        <v>1</v>
      </c>
      <c r="J698" s="1" t="str">
        <f>Forecast_Data!L692</f>
        <v>Phil Dawson</v>
      </c>
      <c r="K698" s="1" t="str">
        <f t="shared" si="46"/>
        <v>Phil Dawson-2012</v>
      </c>
      <c r="L698" s="13">
        <f t="shared" si="47"/>
        <v>0.9297278972077877</v>
      </c>
      <c r="M698" s="13">
        <f t="shared" si="48"/>
        <v>7.0272102792212299E-2</v>
      </c>
      <c r="N698" s="4">
        <f t="shared" si="49"/>
        <v>4.9381684308392512E-3</v>
      </c>
    </row>
    <row r="699" spans="1:14" x14ac:dyDescent="0.25">
      <c r="A699" s="1">
        <f>Forecast_Data!C693</f>
        <v>2012</v>
      </c>
      <c r="B699" s="1">
        <v>1</v>
      </c>
      <c r="C699" s="1">
        <f>Forecast_Data!E693</f>
        <v>0</v>
      </c>
      <c r="D699" s="1">
        <f>Forecast_Data!F693</f>
        <v>1</v>
      </c>
      <c r="E699" s="1">
        <f>Forecast_Data!G693</f>
        <v>0</v>
      </c>
      <c r="F699" s="1">
        <f>Forecast_Data!H693</f>
        <v>1</v>
      </c>
      <c r="G699" s="1">
        <f>Forecast_Data!I693</f>
        <v>0</v>
      </c>
      <c r="H699" s="1">
        <f>Forecast_Data!J693</f>
        <v>29</v>
      </c>
      <c r="I699" s="1">
        <f>Forecast_Data!K693</f>
        <v>1</v>
      </c>
      <c r="J699" s="1" t="str">
        <f>Forecast_Data!L693</f>
        <v>Phil Dawson</v>
      </c>
      <c r="K699" s="1" t="str">
        <f t="shared" si="46"/>
        <v>Phil Dawson-2012</v>
      </c>
      <c r="L699" s="13">
        <f t="shared" si="47"/>
        <v>0.92186054898794567</v>
      </c>
      <c r="M699" s="13">
        <f t="shared" si="48"/>
        <v>7.8139451012054328E-2</v>
      </c>
      <c r="N699" s="4">
        <f t="shared" si="49"/>
        <v>6.1057738044652385E-3</v>
      </c>
    </row>
    <row r="700" spans="1:14" x14ac:dyDescent="0.25">
      <c r="A700" s="1">
        <f>Forecast_Data!C694</f>
        <v>2012</v>
      </c>
      <c r="B700" s="1">
        <v>1</v>
      </c>
      <c r="C700" s="1">
        <f>Forecast_Data!E694</f>
        <v>0</v>
      </c>
      <c r="D700" s="1">
        <f>Forecast_Data!F694</f>
        <v>1</v>
      </c>
      <c r="E700" s="1">
        <f>Forecast_Data!G694</f>
        <v>0</v>
      </c>
      <c r="F700" s="1">
        <f>Forecast_Data!H694</f>
        <v>1</v>
      </c>
      <c r="G700" s="1">
        <f>Forecast_Data!I694</f>
        <v>0</v>
      </c>
      <c r="H700" s="1">
        <f>Forecast_Data!J694</f>
        <v>33</v>
      </c>
      <c r="I700" s="1">
        <f>Forecast_Data!K694</f>
        <v>1</v>
      </c>
      <c r="J700" s="1" t="str">
        <f>Forecast_Data!L694</f>
        <v>Phil Dawson</v>
      </c>
      <c r="K700" s="1" t="str">
        <f t="shared" si="46"/>
        <v>Phil Dawson-2012</v>
      </c>
      <c r="L700" s="13">
        <f t="shared" si="47"/>
        <v>0.88178322327829339</v>
      </c>
      <c r="M700" s="13">
        <f t="shared" si="48"/>
        <v>0.11821677672170661</v>
      </c>
      <c r="N700" s="4">
        <f t="shared" si="49"/>
        <v>1.3975206298469833E-2</v>
      </c>
    </row>
    <row r="701" spans="1:14" x14ac:dyDescent="0.25">
      <c r="A701" s="1">
        <f>Forecast_Data!C695</f>
        <v>2012</v>
      </c>
      <c r="B701" s="1">
        <v>1</v>
      </c>
      <c r="C701" s="1">
        <f>Forecast_Data!E695</f>
        <v>0</v>
      </c>
      <c r="D701" s="1">
        <f>Forecast_Data!F695</f>
        <v>1</v>
      </c>
      <c r="E701" s="1">
        <f>Forecast_Data!G695</f>
        <v>0</v>
      </c>
      <c r="F701" s="1">
        <f>Forecast_Data!H695</f>
        <v>1</v>
      </c>
      <c r="G701" s="1">
        <f>Forecast_Data!I695</f>
        <v>0</v>
      </c>
      <c r="H701" s="1">
        <f>Forecast_Data!J695</f>
        <v>41</v>
      </c>
      <c r="I701" s="1">
        <f>Forecast_Data!K695</f>
        <v>1</v>
      </c>
      <c r="J701" s="1" t="str">
        <f>Forecast_Data!L695</f>
        <v>Phil Dawson</v>
      </c>
      <c r="K701" s="1" t="str">
        <f t="shared" si="46"/>
        <v>Phil Dawson-2012</v>
      </c>
      <c r="L701" s="13">
        <f t="shared" si="47"/>
        <v>0.74884859431457562</v>
      </c>
      <c r="M701" s="13">
        <f t="shared" si="48"/>
        <v>0.25115140568542438</v>
      </c>
      <c r="N701" s="4">
        <f t="shared" si="49"/>
        <v>6.3077028577764621E-2</v>
      </c>
    </row>
    <row r="702" spans="1:14" x14ac:dyDescent="0.25">
      <c r="A702" s="1">
        <f>Forecast_Data!C696</f>
        <v>2012</v>
      </c>
      <c r="B702" s="1">
        <v>1</v>
      </c>
      <c r="C702" s="1">
        <f>Forecast_Data!E696</f>
        <v>0</v>
      </c>
      <c r="D702" s="1">
        <f>Forecast_Data!F696</f>
        <v>1</v>
      </c>
      <c r="E702" s="1">
        <f>Forecast_Data!G696</f>
        <v>1</v>
      </c>
      <c r="F702" s="1">
        <f>Forecast_Data!H696</f>
        <v>1</v>
      </c>
      <c r="G702" s="1">
        <f>Forecast_Data!I696</f>
        <v>0</v>
      </c>
      <c r="H702" s="1">
        <f>Forecast_Data!J696</f>
        <v>28</v>
      </c>
      <c r="I702" s="1">
        <f>Forecast_Data!K696</f>
        <v>1</v>
      </c>
      <c r="J702" s="1" t="str">
        <f>Forecast_Data!L696</f>
        <v>Phil Dawson</v>
      </c>
      <c r="K702" s="1" t="str">
        <f t="shared" si="46"/>
        <v>Phil Dawson-2012</v>
      </c>
      <c r="L702" s="13">
        <f t="shared" si="47"/>
        <v>0.91440707215104722</v>
      </c>
      <c r="M702" s="13">
        <f t="shared" si="48"/>
        <v>8.5592927848952782E-2</v>
      </c>
      <c r="N702" s="4">
        <f t="shared" si="49"/>
        <v>7.3261492977560365E-3</v>
      </c>
    </row>
    <row r="703" spans="1:14" x14ac:dyDescent="0.25">
      <c r="A703" s="1">
        <f>Forecast_Data!C697</f>
        <v>2012</v>
      </c>
      <c r="B703" s="1">
        <v>1</v>
      </c>
      <c r="C703" s="1">
        <f>Forecast_Data!E697</f>
        <v>0</v>
      </c>
      <c r="D703" s="1">
        <f>Forecast_Data!F697</f>
        <v>1</v>
      </c>
      <c r="E703" s="1">
        <f>Forecast_Data!G697</f>
        <v>1</v>
      </c>
      <c r="F703" s="1">
        <f>Forecast_Data!H697</f>
        <v>1</v>
      </c>
      <c r="G703" s="1">
        <f>Forecast_Data!I697</f>
        <v>0</v>
      </c>
      <c r="H703" s="1">
        <f>Forecast_Data!J697</f>
        <v>32</v>
      </c>
      <c r="I703" s="1">
        <f>Forecast_Data!K697</f>
        <v>1</v>
      </c>
      <c r="J703" s="1" t="str">
        <f>Forecast_Data!L697</f>
        <v>Phil Dawson</v>
      </c>
      <c r="K703" s="1" t="str">
        <f t="shared" si="46"/>
        <v>Phil Dawson-2012</v>
      </c>
      <c r="L703" s="13">
        <f t="shared" si="47"/>
        <v>0.87104167163898827</v>
      </c>
      <c r="M703" s="13">
        <f t="shared" si="48"/>
        <v>0.12895832836101173</v>
      </c>
      <c r="N703" s="4">
        <f t="shared" si="49"/>
        <v>1.6630250453666524E-2</v>
      </c>
    </row>
    <row r="704" spans="1:14" x14ac:dyDescent="0.25">
      <c r="A704" s="1">
        <f>Forecast_Data!C698</f>
        <v>2012</v>
      </c>
      <c r="B704" s="1">
        <v>1</v>
      </c>
      <c r="C704" s="1">
        <f>Forecast_Data!E698</f>
        <v>0</v>
      </c>
      <c r="D704" s="1">
        <f>Forecast_Data!F698</f>
        <v>0</v>
      </c>
      <c r="E704" s="1">
        <f>Forecast_Data!G698</f>
        <v>1</v>
      </c>
      <c r="F704" s="1">
        <f>Forecast_Data!H698</f>
        <v>1</v>
      </c>
      <c r="G704" s="1">
        <f>Forecast_Data!I698</f>
        <v>0</v>
      </c>
      <c r="H704" s="1">
        <f>Forecast_Data!J698</f>
        <v>41</v>
      </c>
      <c r="I704" s="1">
        <f>Forecast_Data!K698</f>
        <v>1</v>
      </c>
      <c r="J704" s="1" t="str">
        <f>Forecast_Data!L698</f>
        <v>Phil Dawson</v>
      </c>
      <c r="K704" s="1" t="str">
        <f t="shared" si="46"/>
        <v>Phil Dawson-2012</v>
      </c>
      <c r="L704" s="13">
        <f t="shared" si="47"/>
        <v>0.77828020818168819</v>
      </c>
      <c r="M704" s="13">
        <f t="shared" si="48"/>
        <v>0.22171979181831181</v>
      </c>
      <c r="N704" s="4">
        <f t="shared" si="49"/>
        <v>4.9159666083955528E-2</v>
      </c>
    </row>
    <row r="705" spans="1:14" x14ac:dyDescent="0.25">
      <c r="A705" s="1">
        <f>Forecast_Data!C699</f>
        <v>2012</v>
      </c>
      <c r="B705" s="1">
        <v>1</v>
      </c>
      <c r="C705" s="1">
        <f>Forecast_Data!E699</f>
        <v>0</v>
      </c>
      <c r="D705" s="1">
        <f>Forecast_Data!F699</f>
        <v>0</v>
      </c>
      <c r="E705" s="1">
        <f>Forecast_Data!G699</f>
        <v>1</v>
      </c>
      <c r="F705" s="1">
        <f>Forecast_Data!H699</f>
        <v>1</v>
      </c>
      <c r="G705" s="1">
        <f>Forecast_Data!I699</f>
        <v>0</v>
      </c>
      <c r="H705" s="1">
        <f>Forecast_Data!J699</f>
        <v>35</v>
      </c>
      <c r="I705" s="1">
        <f>Forecast_Data!K699</f>
        <v>1</v>
      </c>
      <c r="J705" s="1" t="str">
        <f>Forecast_Data!L699</f>
        <v>Phil Dawson</v>
      </c>
      <c r="K705" s="1" t="str">
        <f t="shared" si="46"/>
        <v>Phil Dawson-2012</v>
      </c>
      <c r="L705" s="13">
        <f t="shared" si="47"/>
        <v>0.87472314060679446</v>
      </c>
      <c r="M705" s="13">
        <f t="shared" si="48"/>
        <v>0.12527685939320554</v>
      </c>
      <c r="N705" s="4">
        <f t="shared" si="49"/>
        <v>1.569429149942499E-2</v>
      </c>
    </row>
    <row r="706" spans="1:14" x14ac:dyDescent="0.25">
      <c r="A706" s="1">
        <f>Forecast_Data!C700</f>
        <v>2012</v>
      </c>
      <c r="B706" s="1">
        <v>1</v>
      </c>
      <c r="C706" s="1">
        <f>Forecast_Data!E700</f>
        <v>0</v>
      </c>
      <c r="D706" s="1">
        <f>Forecast_Data!F700</f>
        <v>0</v>
      </c>
      <c r="E706" s="1">
        <f>Forecast_Data!G700</f>
        <v>1</v>
      </c>
      <c r="F706" s="1">
        <f>Forecast_Data!H700</f>
        <v>1</v>
      </c>
      <c r="G706" s="1">
        <f>Forecast_Data!I700</f>
        <v>0</v>
      </c>
      <c r="H706" s="1">
        <f>Forecast_Data!J700</f>
        <v>28</v>
      </c>
      <c r="I706" s="1">
        <f>Forecast_Data!K700</f>
        <v>0</v>
      </c>
      <c r="J706" s="1" t="str">
        <f>Forecast_Data!L700</f>
        <v>Phil Dawson</v>
      </c>
      <c r="K706" s="1" t="str">
        <f t="shared" si="46"/>
        <v>Phil Dawson-2012</v>
      </c>
      <c r="L706" s="13">
        <f t="shared" si="47"/>
        <v>0.93967052151841834</v>
      </c>
      <c r="M706" s="13">
        <f t="shared" si="48"/>
        <v>-0.93967052151841834</v>
      </c>
      <c r="N706" s="4">
        <f t="shared" si="49"/>
        <v>0.88298068901069626</v>
      </c>
    </row>
    <row r="707" spans="1:14" x14ac:dyDescent="0.25">
      <c r="A707" s="1">
        <f>Forecast_Data!C701</f>
        <v>2012</v>
      </c>
      <c r="B707" s="1">
        <v>1</v>
      </c>
      <c r="C707" s="1">
        <f>Forecast_Data!E701</f>
        <v>0</v>
      </c>
      <c r="D707" s="1">
        <f>Forecast_Data!F701</f>
        <v>1</v>
      </c>
      <c r="E707" s="1">
        <f>Forecast_Data!G701</f>
        <v>0</v>
      </c>
      <c r="F707" s="1">
        <f>Forecast_Data!H701</f>
        <v>1</v>
      </c>
      <c r="G707" s="1">
        <f>Forecast_Data!I701</f>
        <v>0</v>
      </c>
      <c r="H707" s="1">
        <f>Forecast_Data!J701</f>
        <v>23</v>
      </c>
      <c r="I707" s="1">
        <f>Forecast_Data!K701</f>
        <v>1</v>
      </c>
      <c r="J707" s="1" t="str">
        <f>Forecast_Data!L701</f>
        <v>Phil Dawson</v>
      </c>
      <c r="K707" s="1" t="str">
        <f t="shared" si="46"/>
        <v>Phil Dawson-2012</v>
      </c>
      <c r="L707" s="13">
        <f t="shared" si="47"/>
        <v>0.95912912182794485</v>
      </c>
      <c r="M707" s="13">
        <f t="shared" si="48"/>
        <v>4.0870878172055147E-2</v>
      </c>
      <c r="N707" s="4">
        <f t="shared" si="49"/>
        <v>1.670428682554974E-3</v>
      </c>
    </row>
    <row r="708" spans="1:14" x14ac:dyDescent="0.25">
      <c r="A708" s="1">
        <f>Forecast_Data!C702</f>
        <v>2012</v>
      </c>
      <c r="B708" s="1">
        <v>1</v>
      </c>
      <c r="C708" s="1">
        <f>Forecast_Data!E702</f>
        <v>0</v>
      </c>
      <c r="D708" s="1">
        <f>Forecast_Data!F702</f>
        <v>1</v>
      </c>
      <c r="E708" s="1">
        <f>Forecast_Data!G702</f>
        <v>0</v>
      </c>
      <c r="F708" s="1">
        <f>Forecast_Data!H702</f>
        <v>1</v>
      </c>
      <c r="G708" s="1">
        <f>Forecast_Data!I702</f>
        <v>0</v>
      </c>
      <c r="H708" s="1">
        <f>Forecast_Data!J702</f>
        <v>24</v>
      </c>
      <c r="I708" s="1">
        <f>Forecast_Data!K702</f>
        <v>1</v>
      </c>
      <c r="J708" s="1" t="str">
        <f>Forecast_Data!L702</f>
        <v>Phil Dawson</v>
      </c>
      <c r="K708" s="1" t="str">
        <f t="shared" si="46"/>
        <v>Phil Dawson-2012</v>
      </c>
      <c r="L708" s="13">
        <f t="shared" si="47"/>
        <v>0.9543919305398737</v>
      </c>
      <c r="M708" s="13">
        <f t="shared" si="48"/>
        <v>4.5608069460126299E-2</v>
      </c>
      <c r="N708" s="4">
        <f t="shared" si="49"/>
        <v>2.0800959998797052E-3</v>
      </c>
    </row>
    <row r="709" spans="1:14" x14ac:dyDescent="0.25">
      <c r="A709" s="1">
        <f>Forecast_Data!C703</f>
        <v>2012</v>
      </c>
      <c r="B709" s="1">
        <v>1</v>
      </c>
      <c r="C709" s="1">
        <f>Forecast_Data!E703</f>
        <v>0</v>
      </c>
      <c r="D709" s="1">
        <f>Forecast_Data!F703</f>
        <v>1</v>
      </c>
      <c r="E709" s="1">
        <f>Forecast_Data!G703</f>
        <v>0</v>
      </c>
      <c r="F709" s="1">
        <f>Forecast_Data!H703</f>
        <v>1</v>
      </c>
      <c r="G709" s="1">
        <f>Forecast_Data!I703</f>
        <v>0</v>
      </c>
      <c r="H709" s="1">
        <f>Forecast_Data!J703</f>
        <v>34</v>
      </c>
      <c r="I709" s="1">
        <f>Forecast_Data!K703</f>
        <v>1</v>
      </c>
      <c r="J709" s="1" t="str">
        <f>Forecast_Data!L703</f>
        <v>Phil Dawson</v>
      </c>
      <c r="K709" s="1" t="str">
        <f t="shared" si="46"/>
        <v>Phil Dawson-2012</v>
      </c>
      <c r="L709" s="13">
        <f t="shared" si="47"/>
        <v>0.86930276964802844</v>
      </c>
      <c r="M709" s="13">
        <f t="shared" si="48"/>
        <v>0.13069723035197156</v>
      </c>
      <c r="N709" s="4">
        <f t="shared" si="49"/>
        <v>1.7081766021676315E-2</v>
      </c>
    </row>
    <row r="710" spans="1:14" x14ac:dyDescent="0.25">
      <c r="A710" s="1">
        <f>Forecast_Data!C704</f>
        <v>2012</v>
      </c>
      <c r="B710" s="1">
        <v>1</v>
      </c>
      <c r="C710" s="1">
        <f>Forecast_Data!E704</f>
        <v>0</v>
      </c>
      <c r="D710" s="1">
        <f>Forecast_Data!F704</f>
        <v>0</v>
      </c>
      <c r="E710" s="1">
        <f>Forecast_Data!G704</f>
        <v>1</v>
      </c>
      <c r="F710" s="1">
        <f>Forecast_Data!H704</f>
        <v>1</v>
      </c>
      <c r="G710" s="1">
        <f>Forecast_Data!I704</f>
        <v>1</v>
      </c>
      <c r="H710" s="1">
        <f>Forecast_Data!J704</f>
        <v>27</v>
      </c>
      <c r="I710" s="1">
        <f>Forecast_Data!K704</f>
        <v>1</v>
      </c>
      <c r="J710" s="1" t="str">
        <f>Forecast_Data!L704</f>
        <v>Phil Dawson</v>
      </c>
      <c r="K710" s="1" t="str">
        <f t="shared" si="46"/>
        <v>Phil Dawson-2012</v>
      </c>
      <c r="L710" s="13">
        <f t="shared" si="47"/>
        <v>0.97457785358391058</v>
      </c>
      <c r="M710" s="13">
        <f t="shared" si="48"/>
        <v>2.5422146416089419E-2</v>
      </c>
      <c r="N710" s="4">
        <f t="shared" si="49"/>
        <v>6.462855284010881E-4</v>
      </c>
    </row>
    <row r="711" spans="1:14" x14ac:dyDescent="0.25">
      <c r="A711" s="1">
        <f>Forecast_Data!C705</f>
        <v>2012</v>
      </c>
      <c r="B711" s="1">
        <v>1</v>
      </c>
      <c r="C711" s="1">
        <f>Forecast_Data!E705</f>
        <v>0</v>
      </c>
      <c r="D711" s="1">
        <f>Forecast_Data!F705</f>
        <v>0</v>
      </c>
      <c r="E711" s="1">
        <f>Forecast_Data!G705</f>
        <v>1</v>
      </c>
      <c r="F711" s="1">
        <f>Forecast_Data!H705</f>
        <v>1</v>
      </c>
      <c r="G711" s="1">
        <f>Forecast_Data!I705</f>
        <v>1</v>
      </c>
      <c r="H711" s="1">
        <f>Forecast_Data!J705</f>
        <v>53</v>
      </c>
      <c r="I711" s="1">
        <f>Forecast_Data!K705</f>
        <v>1</v>
      </c>
      <c r="J711" s="1" t="str">
        <f>Forecast_Data!L705</f>
        <v>Phil Dawson</v>
      </c>
      <c r="K711" s="1" t="str">
        <f t="shared" si="46"/>
        <v>Phil Dawson-2012</v>
      </c>
      <c r="L711" s="13">
        <f t="shared" si="47"/>
        <v>0.66067669933894901</v>
      </c>
      <c r="M711" s="13">
        <f t="shared" si="48"/>
        <v>0.33932330066105099</v>
      </c>
      <c r="N711" s="4">
        <f t="shared" si="49"/>
        <v>0.11514030237151</v>
      </c>
    </row>
    <row r="712" spans="1:14" x14ac:dyDescent="0.25">
      <c r="A712" s="1">
        <f>Forecast_Data!C706</f>
        <v>2012</v>
      </c>
      <c r="B712" s="1">
        <v>1</v>
      </c>
      <c r="C712" s="1">
        <f>Forecast_Data!E706</f>
        <v>0</v>
      </c>
      <c r="D712" s="1">
        <f>Forecast_Data!F706</f>
        <v>1</v>
      </c>
      <c r="E712" s="1">
        <f>Forecast_Data!G706</f>
        <v>1</v>
      </c>
      <c r="F712" s="1">
        <f>Forecast_Data!H706</f>
        <v>1</v>
      </c>
      <c r="G712" s="1">
        <f>Forecast_Data!I706</f>
        <v>0</v>
      </c>
      <c r="H712" s="1">
        <f>Forecast_Data!J706</f>
        <v>39</v>
      </c>
      <c r="I712" s="1">
        <f>Forecast_Data!K706</f>
        <v>0</v>
      </c>
      <c r="J712" s="1" t="str">
        <f>Forecast_Data!L706</f>
        <v>Phil Dawson</v>
      </c>
      <c r="K712" s="1" t="str">
        <f t="shared" si="46"/>
        <v>Phil Dawson-2012</v>
      </c>
      <c r="L712" s="13">
        <f t="shared" si="47"/>
        <v>0.75173241783855926</v>
      </c>
      <c r="M712" s="13">
        <f t="shared" si="48"/>
        <v>-0.75173241783855926</v>
      </c>
      <c r="N712" s="4">
        <f t="shared" si="49"/>
        <v>0.56510162802940622</v>
      </c>
    </row>
    <row r="713" spans="1:14" x14ac:dyDescent="0.25">
      <c r="A713" s="1">
        <f>Forecast_Data!C707</f>
        <v>2012</v>
      </c>
      <c r="B713" s="1">
        <v>1</v>
      </c>
      <c r="C713" s="1">
        <f>Forecast_Data!E707</f>
        <v>0</v>
      </c>
      <c r="D713" s="1">
        <f>Forecast_Data!F707</f>
        <v>1</v>
      </c>
      <c r="E713" s="1">
        <f>Forecast_Data!G707</f>
        <v>1</v>
      </c>
      <c r="F713" s="1">
        <f>Forecast_Data!H707</f>
        <v>1</v>
      </c>
      <c r="G713" s="1">
        <f>Forecast_Data!I707</f>
        <v>0</v>
      </c>
      <c r="H713" s="1">
        <f>Forecast_Data!J707</f>
        <v>51</v>
      </c>
      <c r="I713" s="1">
        <f>Forecast_Data!K707</f>
        <v>1</v>
      </c>
      <c r="J713" s="1" t="str">
        <f>Forecast_Data!L707</f>
        <v>Phil Dawson</v>
      </c>
      <c r="K713" s="1" t="str">
        <f t="shared" ref="K713:K776" si="50">CONCATENATE(J713,"-",A713)</f>
        <v>Phil Dawson-2012</v>
      </c>
      <c r="L713" s="13">
        <f t="shared" ref="L713:L776" si="51">1/(1+EXP(-(SUMPRODUCT($B$3:$H$3,B713:H713))))</f>
        <v>0.43350995697889194</v>
      </c>
      <c r="M713" s="13">
        <f t="shared" ref="M713:M776" si="52">I713-L713</f>
        <v>0.56649004302110806</v>
      </c>
      <c r="N713" s="4">
        <f t="shared" ref="N713:N776" si="53">M713^2</f>
        <v>0.32091096884205683</v>
      </c>
    </row>
    <row r="714" spans="1:14" x14ac:dyDescent="0.25">
      <c r="A714" s="1">
        <f>Forecast_Data!C708</f>
        <v>2013</v>
      </c>
      <c r="B714" s="1">
        <v>1</v>
      </c>
      <c r="C714" s="1">
        <f>Forecast_Data!E708</f>
        <v>0</v>
      </c>
      <c r="D714" s="1">
        <f>Forecast_Data!F708</f>
        <v>0</v>
      </c>
      <c r="E714" s="1">
        <f>Forecast_Data!G708</f>
        <v>0</v>
      </c>
      <c r="F714" s="1">
        <f>Forecast_Data!H708</f>
        <v>1</v>
      </c>
      <c r="G714" s="1">
        <f>Forecast_Data!I708</f>
        <v>0</v>
      </c>
      <c r="H714" s="1">
        <f>Forecast_Data!J708</f>
        <v>48</v>
      </c>
      <c r="I714" s="1">
        <f>Forecast_Data!K708</f>
        <v>0</v>
      </c>
      <c r="J714" s="1" t="str">
        <f>Forecast_Data!L708</f>
        <v>Phil Dawson</v>
      </c>
      <c r="K714" s="1" t="str">
        <f t="shared" si="50"/>
        <v>Phil Dawson-2013</v>
      </c>
      <c r="L714" s="13">
        <f t="shared" si="51"/>
        <v>0.66087342788774039</v>
      </c>
      <c r="M714" s="13">
        <f t="shared" si="52"/>
        <v>-0.66087342788774039</v>
      </c>
      <c r="N714" s="4">
        <f t="shared" si="53"/>
        <v>0.43675368768809242</v>
      </c>
    </row>
    <row r="715" spans="1:14" x14ac:dyDescent="0.25">
      <c r="A715" s="1">
        <f>Forecast_Data!C709</f>
        <v>2013</v>
      </c>
      <c r="B715" s="1">
        <v>1</v>
      </c>
      <c r="C715" s="1">
        <f>Forecast_Data!E709</f>
        <v>0</v>
      </c>
      <c r="D715" s="1">
        <f>Forecast_Data!F709</f>
        <v>0</v>
      </c>
      <c r="E715" s="1">
        <f>Forecast_Data!G709</f>
        <v>0</v>
      </c>
      <c r="F715" s="1">
        <f>Forecast_Data!H709</f>
        <v>1</v>
      </c>
      <c r="G715" s="1">
        <f>Forecast_Data!I709</f>
        <v>0</v>
      </c>
      <c r="H715" s="1">
        <f>Forecast_Data!J709</f>
        <v>27</v>
      </c>
      <c r="I715" s="1">
        <f>Forecast_Data!K709</f>
        <v>1</v>
      </c>
      <c r="J715" s="1" t="str">
        <f>Forecast_Data!L709</f>
        <v>Phil Dawson</v>
      </c>
      <c r="K715" s="1" t="str">
        <f t="shared" si="50"/>
        <v>Phil Dawson-2013</v>
      </c>
      <c r="L715" s="13">
        <f t="shared" si="51"/>
        <v>0.95581464092396862</v>
      </c>
      <c r="M715" s="13">
        <f t="shared" si="52"/>
        <v>4.4185359076031383E-2</v>
      </c>
      <c r="N715" s="4">
        <f t="shared" si="53"/>
        <v>1.9523459566778288E-3</v>
      </c>
    </row>
    <row r="716" spans="1:14" x14ac:dyDescent="0.25">
      <c r="A716" s="1">
        <f>Forecast_Data!C710</f>
        <v>2013</v>
      </c>
      <c r="B716" s="1">
        <v>1</v>
      </c>
      <c r="C716" s="1">
        <f>Forecast_Data!E710</f>
        <v>0</v>
      </c>
      <c r="D716" s="1">
        <f>Forecast_Data!F710</f>
        <v>0</v>
      </c>
      <c r="E716" s="1">
        <f>Forecast_Data!G710</f>
        <v>0</v>
      </c>
      <c r="F716" s="1">
        <f>Forecast_Data!H710</f>
        <v>1</v>
      </c>
      <c r="G716" s="1">
        <f>Forecast_Data!I710</f>
        <v>0</v>
      </c>
      <c r="H716" s="1">
        <f>Forecast_Data!J710</f>
        <v>33</v>
      </c>
      <c r="I716" s="1">
        <f>Forecast_Data!K710</f>
        <v>1</v>
      </c>
      <c r="J716" s="1" t="str">
        <f>Forecast_Data!L710</f>
        <v>Phil Dawson</v>
      </c>
      <c r="K716" s="1" t="str">
        <f t="shared" si="50"/>
        <v>Phil Dawson-2013</v>
      </c>
      <c r="L716" s="13">
        <f t="shared" si="51"/>
        <v>0.91578908127035819</v>
      </c>
      <c r="M716" s="13">
        <f t="shared" si="52"/>
        <v>8.4210918729641815E-2</v>
      </c>
      <c r="N716" s="4">
        <f t="shared" si="53"/>
        <v>7.0914788332903387E-3</v>
      </c>
    </row>
    <row r="717" spans="1:14" x14ac:dyDescent="0.25">
      <c r="A717" s="1">
        <f>Forecast_Data!C711</f>
        <v>2013</v>
      </c>
      <c r="B717" s="1">
        <v>1</v>
      </c>
      <c r="C717" s="1">
        <f>Forecast_Data!E711</f>
        <v>0</v>
      </c>
      <c r="D717" s="1">
        <f>Forecast_Data!F711</f>
        <v>0</v>
      </c>
      <c r="E717" s="1">
        <f>Forecast_Data!G711</f>
        <v>0</v>
      </c>
      <c r="F717" s="1">
        <f>Forecast_Data!H711</f>
        <v>0</v>
      </c>
      <c r="G717" s="1">
        <f>Forecast_Data!I711</f>
        <v>0</v>
      </c>
      <c r="H717" s="1">
        <f>Forecast_Data!J711</f>
        <v>21</v>
      </c>
      <c r="I717" s="1">
        <f>Forecast_Data!K711</f>
        <v>1</v>
      </c>
      <c r="J717" s="1" t="str">
        <f>Forecast_Data!L711</f>
        <v>Phil Dawson</v>
      </c>
      <c r="K717" s="1" t="str">
        <f t="shared" si="50"/>
        <v>Phil Dawson-2013</v>
      </c>
      <c r="L717" s="13">
        <f t="shared" si="51"/>
        <v>0.98170547192525448</v>
      </c>
      <c r="M717" s="13">
        <f t="shared" si="52"/>
        <v>1.829452807474552E-2</v>
      </c>
      <c r="N717" s="4">
        <f t="shared" si="53"/>
        <v>3.3468975747765199E-4</v>
      </c>
    </row>
    <row r="718" spans="1:14" x14ac:dyDescent="0.25">
      <c r="A718" s="1">
        <f>Forecast_Data!C712</f>
        <v>2013</v>
      </c>
      <c r="B718" s="1">
        <v>1</v>
      </c>
      <c r="C718" s="1">
        <f>Forecast_Data!E712</f>
        <v>0</v>
      </c>
      <c r="D718" s="1">
        <f>Forecast_Data!F712</f>
        <v>0</v>
      </c>
      <c r="E718" s="1">
        <f>Forecast_Data!G712</f>
        <v>0</v>
      </c>
      <c r="F718" s="1">
        <f>Forecast_Data!H712</f>
        <v>1</v>
      </c>
      <c r="G718" s="1">
        <f>Forecast_Data!I712</f>
        <v>0</v>
      </c>
      <c r="H718" s="1">
        <f>Forecast_Data!J712</f>
        <v>38</v>
      </c>
      <c r="I718" s="1">
        <f>Forecast_Data!K712</f>
        <v>1</v>
      </c>
      <c r="J718" s="1" t="str">
        <f>Forecast_Data!L712</f>
        <v>Phil Dawson</v>
      </c>
      <c r="K718" s="1" t="str">
        <f t="shared" si="50"/>
        <v>Phil Dawson-2013</v>
      </c>
      <c r="L718" s="13">
        <f t="shared" si="51"/>
        <v>0.8597687528037512</v>
      </c>
      <c r="M718" s="13">
        <f t="shared" si="52"/>
        <v>0.1402312471962488</v>
      </c>
      <c r="N718" s="4">
        <f t="shared" si="53"/>
        <v>1.9664802690215435E-2</v>
      </c>
    </row>
    <row r="719" spans="1:14" x14ac:dyDescent="0.25">
      <c r="A719" s="1">
        <f>Forecast_Data!C713</f>
        <v>2013</v>
      </c>
      <c r="B719" s="1">
        <v>1</v>
      </c>
      <c r="C719" s="1">
        <f>Forecast_Data!E713</f>
        <v>0</v>
      </c>
      <c r="D719" s="1">
        <f>Forecast_Data!F713</f>
        <v>0</v>
      </c>
      <c r="E719" s="1">
        <f>Forecast_Data!G713</f>
        <v>0</v>
      </c>
      <c r="F719" s="1">
        <f>Forecast_Data!H713</f>
        <v>1</v>
      </c>
      <c r="G719" s="1">
        <f>Forecast_Data!I713</f>
        <v>0</v>
      </c>
      <c r="H719" s="1">
        <f>Forecast_Data!J713</f>
        <v>24</v>
      </c>
      <c r="I719" s="1">
        <f>Forecast_Data!K713</f>
        <v>1</v>
      </c>
      <c r="J719" s="1" t="str">
        <f>Forecast_Data!L713</f>
        <v>Phil Dawson</v>
      </c>
      <c r="K719" s="1" t="str">
        <f t="shared" si="50"/>
        <v>Phil Dawson-2013</v>
      </c>
      <c r="L719" s="13">
        <f t="shared" si="51"/>
        <v>0.96826313743625625</v>
      </c>
      <c r="M719" s="13">
        <f t="shared" si="52"/>
        <v>3.1736862563743751E-2</v>
      </c>
      <c r="N719" s="4">
        <f t="shared" si="53"/>
        <v>1.0072284453899595E-3</v>
      </c>
    </row>
    <row r="720" spans="1:14" x14ac:dyDescent="0.25">
      <c r="A720" s="1">
        <f>Forecast_Data!C714</f>
        <v>2013</v>
      </c>
      <c r="B720" s="1">
        <v>1</v>
      </c>
      <c r="C720" s="1">
        <f>Forecast_Data!E714</f>
        <v>0</v>
      </c>
      <c r="D720" s="1">
        <f>Forecast_Data!F714</f>
        <v>0</v>
      </c>
      <c r="E720" s="1">
        <f>Forecast_Data!G714</f>
        <v>0</v>
      </c>
      <c r="F720" s="1">
        <f>Forecast_Data!H714</f>
        <v>1</v>
      </c>
      <c r="G720" s="1">
        <f>Forecast_Data!I714</f>
        <v>0</v>
      </c>
      <c r="H720" s="1">
        <f>Forecast_Data!J714</f>
        <v>35</v>
      </c>
      <c r="I720" s="1">
        <f>Forecast_Data!K714</f>
        <v>1</v>
      </c>
      <c r="J720" s="1" t="str">
        <f>Forecast_Data!L714</f>
        <v>Phil Dawson</v>
      </c>
      <c r="K720" s="1" t="str">
        <f t="shared" si="50"/>
        <v>Phil Dawson-2013</v>
      </c>
      <c r="L720" s="13">
        <f t="shared" si="51"/>
        <v>0.89634201202718056</v>
      </c>
      <c r="M720" s="13">
        <f t="shared" si="52"/>
        <v>0.10365798797281944</v>
      </c>
      <c r="N720" s="4">
        <f t="shared" si="53"/>
        <v>1.074497847057318E-2</v>
      </c>
    </row>
    <row r="721" spans="1:14" x14ac:dyDescent="0.25">
      <c r="A721" s="1">
        <f>Forecast_Data!C715</f>
        <v>2013</v>
      </c>
      <c r="B721" s="1">
        <v>1</v>
      </c>
      <c r="C721" s="1">
        <f>Forecast_Data!E715</f>
        <v>0</v>
      </c>
      <c r="D721" s="1">
        <f>Forecast_Data!F715</f>
        <v>0</v>
      </c>
      <c r="E721" s="1">
        <f>Forecast_Data!G715</f>
        <v>0</v>
      </c>
      <c r="F721" s="1">
        <f>Forecast_Data!H715</f>
        <v>1</v>
      </c>
      <c r="G721" s="1">
        <f>Forecast_Data!I715</f>
        <v>0</v>
      </c>
      <c r="H721" s="1">
        <f>Forecast_Data!J715</f>
        <v>26</v>
      </c>
      <c r="I721" s="1">
        <f>Forecast_Data!K715</f>
        <v>1</v>
      </c>
      <c r="J721" s="1" t="str">
        <f>Forecast_Data!L715</f>
        <v>Phil Dawson</v>
      </c>
      <c r="K721" s="1" t="str">
        <f t="shared" si="50"/>
        <v>Phil Dawson-2013</v>
      </c>
      <c r="L721" s="13">
        <f t="shared" si="51"/>
        <v>0.96041018887912943</v>
      </c>
      <c r="M721" s="13">
        <f t="shared" si="52"/>
        <v>3.9589811120870566E-2</v>
      </c>
      <c r="N721" s="4">
        <f t="shared" si="53"/>
        <v>1.5673531445862068E-3</v>
      </c>
    </row>
    <row r="722" spans="1:14" x14ac:dyDescent="0.25">
      <c r="A722" s="1">
        <f>Forecast_Data!C716</f>
        <v>2013</v>
      </c>
      <c r="B722" s="1">
        <v>1</v>
      </c>
      <c r="C722" s="1">
        <f>Forecast_Data!E716</f>
        <v>0</v>
      </c>
      <c r="D722" s="1">
        <f>Forecast_Data!F716</f>
        <v>0</v>
      </c>
      <c r="E722" s="1">
        <f>Forecast_Data!G716</f>
        <v>0</v>
      </c>
      <c r="F722" s="1">
        <f>Forecast_Data!H716</f>
        <v>1</v>
      </c>
      <c r="G722" s="1">
        <f>Forecast_Data!I716</f>
        <v>0</v>
      </c>
      <c r="H722" s="1">
        <f>Forecast_Data!J716</f>
        <v>44</v>
      </c>
      <c r="I722" s="1">
        <f>Forecast_Data!K716</f>
        <v>1</v>
      </c>
      <c r="J722" s="1" t="str">
        <f>Forecast_Data!L716</f>
        <v>Phil Dawson</v>
      </c>
      <c r="K722" s="1" t="str">
        <f t="shared" si="50"/>
        <v>Phil Dawson-2013</v>
      </c>
      <c r="L722" s="13">
        <f t="shared" si="51"/>
        <v>0.75503737649364666</v>
      </c>
      <c r="M722" s="13">
        <f t="shared" si="52"/>
        <v>0.24496262350635334</v>
      </c>
      <c r="N722" s="4">
        <f t="shared" si="53"/>
        <v>6.0006686915115411E-2</v>
      </c>
    </row>
    <row r="723" spans="1:14" x14ac:dyDescent="0.25">
      <c r="A723" s="1">
        <f>Forecast_Data!C717</f>
        <v>2013</v>
      </c>
      <c r="B723" s="1">
        <v>1</v>
      </c>
      <c r="C723" s="1">
        <f>Forecast_Data!E717</f>
        <v>0</v>
      </c>
      <c r="D723" s="1">
        <f>Forecast_Data!F717</f>
        <v>0</v>
      </c>
      <c r="E723" s="1">
        <f>Forecast_Data!G717</f>
        <v>0</v>
      </c>
      <c r="F723" s="1">
        <f>Forecast_Data!H717</f>
        <v>1</v>
      </c>
      <c r="G723" s="1">
        <f>Forecast_Data!I717</f>
        <v>0</v>
      </c>
      <c r="H723" s="1">
        <f>Forecast_Data!J717</f>
        <v>44</v>
      </c>
      <c r="I723" s="1">
        <f>Forecast_Data!K717</f>
        <v>1</v>
      </c>
      <c r="J723" s="1" t="str">
        <f>Forecast_Data!L717</f>
        <v>Phil Dawson</v>
      </c>
      <c r="K723" s="1" t="str">
        <f t="shared" si="50"/>
        <v>Phil Dawson-2013</v>
      </c>
      <c r="L723" s="13">
        <f t="shared" si="51"/>
        <v>0.75503737649364666</v>
      </c>
      <c r="M723" s="13">
        <f t="shared" si="52"/>
        <v>0.24496262350635334</v>
      </c>
      <c r="N723" s="4">
        <f t="shared" si="53"/>
        <v>6.0006686915115411E-2</v>
      </c>
    </row>
    <row r="724" spans="1:14" x14ac:dyDescent="0.25">
      <c r="A724" s="1">
        <f>Forecast_Data!C718</f>
        <v>2013</v>
      </c>
      <c r="B724" s="1">
        <v>1</v>
      </c>
      <c r="C724" s="1">
        <f>Forecast_Data!E718</f>
        <v>0</v>
      </c>
      <c r="D724" s="1">
        <f>Forecast_Data!F718</f>
        <v>0</v>
      </c>
      <c r="E724" s="1">
        <f>Forecast_Data!G718</f>
        <v>0</v>
      </c>
      <c r="F724" s="1">
        <f>Forecast_Data!H718</f>
        <v>1</v>
      </c>
      <c r="G724" s="1">
        <f>Forecast_Data!I718</f>
        <v>0</v>
      </c>
      <c r="H724" s="1">
        <f>Forecast_Data!J718</f>
        <v>53</v>
      </c>
      <c r="I724" s="1">
        <f>Forecast_Data!K718</f>
        <v>1</v>
      </c>
      <c r="J724" s="1" t="str">
        <f>Forecast_Data!L718</f>
        <v>Phil Dawson</v>
      </c>
      <c r="K724" s="1" t="str">
        <f t="shared" si="50"/>
        <v>Phil Dawson-2013</v>
      </c>
      <c r="L724" s="13">
        <f t="shared" si="51"/>
        <v>0.52350717624254128</v>
      </c>
      <c r="M724" s="13">
        <f t="shared" si="52"/>
        <v>0.47649282375745872</v>
      </c>
      <c r="N724" s="4">
        <f t="shared" si="53"/>
        <v>0.22704541109235662</v>
      </c>
    </row>
    <row r="725" spans="1:14" x14ac:dyDescent="0.25">
      <c r="A725" s="1">
        <f>Forecast_Data!C719</f>
        <v>2013</v>
      </c>
      <c r="B725" s="1">
        <v>1</v>
      </c>
      <c r="C725" s="1">
        <f>Forecast_Data!E719</f>
        <v>0</v>
      </c>
      <c r="D725" s="1">
        <f>Forecast_Data!F719</f>
        <v>0</v>
      </c>
      <c r="E725" s="1">
        <f>Forecast_Data!G719</f>
        <v>0</v>
      </c>
      <c r="F725" s="1">
        <f>Forecast_Data!H719</f>
        <v>1</v>
      </c>
      <c r="G725" s="1">
        <f>Forecast_Data!I719</f>
        <v>0</v>
      </c>
      <c r="H725" s="1">
        <f>Forecast_Data!J719</f>
        <v>43</v>
      </c>
      <c r="I725" s="1">
        <f>Forecast_Data!K719</f>
        <v>1</v>
      </c>
      <c r="J725" s="1" t="str">
        <f>Forecast_Data!L719</f>
        <v>Phil Dawson</v>
      </c>
      <c r="K725" s="1" t="str">
        <f t="shared" si="50"/>
        <v>Phil Dawson-2013</v>
      </c>
      <c r="L725" s="13">
        <f t="shared" si="51"/>
        <v>0.77561271064965442</v>
      </c>
      <c r="M725" s="13">
        <f t="shared" si="52"/>
        <v>0.22438728935034558</v>
      </c>
      <c r="N725" s="4">
        <f t="shared" si="53"/>
        <v>5.0349655621995712E-2</v>
      </c>
    </row>
    <row r="726" spans="1:14" x14ac:dyDescent="0.25">
      <c r="A726" s="1">
        <f>Forecast_Data!C720</f>
        <v>2013</v>
      </c>
      <c r="B726" s="1">
        <v>1</v>
      </c>
      <c r="C726" s="1">
        <f>Forecast_Data!E720</f>
        <v>0</v>
      </c>
      <c r="D726" s="1">
        <f>Forecast_Data!F720</f>
        <v>0</v>
      </c>
      <c r="E726" s="1">
        <f>Forecast_Data!G720</f>
        <v>0</v>
      </c>
      <c r="F726" s="1">
        <f>Forecast_Data!H720</f>
        <v>1</v>
      </c>
      <c r="G726" s="1">
        <f>Forecast_Data!I720</f>
        <v>0</v>
      </c>
      <c r="H726" s="1">
        <f>Forecast_Data!J720</f>
        <v>25</v>
      </c>
      <c r="I726" s="1">
        <f>Forecast_Data!K720</f>
        <v>1</v>
      </c>
      <c r="J726" s="1" t="str">
        <f>Forecast_Data!L720</f>
        <v>Phil Dawson</v>
      </c>
      <c r="K726" s="1" t="str">
        <f t="shared" si="50"/>
        <v>Phil Dawson-2013</v>
      </c>
      <c r="L726" s="13">
        <f t="shared" si="51"/>
        <v>0.96454550109563053</v>
      </c>
      <c r="M726" s="13">
        <f t="shared" si="52"/>
        <v>3.5454498904369469E-2</v>
      </c>
      <c r="N726" s="4">
        <f t="shared" si="53"/>
        <v>1.2570214925599359E-3</v>
      </c>
    </row>
    <row r="727" spans="1:14" x14ac:dyDescent="0.25">
      <c r="A727" s="1">
        <f>Forecast_Data!C721</f>
        <v>2013</v>
      </c>
      <c r="B727" s="1">
        <v>1</v>
      </c>
      <c r="C727" s="1">
        <f>Forecast_Data!E721</f>
        <v>0</v>
      </c>
      <c r="D727" s="1">
        <f>Forecast_Data!F721</f>
        <v>1</v>
      </c>
      <c r="E727" s="1">
        <f>Forecast_Data!G721</f>
        <v>1</v>
      </c>
      <c r="F727" s="1">
        <f>Forecast_Data!H721</f>
        <v>1</v>
      </c>
      <c r="G727" s="1">
        <f>Forecast_Data!I721</f>
        <v>0</v>
      </c>
      <c r="H727" s="1">
        <f>Forecast_Data!J721</f>
        <v>29</v>
      </c>
      <c r="I727" s="1">
        <f>Forecast_Data!K721</f>
        <v>1</v>
      </c>
      <c r="J727" s="1" t="str">
        <f>Forecast_Data!L721</f>
        <v>Phil Dawson</v>
      </c>
      <c r="K727" s="1" t="str">
        <f t="shared" si="50"/>
        <v>Phil Dawson-2013</v>
      </c>
      <c r="L727" s="13">
        <f t="shared" si="51"/>
        <v>0.90499973887307916</v>
      </c>
      <c r="M727" s="13">
        <f t="shared" si="52"/>
        <v>9.5000261126920837E-2</v>
      </c>
      <c r="N727" s="4">
        <f t="shared" si="53"/>
        <v>9.0250496141831456E-3</v>
      </c>
    </row>
    <row r="728" spans="1:14" x14ac:dyDescent="0.25">
      <c r="A728" s="1">
        <f>Forecast_Data!C722</f>
        <v>2013</v>
      </c>
      <c r="B728" s="1">
        <v>1</v>
      </c>
      <c r="C728" s="1">
        <f>Forecast_Data!E722</f>
        <v>0</v>
      </c>
      <c r="D728" s="1">
        <f>Forecast_Data!F722</f>
        <v>1</v>
      </c>
      <c r="E728" s="1">
        <f>Forecast_Data!G722</f>
        <v>1</v>
      </c>
      <c r="F728" s="1">
        <f>Forecast_Data!H722</f>
        <v>1</v>
      </c>
      <c r="G728" s="1">
        <f>Forecast_Data!I722</f>
        <v>0</v>
      </c>
      <c r="H728" s="1">
        <f>Forecast_Data!J722</f>
        <v>49</v>
      </c>
      <c r="I728" s="1">
        <f>Forecast_Data!K722</f>
        <v>1</v>
      </c>
      <c r="J728" s="1" t="str">
        <f>Forecast_Data!L722</f>
        <v>Phil Dawson</v>
      </c>
      <c r="K728" s="1" t="str">
        <f t="shared" si="50"/>
        <v>Phil Dawson-2013</v>
      </c>
      <c r="L728" s="13">
        <f t="shared" si="51"/>
        <v>0.49042407156500639</v>
      </c>
      <c r="M728" s="13">
        <f t="shared" si="52"/>
        <v>0.50957592843499366</v>
      </c>
      <c r="N728" s="4">
        <f t="shared" si="53"/>
        <v>0.2596676268403858</v>
      </c>
    </row>
    <row r="729" spans="1:14" x14ac:dyDescent="0.25">
      <c r="A729" s="1">
        <f>Forecast_Data!C723</f>
        <v>2013</v>
      </c>
      <c r="B729" s="1">
        <v>1</v>
      </c>
      <c r="C729" s="1">
        <f>Forecast_Data!E723</f>
        <v>0</v>
      </c>
      <c r="D729" s="1">
        <f>Forecast_Data!F723</f>
        <v>0</v>
      </c>
      <c r="E729" s="1">
        <f>Forecast_Data!G723</f>
        <v>0</v>
      </c>
      <c r="F729" s="1">
        <f>Forecast_Data!H723</f>
        <v>1</v>
      </c>
      <c r="G729" s="1">
        <f>Forecast_Data!I723</f>
        <v>0</v>
      </c>
      <c r="H729" s="1">
        <f>Forecast_Data!J723</f>
        <v>32</v>
      </c>
      <c r="I729" s="1">
        <f>Forecast_Data!K723</f>
        <v>1</v>
      </c>
      <c r="J729" s="1" t="str">
        <f>Forecast_Data!L723</f>
        <v>Phil Dawson</v>
      </c>
      <c r="K729" s="1" t="str">
        <f t="shared" si="50"/>
        <v>Phil Dawson-2013</v>
      </c>
      <c r="L729" s="13">
        <f t="shared" si="51"/>
        <v>0.92421747345102112</v>
      </c>
      <c r="M729" s="13">
        <f t="shared" si="52"/>
        <v>7.5782526548978879E-2</v>
      </c>
      <c r="N729" s="4">
        <f t="shared" si="53"/>
        <v>5.7429913301466889E-3</v>
      </c>
    </row>
    <row r="730" spans="1:14" x14ac:dyDescent="0.25">
      <c r="A730" s="1">
        <f>Forecast_Data!C724</f>
        <v>2013</v>
      </c>
      <c r="B730" s="1">
        <v>1</v>
      </c>
      <c r="C730" s="1">
        <f>Forecast_Data!E724</f>
        <v>0</v>
      </c>
      <c r="D730" s="1">
        <f>Forecast_Data!F724</f>
        <v>0</v>
      </c>
      <c r="E730" s="1">
        <f>Forecast_Data!G724</f>
        <v>0</v>
      </c>
      <c r="F730" s="1">
        <f>Forecast_Data!H724</f>
        <v>1</v>
      </c>
      <c r="G730" s="1">
        <f>Forecast_Data!I724</f>
        <v>0</v>
      </c>
      <c r="H730" s="1">
        <f>Forecast_Data!J724</f>
        <v>43</v>
      </c>
      <c r="I730" s="1">
        <f>Forecast_Data!K724</f>
        <v>1</v>
      </c>
      <c r="J730" s="1" t="str">
        <f>Forecast_Data!L724</f>
        <v>Phil Dawson</v>
      </c>
      <c r="K730" s="1" t="str">
        <f t="shared" si="50"/>
        <v>Phil Dawson-2013</v>
      </c>
      <c r="L730" s="13">
        <f t="shared" si="51"/>
        <v>0.77561271064965442</v>
      </c>
      <c r="M730" s="13">
        <f t="shared" si="52"/>
        <v>0.22438728935034558</v>
      </c>
      <c r="N730" s="4">
        <f t="shared" si="53"/>
        <v>5.0349655621995712E-2</v>
      </c>
    </row>
    <row r="731" spans="1:14" x14ac:dyDescent="0.25">
      <c r="A731" s="1">
        <f>Forecast_Data!C725</f>
        <v>2013</v>
      </c>
      <c r="B731" s="1">
        <v>1</v>
      </c>
      <c r="C731" s="1">
        <f>Forecast_Data!E725</f>
        <v>0</v>
      </c>
      <c r="D731" s="1">
        <f>Forecast_Data!F725</f>
        <v>0</v>
      </c>
      <c r="E731" s="1">
        <f>Forecast_Data!G725</f>
        <v>0</v>
      </c>
      <c r="F731" s="1">
        <f>Forecast_Data!H725</f>
        <v>1</v>
      </c>
      <c r="G731" s="1">
        <f>Forecast_Data!I725</f>
        <v>0</v>
      </c>
      <c r="H731" s="1">
        <f>Forecast_Data!J725</f>
        <v>24</v>
      </c>
      <c r="I731" s="1">
        <f>Forecast_Data!K725</f>
        <v>1</v>
      </c>
      <c r="J731" s="1" t="str">
        <f>Forecast_Data!L725</f>
        <v>Phil Dawson</v>
      </c>
      <c r="K731" s="1" t="str">
        <f t="shared" si="50"/>
        <v>Phil Dawson-2013</v>
      </c>
      <c r="L731" s="13">
        <f t="shared" si="51"/>
        <v>0.96826313743625625</v>
      </c>
      <c r="M731" s="13">
        <f t="shared" si="52"/>
        <v>3.1736862563743751E-2</v>
      </c>
      <c r="N731" s="4">
        <f t="shared" si="53"/>
        <v>1.0072284453899595E-3</v>
      </c>
    </row>
    <row r="732" spans="1:14" x14ac:dyDescent="0.25">
      <c r="A732" s="1">
        <f>Forecast_Data!C726</f>
        <v>2013</v>
      </c>
      <c r="B732" s="1">
        <v>1</v>
      </c>
      <c r="C732" s="1">
        <f>Forecast_Data!E726</f>
        <v>0</v>
      </c>
      <c r="D732" s="1">
        <f>Forecast_Data!F726</f>
        <v>1</v>
      </c>
      <c r="E732" s="1">
        <f>Forecast_Data!G726</f>
        <v>0</v>
      </c>
      <c r="F732" s="1">
        <f>Forecast_Data!H726</f>
        <v>1</v>
      </c>
      <c r="G732" s="1">
        <f>Forecast_Data!I726</f>
        <v>0</v>
      </c>
      <c r="H732" s="1">
        <f>Forecast_Data!J726</f>
        <v>23</v>
      </c>
      <c r="I732" s="1">
        <f>Forecast_Data!K726</f>
        <v>1</v>
      </c>
      <c r="J732" s="1" t="str">
        <f>Forecast_Data!L726</f>
        <v>Phil Dawson</v>
      </c>
      <c r="K732" s="1" t="str">
        <f t="shared" si="50"/>
        <v>Phil Dawson-2013</v>
      </c>
      <c r="L732" s="13">
        <f t="shared" si="51"/>
        <v>0.95912912182794485</v>
      </c>
      <c r="M732" s="13">
        <f t="shared" si="52"/>
        <v>4.0870878172055147E-2</v>
      </c>
      <c r="N732" s="4">
        <f t="shared" si="53"/>
        <v>1.670428682554974E-3</v>
      </c>
    </row>
    <row r="733" spans="1:14" x14ac:dyDescent="0.25">
      <c r="A733" s="1">
        <f>Forecast_Data!C727</f>
        <v>2013</v>
      </c>
      <c r="B733" s="1">
        <v>1</v>
      </c>
      <c r="C733" s="1">
        <f>Forecast_Data!E727</f>
        <v>0</v>
      </c>
      <c r="D733" s="1">
        <f>Forecast_Data!F727</f>
        <v>1</v>
      </c>
      <c r="E733" s="1">
        <f>Forecast_Data!G727</f>
        <v>0</v>
      </c>
      <c r="F733" s="1">
        <f>Forecast_Data!H727</f>
        <v>1</v>
      </c>
      <c r="G733" s="1">
        <f>Forecast_Data!I727</f>
        <v>0</v>
      </c>
      <c r="H733" s="1">
        <f>Forecast_Data!J727</f>
        <v>48</v>
      </c>
      <c r="I733" s="1">
        <f>Forecast_Data!K727</f>
        <v>1</v>
      </c>
      <c r="J733" s="1" t="str">
        <f>Forecast_Data!L727</f>
        <v>Phil Dawson</v>
      </c>
      <c r="K733" s="1" t="str">
        <f t="shared" si="50"/>
        <v>Phil Dawson-2013</v>
      </c>
      <c r="L733" s="13">
        <f t="shared" si="51"/>
        <v>0.57203375045187888</v>
      </c>
      <c r="M733" s="13">
        <f t="shared" si="52"/>
        <v>0.42796624954812112</v>
      </c>
      <c r="N733" s="4">
        <f t="shared" si="53"/>
        <v>0.18315511075228469</v>
      </c>
    </row>
    <row r="734" spans="1:14" x14ac:dyDescent="0.25">
      <c r="A734" s="1">
        <f>Forecast_Data!C728</f>
        <v>2013</v>
      </c>
      <c r="B734" s="1">
        <v>1</v>
      </c>
      <c r="C734" s="1">
        <f>Forecast_Data!E728</f>
        <v>0</v>
      </c>
      <c r="D734" s="1">
        <f>Forecast_Data!F728</f>
        <v>1</v>
      </c>
      <c r="E734" s="1">
        <f>Forecast_Data!G728</f>
        <v>0</v>
      </c>
      <c r="F734" s="1">
        <f>Forecast_Data!H728</f>
        <v>1</v>
      </c>
      <c r="G734" s="1">
        <f>Forecast_Data!I728</f>
        <v>0</v>
      </c>
      <c r="H734" s="1">
        <f>Forecast_Data!J728</f>
        <v>52</v>
      </c>
      <c r="I734" s="1">
        <f>Forecast_Data!K728</f>
        <v>1</v>
      </c>
      <c r="J734" s="1" t="str">
        <f>Forecast_Data!L728</f>
        <v>Phil Dawson</v>
      </c>
      <c r="K734" s="1" t="str">
        <f t="shared" si="50"/>
        <v>Phil Dawson-2013</v>
      </c>
      <c r="L734" s="13">
        <f t="shared" si="51"/>
        <v>0.45801931094003834</v>
      </c>
      <c r="M734" s="13">
        <f t="shared" si="52"/>
        <v>0.54198068905996166</v>
      </c>
      <c r="N734" s="4">
        <f t="shared" si="53"/>
        <v>0.29374306731391087</v>
      </c>
    </row>
    <row r="735" spans="1:14" x14ac:dyDescent="0.25">
      <c r="A735" s="1">
        <f>Forecast_Data!C729</f>
        <v>2013</v>
      </c>
      <c r="B735" s="1">
        <v>1</v>
      </c>
      <c r="C735" s="1">
        <f>Forecast_Data!E729</f>
        <v>0</v>
      </c>
      <c r="D735" s="1">
        <f>Forecast_Data!F729</f>
        <v>1</v>
      </c>
      <c r="E735" s="1">
        <f>Forecast_Data!G729</f>
        <v>0</v>
      </c>
      <c r="F735" s="1">
        <f>Forecast_Data!H729</f>
        <v>1</v>
      </c>
      <c r="G735" s="1">
        <f>Forecast_Data!I729</f>
        <v>0</v>
      </c>
      <c r="H735" s="1">
        <f>Forecast_Data!J729</f>
        <v>22</v>
      </c>
      <c r="I735" s="1">
        <f>Forecast_Data!K729</f>
        <v>1</v>
      </c>
      <c r="J735" s="1" t="str">
        <f>Forecast_Data!L729</f>
        <v>Phil Dawson</v>
      </c>
      <c r="K735" s="1" t="str">
        <f t="shared" si="50"/>
        <v>Phil Dawson-2013</v>
      </c>
      <c r="L735" s="13">
        <f t="shared" si="51"/>
        <v>0.96339314618205019</v>
      </c>
      <c r="M735" s="13">
        <f t="shared" si="52"/>
        <v>3.6606853817949814E-2</v>
      </c>
      <c r="N735" s="4">
        <f t="shared" si="53"/>
        <v>1.3400617464487468E-3</v>
      </c>
    </row>
    <row r="736" spans="1:14" x14ac:dyDescent="0.25">
      <c r="A736" s="1">
        <f>Forecast_Data!C730</f>
        <v>2013</v>
      </c>
      <c r="B736" s="1">
        <v>1</v>
      </c>
      <c r="C736" s="1">
        <f>Forecast_Data!E730</f>
        <v>0</v>
      </c>
      <c r="D736" s="1">
        <f>Forecast_Data!F730</f>
        <v>0</v>
      </c>
      <c r="E736" s="1">
        <f>Forecast_Data!G730</f>
        <v>0</v>
      </c>
      <c r="F736" s="1">
        <f>Forecast_Data!H730</f>
        <v>1</v>
      </c>
      <c r="G736" s="1">
        <f>Forecast_Data!I730</f>
        <v>0</v>
      </c>
      <c r="H736" s="1">
        <f>Forecast_Data!J730</f>
        <v>47</v>
      </c>
      <c r="I736" s="1">
        <f>Forecast_Data!K730</f>
        <v>1</v>
      </c>
      <c r="J736" s="1" t="str">
        <f>Forecast_Data!L730</f>
        <v>Phil Dawson</v>
      </c>
      <c r="K736" s="1" t="str">
        <f t="shared" si="50"/>
        <v>Phil Dawson-2013</v>
      </c>
      <c r="L736" s="13">
        <f t="shared" si="51"/>
        <v>0.68606945453005364</v>
      </c>
      <c r="M736" s="13">
        <f t="shared" si="52"/>
        <v>0.31393054546994636</v>
      </c>
      <c r="N736" s="4">
        <f t="shared" si="53"/>
        <v>9.8552387379058068E-2</v>
      </c>
    </row>
    <row r="737" spans="1:14" x14ac:dyDescent="0.25">
      <c r="A737" s="1">
        <f>Forecast_Data!C731</f>
        <v>2013</v>
      </c>
      <c r="B737" s="1">
        <v>1</v>
      </c>
      <c r="C737" s="1">
        <f>Forecast_Data!E731</f>
        <v>0</v>
      </c>
      <c r="D737" s="1">
        <f>Forecast_Data!F731</f>
        <v>0</v>
      </c>
      <c r="E737" s="1">
        <f>Forecast_Data!G731</f>
        <v>0</v>
      </c>
      <c r="F737" s="1">
        <f>Forecast_Data!H731</f>
        <v>1</v>
      </c>
      <c r="G737" s="1">
        <f>Forecast_Data!I731</f>
        <v>0</v>
      </c>
      <c r="H737" s="1">
        <f>Forecast_Data!J731</f>
        <v>43</v>
      </c>
      <c r="I737" s="1">
        <f>Forecast_Data!K731</f>
        <v>1</v>
      </c>
      <c r="J737" s="1" t="str">
        <f>Forecast_Data!L731</f>
        <v>Phil Dawson</v>
      </c>
      <c r="K737" s="1" t="str">
        <f t="shared" si="50"/>
        <v>Phil Dawson-2013</v>
      </c>
      <c r="L737" s="13">
        <f t="shared" si="51"/>
        <v>0.77561271064965442</v>
      </c>
      <c r="M737" s="13">
        <f t="shared" si="52"/>
        <v>0.22438728935034558</v>
      </c>
      <c r="N737" s="4">
        <f t="shared" si="53"/>
        <v>5.0349655621995712E-2</v>
      </c>
    </row>
    <row r="738" spans="1:14" x14ac:dyDescent="0.25">
      <c r="A738" s="1">
        <f>Forecast_Data!C732</f>
        <v>2013</v>
      </c>
      <c r="B738" s="1">
        <v>1</v>
      </c>
      <c r="C738" s="1">
        <f>Forecast_Data!E732</f>
        <v>0</v>
      </c>
      <c r="D738" s="1">
        <f>Forecast_Data!F732</f>
        <v>0</v>
      </c>
      <c r="E738" s="1">
        <f>Forecast_Data!G732</f>
        <v>0</v>
      </c>
      <c r="F738" s="1">
        <f>Forecast_Data!H732</f>
        <v>1</v>
      </c>
      <c r="G738" s="1">
        <f>Forecast_Data!I732</f>
        <v>0</v>
      </c>
      <c r="H738" s="1">
        <f>Forecast_Data!J732</f>
        <v>21</v>
      </c>
      <c r="I738" s="1">
        <f>Forecast_Data!K732</f>
        <v>1</v>
      </c>
      <c r="J738" s="1" t="str">
        <f>Forecast_Data!L732</f>
        <v>Phil Dawson</v>
      </c>
      <c r="K738" s="1" t="str">
        <f t="shared" si="50"/>
        <v>Phil Dawson-2013</v>
      </c>
      <c r="L738" s="13">
        <f t="shared" si="51"/>
        <v>0.97728781281658972</v>
      </c>
      <c r="M738" s="13">
        <f t="shared" si="52"/>
        <v>2.2712187183410282E-2</v>
      </c>
      <c r="N738" s="4">
        <f t="shared" si="53"/>
        <v>5.1584344665426629E-4</v>
      </c>
    </row>
    <row r="739" spans="1:14" x14ac:dyDescent="0.25">
      <c r="A739" s="1">
        <f>Forecast_Data!C733</f>
        <v>2013</v>
      </c>
      <c r="B739" s="1">
        <v>1</v>
      </c>
      <c r="C739" s="1">
        <f>Forecast_Data!E733</f>
        <v>0</v>
      </c>
      <c r="D739" s="1">
        <f>Forecast_Data!F733</f>
        <v>0</v>
      </c>
      <c r="E739" s="1">
        <f>Forecast_Data!G733</f>
        <v>0</v>
      </c>
      <c r="F739" s="1">
        <f>Forecast_Data!H733</f>
        <v>1</v>
      </c>
      <c r="G739" s="1">
        <f>Forecast_Data!I733</f>
        <v>0</v>
      </c>
      <c r="H739" s="1">
        <f>Forecast_Data!J733</f>
        <v>35</v>
      </c>
      <c r="I739" s="1">
        <f>Forecast_Data!K733</f>
        <v>1</v>
      </c>
      <c r="J739" s="1" t="str">
        <f>Forecast_Data!L733</f>
        <v>Phil Dawson</v>
      </c>
      <c r="K739" s="1" t="str">
        <f t="shared" si="50"/>
        <v>Phil Dawson-2013</v>
      </c>
      <c r="L739" s="13">
        <f t="shared" si="51"/>
        <v>0.89634201202718056</v>
      </c>
      <c r="M739" s="13">
        <f t="shared" si="52"/>
        <v>0.10365798797281944</v>
      </c>
      <c r="N739" s="4">
        <f t="shared" si="53"/>
        <v>1.074497847057318E-2</v>
      </c>
    </row>
    <row r="740" spans="1:14" x14ac:dyDescent="0.25">
      <c r="A740" s="1">
        <f>Forecast_Data!C734</f>
        <v>2013</v>
      </c>
      <c r="B740" s="1">
        <v>1</v>
      </c>
      <c r="C740" s="1">
        <f>Forecast_Data!E734</f>
        <v>0</v>
      </c>
      <c r="D740" s="1">
        <f>Forecast_Data!F734</f>
        <v>0</v>
      </c>
      <c r="E740" s="1">
        <f>Forecast_Data!G734</f>
        <v>0</v>
      </c>
      <c r="F740" s="1">
        <f>Forecast_Data!H734</f>
        <v>1</v>
      </c>
      <c r="G740" s="1">
        <f>Forecast_Data!I734</f>
        <v>0</v>
      </c>
      <c r="H740" s="1">
        <f>Forecast_Data!J734</f>
        <v>49</v>
      </c>
      <c r="I740" s="1">
        <f>Forecast_Data!K734</f>
        <v>1</v>
      </c>
      <c r="J740" s="1" t="str">
        <f>Forecast_Data!L734</f>
        <v>Phil Dawson</v>
      </c>
      <c r="K740" s="1" t="str">
        <f t="shared" si="50"/>
        <v>Phil Dawson-2013</v>
      </c>
      <c r="L740" s="13">
        <f t="shared" si="51"/>
        <v>0.63473182066337186</v>
      </c>
      <c r="M740" s="13">
        <f t="shared" si="52"/>
        <v>0.36526817933662814</v>
      </c>
      <c r="N740" s="4">
        <f t="shared" si="53"/>
        <v>0.13342084283589514</v>
      </c>
    </row>
    <row r="741" spans="1:14" x14ac:dyDescent="0.25">
      <c r="A741" s="1">
        <f>Forecast_Data!C735</f>
        <v>2013</v>
      </c>
      <c r="B741" s="1">
        <v>1</v>
      </c>
      <c r="C741" s="1">
        <f>Forecast_Data!E735</f>
        <v>0</v>
      </c>
      <c r="D741" s="1">
        <f>Forecast_Data!F735</f>
        <v>0</v>
      </c>
      <c r="E741" s="1">
        <f>Forecast_Data!G735</f>
        <v>0</v>
      </c>
      <c r="F741" s="1">
        <f>Forecast_Data!H735</f>
        <v>1</v>
      </c>
      <c r="G741" s="1">
        <f>Forecast_Data!I735</f>
        <v>0</v>
      </c>
      <c r="H741" s="1">
        <f>Forecast_Data!J735</f>
        <v>30</v>
      </c>
      <c r="I741" s="1">
        <f>Forecast_Data!K735</f>
        <v>1</v>
      </c>
      <c r="J741" s="1" t="str">
        <f>Forecast_Data!L735</f>
        <v>Phil Dawson</v>
      </c>
      <c r="K741" s="1" t="str">
        <f t="shared" si="50"/>
        <v>Phil Dawson-2013</v>
      </c>
      <c r="L741" s="13">
        <f t="shared" si="51"/>
        <v>0.93879199758670429</v>
      </c>
      <c r="M741" s="13">
        <f t="shared" si="52"/>
        <v>6.1208002413295715E-2</v>
      </c>
      <c r="N741" s="4">
        <f t="shared" si="53"/>
        <v>3.7464195594260142E-3</v>
      </c>
    </row>
    <row r="742" spans="1:14" x14ac:dyDescent="0.25">
      <c r="A742" s="1">
        <f>Forecast_Data!C736</f>
        <v>2013</v>
      </c>
      <c r="B742" s="1">
        <v>1</v>
      </c>
      <c r="C742" s="1">
        <f>Forecast_Data!E736</f>
        <v>0</v>
      </c>
      <c r="D742" s="1">
        <f>Forecast_Data!F736</f>
        <v>1</v>
      </c>
      <c r="E742" s="1">
        <f>Forecast_Data!G736</f>
        <v>1</v>
      </c>
      <c r="F742" s="1">
        <f>Forecast_Data!H736</f>
        <v>0</v>
      </c>
      <c r="G742" s="1">
        <f>Forecast_Data!I736</f>
        <v>0</v>
      </c>
      <c r="H742" s="1">
        <f>Forecast_Data!J736</f>
        <v>22</v>
      </c>
      <c r="I742" s="1">
        <f>Forecast_Data!K736</f>
        <v>1</v>
      </c>
      <c r="J742" s="1" t="str">
        <f>Forecast_Data!L736</f>
        <v>Phil Dawson</v>
      </c>
      <c r="K742" s="1" t="str">
        <f t="shared" si="50"/>
        <v>Phil Dawson-2013</v>
      </c>
      <c r="L742" s="13">
        <f t="shared" si="51"/>
        <v>0.96363802013920863</v>
      </c>
      <c r="M742" s="13">
        <f t="shared" si="52"/>
        <v>3.6361979860791371E-2</v>
      </c>
      <c r="N742" s="4">
        <f t="shared" si="53"/>
        <v>1.3221935793965973E-3</v>
      </c>
    </row>
    <row r="743" spans="1:14" x14ac:dyDescent="0.25">
      <c r="A743" s="1">
        <f>Forecast_Data!C737</f>
        <v>2013</v>
      </c>
      <c r="B743" s="1">
        <v>1</v>
      </c>
      <c r="C743" s="1">
        <f>Forecast_Data!E737</f>
        <v>0</v>
      </c>
      <c r="D743" s="1">
        <f>Forecast_Data!F737</f>
        <v>1</v>
      </c>
      <c r="E743" s="1">
        <f>Forecast_Data!G737</f>
        <v>1</v>
      </c>
      <c r="F743" s="1">
        <f>Forecast_Data!H737</f>
        <v>0</v>
      </c>
      <c r="G743" s="1">
        <f>Forecast_Data!I737</f>
        <v>0</v>
      </c>
      <c r="H743" s="1">
        <f>Forecast_Data!J737</f>
        <v>25</v>
      </c>
      <c r="I743" s="1">
        <f>Forecast_Data!K737</f>
        <v>1</v>
      </c>
      <c r="J743" s="1" t="str">
        <f>Forecast_Data!L737</f>
        <v>Phil Dawson</v>
      </c>
      <c r="K743" s="1" t="str">
        <f t="shared" si="50"/>
        <v>Phil Dawson-2013</v>
      </c>
      <c r="L743" s="13">
        <f t="shared" si="51"/>
        <v>0.94947003742535641</v>
      </c>
      <c r="M743" s="13">
        <f t="shared" si="52"/>
        <v>5.0529962574643594E-2</v>
      </c>
      <c r="N743" s="4">
        <f t="shared" si="53"/>
        <v>2.5532771177948824E-3</v>
      </c>
    </row>
    <row r="744" spans="1:14" x14ac:dyDescent="0.25">
      <c r="A744" s="1">
        <f>Forecast_Data!C738</f>
        <v>2013</v>
      </c>
      <c r="B744" s="1">
        <v>1</v>
      </c>
      <c r="C744" s="1">
        <f>Forecast_Data!E738</f>
        <v>0</v>
      </c>
      <c r="D744" s="1">
        <f>Forecast_Data!F738</f>
        <v>1</v>
      </c>
      <c r="E744" s="1">
        <f>Forecast_Data!G738</f>
        <v>1</v>
      </c>
      <c r="F744" s="1">
        <f>Forecast_Data!H738</f>
        <v>0</v>
      </c>
      <c r="G744" s="1">
        <f>Forecast_Data!I738</f>
        <v>0</v>
      </c>
      <c r="H744" s="1">
        <f>Forecast_Data!J738</f>
        <v>33</v>
      </c>
      <c r="I744" s="1">
        <f>Forecast_Data!K738</f>
        <v>1</v>
      </c>
      <c r="J744" s="1" t="str">
        <f>Forecast_Data!L738</f>
        <v>Phil Dawson</v>
      </c>
      <c r="K744" s="1" t="str">
        <f t="shared" si="50"/>
        <v>Phil Dawson-2013</v>
      </c>
      <c r="L744" s="13">
        <f t="shared" si="51"/>
        <v>0.88250743200388926</v>
      </c>
      <c r="M744" s="13">
        <f t="shared" si="52"/>
        <v>0.11749256799611074</v>
      </c>
      <c r="N744" s="4">
        <f t="shared" si="53"/>
        <v>1.3804503534320707E-2</v>
      </c>
    </row>
    <row r="745" spans="1:14" x14ac:dyDescent="0.25">
      <c r="A745" s="1">
        <f>Forecast_Data!C739</f>
        <v>2013</v>
      </c>
      <c r="B745" s="1">
        <v>1</v>
      </c>
      <c r="C745" s="1">
        <f>Forecast_Data!E739</f>
        <v>0</v>
      </c>
      <c r="D745" s="1">
        <f>Forecast_Data!F739</f>
        <v>0</v>
      </c>
      <c r="E745" s="1">
        <f>Forecast_Data!G739</f>
        <v>0</v>
      </c>
      <c r="F745" s="1">
        <f>Forecast_Data!H739</f>
        <v>1</v>
      </c>
      <c r="G745" s="1">
        <f>Forecast_Data!I739</f>
        <v>0</v>
      </c>
      <c r="H745" s="1">
        <f>Forecast_Data!J739</f>
        <v>49</v>
      </c>
      <c r="I745" s="1">
        <f>Forecast_Data!K739</f>
        <v>1</v>
      </c>
      <c r="J745" s="1" t="str">
        <f>Forecast_Data!L739</f>
        <v>Phil Dawson</v>
      </c>
      <c r="K745" s="1" t="str">
        <f t="shared" si="50"/>
        <v>Phil Dawson-2013</v>
      </c>
      <c r="L745" s="13">
        <f t="shared" si="51"/>
        <v>0.63473182066337186</v>
      </c>
      <c r="M745" s="13">
        <f t="shared" si="52"/>
        <v>0.36526817933662814</v>
      </c>
      <c r="N745" s="4">
        <f t="shared" si="53"/>
        <v>0.13342084283589514</v>
      </c>
    </row>
    <row r="746" spans="1:14" x14ac:dyDescent="0.25">
      <c r="A746" s="1">
        <f>Forecast_Data!C740</f>
        <v>2013</v>
      </c>
      <c r="B746" s="1">
        <v>1</v>
      </c>
      <c r="C746" s="1">
        <f>Forecast_Data!E740</f>
        <v>0</v>
      </c>
      <c r="D746" s="1">
        <f>Forecast_Data!F740</f>
        <v>0</v>
      </c>
      <c r="E746" s="1">
        <f>Forecast_Data!G740</f>
        <v>0</v>
      </c>
      <c r="F746" s="1">
        <f>Forecast_Data!H740</f>
        <v>1</v>
      </c>
      <c r="G746" s="1">
        <f>Forecast_Data!I740</f>
        <v>0</v>
      </c>
      <c r="H746" s="1">
        <f>Forecast_Data!J740</f>
        <v>33</v>
      </c>
      <c r="I746" s="1">
        <f>Forecast_Data!K740</f>
        <v>1</v>
      </c>
      <c r="J746" s="1" t="str">
        <f>Forecast_Data!L740</f>
        <v>Phil Dawson</v>
      </c>
      <c r="K746" s="1" t="str">
        <f t="shared" si="50"/>
        <v>Phil Dawson-2013</v>
      </c>
      <c r="L746" s="13">
        <f t="shared" si="51"/>
        <v>0.91578908127035819</v>
      </c>
      <c r="M746" s="13">
        <f t="shared" si="52"/>
        <v>8.4210918729641815E-2</v>
      </c>
      <c r="N746" s="4">
        <f t="shared" si="53"/>
        <v>7.0914788332903387E-3</v>
      </c>
    </row>
    <row r="747" spans="1:14" x14ac:dyDescent="0.25">
      <c r="A747" s="1">
        <f>Forecast_Data!C741</f>
        <v>2013</v>
      </c>
      <c r="B747" s="1">
        <v>1</v>
      </c>
      <c r="C747" s="1">
        <f>Forecast_Data!E741</f>
        <v>0</v>
      </c>
      <c r="D747" s="1">
        <f>Forecast_Data!F741</f>
        <v>0</v>
      </c>
      <c r="E747" s="1">
        <f>Forecast_Data!G741</f>
        <v>0</v>
      </c>
      <c r="F747" s="1">
        <f>Forecast_Data!H741</f>
        <v>1</v>
      </c>
      <c r="G747" s="1">
        <f>Forecast_Data!I741</f>
        <v>0</v>
      </c>
      <c r="H747" s="1">
        <f>Forecast_Data!J741</f>
        <v>34</v>
      </c>
      <c r="I747" s="1">
        <f>Forecast_Data!K741</f>
        <v>1</v>
      </c>
      <c r="J747" s="1" t="str">
        <f>Forecast_Data!L741</f>
        <v>Phil Dawson</v>
      </c>
      <c r="K747" s="1" t="str">
        <f t="shared" si="50"/>
        <v>Phil Dawson-2013</v>
      </c>
      <c r="L747" s="13">
        <f t="shared" si="51"/>
        <v>0.90651811319435049</v>
      </c>
      <c r="M747" s="13">
        <f t="shared" si="52"/>
        <v>9.3481886805649506E-2</v>
      </c>
      <c r="N747" s="4">
        <f t="shared" si="53"/>
        <v>8.7388631607442663E-3</v>
      </c>
    </row>
    <row r="748" spans="1:14" x14ac:dyDescent="0.25">
      <c r="A748" s="1">
        <f>Forecast_Data!C742</f>
        <v>2013</v>
      </c>
      <c r="B748" s="1">
        <v>1</v>
      </c>
      <c r="C748" s="1">
        <f>Forecast_Data!E742</f>
        <v>0</v>
      </c>
      <c r="D748" s="1">
        <f>Forecast_Data!F742</f>
        <v>1</v>
      </c>
      <c r="E748" s="1">
        <f>Forecast_Data!G742</f>
        <v>0</v>
      </c>
      <c r="F748" s="1">
        <f>Forecast_Data!H742</f>
        <v>0</v>
      </c>
      <c r="G748" s="1">
        <f>Forecast_Data!I742</f>
        <v>0</v>
      </c>
      <c r="H748" s="1">
        <f>Forecast_Data!J742</f>
        <v>25</v>
      </c>
      <c r="I748" s="1">
        <f>Forecast_Data!K742</f>
        <v>1</v>
      </c>
      <c r="J748" s="1" t="str">
        <f>Forecast_Data!L742</f>
        <v>Phil Dawson</v>
      </c>
      <c r="K748" s="1" t="str">
        <f t="shared" si="50"/>
        <v>Phil Dawson-2013</v>
      </c>
      <c r="L748" s="13">
        <f t="shared" si="51"/>
        <v>0.95879751654884549</v>
      </c>
      <c r="M748" s="13">
        <f t="shared" si="52"/>
        <v>4.1202483451154515E-2</v>
      </c>
      <c r="N748" s="4">
        <f t="shared" si="53"/>
        <v>1.6976446425426615E-3</v>
      </c>
    </row>
    <row r="749" spans="1:14" x14ac:dyDescent="0.25">
      <c r="A749" s="1">
        <f>Forecast_Data!C743</f>
        <v>2014</v>
      </c>
      <c r="B749" s="1">
        <v>1</v>
      </c>
      <c r="C749" s="1">
        <f>Forecast_Data!E743</f>
        <v>0</v>
      </c>
      <c r="D749" s="1">
        <f>Forecast_Data!F743</f>
        <v>0</v>
      </c>
      <c r="E749" s="1">
        <f>Forecast_Data!G743</f>
        <v>1</v>
      </c>
      <c r="F749" s="1">
        <f>Forecast_Data!H743</f>
        <v>1</v>
      </c>
      <c r="G749" s="1">
        <f>Forecast_Data!I743</f>
        <v>0</v>
      </c>
      <c r="H749" s="1">
        <f>Forecast_Data!J743</f>
        <v>27</v>
      </c>
      <c r="I749" s="1">
        <f>Forecast_Data!K743</f>
        <v>1</v>
      </c>
      <c r="J749" s="1" t="str">
        <f>Forecast_Data!L743</f>
        <v>Phil Dawson</v>
      </c>
      <c r="K749" s="1" t="str">
        <f t="shared" si="50"/>
        <v>Phil Dawson-2014</v>
      </c>
      <c r="L749" s="13">
        <f t="shared" si="51"/>
        <v>0.94585003107835597</v>
      </c>
      <c r="M749" s="13">
        <f t="shared" si="52"/>
        <v>5.4149968921644032E-2</v>
      </c>
      <c r="N749" s="4">
        <f t="shared" si="53"/>
        <v>2.9322191342150143E-3</v>
      </c>
    </row>
    <row r="750" spans="1:14" x14ac:dyDescent="0.25">
      <c r="A750" s="1">
        <f>Forecast_Data!C744</f>
        <v>2014</v>
      </c>
      <c r="B750" s="1">
        <v>1</v>
      </c>
      <c r="C750" s="1">
        <f>Forecast_Data!E744</f>
        <v>0</v>
      </c>
      <c r="D750" s="1">
        <f>Forecast_Data!F744</f>
        <v>0</v>
      </c>
      <c r="E750" s="1">
        <f>Forecast_Data!G744</f>
        <v>1</v>
      </c>
      <c r="F750" s="1">
        <f>Forecast_Data!H744</f>
        <v>1</v>
      </c>
      <c r="G750" s="1">
        <f>Forecast_Data!I744</f>
        <v>0</v>
      </c>
      <c r="H750" s="1">
        <f>Forecast_Data!J744</f>
        <v>24</v>
      </c>
      <c r="I750" s="1">
        <f>Forecast_Data!K744</f>
        <v>1</v>
      </c>
      <c r="J750" s="1" t="str">
        <f>Forecast_Data!L744</f>
        <v>Phil Dawson</v>
      </c>
      <c r="K750" s="1" t="str">
        <f t="shared" si="50"/>
        <v>Phil Dawson-2014</v>
      </c>
      <c r="L750" s="13">
        <f t="shared" si="51"/>
        <v>0.96099131805716009</v>
      </c>
      <c r="M750" s="13">
        <f t="shared" si="52"/>
        <v>3.9008681942839907E-2</v>
      </c>
      <c r="N750" s="4">
        <f t="shared" si="53"/>
        <v>1.5216772669176442E-3</v>
      </c>
    </row>
    <row r="751" spans="1:14" x14ac:dyDescent="0.25">
      <c r="A751" s="1">
        <f>Forecast_Data!C745</f>
        <v>2014</v>
      </c>
      <c r="B751" s="1">
        <v>1</v>
      </c>
      <c r="C751" s="1">
        <f>Forecast_Data!E745</f>
        <v>0</v>
      </c>
      <c r="D751" s="1">
        <f>Forecast_Data!F745</f>
        <v>0</v>
      </c>
      <c r="E751" s="1">
        <f>Forecast_Data!G745</f>
        <v>0</v>
      </c>
      <c r="F751" s="1">
        <f>Forecast_Data!H745</f>
        <v>1</v>
      </c>
      <c r="G751" s="1">
        <f>Forecast_Data!I745</f>
        <v>0</v>
      </c>
      <c r="H751" s="1">
        <f>Forecast_Data!J745</f>
        <v>29</v>
      </c>
      <c r="I751" s="1">
        <f>Forecast_Data!K745</f>
        <v>1</v>
      </c>
      <c r="J751" s="1" t="str">
        <f>Forecast_Data!L745</f>
        <v>Phil Dawson</v>
      </c>
      <c r="K751" s="1" t="str">
        <f t="shared" si="50"/>
        <v>Phil Dawson-2014</v>
      </c>
      <c r="L751" s="13">
        <f t="shared" si="51"/>
        <v>0.94505623214935708</v>
      </c>
      <c r="M751" s="13">
        <f t="shared" si="52"/>
        <v>5.4943767850642922E-2</v>
      </c>
      <c r="N751" s="4">
        <f t="shared" si="53"/>
        <v>3.0188176256253428E-3</v>
      </c>
    </row>
    <row r="752" spans="1:14" x14ac:dyDescent="0.25">
      <c r="A752" s="1">
        <f>Forecast_Data!C746</f>
        <v>2014</v>
      </c>
      <c r="B752" s="1">
        <v>1</v>
      </c>
      <c r="C752" s="1">
        <f>Forecast_Data!E746</f>
        <v>0</v>
      </c>
      <c r="D752" s="1">
        <f>Forecast_Data!F746</f>
        <v>0</v>
      </c>
      <c r="E752" s="1">
        <f>Forecast_Data!G746</f>
        <v>0</v>
      </c>
      <c r="F752" s="1">
        <f>Forecast_Data!H746</f>
        <v>1</v>
      </c>
      <c r="G752" s="1">
        <f>Forecast_Data!I746</f>
        <v>0</v>
      </c>
      <c r="H752" s="1">
        <f>Forecast_Data!J746</f>
        <v>51</v>
      </c>
      <c r="I752" s="1">
        <f>Forecast_Data!K746</f>
        <v>1</v>
      </c>
      <c r="J752" s="1" t="str">
        <f>Forecast_Data!L746</f>
        <v>Phil Dawson</v>
      </c>
      <c r="K752" s="1" t="str">
        <f t="shared" si="50"/>
        <v>Phil Dawson-2014</v>
      </c>
      <c r="L752" s="13">
        <f t="shared" si="51"/>
        <v>0.58013665949788884</v>
      </c>
      <c r="M752" s="13">
        <f t="shared" si="52"/>
        <v>0.41986334050211116</v>
      </c>
      <c r="N752" s="4">
        <f t="shared" si="53"/>
        <v>0.17628522469759172</v>
      </c>
    </row>
    <row r="753" spans="1:14" x14ac:dyDescent="0.25">
      <c r="A753" s="1">
        <f>Forecast_Data!C747</f>
        <v>2014</v>
      </c>
      <c r="B753" s="1">
        <v>1</v>
      </c>
      <c r="C753" s="1">
        <f>Forecast_Data!E747</f>
        <v>0</v>
      </c>
      <c r="D753" s="1">
        <f>Forecast_Data!F747</f>
        <v>0</v>
      </c>
      <c r="E753" s="1">
        <f>Forecast_Data!G747</f>
        <v>0</v>
      </c>
      <c r="F753" s="1">
        <f>Forecast_Data!H747</f>
        <v>1</v>
      </c>
      <c r="G753" s="1">
        <f>Forecast_Data!I747</f>
        <v>0</v>
      </c>
      <c r="H753" s="1">
        <f>Forecast_Data!J747</f>
        <v>46</v>
      </c>
      <c r="I753" s="1">
        <f>Forecast_Data!K747</f>
        <v>1</v>
      </c>
      <c r="J753" s="1" t="str">
        <f>Forecast_Data!L747</f>
        <v>Phil Dawson</v>
      </c>
      <c r="K753" s="1" t="str">
        <f t="shared" si="50"/>
        <v>Phil Dawson-2014</v>
      </c>
      <c r="L753" s="13">
        <f t="shared" si="51"/>
        <v>0.71021434096769342</v>
      </c>
      <c r="M753" s="13">
        <f t="shared" si="52"/>
        <v>0.28978565903230658</v>
      </c>
      <c r="N753" s="4">
        <f t="shared" si="53"/>
        <v>8.3975728180788245E-2</v>
      </c>
    </row>
    <row r="754" spans="1:14" x14ac:dyDescent="0.25">
      <c r="A754" s="1">
        <f>Forecast_Data!C748</f>
        <v>2014</v>
      </c>
      <c r="B754" s="1">
        <v>1</v>
      </c>
      <c r="C754" s="1">
        <f>Forecast_Data!E748</f>
        <v>0</v>
      </c>
      <c r="D754" s="1">
        <f>Forecast_Data!F748</f>
        <v>0</v>
      </c>
      <c r="E754" s="1">
        <f>Forecast_Data!G748</f>
        <v>0</v>
      </c>
      <c r="F754" s="1">
        <f>Forecast_Data!H748</f>
        <v>1</v>
      </c>
      <c r="G754" s="1">
        <f>Forecast_Data!I748</f>
        <v>0</v>
      </c>
      <c r="H754" s="1">
        <f>Forecast_Data!J748</f>
        <v>31</v>
      </c>
      <c r="I754" s="1">
        <f>Forecast_Data!K748</f>
        <v>1</v>
      </c>
      <c r="J754" s="1" t="str">
        <f>Forecast_Data!L748</f>
        <v>Phil Dawson</v>
      </c>
      <c r="K754" s="1" t="str">
        <f t="shared" si="50"/>
        <v>Phil Dawson-2014</v>
      </c>
      <c r="L754" s="13">
        <f t="shared" si="51"/>
        <v>0.93186505756545035</v>
      </c>
      <c r="M754" s="13">
        <f t="shared" si="52"/>
        <v>6.813494243454965E-2</v>
      </c>
      <c r="N754" s="4">
        <f t="shared" si="53"/>
        <v>4.6423703805593946E-3</v>
      </c>
    </row>
    <row r="755" spans="1:14" x14ac:dyDescent="0.25">
      <c r="A755" s="1">
        <f>Forecast_Data!C749</f>
        <v>2014</v>
      </c>
      <c r="B755" s="1">
        <v>1</v>
      </c>
      <c r="C755" s="1">
        <f>Forecast_Data!E749</f>
        <v>0</v>
      </c>
      <c r="D755" s="1">
        <f>Forecast_Data!F749</f>
        <v>0</v>
      </c>
      <c r="E755" s="1">
        <f>Forecast_Data!G749</f>
        <v>0</v>
      </c>
      <c r="F755" s="1">
        <f>Forecast_Data!H749</f>
        <v>1</v>
      </c>
      <c r="G755" s="1">
        <f>Forecast_Data!I749</f>
        <v>0</v>
      </c>
      <c r="H755" s="1">
        <f>Forecast_Data!J749</f>
        <v>31</v>
      </c>
      <c r="I755" s="1">
        <f>Forecast_Data!K749</f>
        <v>1</v>
      </c>
      <c r="J755" s="1" t="str">
        <f>Forecast_Data!L749</f>
        <v>Phil Dawson</v>
      </c>
      <c r="K755" s="1" t="str">
        <f t="shared" si="50"/>
        <v>Phil Dawson-2014</v>
      </c>
      <c r="L755" s="13">
        <f t="shared" si="51"/>
        <v>0.93186505756545035</v>
      </c>
      <c r="M755" s="13">
        <f t="shared" si="52"/>
        <v>6.813494243454965E-2</v>
      </c>
      <c r="N755" s="4">
        <f t="shared" si="53"/>
        <v>4.6423703805593946E-3</v>
      </c>
    </row>
    <row r="756" spans="1:14" x14ac:dyDescent="0.25">
      <c r="A756" s="1">
        <f>Forecast_Data!C750</f>
        <v>2014</v>
      </c>
      <c r="B756" s="1">
        <v>1</v>
      </c>
      <c r="C756" s="1">
        <f>Forecast_Data!E750</f>
        <v>0</v>
      </c>
      <c r="D756" s="1">
        <f>Forecast_Data!F750</f>
        <v>0</v>
      </c>
      <c r="E756" s="1">
        <f>Forecast_Data!G750</f>
        <v>0</v>
      </c>
      <c r="F756" s="1">
        <f>Forecast_Data!H750</f>
        <v>1</v>
      </c>
      <c r="G756" s="1">
        <f>Forecast_Data!I750</f>
        <v>0</v>
      </c>
      <c r="H756" s="1">
        <f>Forecast_Data!J750</f>
        <v>55</v>
      </c>
      <c r="I756" s="1">
        <f>Forecast_Data!K750</f>
        <v>1</v>
      </c>
      <c r="J756" s="1" t="str">
        <f>Forecast_Data!L750</f>
        <v>Phil Dawson</v>
      </c>
      <c r="K756" s="1" t="str">
        <f t="shared" si="50"/>
        <v>Phil Dawson-2014</v>
      </c>
      <c r="L756" s="13">
        <f t="shared" si="51"/>
        <v>0.46626675536186746</v>
      </c>
      <c r="M756" s="13">
        <f t="shared" si="52"/>
        <v>0.53373324463813254</v>
      </c>
      <c r="N756" s="4">
        <f t="shared" si="53"/>
        <v>0.28487117643194865</v>
      </c>
    </row>
    <row r="757" spans="1:14" x14ac:dyDescent="0.25">
      <c r="A757" s="1">
        <f>Forecast_Data!C751</f>
        <v>2014</v>
      </c>
      <c r="B757" s="1">
        <v>1</v>
      </c>
      <c r="C757" s="1">
        <f>Forecast_Data!E751</f>
        <v>0</v>
      </c>
      <c r="D757" s="1">
        <f>Forecast_Data!F751</f>
        <v>0</v>
      </c>
      <c r="E757" s="1">
        <f>Forecast_Data!G751</f>
        <v>0</v>
      </c>
      <c r="F757" s="1">
        <f>Forecast_Data!H751</f>
        <v>1</v>
      </c>
      <c r="G757" s="1">
        <f>Forecast_Data!I751</f>
        <v>0</v>
      </c>
      <c r="H757" s="1">
        <f>Forecast_Data!J751</f>
        <v>52</v>
      </c>
      <c r="I757" s="1">
        <f>Forecast_Data!K751</f>
        <v>1</v>
      </c>
      <c r="J757" s="1" t="str">
        <f>Forecast_Data!L751</f>
        <v>Phil Dawson</v>
      </c>
      <c r="K757" s="1" t="str">
        <f t="shared" si="50"/>
        <v>Phil Dawson-2014</v>
      </c>
      <c r="L757" s="13">
        <f t="shared" si="51"/>
        <v>0.55199046240089478</v>
      </c>
      <c r="M757" s="13">
        <f t="shared" si="52"/>
        <v>0.44800953759910522</v>
      </c>
      <c r="N757" s="4">
        <f t="shared" si="53"/>
        <v>0.20071254577976408</v>
      </c>
    </row>
    <row r="758" spans="1:14" x14ac:dyDescent="0.25">
      <c r="A758" s="1">
        <f>Forecast_Data!C752</f>
        <v>2014</v>
      </c>
      <c r="B758" s="1">
        <v>1</v>
      </c>
      <c r="C758" s="1">
        <f>Forecast_Data!E752</f>
        <v>0</v>
      </c>
      <c r="D758" s="1">
        <f>Forecast_Data!F752</f>
        <v>0</v>
      </c>
      <c r="E758" s="1">
        <f>Forecast_Data!G752</f>
        <v>0</v>
      </c>
      <c r="F758" s="1">
        <f>Forecast_Data!H752</f>
        <v>1</v>
      </c>
      <c r="G758" s="1">
        <f>Forecast_Data!I752</f>
        <v>0</v>
      </c>
      <c r="H758" s="1">
        <f>Forecast_Data!J752</f>
        <v>27</v>
      </c>
      <c r="I758" s="1">
        <f>Forecast_Data!K752</f>
        <v>1</v>
      </c>
      <c r="J758" s="1" t="str">
        <f>Forecast_Data!L752</f>
        <v>Phil Dawson</v>
      </c>
      <c r="K758" s="1" t="str">
        <f t="shared" si="50"/>
        <v>Phil Dawson-2014</v>
      </c>
      <c r="L758" s="13">
        <f t="shared" si="51"/>
        <v>0.95581464092396862</v>
      </c>
      <c r="M758" s="13">
        <f t="shared" si="52"/>
        <v>4.4185359076031383E-2</v>
      </c>
      <c r="N758" s="4">
        <f t="shared" si="53"/>
        <v>1.9523459566778288E-3</v>
      </c>
    </row>
    <row r="759" spans="1:14" x14ac:dyDescent="0.25">
      <c r="A759" s="1">
        <f>Forecast_Data!C753</f>
        <v>2014</v>
      </c>
      <c r="B759" s="1">
        <v>1</v>
      </c>
      <c r="C759" s="1">
        <f>Forecast_Data!E753</f>
        <v>0</v>
      </c>
      <c r="D759" s="1">
        <f>Forecast_Data!F753</f>
        <v>0</v>
      </c>
      <c r="E759" s="1">
        <f>Forecast_Data!G753</f>
        <v>0</v>
      </c>
      <c r="F759" s="1">
        <f>Forecast_Data!H753</f>
        <v>1</v>
      </c>
      <c r="G759" s="1">
        <f>Forecast_Data!I753</f>
        <v>0</v>
      </c>
      <c r="H759" s="1">
        <f>Forecast_Data!J753</f>
        <v>30</v>
      </c>
      <c r="I759" s="1">
        <f>Forecast_Data!K753</f>
        <v>1</v>
      </c>
      <c r="J759" s="1" t="str">
        <f>Forecast_Data!L753</f>
        <v>Phil Dawson</v>
      </c>
      <c r="K759" s="1" t="str">
        <f t="shared" si="50"/>
        <v>Phil Dawson-2014</v>
      </c>
      <c r="L759" s="13">
        <f t="shared" si="51"/>
        <v>0.93879199758670429</v>
      </c>
      <c r="M759" s="13">
        <f t="shared" si="52"/>
        <v>6.1208002413295715E-2</v>
      </c>
      <c r="N759" s="4">
        <f t="shared" si="53"/>
        <v>3.7464195594260142E-3</v>
      </c>
    </row>
    <row r="760" spans="1:14" x14ac:dyDescent="0.25">
      <c r="A760" s="1">
        <f>Forecast_Data!C754</f>
        <v>2014</v>
      </c>
      <c r="B760" s="1">
        <v>1</v>
      </c>
      <c r="C760" s="1">
        <f>Forecast_Data!E754</f>
        <v>0</v>
      </c>
      <c r="D760" s="1">
        <f>Forecast_Data!F754</f>
        <v>0</v>
      </c>
      <c r="E760" s="1">
        <f>Forecast_Data!G754</f>
        <v>0</v>
      </c>
      <c r="F760" s="1">
        <f>Forecast_Data!H754</f>
        <v>1</v>
      </c>
      <c r="G760" s="1">
        <f>Forecast_Data!I754</f>
        <v>1</v>
      </c>
      <c r="H760" s="1">
        <f>Forecast_Data!J754</f>
        <v>51</v>
      </c>
      <c r="I760" s="1">
        <f>Forecast_Data!K754</f>
        <v>0</v>
      </c>
      <c r="J760" s="1" t="str">
        <f>Forecast_Data!L754</f>
        <v>Phil Dawson</v>
      </c>
      <c r="K760" s="1" t="str">
        <f t="shared" si="50"/>
        <v>Phil Dawson-2014</v>
      </c>
      <c r="L760" s="13">
        <f t="shared" si="51"/>
        <v>0.75201565005428261</v>
      </c>
      <c r="M760" s="13">
        <f t="shared" si="52"/>
        <v>-0.75201565005428261</v>
      </c>
      <c r="N760" s="4">
        <f t="shared" si="53"/>
        <v>0.56552753792656529</v>
      </c>
    </row>
    <row r="761" spans="1:14" x14ac:dyDescent="0.25">
      <c r="A761" s="1">
        <f>Forecast_Data!C755</f>
        <v>2014</v>
      </c>
      <c r="B761" s="1">
        <v>1</v>
      </c>
      <c r="C761" s="1">
        <f>Forecast_Data!E755</f>
        <v>0</v>
      </c>
      <c r="D761" s="1">
        <f>Forecast_Data!F755</f>
        <v>0</v>
      </c>
      <c r="E761" s="1">
        <f>Forecast_Data!G755</f>
        <v>0</v>
      </c>
      <c r="F761" s="1">
        <f>Forecast_Data!H755</f>
        <v>1</v>
      </c>
      <c r="G761" s="1">
        <f>Forecast_Data!I755</f>
        <v>1</v>
      </c>
      <c r="H761" s="1">
        <f>Forecast_Data!J755</f>
        <v>22</v>
      </c>
      <c r="I761" s="1">
        <f>Forecast_Data!K755</f>
        <v>1</v>
      </c>
      <c r="J761" s="1" t="str">
        <f>Forecast_Data!L755</f>
        <v>Phil Dawson</v>
      </c>
      <c r="K761" s="1" t="str">
        <f t="shared" si="50"/>
        <v>Phil Dawson-2014</v>
      </c>
      <c r="L761" s="13">
        <f t="shared" si="51"/>
        <v>0.98826434349802428</v>
      </c>
      <c r="M761" s="13">
        <f t="shared" si="52"/>
        <v>1.1735656501975722E-2</v>
      </c>
      <c r="N761" s="4">
        <f t="shared" si="53"/>
        <v>1.3772563353236505E-4</v>
      </c>
    </row>
    <row r="762" spans="1:14" x14ac:dyDescent="0.25">
      <c r="A762" s="1">
        <f>Forecast_Data!C756</f>
        <v>2014</v>
      </c>
      <c r="B762" s="1">
        <v>1</v>
      </c>
      <c r="C762" s="1">
        <f>Forecast_Data!E756</f>
        <v>0</v>
      </c>
      <c r="D762" s="1">
        <f>Forecast_Data!F756</f>
        <v>0</v>
      </c>
      <c r="E762" s="1">
        <f>Forecast_Data!G756</f>
        <v>0</v>
      </c>
      <c r="F762" s="1">
        <f>Forecast_Data!H756</f>
        <v>1</v>
      </c>
      <c r="G762" s="1">
        <f>Forecast_Data!I756</f>
        <v>0</v>
      </c>
      <c r="H762" s="1">
        <f>Forecast_Data!J756</f>
        <v>34</v>
      </c>
      <c r="I762" s="1">
        <f>Forecast_Data!K756</f>
        <v>1</v>
      </c>
      <c r="J762" s="1" t="str">
        <f>Forecast_Data!L756</f>
        <v>Phil Dawson</v>
      </c>
      <c r="K762" s="1" t="str">
        <f t="shared" si="50"/>
        <v>Phil Dawson-2014</v>
      </c>
      <c r="L762" s="13">
        <f t="shared" si="51"/>
        <v>0.90651811319435049</v>
      </c>
      <c r="M762" s="13">
        <f t="shared" si="52"/>
        <v>9.3481886805649506E-2</v>
      </c>
      <c r="N762" s="4">
        <f t="shared" si="53"/>
        <v>8.7388631607442663E-3</v>
      </c>
    </row>
    <row r="763" spans="1:14" x14ac:dyDescent="0.25">
      <c r="A763" s="1">
        <f>Forecast_Data!C757</f>
        <v>2014</v>
      </c>
      <c r="B763" s="1">
        <v>1</v>
      </c>
      <c r="C763" s="1">
        <f>Forecast_Data!E757</f>
        <v>0</v>
      </c>
      <c r="D763" s="1">
        <f>Forecast_Data!F757</f>
        <v>0</v>
      </c>
      <c r="E763" s="1">
        <f>Forecast_Data!G757</f>
        <v>0</v>
      </c>
      <c r="F763" s="1">
        <f>Forecast_Data!H757</f>
        <v>1</v>
      </c>
      <c r="G763" s="1">
        <f>Forecast_Data!I757</f>
        <v>0</v>
      </c>
      <c r="H763" s="1">
        <f>Forecast_Data!J757</f>
        <v>55</v>
      </c>
      <c r="I763" s="1">
        <f>Forecast_Data!K757</f>
        <v>0</v>
      </c>
      <c r="J763" s="1" t="str">
        <f>Forecast_Data!L757</f>
        <v>Phil Dawson</v>
      </c>
      <c r="K763" s="1" t="str">
        <f t="shared" si="50"/>
        <v>Phil Dawson-2014</v>
      </c>
      <c r="L763" s="13">
        <f t="shared" si="51"/>
        <v>0.46626675536186746</v>
      </c>
      <c r="M763" s="13">
        <f t="shared" si="52"/>
        <v>-0.46626675536186746</v>
      </c>
      <c r="N763" s="4">
        <f t="shared" si="53"/>
        <v>0.21740468715568356</v>
      </c>
    </row>
    <row r="764" spans="1:14" x14ac:dyDescent="0.25">
      <c r="A764" s="1">
        <f>Forecast_Data!C758</f>
        <v>2014</v>
      </c>
      <c r="B764" s="1">
        <v>1</v>
      </c>
      <c r="C764" s="1">
        <f>Forecast_Data!E758</f>
        <v>0</v>
      </c>
      <c r="D764" s="1">
        <f>Forecast_Data!F758</f>
        <v>1</v>
      </c>
      <c r="E764" s="1">
        <f>Forecast_Data!G758</f>
        <v>0</v>
      </c>
      <c r="F764" s="1">
        <f>Forecast_Data!H758</f>
        <v>0</v>
      </c>
      <c r="G764" s="1">
        <f>Forecast_Data!I758</f>
        <v>0</v>
      </c>
      <c r="H764" s="1">
        <f>Forecast_Data!J758</f>
        <v>31</v>
      </c>
      <c r="I764" s="1">
        <f>Forecast_Data!K758</f>
        <v>1</v>
      </c>
      <c r="J764" s="1" t="str">
        <f>Forecast_Data!L758</f>
        <v>Phil Dawson</v>
      </c>
      <c r="K764" s="1" t="str">
        <f t="shared" si="50"/>
        <v>Phil Dawson-2014</v>
      </c>
      <c r="L764" s="13">
        <f t="shared" si="51"/>
        <v>0.92125139221272867</v>
      </c>
      <c r="M764" s="13">
        <f t="shared" si="52"/>
        <v>7.874860778727133E-2</v>
      </c>
      <c r="N764" s="4">
        <f t="shared" si="53"/>
        <v>6.2013432284334907E-3</v>
      </c>
    </row>
    <row r="765" spans="1:14" x14ac:dyDescent="0.25">
      <c r="A765" s="1">
        <f>Forecast_Data!C759</f>
        <v>2014</v>
      </c>
      <c r="B765" s="1">
        <v>1</v>
      </c>
      <c r="C765" s="1">
        <f>Forecast_Data!E759</f>
        <v>0</v>
      </c>
      <c r="D765" s="1">
        <f>Forecast_Data!F759</f>
        <v>1</v>
      </c>
      <c r="E765" s="1">
        <f>Forecast_Data!G759</f>
        <v>0</v>
      </c>
      <c r="F765" s="1">
        <f>Forecast_Data!H759</f>
        <v>0</v>
      </c>
      <c r="G765" s="1">
        <f>Forecast_Data!I759</f>
        <v>0</v>
      </c>
      <c r="H765" s="1">
        <f>Forecast_Data!J759</f>
        <v>37</v>
      </c>
      <c r="I765" s="1">
        <f>Forecast_Data!K759</f>
        <v>1</v>
      </c>
      <c r="J765" s="1" t="str">
        <f>Forecast_Data!L759</f>
        <v>Phil Dawson</v>
      </c>
      <c r="K765" s="1" t="str">
        <f t="shared" si="50"/>
        <v>Phil Dawson-2014</v>
      </c>
      <c r="L765" s="13">
        <f t="shared" si="51"/>
        <v>0.85467682160210201</v>
      </c>
      <c r="M765" s="13">
        <f t="shared" si="52"/>
        <v>0.14532317839789799</v>
      </c>
      <c r="N765" s="4">
        <f t="shared" si="53"/>
        <v>2.1118826179667285E-2</v>
      </c>
    </row>
    <row r="766" spans="1:14" x14ac:dyDescent="0.25">
      <c r="A766" s="1">
        <f>Forecast_Data!C760</f>
        <v>2014</v>
      </c>
      <c r="B766" s="1">
        <v>1</v>
      </c>
      <c r="C766" s="1">
        <f>Forecast_Data!E760</f>
        <v>0</v>
      </c>
      <c r="D766" s="1">
        <f>Forecast_Data!F760</f>
        <v>1</v>
      </c>
      <c r="E766" s="1">
        <f>Forecast_Data!G760</f>
        <v>0</v>
      </c>
      <c r="F766" s="1">
        <f>Forecast_Data!H760</f>
        <v>0</v>
      </c>
      <c r="G766" s="1">
        <f>Forecast_Data!I760</f>
        <v>0</v>
      </c>
      <c r="H766" s="1">
        <f>Forecast_Data!J760</f>
        <v>44</v>
      </c>
      <c r="I766" s="1">
        <f>Forecast_Data!K760</f>
        <v>1</v>
      </c>
      <c r="J766" s="1" t="str">
        <f>Forecast_Data!L760</f>
        <v>Phil Dawson</v>
      </c>
      <c r="K766" s="1" t="str">
        <f t="shared" si="50"/>
        <v>Phil Dawson-2014</v>
      </c>
      <c r="L766" s="13">
        <f t="shared" si="51"/>
        <v>0.72500709381469752</v>
      </c>
      <c r="M766" s="13">
        <f t="shared" si="52"/>
        <v>0.27499290618530248</v>
      </c>
      <c r="N766" s="4">
        <f t="shared" si="53"/>
        <v>7.5621098452238564E-2</v>
      </c>
    </row>
    <row r="767" spans="1:14" x14ac:dyDescent="0.25">
      <c r="A767" s="1">
        <f>Forecast_Data!C761</f>
        <v>2014</v>
      </c>
      <c r="B767" s="1">
        <v>1</v>
      </c>
      <c r="C767" s="1">
        <f>Forecast_Data!E761</f>
        <v>0</v>
      </c>
      <c r="D767" s="1">
        <f>Forecast_Data!F761</f>
        <v>0</v>
      </c>
      <c r="E767" s="1">
        <f>Forecast_Data!G761</f>
        <v>0</v>
      </c>
      <c r="F767" s="1">
        <f>Forecast_Data!H761</f>
        <v>1</v>
      </c>
      <c r="G767" s="1">
        <f>Forecast_Data!I761</f>
        <v>0</v>
      </c>
      <c r="H767" s="1">
        <f>Forecast_Data!J761</f>
        <v>41</v>
      </c>
      <c r="I767" s="1">
        <f>Forecast_Data!K761</f>
        <v>1</v>
      </c>
      <c r="J767" s="1" t="str">
        <f>Forecast_Data!L761</f>
        <v>Phil Dawson</v>
      </c>
      <c r="K767" s="1" t="str">
        <f t="shared" si="50"/>
        <v>Phil Dawson-2014</v>
      </c>
      <c r="L767" s="13">
        <f t="shared" si="51"/>
        <v>0.81298382803858693</v>
      </c>
      <c r="M767" s="13">
        <f t="shared" si="52"/>
        <v>0.18701617196141307</v>
      </c>
      <c r="N767" s="4">
        <f t="shared" si="53"/>
        <v>3.4975048575100823E-2</v>
      </c>
    </row>
    <row r="768" spans="1:14" x14ac:dyDescent="0.25">
      <c r="A768" s="1">
        <f>Forecast_Data!C762</f>
        <v>2014</v>
      </c>
      <c r="B768" s="1">
        <v>1</v>
      </c>
      <c r="C768" s="1">
        <f>Forecast_Data!E762</f>
        <v>0</v>
      </c>
      <c r="D768" s="1">
        <f>Forecast_Data!F762</f>
        <v>0</v>
      </c>
      <c r="E768" s="1">
        <f>Forecast_Data!G762</f>
        <v>0</v>
      </c>
      <c r="F768" s="1">
        <f>Forecast_Data!H762</f>
        <v>1</v>
      </c>
      <c r="G768" s="1">
        <f>Forecast_Data!I762</f>
        <v>0</v>
      </c>
      <c r="H768" s="1">
        <f>Forecast_Data!J762</f>
        <v>40</v>
      </c>
      <c r="I768" s="1">
        <f>Forecast_Data!K762</f>
        <v>1</v>
      </c>
      <c r="J768" s="1" t="str">
        <f>Forecast_Data!L762</f>
        <v>Phil Dawson</v>
      </c>
      <c r="K768" s="1" t="str">
        <f t="shared" si="50"/>
        <v>Phil Dawson-2014</v>
      </c>
      <c r="L768" s="13">
        <f t="shared" si="51"/>
        <v>0.82978923818292694</v>
      </c>
      <c r="M768" s="13">
        <f t="shared" si="52"/>
        <v>0.17021076181707306</v>
      </c>
      <c r="N768" s="4">
        <f t="shared" si="53"/>
        <v>2.8971703438348376E-2</v>
      </c>
    </row>
    <row r="769" spans="1:14" x14ac:dyDescent="0.25">
      <c r="A769" s="1">
        <f>Forecast_Data!C763</f>
        <v>2014</v>
      </c>
      <c r="B769" s="1">
        <v>1</v>
      </c>
      <c r="C769" s="1">
        <f>Forecast_Data!E763</f>
        <v>0</v>
      </c>
      <c r="D769" s="1">
        <f>Forecast_Data!F763</f>
        <v>0</v>
      </c>
      <c r="E769" s="1">
        <f>Forecast_Data!G763</f>
        <v>0</v>
      </c>
      <c r="F769" s="1">
        <f>Forecast_Data!H763</f>
        <v>1</v>
      </c>
      <c r="G769" s="1">
        <f>Forecast_Data!I763</f>
        <v>0</v>
      </c>
      <c r="H769" s="1">
        <f>Forecast_Data!J763</f>
        <v>52</v>
      </c>
      <c r="I769" s="1">
        <f>Forecast_Data!K763</f>
        <v>1</v>
      </c>
      <c r="J769" s="1" t="str">
        <f>Forecast_Data!L763</f>
        <v>Phil Dawson</v>
      </c>
      <c r="K769" s="1" t="str">
        <f t="shared" si="50"/>
        <v>Phil Dawson-2014</v>
      </c>
      <c r="L769" s="13">
        <f t="shared" si="51"/>
        <v>0.55199046240089478</v>
      </c>
      <c r="M769" s="13">
        <f t="shared" si="52"/>
        <v>0.44800953759910522</v>
      </c>
      <c r="N769" s="4">
        <f t="shared" si="53"/>
        <v>0.20071254577976408</v>
      </c>
    </row>
    <row r="770" spans="1:14" x14ac:dyDescent="0.25">
      <c r="A770" s="1">
        <f>Forecast_Data!C764</f>
        <v>2014</v>
      </c>
      <c r="B770" s="1">
        <v>1</v>
      </c>
      <c r="C770" s="1">
        <f>Forecast_Data!E764</f>
        <v>0</v>
      </c>
      <c r="D770" s="1">
        <f>Forecast_Data!F764</f>
        <v>0</v>
      </c>
      <c r="E770" s="1">
        <f>Forecast_Data!G764</f>
        <v>0</v>
      </c>
      <c r="F770" s="1">
        <f>Forecast_Data!H764</f>
        <v>1</v>
      </c>
      <c r="G770" s="1">
        <f>Forecast_Data!I764</f>
        <v>0</v>
      </c>
      <c r="H770" s="1">
        <f>Forecast_Data!J764</f>
        <v>20</v>
      </c>
      <c r="I770" s="1">
        <f>Forecast_Data!K764</f>
        <v>1</v>
      </c>
      <c r="J770" s="1" t="str">
        <f>Forecast_Data!L764</f>
        <v>Phil Dawson</v>
      </c>
      <c r="K770" s="1" t="str">
        <f t="shared" si="50"/>
        <v>Phil Dawson-2014</v>
      </c>
      <c r="L770" s="13">
        <f t="shared" si="51"/>
        <v>0.97969745798234065</v>
      </c>
      <c r="M770" s="13">
        <f t="shared" si="52"/>
        <v>2.0302542017659353E-2</v>
      </c>
      <c r="N770" s="4">
        <f t="shared" si="53"/>
        <v>4.121932123788235E-4</v>
      </c>
    </row>
    <row r="771" spans="1:14" x14ac:dyDescent="0.25">
      <c r="A771" s="1">
        <f>Forecast_Data!C765</f>
        <v>2014</v>
      </c>
      <c r="B771" s="1">
        <v>1</v>
      </c>
      <c r="C771" s="1">
        <f>Forecast_Data!E765</f>
        <v>0</v>
      </c>
      <c r="D771" s="1">
        <f>Forecast_Data!F765</f>
        <v>0</v>
      </c>
      <c r="E771" s="1">
        <f>Forecast_Data!G765</f>
        <v>0</v>
      </c>
      <c r="F771" s="1">
        <f>Forecast_Data!H765</f>
        <v>1</v>
      </c>
      <c r="G771" s="1">
        <f>Forecast_Data!I765</f>
        <v>0</v>
      </c>
      <c r="H771" s="1">
        <f>Forecast_Data!J765</f>
        <v>47</v>
      </c>
      <c r="I771" s="1">
        <f>Forecast_Data!K765</f>
        <v>0</v>
      </c>
      <c r="J771" s="1" t="str">
        <f>Forecast_Data!L765</f>
        <v>Phil Dawson</v>
      </c>
      <c r="K771" s="1" t="str">
        <f t="shared" si="50"/>
        <v>Phil Dawson-2014</v>
      </c>
      <c r="L771" s="13">
        <f t="shared" si="51"/>
        <v>0.68606945453005364</v>
      </c>
      <c r="M771" s="13">
        <f t="shared" si="52"/>
        <v>-0.68606945453005364</v>
      </c>
      <c r="N771" s="4">
        <f t="shared" si="53"/>
        <v>0.47069129643916535</v>
      </c>
    </row>
    <row r="772" spans="1:14" x14ac:dyDescent="0.25">
      <c r="A772" s="1">
        <f>Forecast_Data!C766</f>
        <v>2014</v>
      </c>
      <c r="B772" s="1">
        <v>1</v>
      </c>
      <c r="C772" s="1">
        <f>Forecast_Data!E766</f>
        <v>0</v>
      </c>
      <c r="D772" s="1">
        <f>Forecast_Data!F766</f>
        <v>0</v>
      </c>
      <c r="E772" s="1">
        <f>Forecast_Data!G766</f>
        <v>0</v>
      </c>
      <c r="F772" s="1">
        <f>Forecast_Data!H766</f>
        <v>1</v>
      </c>
      <c r="G772" s="1">
        <f>Forecast_Data!I766</f>
        <v>0</v>
      </c>
      <c r="H772" s="1">
        <f>Forecast_Data!J766</f>
        <v>60</v>
      </c>
      <c r="I772" s="1">
        <f>Forecast_Data!K766</f>
        <v>0</v>
      </c>
      <c r="J772" s="1" t="str">
        <f>Forecast_Data!L766</f>
        <v>Phil Dawson</v>
      </c>
      <c r="K772" s="1" t="str">
        <f t="shared" si="50"/>
        <v>Phil Dawson-2014</v>
      </c>
      <c r="L772" s="13">
        <f t="shared" si="51"/>
        <v>0.32999025822875644</v>
      </c>
      <c r="M772" s="13">
        <f t="shared" si="52"/>
        <v>-0.32999025822875644</v>
      </c>
      <c r="N772" s="4">
        <f t="shared" si="53"/>
        <v>0.10889357052588136</v>
      </c>
    </row>
    <row r="773" spans="1:14" x14ac:dyDescent="0.25">
      <c r="A773" s="1">
        <f>Forecast_Data!C767</f>
        <v>2014</v>
      </c>
      <c r="B773" s="1">
        <v>1</v>
      </c>
      <c r="C773" s="1">
        <f>Forecast_Data!E767</f>
        <v>0</v>
      </c>
      <c r="D773" s="1">
        <f>Forecast_Data!F767</f>
        <v>0</v>
      </c>
      <c r="E773" s="1">
        <f>Forecast_Data!G767</f>
        <v>0</v>
      </c>
      <c r="F773" s="1">
        <f>Forecast_Data!H767</f>
        <v>1</v>
      </c>
      <c r="G773" s="1">
        <f>Forecast_Data!I767</f>
        <v>0</v>
      </c>
      <c r="H773" s="1">
        <f>Forecast_Data!J767</f>
        <v>53</v>
      </c>
      <c r="I773" s="1">
        <f>Forecast_Data!K767</f>
        <v>1</v>
      </c>
      <c r="J773" s="1" t="str">
        <f>Forecast_Data!L767</f>
        <v>Phil Dawson</v>
      </c>
      <c r="K773" s="1" t="str">
        <f t="shared" si="50"/>
        <v>Phil Dawson-2014</v>
      </c>
      <c r="L773" s="13">
        <f t="shared" si="51"/>
        <v>0.52350717624254128</v>
      </c>
      <c r="M773" s="13">
        <f t="shared" si="52"/>
        <v>0.47649282375745872</v>
      </c>
      <c r="N773" s="4">
        <f t="shared" si="53"/>
        <v>0.22704541109235662</v>
      </c>
    </row>
    <row r="774" spans="1:14" x14ac:dyDescent="0.25">
      <c r="A774" s="1">
        <f>Forecast_Data!C768</f>
        <v>2014</v>
      </c>
      <c r="B774" s="1">
        <v>1</v>
      </c>
      <c r="C774" s="1">
        <f>Forecast_Data!E768</f>
        <v>0</v>
      </c>
      <c r="D774" s="1">
        <f>Forecast_Data!F768</f>
        <v>0</v>
      </c>
      <c r="E774" s="1">
        <f>Forecast_Data!G768</f>
        <v>0</v>
      </c>
      <c r="F774" s="1">
        <f>Forecast_Data!H768</f>
        <v>1</v>
      </c>
      <c r="G774" s="1">
        <f>Forecast_Data!I768</f>
        <v>0</v>
      </c>
      <c r="H774" s="1">
        <f>Forecast_Data!J768</f>
        <v>37</v>
      </c>
      <c r="I774" s="1">
        <f>Forecast_Data!K768</f>
        <v>1</v>
      </c>
      <c r="J774" s="1" t="str">
        <f>Forecast_Data!L768</f>
        <v>Phil Dawson</v>
      </c>
      <c r="K774" s="1" t="str">
        <f t="shared" si="50"/>
        <v>Phil Dawson-2014</v>
      </c>
      <c r="L774" s="13">
        <f t="shared" si="51"/>
        <v>0.8730266439737091</v>
      </c>
      <c r="M774" s="13">
        <f t="shared" si="52"/>
        <v>0.1269733560262909</v>
      </c>
      <c r="N774" s="4">
        <f t="shared" si="53"/>
        <v>1.6122233140579222E-2</v>
      </c>
    </row>
    <row r="775" spans="1:14" x14ac:dyDescent="0.25">
      <c r="A775" s="1">
        <f>Forecast_Data!C769</f>
        <v>2015</v>
      </c>
      <c r="B775" s="1">
        <v>1</v>
      </c>
      <c r="C775" s="1">
        <f>Forecast_Data!E769</f>
        <v>0</v>
      </c>
      <c r="D775" s="1">
        <f>Forecast_Data!F769</f>
        <v>0</v>
      </c>
      <c r="E775" s="1">
        <f>Forecast_Data!G769</f>
        <v>0</v>
      </c>
      <c r="F775" s="1">
        <f>Forecast_Data!H769</f>
        <v>1</v>
      </c>
      <c r="G775" s="1">
        <f>Forecast_Data!I769</f>
        <v>0</v>
      </c>
      <c r="H775" s="1">
        <f>Forecast_Data!J769</f>
        <v>28</v>
      </c>
      <c r="I775" s="1">
        <f>Forecast_Data!K769</f>
        <v>0</v>
      </c>
      <c r="J775" s="1" t="str">
        <f>Forecast_Data!L769</f>
        <v>Phil Dawson</v>
      </c>
      <c r="K775" s="1" t="str">
        <f t="shared" si="50"/>
        <v>Phil Dawson-2015</v>
      </c>
      <c r="L775" s="13">
        <f t="shared" si="51"/>
        <v>0.9507130218808727</v>
      </c>
      <c r="M775" s="13">
        <f t="shared" si="52"/>
        <v>-0.9507130218808727</v>
      </c>
      <c r="N775" s="4">
        <f t="shared" si="53"/>
        <v>0.90385524997386069</v>
      </c>
    </row>
    <row r="776" spans="1:14" x14ac:dyDescent="0.25">
      <c r="A776" s="1">
        <f>Forecast_Data!C770</f>
        <v>2015</v>
      </c>
      <c r="B776" s="1">
        <v>1</v>
      </c>
      <c r="C776" s="1">
        <f>Forecast_Data!E770</f>
        <v>0</v>
      </c>
      <c r="D776" s="1">
        <f>Forecast_Data!F770</f>
        <v>0</v>
      </c>
      <c r="E776" s="1">
        <f>Forecast_Data!G770</f>
        <v>0</v>
      </c>
      <c r="F776" s="1">
        <f>Forecast_Data!H770</f>
        <v>1</v>
      </c>
      <c r="G776" s="1">
        <f>Forecast_Data!I770</f>
        <v>0</v>
      </c>
      <c r="H776" s="1">
        <f>Forecast_Data!J770</f>
        <v>30</v>
      </c>
      <c r="I776" s="1">
        <f>Forecast_Data!K770</f>
        <v>1</v>
      </c>
      <c r="J776" s="1" t="str">
        <f>Forecast_Data!L770</f>
        <v>Phil Dawson</v>
      </c>
      <c r="K776" s="1" t="str">
        <f t="shared" si="50"/>
        <v>Phil Dawson-2015</v>
      </c>
      <c r="L776" s="13">
        <f t="shared" si="51"/>
        <v>0.93879199758670429</v>
      </c>
      <c r="M776" s="13">
        <f t="shared" si="52"/>
        <v>6.1208002413295715E-2</v>
      </c>
      <c r="N776" s="4">
        <f t="shared" si="53"/>
        <v>3.7464195594260142E-3</v>
      </c>
    </row>
    <row r="777" spans="1:14" x14ac:dyDescent="0.25">
      <c r="A777" s="1">
        <f>Forecast_Data!C771</f>
        <v>2015</v>
      </c>
      <c r="B777" s="1">
        <v>1</v>
      </c>
      <c r="C777" s="1">
        <f>Forecast_Data!E771</f>
        <v>0</v>
      </c>
      <c r="D777" s="1">
        <f>Forecast_Data!F771</f>
        <v>0</v>
      </c>
      <c r="E777" s="1">
        <f>Forecast_Data!G771</f>
        <v>0</v>
      </c>
      <c r="F777" s="1">
        <f>Forecast_Data!H771</f>
        <v>1</v>
      </c>
      <c r="G777" s="1">
        <f>Forecast_Data!I771</f>
        <v>0</v>
      </c>
      <c r="H777" s="1">
        <f>Forecast_Data!J771</f>
        <v>25</v>
      </c>
      <c r="I777" s="1">
        <f>Forecast_Data!K771</f>
        <v>1</v>
      </c>
      <c r="J777" s="1" t="str">
        <f>Forecast_Data!L771</f>
        <v>Phil Dawson</v>
      </c>
      <c r="K777" s="1" t="str">
        <f t="shared" ref="K777:K840" si="54">CONCATENATE(J777,"-",A777)</f>
        <v>Phil Dawson-2015</v>
      </c>
      <c r="L777" s="13">
        <f t="shared" ref="L777:L840" si="55">1/(1+EXP(-(SUMPRODUCT($B$3:$H$3,B777:H777))))</f>
        <v>0.96454550109563053</v>
      </c>
      <c r="M777" s="13">
        <f t="shared" ref="M777:M840" si="56">I777-L777</f>
        <v>3.5454498904369469E-2</v>
      </c>
      <c r="N777" s="4">
        <f t="shared" ref="N777:N840" si="57">M777^2</f>
        <v>1.2570214925599359E-3</v>
      </c>
    </row>
    <row r="778" spans="1:14" x14ac:dyDescent="0.25">
      <c r="A778" s="1">
        <f>Forecast_Data!C772</f>
        <v>2015</v>
      </c>
      <c r="B778" s="1">
        <v>1</v>
      </c>
      <c r="C778" s="1">
        <f>Forecast_Data!E772</f>
        <v>0</v>
      </c>
      <c r="D778" s="1">
        <f>Forecast_Data!F772</f>
        <v>0</v>
      </c>
      <c r="E778" s="1">
        <f>Forecast_Data!G772</f>
        <v>1</v>
      </c>
      <c r="F778" s="1">
        <f>Forecast_Data!H772</f>
        <v>1</v>
      </c>
      <c r="G778" s="1">
        <f>Forecast_Data!I772</f>
        <v>0</v>
      </c>
      <c r="H778" s="1">
        <f>Forecast_Data!J772</f>
        <v>47</v>
      </c>
      <c r="I778" s="1">
        <f>Forecast_Data!K772</f>
        <v>1</v>
      </c>
      <c r="J778" s="1" t="str">
        <f>Forecast_Data!L772</f>
        <v>Phil Dawson</v>
      </c>
      <c r="K778" s="1" t="str">
        <f t="shared" si="54"/>
        <v>Phil Dawson-2015</v>
      </c>
      <c r="L778" s="13">
        <f t="shared" si="55"/>
        <v>0.63829306485044435</v>
      </c>
      <c r="M778" s="13">
        <f t="shared" si="56"/>
        <v>0.36170693514955565</v>
      </c>
      <c r="N778" s="4">
        <f t="shared" si="57"/>
        <v>0.13083190693528485</v>
      </c>
    </row>
    <row r="779" spans="1:14" x14ac:dyDescent="0.25">
      <c r="A779" s="1">
        <f>Forecast_Data!C773</f>
        <v>2015</v>
      </c>
      <c r="B779" s="1">
        <v>1</v>
      </c>
      <c r="C779" s="1">
        <f>Forecast_Data!E773</f>
        <v>0</v>
      </c>
      <c r="D779" s="1">
        <f>Forecast_Data!F773</f>
        <v>0</v>
      </c>
      <c r="E779" s="1">
        <f>Forecast_Data!G773</f>
        <v>0</v>
      </c>
      <c r="F779" s="1">
        <f>Forecast_Data!H773</f>
        <v>1</v>
      </c>
      <c r="G779" s="1">
        <f>Forecast_Data!I773</f>
        <v>0</v>
      </c>
      <c r="H779" s="1">
        <f>Forecast_Data!J773</f>
        <v>33</v>
      </c>
      <c r="I779" s="1">
        <f>Forecast_Data!K773</f>
        <v>1</v>
      </c>
      <c r="J779" s="1" t="str">
        <f>Forecast_Data!L773</f>
        <v>Phil Dawson</v>
      </c>
      <c r="K779" s="1" t="str">
        <f t="shared" si="54"/>
        <v>Phil Dawson-2015</v>
      </c>
      <c r="L779" s="13">
        <f t="shared" si="55"/>
        <v>0.91578908127035819</v>
      </c>
      <c r="M779" s="13">
        <f t="shared" si="56"/>
        <v>8.4210918729641815E-2</v>
      </c>
      <c r="N779" s="4">
        <f t="shared" si="57"/>
        <v>7.0914788332903387E-3</v>
      </c>
    </row>
    <row r="780" spans="1:14" x14ac:dyDescent="0.25">
      <c r="A780" s="1">
        <f>Forecast_Data!C774</f>
        <v>2015</v>
      </c>
      <c r="B780" s="1">
        <v>1</v>
      </c>
      <c r="C780" s="1">
        <f>Forecast_Data!E774</f>
        <v>0</v>
      </c>
      <c r="D780" s="1">
        <f>Forecast_Data!F774</f>
        <v>0</v>
      </c>
      <c r="E780" s="1">
        <f>Forecast_Data!G774</f>
        <v>0</v>
      </c>
      <c r="F780" s="1">
        <f>Forecast_Data!H774</f>
        <v>0</v>
      </c>
      <c r="G780" s="1">
        <f>Forecast_Data!I774</f>
        <v>0</v>
      </c>
      <c r="H780" s="1">
        <f>Forecast_Data!J774</f>
        <v>43</v>
      </c>
      <c r="I780" s="1">
        <f>Forecast_Data!K774</f>
        <v>1</v>
      </c>
      <c r="J780" s="1" t="str">
        <f>Forecast_Data!L774</f>
        <v>Phil Dawson</v>
      </c>
      <c r="K780" s="1" t="str">
        <f t="shared" si="54"/>
        <v>Phil Dawson-2015</v>
      </c>
      <c r="L780" s="13">
        <f t="shared" si="55"/>
        <v>0.81169926659384772</v>
      </c>
      <c r="M780" s="13">
        <f t="shared" si="56"/>
        <v>0.18830073340615228</v>
      </c>
      <c r="N780" s="4">
        <f t="shared" si="57"/>
        <v>3.5457166201294833E-2</v>
      </c>
    </row>
    <row r="781" spans="1:14" x14ac:dyDescent="0.25">
      <c r="A781" s="1">
        <f>Forecast_Data!C775</f>
        <v>2015</v>
      </c>
      <c r="B781" s="1">
        <v>1</v>
      </c>
      <c r="C781" s="1">
        <f>Forecast_Data!E775</f>
        <v>0</v>
      </c>
      <c r="D781" s="1">
        <f>Forecast_Data!F775</f>
        <v>0</v>
      </c>
      <c r="E781" s="1">
        <f>Forecast_Data!G775</f>
        <v>0</v>
      </c>
      <c r="F781" s="1">
        <f>Forecast_Data!H775</f>
        <v>0</v>
      </c>
      <c r="G781" s="1">
        <f>Forecast_Data!I775</f>
        <v>0</v>
      </c>
      <c r="H781" s="1">
        <f>Forecast_Data!J775</f>
        <v>22</v>
      </c>
      <c r="I781" s="1">
        <f>Forecast_Data!K775</f>
        <v>1</v>
      </c>
      <c r="J781" s="1" t="str">
        <f>Forecast_Data!L775</f>
        <v>Phil Dawson</v>
      </c>
      <c r="K781" s="1" t="str">
        <f t="shared" si="54"/>
        <v>Phil Dawson-2015</v>
      </c>
      <c r="L781" s="13">
        <f t="shared" si="55"/>
        <v>0.97952917183868415</v>
      </c>
      <c r="M781" s="13">
        <f t="shared" si="56"/>
        <v>2.0470828161315846E-2</v>
      </c>
      <c r="N781" s="4">
        <f t="shared" si="57"/>
        <v>4.1905480561012188E-4</v>
      </c>
    </row>
    <row r="782" spans="1:14" x14ac:dyDescent="0.25">
      <c r="A782" s="1">
        <f>Forecast_Data!C776</f>
        <v>2015</v>
      </c>
      <c r="B782" s="1">
        <v>1</v>
      </c>
      <c r="C782" s="1">
        <f>Forecast_Data!E776</f>
        <v>0</v>
      </c>
      <c r="D782" s="1">
        <f>Forecast_Data!F776</f>
        <v>0</v>
      </c>
      <c r="E782" s="1">
        <f>Forecast_Data!G776</f>
        <v>0</v>
      </c>
      <c r="F782" s="1">
        <f>Forecast_Data!H776</f>
        <v>1</v>
      </c>
      <c r="G782" s="1">
        <f>Forecast_Data!I776</f>
        <v>0</v>
      </c>
      <c r="H782" s="1">
        <f>Forecast_Data!J776</f>
        <v>53</v>
      </c>
      <c r="I782" s="1">
        <f>Forecast_Data!K776</f>
        <v>1</v>
      </c>
      <c r="J782" s="1" t="str">
        <f>Forecast_Data!L776</f>
        <v>Phil Dawson</v>
      </c>
      <c r="K782" s="1" t="str">
        <f t="shared" si="54"/>
        <v>Phil Dawson-2015</v>
      </c>
      <c r="L782" s="13">
        <f t="shared" si="55"/>
        <v>0.52350717624254128</v>
      </c>
      <c r="M782" s="13">
        <f t="shared" si="56"/>
        <v>0.47649282375745872</v>
      </c>
      <c r="N782" s="4">
        <f t="shared" si="57"/>
        <v>0.22704541109235662</v>
      </c>
    </row>
    <row r="783" spans="1:14" x14ac:dyDescent="0.25">
      <c r="A783" s="1">
        <f>Forecast_Data!C777</f>
        <v>2015</v>
      </c>
      <c r="B783" s="1">
        <v>1</v>
      </c>
      <c r="C783" s="1">
        <f>Forecast_Data!E777</f>
        <v>0</v>
      </c>
      <c r="D783" s="1">
        <f>Forecast_Data!F777</f>
        <v>0</v>
      </c>
      <c r="E783" s="1">
        <f>Forecast_Data!G777</f>
        <v>0</v>
      </c>
      <c r="F783" s="1">
        <f>Forecast_Data!H777</f>
        <v>1</v>
      </c>
      <c r="G783" s="1">
        <f>Forecast_Data!I777</f>
        <v>0</v>
      </c>
      <c r="H783" s="1">
        <f>Forecast_Data!J777</f>
        <v>31</v>
      </c>
      <c r="I783" s="1">
        <f>Forecast_Data!K777</f>
        <v>1</v>
      </c>
      <c r="J783" s="1" t="str">
        <f>Forecast_Data!L777</f>
        <v>Phil Dawson</v>
      </c>
      <c r="K783" s="1" t="str">
        <f t="shared" si="54"/>
        <v>Phil Dawson-2015</v>
      </c>
      <c r="L783" s="13">
        <f t="shared" si="55"/>
        <v>0.93186505756545035</v>
      </c>
      <c r="M783" s="13">
        <f t="shared" si="56"/>
        <v>6.813494243454965E-2</v>
      </c>
      <c r="N783" s="4">
        <f t="shared" si="57"/>
        <v>4.6423703805593946E-3</v>
      </c>
    </row>
    <row r="784" spans="1:14" x14ac:dyDescent="0.25">
      <c r="A784" s="1">
        <f>Forecast_Data!C778</f>
        <v>2015</v>
      </c>
      <c r="B784" s="1">
        <v>1</v>
      </c>
      <c r="C784" s="1">
        <f>Forecast_Data!E778</f>
        <v>0</v>
      </c>
      <c r="D784" s="1">
        <f>Forecast_Data!F778</f>
        <v>0</v>
      </c>
      <c r="E784" s="1">
        <f>Forecast_Data!G778</f>
        <v>0</v>
      </c>
      <c r="F784" s="1">
        <f>Forecast_Data!H778</f>
        <v>1</v>
      </c>
      <c r="G784" s="1">
        <f>Forecast_Data!I778</f>
        <v>0</v>
      </c>
      <c r="H784" s="1">
        <f>Forecast_Data!J778</f>
        <v>26</v>
      </c>
      <c r="I784" s="1">
        <f>Forecast_Data!K778</f>
        <v>1</v>
      </c>
      <c r="J784" s="1" t="str">
        <f>Forecast_Data!L778</f>
        <v>Phil Dawson</v>
      </c>
      <c r="K784" s="1" t="str">
        <f t="shared" si="54"/>
        <v>Phil Dawson-2015</v>
      </c>
      <c r="L784" s="13">
        <f t="shared" si="55"/>
        <v>0.96041018887912943</v>
      </c>
      <c r="M784" s="13">
        <f t="shared" si="56"/>
        <v>3.9589811120870566E-2</v>
      </c>
      <c r="N784" s="4">
        <f t="shared" si="57"/>
        <v>1.5673531445862068E-3</v>
      </c>
    </row>
    <row r="785" spans="1:14" x14ac:dyDescent="0.25">
      <c r="A785" s="1">
        <f>Forecast_Data!C779</f>
        <v>2015</v>
      </c>
      <c r="B785" s="1">
        <v>1</v>
      </c>
      <c r="C785" s="1">
        <f>Forecast_Data!E779</f>
        <v>0</v>
      </c>
      <c r="D785" s="1">
        <f>Forecast_Data!F779</f>
        <v>0</v>
      </c>
      <c r="E785" s="1">
        <f>Forecast_Data!G779</f>
        <v>0</v>
      </c>
      <c r="F785" s="1">
        <f>Forecast_Data!H779</f>
        <v>1</v>
      </c>
      <c r="G785" s="1">
        <f>Forecast_Data!I779</f>
        <v>0</v>
      </c>
      <c r="H785" s="1">
        <f>Forecast_Data!J779</f>
        <v>42</v>
      </c>
      <c r="I785" s="1">
        <f>Forecast_Data!K779</f>
        <v>1</v>
      </c>
      <c r="J785" s="1" t="str">
        <f>Forecast_Data!L779</f>
        <v>Phil Dawson</v>
      </c>
      <c r="K785" s="1" t="str">
        <f t="shared" si="54"/>
        <v>Phil Dawson-2015</v>
      </c>
      <c r="L785" s="13">
        <f t="shared" si="55"/>
        <v>0.79492923000934301</v>
      </c>
      <c r="M785" s="13">
        <f t="shared" si="56"/>
        <v>0.20507076999065699</v>
      </c>
      <c r="N785" s="4">
        <f t="shared" si="57"/>
        <v>4.2054020704560942E-2</v>
      </c>
    </row>
    <row r="786" spans="1:14" x14ac:dyDescent="0.25">
      <c r="A786" s="1">
        <f>Forecast_Data!C780</f>
        <v>2015</v>
      </c>
      <c r="B786" s="1">
        <v>1</v>
      </c>
      <c r="C786" s="1">
        <f>Forecast_Data!E780</f>
        <v>0</v>
      </c>
      <c r="D786" s="1">
        <f>Forecast_Data!F780</f>
        <v>0</v>
      </c>
      <c r="E786" s="1">
        <f>Forecast_Data!G780</f>
        <v>0</v>
      </c>
      <c r="F786" s="1">
        <f>Forecast_Data!H780</f>
        <v>1</v>
      </c>
      <c r="G786" s="1">
        <f>Forecast_Data!I780</f>
        <v>0</v>
      </c>
      <c r="H786" s="1">
        <f>Forecast_Data!J780</f>
        <v>35</v>
      </c>
      <c r="I786" s="1">
        <f>Forecast_Data!K780</f>
        <v>1</v>
      </c>
      <c r="J786" s="1" t="str">
        <f>Forecast_Data!L780</f>
        <v>Phil Dawson</v>
      </c>
      <c r="K786" s="1" t="str">
        <f t="shared" si="54"/>
        <v>Phil Dawson-2015</v>
      </c>
      <c r="L786" s="13">
        <f t="shared" si="55"/>
        <v>0.89634201202718056</v>
      </c>
      <c r="M786" s="13">
        <f t="shared" si="56"/>
        <v>0.10365798797281944</v>
      </c>
      <c r="N786" s="4">
        <f t="shared" si="57"/>
        <v>1.074497847057318E-2</v>
      </c>
    </row>
    <row r="787" spans="1:14" x14ac:dyDescent="0.25">
      <c r="A787" s="1">
        <f>Forecast_Data!C781</f>
        <v>2015</v>
      </c>
      <c r="B787" s="1">
        <v>1</v>
      </c>
      <c r="C787" s="1">
        <f>Forecast_Data!E781</f>
        <v>0</v>
      </c>
      <c r="D787" s="1">
        <f>Forecast_Data!F781</f>
        <v>0</v>
      </c>
      <c r="E787" s="1">
        <f>Forecast_Data!G781</f>
        <v>0</v>
      </c>
      <c r="F787" s="1">
        <f>Forecast_Data!H781</f>
        <v>1</v>
      </c>
      <c r="G787" s="1">
        <f>Forecast_Data!I781</f>
        <v>0</v>
      </c>
      <c r="H787" s="1">
        <f>Forecast_Data!J781</f>
        <v>44</v>
      </c>
      <c r="I787" s="1">
        <f>Forecast_Data!K781</f>
        <v>1</v>
      </c>
      <c r="J787" s="1" t="str">
        <f>Forecast_Data!L781</f>
        <v>Phil Dawson</v>
      </c>
      <c r="K787" s="1" t="str">
        <f t="shared" si="54"/>
        <v>Phil Dawson-2015</v>
      </c>
      <c r="L787" s="13">
        <f t="shared" si="55"/>
        <v>0.75503737649364666</v>
      </c>
      <c r="M787" s="13">
        <f t="shared" si="56"/>
        <v>0.24496262350635334</v>
      </c>
      <c r="N787" s="4">
        <f t="shared" si="57"/>
        <v>6.0006686915115411E-2</v>
      </c>
    </row>
    <row r="788" spans="1:14" x14ac:dyDescent="0.25">
      <c r="A788" s="1">
        <f>Forecast_Data!C782</f>
        <v>2015</v>
      </c>
      <c r="B788" s="1">
        <v>1</v>
      </c>
      <c r="C788" s="1">
        <f>Forecast_Data!E782</f>
        <v>0</v>
      </c>
      <c r="D788" s="1">
        <f>Forecast_Data!F782</f>
        <v>1</v>
      </c>
      <c r="E788" s="1">
        <f>Forecast_Data!G782</f>
        <v>0</v>
      </c>
      <c r="F788" s="1">
        <f>Forecast_Data!H782</f>
        <v>0</v>
      </c>
      <c r="G788" s="1">
        <f>Forecast_Data!I782</f>
        <v>0</v>
      </c>
      <c r="H788" s="1">
        <f>Forecast_Data!J782</f>
        <v>27</v>
      </c>
      <c r="I788" s="1">
        <f>Forecast_Data!K782</f>
        <v>1</v>
      </c>
      <c r="J788" s="1" t="str">
        <f>Forecast_Data!L782</f>
        <v>Phil Dawson</v>
      </c>
      <c r="K788" s="1" t="str">
        <f t="shared" si="54"/>
        <v>Phil Dawson-2015</v>
      </c>
      <c r="L788" s="13">
        <f t="shared" si="55"/>
        <v>0.94872642845203137</v>
      </c>
      <c r="M788" s="13">
        <f t="shared" si="56"/>
        <v>5.1273571547968633E-2</v>
      </c>
      <c r="N788" s="4">
        <f t="shared" si="57"/>
        <v>2.6289791392846585E-3</v>
      </c>
    </row>
    <row r="789" spans="1:14" x14ac:dyDescent="0.25">
      <c r="A789" s="1">
        <f>Forecast_Data!C783</f>
        <v>2015</v>
      </c>
      <c r="B789" s="1">
        <v>1</v>
      </c>
      <c r="C789" s="1">
        <f>Forecast_Data!E783</f>
        <v>0</v>
      </c>
      <c r="D789" s="1">
        <f>Forecast_Data!F783</f>
        <v>1</v>
      </c>
      <c r="E789" s="1">
        <f>Forecast_Data!G783</f>
        <v>0</v>
      </c>
      <c r="F789" s="1">
        <f>Forecast_Data!H783</f>
        <v>0</v>
      </c>
      <c r="G789" s="1">
        <f>Forecast_Data!I783</f>
        <v>0</v>
      </c>
      <c r="H789" s="1">
        <f>Forecast_Data!J783</f>
        <v>25</v>
      </c>
      <c r="I789" s="1">
        <f>Forecast_Data!K783</f>
        <v>1</v>
      </c>
      <c r="J789" s="1" t="str">
        <f>Forecast_Data!L783</f>
        <v>Phil Dawson</v>
      </c>
      <c r="K789" s="1" t="str">
        <f t="shared" si="54"/>
        <v>Phil Dawson-2015</v>
      </c>
      <c r="L789" s="13">
        <f t="shared" si="55"/>
        <v>0.95879751654884549</v>
      </c>
      <c r="M789" s="13">
        <f t="shared" si="56"/>
        <v>4.1202483451154515E-2</v>
      </c>
      <c r="N789" s="4">
        <f t="shared" si="57"/>
        <v>1.6976446425426615E-3</v>
      </c>
    </row>
    <row r="790" spans="1:14" x14ac:dyDescent="0.25">
      <c r="A790" s="1">
        <f>Forecast_Data!C784</f>
        <v>2015</v>
      </c>
      <c r="B790" s="1">
        <v>1</v>
      </c>
      <c r="C790" s="1">
        <f>Forecast_Data!E784</f>
        <v>0</v>
      </c>
      <c r="D790" s="1">
        <f>Forecast_Data!F784</f>
        <v>0</v>
      </c>
      <c r="E790" s="1">
        <f>Forecast_Data!G784</f>
        <v>0</v>
      </c>
      <c r="F790" s="1">
        <f>Forecast_Data!H784</f>
        <v>1</v>
      </c>
      <c r="G790" s="1">
        <f>Forecast_Data!I784</f>
        <v>0</v>
      </c>
      <c r="H790" s="1">
        <f>Forecast_Data!J784</f>
        <v>53</v>
      </c>
      <c r="I790" s="1">
        <f>Forecast_Data!K784</f>
        <v>1</v>
      </c>
      <c r="J790" s="1" t="str">
        <f>Forecast_Data!L784</f>
        <v>Phil Dawson</v>
      </c>
      <c r="K790" s="1" t="str">
        <f t="shared" si="54"/>
        <v>Phil Dawson-2015</v>
      </c>
      <c r="L790" s="13">
        <f t="shared" si="55"/>
        <v>0.52350717624254128</v>
      </c>
      <c r="M790" s="13">
        <f t="shared" si="56"/>
        <v>0.47649282375745872</v>
      </c>
      <c r="N790" s="4">
        <f t="shared" si="57"/>
        <v>0.22704541109235662</v>
      </c>
    </row>
    <row r="791" spans="1:14" x14ac:dyDescent="0.25">
      <c r="A791" s="1">
        <f>Forecast_Data!C785</f>
        <v>2015</v>
      </c>
      <c r="B791" s="1">
        <v>1</v>
      </c>
      <c r="C791" s="1">
        <f>Forecast_Data!E785</f>
        <v>0</v>
      </c>
      <c r="D791" s="1">
        <f>Forecast_Data!F785</f>
        <v>0</v>
      </c>
      <c r="E791" s="1">
        <f>Forecast_Data!G785</f>
        <v>0</v>
      </c>
      <c r="F791" s="1">
        <f>Forecast_Data!H785</f>
        <v>1</v>
      </c>
      <c r="G791" s="1">
        <f>Forecast_Data!I785</f>
        <v>0</v>
      </c>
      <c r="H791" s="1">
        <f>Forecast_Data!J785</f>
        <v>33</v>
      </c>
      <c r="I791" s="1">
        <f>Forecast_Data!K785</f>
        <v>1</v>
      </c>
      <c r="J791" s="1" t="str">
        <f>Forecast_Data!L785</f>
        <v>Phil Dawson</v>
      </c>
      <c r="K791" s="1" t="str">
        <f t="shared" si="54"/>
        <v>Phil Dawson-2015</v>
      </c>
      <c r="L791" s="13">
        <f t="shared" si="55"/>
        <v>0.91578908127035819</v>
      </c>
      <c r="M791" s="13">
        <f t="shared" si="56"/>
        <v>8.4210918729641815E-2</v>
      </c>
      <c r="N791" s="4">
        <f t="shared" si="57"/>
        <v>7.0914788332903387E-3</v>
      </c>
    </row>
    <row r="792" spans="1:14" x14ac:dyDescent="0.25">
      <c r="A792" s="1">
        <f>Forecast_Data!C786</f>
        <v>2015</v>
      </c>
      <c r="B792" s="1">
        <v>1</v>
      </c>
      <c r="C792" s="1">
        <f>Forecast_Data!E786</f>
        <v>0</v>
      </c>
      <c r="D792" s="1">
        <f>Forecast_Data!F786</f>
        <v>0</v>
      </c>
      <c r="E792" s="1">
        <f>Forecast_Data!G786</f>
        <v>1</v>
      </c>
      <c r="F792" s="1">
        <f>Forecast_Data!H786</f>
        <v>1</v>
      </c>
      <c r="G792" s="1">
        <f>Forecast_Data!I786</f>
        <v>0</v>
      </c>
      <c r="H792" s="1">
        <f>Forecast_Data!J786</f>
        <v>44</v>
      </c>
      <c r="I792" s="1">
        <f>Forecast_Data!K786</f>
        <v>1</v>
      </c>
      <c r="J792" s="1" t="str">
        <f>Forecast_Data!L786</f>
        <v>Phil Dawson</v>
      </c>
      <c r="K792" s="1" t="str">
        <f t="shared" si="54"/>
        <v>Phil Dawson-2015</v>
      </c>
      <c r="L792" s="13">
        <f t="shared" si="55"/>
        <v>0.71337198176782868</v>
      </c>
      <c r="M792" s="13">
        <f t="shared" si="56"/>
        <v>0.28662801823217132</v>
      </c>
      <c r="N792" s="4">
        <f t="shared" si="57"/>
        <v>8.2155620835701937E-2</v>
      </c>
    </row>
    <row r="793" spans="1:14" x14ac:dyDescent="0.25">
      <c r="A793" s="1">
        <f>Forecast_Data!C787</f>
        <v>2015</v>
      </c>
      <c r="B793" s="1">
        <v>1</v>
      </c>
      <c r="C793" s="1">
        <f>Forecast_Data!E787</f>
        <v>0</v>
      </c>
      <c r="D793" s="1">
        <f>Forecast_Data!F787</f>
        <v>0</v>
      </c>
      <c r="E793" s="1">
        <f>Forecast_Data!G787</f>
        <v>1</v>
      </c>
      <c r="F793" s="1">
        <f>Forecast_Data!H787</f>
        <v>1</v>
      </c>
      <c r="G793" s="1">
        <f>Forecast_Data!I787</f>
        <v>0</v>
      </c>
      <c r="H793" s="1">
        <f>Forecast_Data!J787</f>
        <v>41</v>
      </c>
      <c r="I793" s="1">
        <f>Forecast_Data!K787</f>
        <v>0</v>
      </c>
      <c r="J793" s="1" t="str">
        <f>Forecast_Data!L787</f>
        <v>Phil Dawson</v>
      </c>
      <c r="K793" s="1" t="str">
        <f t="shared" si="54"/>
        <v>Phil Dawson-2015</v>
      </c>
      <c r="L793" s="13">
        <f t="shared" si="55"/>
        <v>0.77828020818168819</v>
      </c>
      <c r="M793" s="13">
        <f t="shared" si="56"/>
        <v>-0.77828020818168819</v>
      </c>
      <c r="N793" s="4">
        <f t="shared" si="57"/>
        <v>0.60572008244733189</v>
      </c>
    </row>
    <row r="794" spans="1:14" x14ac:dyDescent="0.25">
      <c r="A794" s="1">
        <f>Forecast_Data!C788</f>
        <v>2015</v>
      </c>
      <c r="B794" s="1">
        <v>1</v>
      </c>
      <c r="C794" s="1">
        <f>Forecast_Data!E788</f>
        <v>0</v>
      </c>
      <c r="D794" s="1">
        <f>Forecast_Data!F788</f>
        <v>0</v>
      </c>
      <c r="E794" s="1">
        <f>Forecast_Data!G788</f>
        <v>0</v>
      </c>
      <c r="F794" s="1">
        <f>Forecast_Data!H788</f>
        <v>1</v>
      </c>
      <c r="G794" s="1">
        <f>Forecast_Data!I788</f>
        <v>0</v>
      </c>
      <c r="H794" s="1">
        <f>Forecast_Data!J788</f>
        <v>26</v>
      </c>
      <c r="I794" s="1">
        <f>Forecast_Data!K788</f>
        <v>1</v>
      </c>
      <c r="J794" s="1" t="str">
        <f>Forecast_Data!L788</f>
        <v>Phil Dawson</v>
      </c>
      <c r="K794" s="1" t="str">
        <f t="shared" si="54"/>
        <v>Phil Dawson-2015</v>
      </c>
      <c r="L794" s="13">
        <f t="shared" si="55"/>
        <v>0.96041018887912943</v>
      </c>
      <c r="M794" s="13">
        <f t="shared" si="56"/>
        <v>3.9589811120870566E-2</v>
      </c>
      <c r="N794" s="4">
        <f t="shared" si="57"/>
        <v>1.5673531445862068E-3</v>
      </c>
    </row>
    <row r="795" spans="1:14" x14ac:dyDescent="0.25">
      <c r="A795" s="1">
        <f>Forecast_Data!C789</f>
        <v>2015</v>
      </c>
      <c r="B795" s="1">
        <v>1</v>
      </c>
      <c r="C795" s="1">
        <f>Forecast_Data!E789</f>
        <v>0</v>
      </c>
      <c r="D795" s="1">
        <f>Forecast_Data!F789</f>
        <v>0</v>
      </c>
      <c r="E795" s="1">
        <f>Forecast_Data!G789</f>
        <v>0</v>
      </c>
      <c r="F795" s="1">
        <f>Forecast_Data!H789</f>
        <v>1</v>
      </c>
      <c r="G795" s="1">
        <f>Forecast_Data!I789</f>
        <v>0</v>
      </c>
      <c r="H795" s="1">
        <f>Forecast_Data!J789</f>
        <v>28</v>
      </c>
      <c r="I795" s="1">
        <f>Forecast_Data!K789</f>
        <v>1</v>
      </c>
      <c r="J795" s="1" t="str">
        <f>Forecast_Data!L789</f>
        <v>Phil Dawson</v>
      </c>
      <c r="K795" s="1" t="str">
        <f t="shared" si="54"/>
        <v>Phil Dawson-2015</v>
      </c>
      <c r="L795" s="13">
        <f t="shared" si="55"/>
        <v>0.9507130218808727</v>
      </c>
      <c r="M795" s="13">
        <f t="shared" si="56"/>
        <v>4.92869781191273E-2</v>
      </c>
      <c r="N795" s="4">
        <f t="shared" si="57"/>
        <v>2.4292062121153333E-3</v>
      </c>
    </row>
    <row r="796" spans="1:14" x14ac:dyDescent="0.25">
      <c r="A796" s="1">
        <f>Forecast_Data!C790</f>
        <v>2015</v>
      </c>
      <c r="B796" s="1">
        <v>1</v>
      </c>
      <c r="C796" s="1">
        <f>Forecast_Data!E790</f>
        <v>0</v>
      </c>
      <c r="D796" s="1">
        <f>Forecast_Data!F790</f>
        <v>0</v>
      </c>
      <c r="E796" s="1">
        <f>Forecast_Data!G790</f>
        <v>0</v>
      </c>
      <c r="F796" s="1">
        <f>Forecast_Data!H790</f>
        <v>1</v>
      </c>
      <c r="G796" s="1">
        <f>Forecast_Data!I790</f>
        <v>0</v>
      </c>
      <c r="H796" s="1">
        <f>Forecast_Data!J790</f>
        <v>38</v>
      </c>
      <c r="I796" s="1">
        <f>Forecast_Data!K790</f>
        <v>1</v>
      </c>
      <c r="J796" s="1" t="str">
        <f>Forecast_Data!L790</f>
        <v>Phil Dawson</v>
      </c>
      <c r="K796" s="1" t="str">
        <f t="shared" si="54"/>
        <v>Phil Dawson-2015</v>
      </c>
      <c r="L796" s="13">
        <f t="shared" si="55"/>
        <v>0.8597687528037512</v>
      </c>
      <c r="M796" s="13">
        <f t="shared" si="56"/>
        <v>0.1402312471962488</v>
      </c>
      <c r="N796" s="4">
        <f t="shared" si="57"/>
        <v>1.9664802690215435E-2</v>
      </c>
    </row>
    <row r="797" spans="1:14" x14ac:dyDescent="0.25">
      <c r="A797" s="1">
        <f>Forecast_Data!C791</f>
        <v>2015</v>
      </c>
      <c r="B797" s="1">
        <v>1</v>
      </c>
      <c r="C797" s="1">
        <f>Forecast_Data!E791</f>
        <v>0</v>
      </c>
      <c r="D797" s="1">
        <f>Forecast_Data!F791</f>
        <v>0</v>
      </c>
      <c r="E797" s="1">
        <f>Forecast_Data!G791</f>
        <v>0</v>
      </c>
      <c r="F797" s="1">
        <f>Forecast_Data!H791</f>
        <v>1</v>
      </c>
      <c r="G797" s="1">
        <f>Forecast_Data!I791</f>
        <v>0</v>
      </c>
      <c r="H797" s="1">
        <f>Forecast_Data!J791</f>
        <v>23</v>
      </c>
      <c r="I797" s="1">
        <f>Forecast_Data!K791</f>
        <v>1</v>
      </c>
      <c r="J797" s="1" t="str">
        <f>Forecast_Data!L791</f>
        <v>Phil Dawson</v>
      </c>
      <c r="K797" s="1" t="str">
        <f t="shared" si="54"/>
        <v>Phil Dawson-2015</v>
      </c>
      <c r="L797" s="13">
        <f t="shared" si="55"/>
        <v>0.97160243206806396</v>
      </c>
      <c r="M797" s="13">
        <f t="shared" si="56"/>
        <v>2.8397567931936041E-2</v>
      </c>
      <c r="N797" s="4">
        <f t="shared" si="57"/>
        <v>8.0642186444892215E-4</v>
      </c>
    </row>
    <row r="798" spans="1:14" x14ac:dyDescent="0.25">
      <c r="A798" s="1">
        <f>Forecast_Data!C792</f>
        <v>2012</v>
      </c>
      <c r="B798" s="1">
        <v>1</v>
      </c>
      <c r="C798" s="1">
        <f>Forecast_Data!E792</f>
        <v>0</v>
      </c>
      <c r="D798" s="1">
        <f>Forecast_Data!F792</f>
        <v>0</v>
      </c>
      <c r="E798" s="1">
        <f>Forecast_Data!G792</f>
        <v>0</v>
      </c>
      <c r="F798" s="1">
        <f>Forecast_Data!H792</f>
        <v>1</v>
      </c>
      <c r="G798" s="1">
        <f>Forecast_Data!I792</f>
        <v>0</v>
      </c>
      <c r="H798" s="1">
        <f>Forecast_Data!J792</f>
        <v>25</v>
      </c>
      <c r="I798" s="1">
        <f>Forecast_Data!K792</f>
        <v>1</v>
      </c>
      <c r="J798" s="1" t="str">
        <f>Forecast_Data!L792</f>
        <v>Rian Lindell</v>
      </c>
      <c r="K798" s="1" t="str">
        <f t="shared" si="54"/>
        <v>Rian Lindell-2012</v>
      </c>
      <c r="L798" s="13">
        <f t="shared" si="55"/>
        <v>0.96454550109563053</v>
      </c>
      <c r="M798" s="13">
        <f t="shared" si="56"/>
        <v>3.5454498904369469E-2</v>
      </c>
      <c r="N798" s="4">
        <f t="shared" si="57"/>
        <v>1.2570214925599359E-3</v>
      </c>
    </row>
    <row r="799" spans="1:14" x14ac:dyDescent="0.25">
      <c r="A799" s="1">
        <f>Forecast_Data!C793</f>
        <v>2012</v>
      </c>
      <c r="B799" s="1">
        <v>1</v>
      </c>
      <c r="C799" s="1">
        <f>Forecast_Data!E793</f>
        <v>0</v>
      </c>
      <c r="D799" s="1">
        <f>Forecast_Data!F793</f>
        <v>0</v>
      </c>
      <c r="E799" s="1">
        <f>Forecast_Data!G793</f>
        <v>0</v>
      </c>
      <c r="F799" s="1">
        <f>Forecast_Data!H793</f>
        <v>1</v>
      </c>
      <c r="G799" s="1">
        <f>Forecast_Data!I793</f>
        <v>0</v>
      </c>
      <c r="H799" s="1">
        <f>Forecast_Data!J793</f>
        <v>37</v>
      </c>
      <c r="I799" s="1">
        <f>Forecast_Data!K793</f>
        <v>0</v>
      </c>
      <c r="J799" s="1" t="str">
        <f>Forecast_Data!L793</f>
        <v>Rian Lindell</v>
      </c>
      <c r="K799" s="1" t="str">
        <f t="shared" si="54"/>
        <v>Rian Lindell-2012</v>
      </c>
      <c r="L799" s="13">
        <f t="shared" si="55"/>
        <v>0.8730266439737091</v>
      </c>
      <c r="M799" s="13">
        <f t="shared" si="56"/>
        <v>-0.8730266439737091</v>
      </c>
      <c r="N799" s="4">
        <f t="shared" si="57"/>
        <v>0.76217552108799747</v>
      </c>
    </row>
    <row r="800" spans="1:14" x14ac:dyDescent="0.25">
      <c r="A800" s="1">
        <f>Forecast_Data!C794</f>
        <v>2012</v>
      </c>
      <c r="B800" s="1">
        <v>1</v>
      </c>
      <c r="C800" s="1">
        <f>Forecast_Data!E794</f>
        <v>0</v>
      </c>
      <c r="D800" s="1">
        <f>Forecast_Data!F794</f>
        <v>0</v>
      </c>
      <c r="E800" s="1">
        <f>Forecast_Data!G794</f>
        <v>0</v>
      </c>
      <c r="F800" s="1">
        <f>Forecast_Data!H794</f>
        <v>1</v>
      </c>
      <c r="G800" s="1">
        <f>Forecast_Data!I794</f>
        <v>0</v>
      </c>
      <c r="H800" s="1">
        <f>Forecast_Data!J794</f>
        <v>22</v>
      </c>
      <c r="I800" s="1">
        <f>Forecast_Data!K794</f>
        <v>1</v>
      </c>
      <c r="J800" s="1" t="str">
        <f>Forecast_Data!L794</f>
        <v>Rian Lindell</v>
      </c>
      <c r="K800" s="1" t="str">
        <f t="shared" si="54"/>
        <v>Rian Lindell-2012</v>
      </c>
      <c r="L800" s="13">
        <f t="shared" si="55"/>
        <v>0.97459958929510371</v>
      </c>
      <c r="M800" s="13">
        <f t="shared" si="56"/>
        <v>2.5400410704896292E-2</v>
      </c>
      <c r="N800" s="4">
        <f t="shared" si="57"/>
        <v>6.451808639774102E-4</v>
      </c>
    </row>
    <row r="801" spans="1:14" x14ac:dyDescent="0.25">
      <c r="A801" s="1">
        <f>Forecast_Data!C795</f>
        <v>2012</v>
      </c>
      <c r="B801" s="1">
        <v>1</v>
      </c>
      <c r="C801" s="1">
        <f>Forecast_Data!E795</f>
        <v>0</v>
      </c>
      <c r="D801" s="1">
        <f>Forecast_Data!F795</f>
        <v>0</v>
      </c>
      <c r="E801" s="1">
        <f>Forecast_Data!G795</f>
        <v>0</v>
      </c>
      <c r="F801" s="1">
        <f>Forecast_Data!H795</f>
        <v>1</v>
      </c>
      <c r="G801" s="1">
        <f>Forecast_Data!I795</f>
        <v>0</v>
      </c>
      <c r="H801" s="1">
        <f>Forecast_Data!J795</f>
        <v>38</v>
      </c>
      <c r="I801" s="1">
        <f>Forecast_Data!K795</f>
        <v>1</v>
      </c>
      <c r="J801" s="1" t="str">
        <f>Forecast_Data!L795</f>
        <v>Rian Lindell</v>
      </c>
      <c r="K801" s="1" t="str">
        <f t="shared" si="54"/>
        <v>Rian Lindell-2012</v>
      </c>
      <c r="L801" s="13">
        <f t="shared" si="55"/>
        <v>0.8597687528037512</v>
      </c>
      <c r="M801" s="13">
        <f t="shared" si="56"/>
        <v>0.1402312471962488</v>
      </c>
      <c r="N801" s="4">
        <f t="shared" si="57"/>
        <v>1.9664802690215435E-2</v>
      </c>
    </row>
    <row r="802" spans="1:14" x14ac:dyDescent="0.25">
      <c r="A802" s="1">
        <f>Forecast_Data!C796</f>
        <v>2012</v>
      </c>
      <c r="B802" s="1">
        <v>1</v>
      </c>
      <c r="C802" s="1">
        <f>Forecast_Data!E796</f>
        <v>0</v>
      </c>
      <c r="D802" s="1">
        <f>Forecast_Data!F796</f>
        <v>0</v>
      </c>
      <c r="E802" s="1">
        <f>Forecast_Data!G796</f>
        <v>0</v>
      </c>
      <c r="F802" s="1">
        <f>Forecast_Data!H796</f>
        <v>1</v>
      </c>
      <c r="G802" s="1">
        <f>Forecast_Data!I796</f>
        <v>0</v>
      </c>
      <c r="H802" s="1">
        <f>Forecast_Data!J796</f>
        <v>39</v>
      </c>
      <c r="I802" s="1">
        <f>Forecast_Data!K796</f>
        <v>1</v>
      </c>
      <c r="J802" s="1" t="str">
        <f>Forecast_Data!L796</f>
        <v>Rian Lindell</v>
      </c>
      <c r="K802" s="1" t="str">
        <f t="shared" si="54"/>
        <v>Rian Lindell-2012</v>
      </c>
      <c r="L802" s="13">
        <f t="shared" si="55"/>
        <v>0.84537172939526051</v>
      </c>
      <c r="M802" s="13">
        <f t="shared" si="56"/>
        <v>0.15462827060473949</v>
      </c>
      <c r="N802" s="4">
        <f t="shared" si="57"/>
        <v>2.3909902070212544E-2</v>
      </c>
    </row>
    <row r="803" spans="1:14" x14ac:dyDescent="0.25">
      <c r="A803" s="1">
        <f>Forecast_Data!C797</f>
        <v>2012</v>
      </c>
      <c r="B803" s="1">
        <v>1</v>
      </c>
      <c r="C803" s="1">
        <f>Forecast_Data!E797</f>
        <v>0</v>
      </c>
      <c r="D803" s="1">
        <f>Forecast_Data!F797</f>
        <v>0</v>
      </c>
      <c r="E803" s="1">
        <f>Forecast_Data!G797</f>
        <v>0</v>
      </c>
      <c r="F803" s="1">
        <f>Forecast_Data!H797</f>
        <v>0</v>
      </c>
      <c r="G803" s="1">
        <f>Forecast_Data!I797</f>
        <v>0</v>
      </c>
      <c r="H803" s="1">
        <f>Forecast_Data!J797</f>
        <v>33</v>
      </c>
      <c r="I803" s="1">
        <f>Forecast_Data!K797</f>
        <v>1</v>
      </c>
      <c r="J803" s="1" t="str">
        <f>Forecast_Data!L797</f>
        <v>Rian Lindell</v>
      </c>
      <c r="K803" s="1" t="str">
        <f t="shared" si="54"/>
        <v>Rian Lindell-2012</v>
      </c>
      <c r="L803" s="13">
        <f t="shared" si="55"/>
        <v>0.93132808368837505</v>
      </c>
      <c r="M803" s="13">
        <f t="shared" si="56"/>
        <v>6.8671916311624948E-2</v>
      </c>
      <c r="N803" s="4">
        <f t="shared" si="57"/>
        <v>4.7158320899108206E-3</v>
      </c>
    </row>
    <row r="804" spans="1:14" x14ac:dyDescent="0.25">
      <c r="A804" s="1">
        <f>Forecast_Data!C798</f>
        <v>2012</v>
      </c>
      <c r="B804" s="1">
        <v>1</v>
      </c>
      <c r="C804" s="1">
        <f>Forecast_Data!E798</f>
        <v>0</v>
      </c>
      <c r="D804" s="1">
        <f>Forecast_Data!F798</f>
        <v>0</v>
      </c>
      <c r="E804" s="1">
        <f>Forecast_Data!G798</f>
        <v>0</v>
      </c>
      <c r="F804" s="1">
        <f>Forecast_Data!H798</f>
        <v>0</v>
      </c>
      <c r="G804" s="1">
        <f>Forecast_Data!I798</f>
        <v>0</v>
      </c>
      <c r="H804" s="1">
        <f>Forecast_Data!J798</f>
        <v>31</v>
      </c>
      <c r="I804" s="1">
        <f>Forecast_Data!K798</f>
        <v>1</v>
      </c>
      <c r="J804" s="1" t="str">
        <f>Forecast_Data!L798</f>
        <v>Rian Lindell</v>
      </c>
      <c r="K804" s="1" t="str">
        <f t="shared" si="54"/>
        <v>Rian Lindell-2012</v>
      </c>
      <c r="L804" s="13">
        <f t="shared" si="55"/>
        <v>0.94461703978597433</v>
      </c>
      <c r="M804" s="13">
        <f t="shared" si="56"/>
        <v>5.5382960214025667E-2</v>
      </c>
      <c r="N804" s="4">
        <f t="shared" si="57"/>
        <v>3.0672722820683498E-3</v>
      </c>
    </row>
    <row r="805" spans="1:14" x14ac:dyDescent="0.25">
      <c r="A805" s="1">
        <f>Forecast_Data!C799</f>
        <v>2012</v>
      </c>
      <c r="B805" s="1">
        <v>1</v>
      </c>
      <c r="C805" s="1">
        <f>Forecast_Data!E799</f>
        <v>0</v>
      </c>
      <c r="D805" s="1">
        <f>Forecast_Data!F799</f>
        <v>0</v>
      </c>
      <c r="E805" s="1">
        <f>Forecast_Data!G799</f>
        <v>0</v>
      </c>
      <c r="F805" s="1">
        <f>Forecast_Data!H799</f>
        <v>0</v>
      </c>
      <c r="G805" s="1">
        <f>Forecast_Data!I799</f>
        <v>0</v>
      </c>
      <c r="H805" s="1">
        <f>Forecast_Data!J799</f>
        <v>41</v>
      </c>
      <c r="I805" s="1">
        <f>Forecast_Data!K799</f>
        <v>1</v>
      </c>
      <c r="J805" s="1" t="str">
        <f>Forecast_Data!L799</f>
        <v>Rian Lindell</v>
      </c>
      <c r="K805" s="1" t="str">
        <f t="shared" si="54"/>
        <v>Rian Lindell-2012</v>
      </c>
      <c r="L805" s="13">
        <f t="shared" si="55"/>
        <v>0.84426701684556227</v>
      </c>
      <c r="M805" s="13">
        <f t="shared" si="56"/>
        <v>0.15573298315443773</v>
      </c>
      <c r="N805" s="4">
        <f t="shared" si="57"/>
        <v>2.4252762042180385E-2</v>
      </c>
    </row>
    <row r="806" spans="1:14" x14ac:dyDescent="0.25">
      <c r="A806" s="1">
        <f>Forecast_Data!C800</f>
        <v>2013</v>
      </c>
      <c r="B806" s="1">
        <v>1</v>
      </c>
      <c r="C806" s="1">
        <f>Forecast_Data!E800</f>
        <v>0</v>
      </c>
      <c r="D806" s="1">
        <f>Forecast_Data!F800</f>
        <v>0</v>
      </c>
      <c r="E806" s="1">
        <f>Forecast_Data!G800</f>
        <v>0</v>
      </c>
      <c r="F806" s="1">
        <f>Forecast_Data!H800</f>
        <v>0</v>
      </c>
      <c r="G806" s="1">
        <f>Forecast_Data!I800</f>
        <v>0</v>
      </c>
      <c r="H806" s="1">
        <f>Forecast_Data!J800</f>
        <v>36</v>
      </c>
      <c r="I806" s="1">
        <f>Forecast_Data!K800</f>
        <v>1</v>
      </c>
      <c r="J806" s="1" t="str">
        <f>Forecast_Data!L800</f>
        <v>Rian Lindell</v>
      </c>
      <c r="K806" s="1" t="str">
        <f t="shared" si="54"/>
        <v>Rian Lindell-2013</v>
      </c>
      <c r="L806" s="13">
        <f t="shared" si="55"/>
        <v>0.90580157209510104</v>
      </c>
      <c r="M806" s="13">
        <f t="shared" si="56"/>
        <v>9.4198427904898963E-2</v>
      </c>
      <c r="N806" s="4">
        <f t="shared" si="57"/>
        <v>8.8733438197544472E-3</v>
      </c>
    </row>
    <row r="807" spans="1:14" x14ac:dyDescent="0.25">
      <c r="A807" s="1">
        <f>Forecast_Data!C801</f>
        <v>2013</v>
      </c>
      <c r="B807" s="1">
        <v>1</v>
      </c>
      <c r="C807" s="1">
        <f>Forecast_Data!E801</f>
        <v>0</v>
      </c>
      <c r="D807" s="1">
        <f>Forecast_Data!F801</f>
        <v>0</v>
      </c>
      <c r="E807" s="1">
        <f>Forecast_Data!G801</f>
        <v>0</v>
      </c>
      <c r="F807" s="1">
        <f>Forecast_Data!H801</f>
        <v>0</v>
      </c>
      <c r="G807" s="1">
        <f>Forecast_Data!I801</f>
        <v>0</v>
      </c>
      <c r="H807" s="1">
        <f>Forecast_Data!J801</f>
        <v>41</v>
      </c>
      <c r="I807" s="1">
        <f>Forecast_Data!K801</f>
        <v>1</v>
      </c>
      <c r="J807" s="1" t="str">
        <f>Forecast_Data!L801</f>
        <v>Rian Lindell</v>
      </c>
      <c r="K807" s="1" t="str">
        <f t="shared" si="54"/>
        <v>Rian Lindell-2013</v>
      </c>
      <c r="L807" s="13">
        <f t="shared" si="55"/>
        <v>0.84426701684556227</v>
      </c>
      <c r="M807" s="13">
        <f t="shared" si="56"/>
        <v>0.15573298315443773</v>
      </c>
      <c r="N807" s="4">
        <f t="shared" si="57"/>
        <v>2.4252762042180385E-2</v>
      </c>
    </row>
    <row r="808" spans="1:14" x14ac:dyDescent="0.25">
      <c r="A808" s="1">
        <f>Forecast_Data!C802</f>
        <v>2013</v>
      </c>
      <c r="B808" s="1">
        <v>1</v>
      </c>
      <c r="C808" s="1">
        <f>Forecast_Data!E802</f>
        <v>0</v>
      </c>
      <c r="D808" s="1">
        <f>Forecast_Data!F802</f>
        <v>0</v>
      </c>
      <c r="E808" s="1">
        <f>Forecast_Data!G802</f>
        <v>0</v>
      </c>
      <c r="F808" s="1">
        <f>Forecast_Data!H802</f>
        <v>0</v>
      </c>
      <c r="G808" s="1">
        <f>Forecast_Data!I802</f>
        <v>0</v>
      </c>
      <c r="H808" s="1">
        <f>Forecast_Data!J802</f>
        <v>35</v>
      </c>
      <c r="I808" s="1">
        <f>Forecast_Data!K802</f>
        <v>1</v>
      </c>
      <c r="J808" s="1" t="str">
        <f>Forecast_Data!L802</f>
        <v>Rian Lindell</v>
      </c>
      <c r="K808" s="1" t="str">
        <f t="shared" si="54"/>
        <v>Rian Lindell-2013</v>
      </c>
      <c r="L808" s="13">
        <f t="shared" si="55"/>
        <v>0.91513694994452599</v>
      </c>
      <c r="M808" s="13">
        <f t="shared" si="56"/>
        <v>8.486305005547401E-2</v>
      </c>
      <c r="N808" s="4">
        <f t="shared" si="57"/>
        <v>7.2017372647178871E-3</v>
      </c>
    </row>
    <row r="809" spans="1:14" x14ac:dyDescent="0.25">
      <c r="A809" s="1">
        <f>Forecast_Data!C803</f>
        <v>2013</v>
      </c>
      <c r="B809" s="1">
        <v>1</v>
      </c>
      <c r="C809" s="1">
        <f>Forecast_Data!E803</f>
        <v>0</v>
      </c>
      <c r="D809" s="1">
        <f>Forecast_Data!F803</f>
        <v>0</v>
      </c>
      <c r="E809" s="1">
        <f>Forecast_Data!G803</f>
        <v>0</v>
      </c>
      <c r="F809" s="1">
        <f>Forecast_Data!H803</f>
        <v>0</v>
      </c>
      <c r="G809" s="1">
        <f>Forecast_Data!I803</f>
        <v>0</v>
      </c>
      <c r="H809" s="1">
        <f>Forecast_Data!J803</f>
        <v>38</v>
      </c>
      <c r="I809" s="1">
        <f>Forecast_Data!K803</f>
        <v>1</v>
      </c>
      <c r="J809" s="1" t="str">
        <f>Forecast_Data!L803</f>
        <v>Rian Lindell</v>
      </c>
      <c r="K809" s="1" t="str">
        <f t="shared" si="54"/>
        <v>Rian Lindell-2013</v>
      </c>
      <c r="L809" s="13">
        <f t="shared" si="55"/>
        <v>0.88433935372930905</v>
      </c>
      <c r="M809" s="13">
        <f t="shared" si="56"/>
        <v>0.11566064627069095</v>
      </c>
      <c r="N809" s="4">
        <f t="shared" si="57"/>
        <v>1.3377385095753896E-2</v>
      </c>
    </row>
    <row r="810" spans="1:14" x14ac:dyDescent="0.25">
      <c r="A810" s="1">
        <f>Forecast_Data!C804</f>
        <v>2013</v>
      </c>
      <c r="B810" s="1">
        <v>1</v>
      </c>
      <c r="C810" s="1">
        <f>Forecast_Data!E804</f>
        <v>0</v>
      </c>
      <c r="D810" s="1">
        <f>Forecast_Data!F804</f>
        <v>0</v>
      </c>
      <c r="E810" s="1">
        <f>Forecast_Data!G804</f>
        <v>0</v>
      </c>
      <c r="F810" s="1">
        <f>Forecast_Data!H804</f>
        <v>0</v>
      </c>
      <c r="G810" s="1">
        <f>Forecast_Data!I804</f>
        <v>0</v>
      </c>
      <c r="H810" s="1">
        <f>Forecast_Data!J804</f>
        <v>35</v>
      </c>
      <c r="I810" s="1">
        <f>Forecast_Data!K804</f>
        <v>0</v>
      </c>
      <c r="J810" s="1" t="str">
        <f>Forecast_Data!L804</f>
        <v>Rian Lindell</v>
      </c>
      <c r="K810" s="1" t="str">
        <f t="shared" si="54"/>
        <v>Rian Lindell-2013</v>
      </c>
      <c r="L810" s="13">
        <f t="shared" si="55"/>
        <v>0.91513694994452599</v>
      </c>
      <c r="M810" s="13">
        <f t="shared" si="56"/>
        <v>-0.91513694994452599</v>
      </c>
      <c r="N810" s="4">
        <f t="shared" si="57"/>
        <v>0.83747563715376983</v>
      </c>
    </row>
    <row r="811" spans="1:14" x14ac:dyDescent="0.25">
      <c r="A811" s="1">
        <f>Forecast_Data!C805</f>
        <v>2013</v>
      </c>
      <c r="B811" s="1">
        <v>1</v>
      </c>
      <c r="C811" s="1">
        <f>Forecast_Data!E805</f>
        <v>0</v>
      </c>
      <c r="D811" s="1">
        <f>Forecast_Data!F805</f>
        <v>0</v>
      </c>
      <c r="E811" s="1">
        <f>Forecast_Data!G805</f>
        <v>0</v>
      </c>
      <c r="F811" s="1">
        <f>Forecast_Data!H805</f>
        <v>0</v>
      </c>
      <c r="G811" s="1">
        <f>Forecast_Data!I805</f>
        <v>0</v>
      </c>
      <c r="H811" s="1">
        <f>Forecast_Data!J805</f>
        <v>50</v>
      </c>
      <c r="I811" s="1">
        <f>Forecast_Data!K805</f>
        <v>0</v>
      </c>
      <c r="J811" s="1" t="str">
        <f>Forecast_Data!L805</f>
        <v>Rian Lindell</v>
      </c>
      <c r="K811" s="1" t="str">
        <f t="shared" si="54"/>
        <v>Rian Lindell-2013</v>
      </c>
      <c r="L811" s="13">
        <f t="shared" si="55"/>
        <v>0.65898232068151108</v>
      </c>
      <c r="M811" s="13">
        <f t="shared" si="56"/>
        <v>-0.65898232068151108</v>
      </c>
      <c r="N811" s="4">
        <f t="shared" si="57"/>
        <v>0.43425769897078992</v>
      </c>
    </row>
    <row r="812" spans="1:14" x14ac:dyDescent="0.25">
      <c r="A812" s="1">
        <f>Forecast_Data!C806</f>
        <v>2013</v>
      </c>
      <c r="B812" s="1">
        <v>1</v>
      </c>
      <c r="C812" s="1">
        <f>Forecast_Data!E806</f>
        <v>0</v>
      </c>
      <c r="D812" s="1">
        <f>Forecast_Data!F806</f>
        <v>0</v>
      </c>
      <c r="E812" s="1">
        <f>Forecast_Data!G806</f>
        <v>0</v>
      </c>
      <c r="F812" s="1">
        <f>Forecast_Data!H806</f>
        <v>0</v>
      </c>
      <c r="G812" s="1">
        <f>Forecast_Data!I806</f>
        <v>0</v>
      </c>
      <c r="H812" s="1">
        <f>Forecast_Data!J806</f>
        <v>35</v>
      </c>
      <c r="I812" s="1">
        <f>Forecast_Data!K806</f>
        <v>1</v>
      </c>
      <c r="J812" s="1" t="str">
        <f>Forecast_Data!L806</f>
        <v>Rian Lindell</v>
      </c>
      <c r="K812" s="1" t="str">
        <f t="shared" si="54"/>
        <v>Rian Lindell-2013</v>
      </c>
      <c r="L812" s="13">
        <f t="shared" si="55"/>
        <v>0.91513694994452599</v>
      </c>
      <c r="M812" s="13">
        <f t="shared" si="56"/>
        <v>8.486305005547401E-2</v>
      </c>
      <c r="N812" s="4">
        <f t="shared" si="57"/>
        <v>7.2017372647178871E-3</v>
      </c>
    </row>
    <row r="813" spans="1:14" x14ac:dyDescent="0.25">
      <c r="A813" s="1">
        <f>Forecast_Data!C807</f>
        <v>2013</v>
      </c>
      <c r="B813" s="1">
        <v>1</v>
      </c>
      <c r="C813" s="1">
        <f>Forecast_Data!E807</f>
        <v>0</v>
      </c>
      <c r="D813" s="1">
        <f>Forecast_Data!F807</f>
        <v>0</v>
      </c>
      <c r="E813" s="1">
        <f>Forecast_Data!G807</f>
        <v>0</v>
      </c>
      <c r="F813" s="1">
        <f>Forecast_Data!H807</f>
        <v>0</v>
      </c>
      <c r="G813" s="1">
        <f>Forecast_Data!I807</f>
        <v>0</v>
      </c>
      <c r="H813" s="1">
        <f>Forecast_Data!J807</f>
        <v>32</v>
      </c>
      <c r="I813" s="1">
        <f>Forecast_Data!K807</f>
        <v>1</v>
      </c>
      <c r="J813" s="1" t="str">
        <f>Forecast_Data!L807</f>
        <v>Rian Lindell</v>
      </c>
      <c r="K813" s="1" t="str">
        <f t="shared" si="54"/>
        <v>Rian Lindell-2013</v>
      </c>
      <c r="L813" s="13">
        <f t="shared" si="55"/>
        <v>0.93830600094747685</v>
      </c>
      <c r="M813" s="13">
        <f t="shared" si="56"/>
        <v>6.1693999052523152E-2</v>
      </c>
      <c r="N813" s="4">
        <f t="shared" si="57"/>
        <v>3.8061495190927276E-3</v>
      </c>
    </row>
    <row r="814" spans="1:14" x14ac:dyDescent="0.25">
      <c r="A814" s="1">
        <f>Forecast_Data!C808</f>
        <v>2013</v>
      </c>
      <c r="B814" s="1">
        <v>1</v>
      </c>
      <c r="C814" s="1">
        <f>Forecast_Data!E808</f>
        <v>0</v>
      </c>
      <c r="D814" s="1">
        <f>Forecast_Data!F808</f>
        <v>0</v>
      </c>
      <c r="E814" s="1">
        <f>Forecast_Data!G808</f>
        <v>0</v>
      </c>
      <c r="F814" s="1">
        <f>Forecast_Data!H808</f>
        <v>0</v>
      </c>
      <c r="G814" s="1">
        <f>Forecast_Data!I808</f>
        <v>0</v>
      </c>
      <c r="H814" s="1">
        <f>Forecast_Data!J808</f>
        <v>54</v>
      </c>
      <c r="I814" s="1">
        <f>Forecast_Data!K808</f>
        <v>1</v>
      </c>
      <c r="J814" s="1" t="str">
        <f>Forecast_Data!L808</f>
        <v>Rian Lindell</v>
      </c>
      <c r="K814" s="1" t="str">
        <f t="shared" si="54"/>
        <v>Rian Lindell-2013</v>
      </c>
      <c r="L814" s="13">
        <f t="shared" si="55"/>
        <v>0.54990570248055115</v>
      </c>
      <c r="M814" s="13">
        <f t="shared" si="56"/>
        <v>0.45009429751944885</v>
      </c>
      <c r="N814" s="4">
        <f t="shared" si="57"/>
        <v>0.20258487665952613</v>
      </c>
    </row>
    <row r="815" spans="1:14" x14ac:dyDescent="0.25">
      <c r="A815" s="1">
        <f>Forecast_Data!C809</f>
        <v>2012</v>
      </c>
      <c r="B815" s="1">
        <v>1</v>
      </c>
      <c r="C815" s="1">
        <f>Forecast_Data!E809</f>
        <v>1</v>
      </c>
      <c r="D815" s="1">
        <f>Forecast_Data!F809</f>
        <v>0</v>
      </c>
      <c r="E815" s="1">
        <f>Forecast_Data!G809</f>
        <v>0</v>
      </c>
      <c r="F815" s="1">
        <f>Forecast_Data!H809</f>
        <v>1</v>
      </c>
      <c r="G815" s="1">
        <f>Forecast_Data!I809</f>
        <v>0</v>
      </c>
      <c r="H815" s="1">
        <f>Forecast_Data!J809</f>
        <v>37</v>
      </c>
      <c r="I815" s="1">
        <f>Forecast_Data!K809</f>
        <v>1</v>
      </c>
      <c r="J815" s="1" t="str">
        <f>Forecast_Data!L809</f>
        <v>Rian Lindell</v>
      </c>
      <c r="K815" s="1" t="str">
        <f t="shared" si="54"/>
        <v>Rian Lindell-2012</v>
      </c>
      <c r="L815" s="13">
        <f t="shared" si="55"/>
        <v>0.83623246082067304</v>
      </c>
      <c r="M815" s="13">
        <f t="shared" si="56"/>
        <v>0.16376753917932696</v>
      </c>
      <c r="N815" s="4">
        <f t="shared" si="57"/>
        <v>2.6819806888852389E-2</v>
      </c>
    </row>
    <row r="816" spans="1:14" x14ac:dyDescent="0.25">
      <c r="A816" s="1">
        <f>Forecast_Data!C810</f>
        <v>2012</v>
      </c>
      <c r="B816" s="1">
        <v>1</v>
      </c>
      <c r="C816" s="1">
        <f>Forecast_Data!E810</f>
        <v>0</v>
      </c>
      <c r="D816" s="1">
        <f>Forecast_Data!F810</f>
        <v>0</v>
      </c>
      <c r="E816" s="1">
        <f>Forecast_Data!G810</f>
        <v>0</v>
      </c>
      <c r="F816" s="1">
        <f>Forecast_Data!H810</f>
        <v>1</v>
      </c>
      <c r="G816" s="1">
        <f>Forecast_Data!I810</f>
        <v>0</v>
      </c>
      <c r="H816" s="1">
        <f>Forecast_Data!J810</f>
        <v>31</v>
      </c>
      <c r="I816" s="1">
        <f>Forecast_Data!K810</f>
        <v>1</v>
      </c>
      <c r="J816" s="1" t="str">
        <f>Forecast_Data!L810</f>
        <v>Rian Lindell</v>
      </c>
      <c r="K816" s="1" t="str">
        <f t="shared" si="54"/>
        <v>Rian Lindell-2012</v>
      </c>
      <c r="L816" s="13">
        <f t="shared" si="55"/>
        <v>0.93186505756545035</v>
      </c>
      <c r="M816" s="13">
        <f t="shared" si="56"/>
        <v>6.813494243454965E-2</v>
      </c>
      <c r="N816" s="4">
        <f t="shared" si="57"/>
        <v>4.6423703805593946E-3</v>
      </c>
    </row>
    <row r="817" spans="1:14" x14ac:dyDescent="0.25">
      <c r="A817" s="1">
        <f>Forecast_Data!C811</f>
        <v>2012</v>
      </c>
      <c r="B817" s="1">
        <v>1</v>
      </c>
      <c r="C817" s="1">
        <f>Forecast_Data!E811</f>
        <v>0</v>
      </c>
      <c r="D817" s="1">
        <f>Forecast_Data!F811</f>
        <v>0</v>
      </c>
      <c r="E817" s="1">
        <f>Forecast_Data!G811</f>
        <v>1</v>
      </c>
      <c r="F817" s="1">
        <f>Forecast_Data!H811</f>
        <v>0</v>
      </c>
      <c r="G817" s="1">
        <f>Forecast_Data!I811</f>
        <v>0</v>
      </c>
      <c r="H817" s="1">
        <f>Forecast_Data!J811</f>
        <v>31</v>
      </c>
      <c r="I817" s="1">
        <f>Forecast_Data!K811</f>
        <v>1</v>
      </c>
      <c r="J817" s="1" t="str">
        <f>Forecast_Data!L811</f>
        <v>Rian Lindell</v>
      </c>
      <c r="K817" s="1" t="str">
        <f t="shared" si="54"/>
        <v>Rian Lindell-2012</v>
      </c>
      <c r="L817" s="13">
        <f t="shared" si="55"/>
        <v>0.93230601294616278</v>
      </c>
      <c r="M817" s="13">
        <f t="shared" si="56"/>
        <v>6.7693987053837223E-2</v>
      </c>
      <c r="N817" s="4">
        <f t="shared" si="57"/>
        <v>4.582475883245082E-3</v>
      </c>
    </row>
    <row r="818" spans="1:14" x14ac:dyDescent="0.25">
      <c r="A818" s="1">
        <f>Forecast_Data!C812</f>
        <v>2012</v>
      </c>
      <c r="B818" s="1">
        <v>1</v>
      </c>
      <c r="C818" s="1">
        <f>Forecast_Data!E812</f>
        <v>0</v>
      </c>
      <c r="D818" s="1">
        <f>Forecast_Data!F812</f>
        <v>0</v>
      </c>
      <c r="E818" s="1">
        <f>Forecast_Data!G812</f>
        <v>1</v>
      </c>
      <c r="F818" s="1">
        <f>Forecast_Data!H812</f>
        <v>0</v>
      </c>
      <c r="G818" s="1">
        <f>Forecast_Data!I812</f>
        <v>0</v>
      </c>
      <c r="H818" s="1">
        <f>Forecast_Data!J812</f>
        <v>42</v>
      </c>
      <c r="I818" s="1">
        <f>Forecast_Data!K812</f>
        <v>1</v>
      </c>
      <c r="J818" s="1" t="str">
        <f>Forecast_Data!L812</f>
        <v>Rian Lindell</v>
      </c>
      <c r="K818" s="1" t="str">
        <f t="shared" si="54"/>
        <v>Rian Lindell-2012</v>
      </c>
      <c r="L818" s="13">
        <f t="shared" si="55"/>
        <v>0.79606245768682571</v>
      </c>
      <c r="M818" s="13">
        <f t="shared" si="56"/>
        <v>0.20393754231317429</v>
      </c>
      <c r="N818" s="4">
        <f t="shared" si="57"/>
        <v>4.1590521164737757E-2</v>
      </c>
    </row>
    <row r="819" spans="1:14" x14ac:dyDescent="0.25">
      <c r="A819" s="1">
        <f>Forecast_Data!C813</f>
        <v>2012</v>
      </c>
      <c r="B819" s="1">
        <v>1</v>
      </c>
      <c r="C819" s="1">
        <f>Forecast_Data!E813</f>
        <v>0</v>
      </c>
      <c r="D819" s="1">
        <f>Forecast_Data!F813</f>
        <v>0</v>
      </c>
      <c r="E819" s="1">
        <f>Forecast_Data!G813</f>
        <v>1</v>
      </c>
      <c r="F819" s="1">
        <f>Forecast_Data!H813</f>
        <v>0</v>
      </c>
      <c r="G819" s="1">
        <f>Forecast_Data!I813</f>
        <v>0</v>
      </c>
      <c r="H819" s="1">
        <f>Forecast_Data!J813</f>
        <v>41</v>
      </c>
      <c r="I819" s="1">
        <f>Forecast_Data!K813</f>
        <v>1</v>
      </c>
      <c r="J819" s="1" t="str">
        <f>Forecast_Data!L813</f>
        <v>Rian Lindell</v>
      </c>
      <c r="K819" s="1" t="str">
        <f t="shared" si="54"/>
        <v>Rian Lindell-2012</v>
      </c>
      <c r="L819" s="13">
        <f t="shared" si="55"/>
        <v>0.81404062488835438</v>
      </c>
      <c r="M819" s="13">
        <f t="shared" si="56"/>
        <v>0.18595937511164562</v>
      </c>
      <c r="N819" s="4">
        <f t="shared" si="57"/>
        <v>3.4580889191913725E-2</v>
      </c>
    </row>
    <row r="820" spans="1:14" x14ac:dyDescent="0.25">
      <c r="A820" s="1">
        <f>Forecast_Data!C814</f>
        <v>2012</v>
      </c>
      <c r="B820" s="1">
        <v>1</v>
      </c>
      <c r="C820" s="1">
        <f>Forecast_Data!E814</f>
        <v>0</v>
      </c>
      <c r="D820" s="1">
        <f>Forecast_Data!F814</f>
        <v>1</v>
      </c>
      <c r="E820" s="1">
        <f>Forecast_Data!G814</f>
        <v>0</v>
      </c>
      <c r="F820" s="1">
        <f>Forecast_Data!H814</f>
        <v>0</v>
      </c>
      <c r="G820" s="1">
        <f>Forecast_Data!I814</f>
        <v>0</v>
      </c>
      <c r="H820" s="1">
        <f>Forecast_Data!J814</f>
        <v>32</v>
      </c>
      <c r="I820" s="1">
        <f>Forecast_Data!K814</f>
        <v>1</v>
      </c>
      <c r="J820" s="1" t="str">
        <f>Forecast_Data!L814</f>
        <v>Rian Lindell</v>
      </c>
      <c r="K820" s="1" t="str">
        <f t="shared" si="54"/>
        <v>Rian Lindell-2012</v>
      </c>
      <c r="L820" s="13">
        <f t="shared" si="55"/>
        <v>0.91252434076550193</v>
      </c>
      <c r="M820" s="13">
        <f t="shared" si="56"/>
        <v>8.7475659234498071E-2</v>
      </c>
      <c r="N820" s="4">
        <f t="shared" si="57"/>
        <v>7.6519909585100274E-3</v>
      </c>
    </row>
    <row r="821" spans="1:14" x14ac:dyDescent="0.25">
      <c r="A821" s="1">
        <f>Forecast_Data!C815</f>
        <v>2012</v>
      </c>
      <c r="B821" s="1">
        <v>1</v>
      </c>
      <c r="C821" s="1">
        <f>Forecast_Data!E815</f>
        <v>0</v>
      </c>
      <c r="D821" s="1">
        <f>Forecast_Data!F815</f>
        <v>1</v>
      </c>
      <c r="E821" s="1">
        <f>Forecast_Data!G815</f>
        <v>0</v>
      </c>
      <c r="F821" s="1">
        <f>Forecast_Data!H815</f>
        <v>0</v>
      </c>
      <c r="G821" s="1">
        <f>Forecast_Data!I815</f>
        <v>0</v>
      </c>
      <c r="H821" s="1">
        <f>Forecast_Data!J815</f>
        <v>34</v>
      </c>
      <c r="I821" s="1">
        <f>Forecast_Data!K815</f>
        <v>1</v>
      </c>
      <c r="J821" s="1" t="str">
        <f>Forecast_Data!L815</f>
        <v>Rian Lindell</v>
      </c>
      <c r="K821" s="1" t="str">
        <f t="shared" si="54"/>
        <v>Rian Lindell-2012</v>
      </c>
      <c r="L821" s="13">
        <f t="shared" si="55"/>
        <v>0.89241190899282763</v>
      </c>
      <c r="M821" s="13">
        <f t="shared" si="56"/>
        <v>0.10758809100717237</v>
      </c>
      <c r="N821" s="4">
        <f t="shared" si="57"/>
        <v>1.1575197326567605E-2</v>
      </c>
    </row>
    <row r="822" spans="1:14" x14ac:dyDescent="0.25">
      <c r="A822" s="1">
        <f>Forecast_Data!C816</f>
        <v>2012</v>
      </c>
      <c r="B822" s="1">
        <v>1</v>
      </c>
      <c r="C822" s="1">
        <f>Forecast_Data!E816</f>
        <v>0</v>
      </c>
      <c r="D822" s="1">
        <f>Forecast_Data!F816</f>
        <v>1</v>
      </c>
      <c r="E822" s="1">
        <f>Forecast_Data!G816</f>
        <v>0</v>
      </c>
      <c r="F822" s="1">
        <f>Forecast_Data!H816</f>
        <v>0</v>
      </c>
      <c r="G822" s="1">
        <f>Forecast_Data!I816</f>
        <v>0</v>
      </c>
      <c r="H822" s="1">
        <f>Forecast_Data!J816</f>
        <v>42</v>
      </c>
      <c r="I822" s="1">
        <f>Forecast_Data!K816</f>
        <v>1</v>
      </c>
      <c r="J822" s="1" t="str">
        <f>Forecast_Data!L816</f>
        <v>Rian Lindell</v>
      </c>
      <c r="K822" s="1" t="str">
        <f t="shared" si="54"/>
        <v>Rian Lindell-2012</v>
      </c>
      <c r="L822" s="13">
        <f t="shared" si="55"/>
        <v>0.76828854071690245</v>
      </c>
      <c r="M822" s="13">
        <f t="shared" si="56"/>
        <v>0.23171145928309755</v>
      </c>
      <c r="N822" s="4">
        <f t="shared" si="57"/>
        <v>5.3690200363102576E-2</v>
      </c>
    </row>
    <row r="823" spans="1:14" x14ac:dyDescent="0.25">
      <c r="A823" s="1">
        <f>Forecast_Data!C817</f>
        <v>2012</v>
      </c>
      <c r="B823" s="1">
        <v>1</v>
      </c>
      <c r="C823" s="1">
        <f>Forecast_Data!E817</f>
        <v>0</v>
      </c>
      <c r="D823" s="1">
        <f>Forecast_Data!F817</f>
        <v>1</v>
      </c>
      <c r="E823" s="1">
        <f>Forecast_Data!G817</f>
        <v>0</v>
      </c>
      <c r="F823" s="1">
        <f>Forecast_Data!H817</f>
        <v>0</v>
      </c>
      <c r="G823" s="1">
        <f>Forecast_Data!I817</f>
        <v>0</v>
      </c>
      <c r="H823" s="1">
        <f>Forecast_Data!J817</f>
        <v>19</v>
      </c>
      <c r="I823" s="1">
        <f>Forecast_Data!K817</f>
        <v>1</v>
      </c>
      <c r="J823" s="1" t="str">
        <f>Forecast_Data!L817</f>
        <v>Rian Lindell</v>
      </c>
      <c r="K823" s="1" t="str">
        <f t="shared" si="54"/>
        <v>Rian Lindell-2012</v>
      </c>
      <c r="L823" s="13">
        <f t="shared" si="55"/>
        <v>0.97885314442573079</v>
      </c>
      <c r="M823" s="13">
        <f t="shared" si="56"/>
        <v>2.1146855574269208E-2</v>
      </c>
      <c r="N823" s="4">
        <f t="shared" si="57"/>
        <v>4.4718950067900066E-4</v>
      </c>
    </row>
    <row r="824" spans="1:14" x14ac:dyDescent="0.25">
      <c r="A824" s="1">
        <f>Forecast_Data!C818</f>
        <v>2012</v>
      </c>
      <c r="B824" s="1">
        <v>1</v>
      </c>
      <c r="C824" s="1">
        <f>Forecast_Data!E818</f>
        <v>1</v>
      </c>
      <c r="D824" s="1">
        <f>Forecast_Data!F818</f>
        <v>0</v>
      </c>
      <c r="E824" s="1">
        <f>Forecast_Data!G818</f>
        <v>1</v>
      </c>
      <c r="F824" s="1">
        <f>Forecast_Data!H818</f>
        <v>0</v>
      </c>
      <c r="G824" s="1">
        <f>Forecast_Data!I818</f>
        <v>0</v>
      </c>
      <c r="H824" s="1">
        <f>Forecast_Data!J818</f>
        <v>29</v>
      </c>
      <c r="I824" s="1">
        <f>Forecast_Data!K818</f>
        <v>1</v>
      </c>
      <c r="J824" s="1" t="str">
        <f>Forecast_Data!L818</f>
        <v>Rian Lindell</v>
      </c>
      <c r="K824" s="1" t="str">
        <f t="shared" si="54"/>
        <v>Rian Lindell-2012</v>
      </c>
      <c r="L824" s="13">
        <f t="shared" si="55"/>
        <v>0.92786654291472515</v>
      </c>
      <c r="M824" s="13">
        <f t="shared" si="56"/>
        <v>7.2133457085274855E-2</v>
      </c>
      <c r="N824" s="4">
        <f t="shared" si="57"/>
        <v>5.203235631073189E-3</v>
      </c>
    </row>
    <row r="825" spans="1:14" x14ac:dyDescent="0.25">
      <c r="A825" s="1">
        <f>Forecast_Data!C819</f>
        <v>2012</v>
      </c>
      <c r="B825" s="1">
        <v>1</v>
      </c>
      <c r="C825" s="1">
        <f>Forecast_Data!E819</f>
        <v>1</v>
      </c>
      <c r="D825" s="1">
        <f>Forecast_Data!F819</f>
        <v>0</v>
      </c>
      <c r="E825" s="1">
        <f>Forecast_Data!G819</f>
        <v>1</v>
      </c>
      <c r="F825" s="1">
        <f>Forecast_Data!H819</f>
        <v>0</v>
      </c>
      <c r="G825" s="1">
        <f>Forecast_Data!I819</f>
        <v>0</v>
      </c>
      <c r="H825" s="1">
        <f>Forecast_Data!J819</f>
        <v>50</v>
      </c>
      <c r="I825" s="1">
        <f>Forecast_Data!K819</f>
        <v>1</v>
      </c>
      <c r="J825" s="1" t="str">
        <f>Forecast_Data!L819</f>
        <v>Rian Lindell</v>
      </c>
      <c r="K825" s="1" t="str">
        <f t="shared" si="54"/>
        <v>Rian Lindell-2012</v>
      </c>
      <c r="L825" s="13">
        <f t="shared" si="55"/>
        <v>0.53678052953135735</v>
      </c>
      <c r="M825" s="13">
        <f t="shared" si="56"/>
        <v>0.46321947046864265</v>
      </c>
      <c r="N825" s="4">
        <f t="shared" si="57"/>
        <v>0.21457227782124969</v>
      </c>
    </row>
    <row r="826" spans="1:14" x14ac:dyDescent="0.25">
      <c r="A826" s="1">
        <f>Forecast_Data!C820</f>
        <v>2012</v>
      </c>
      <c r="B826" s="1">
        <v>1</v>
      </c>
      <c r="C826" s="1">
        <f>Forecast_Data!E820</f>
        <v>0</v>
      </c>
      <c r="D826" s="1">
        <f>Forecast_Data!F820</f>
        <v>1</v>
      </c>
      <c r="E826" s="1">
        <f>Forecast_Data!G820</f>
        <v>1</v>
      </c>
      <c r="F826" s="1">
        <f>Forecast_Data!H820</f>
        <v>0</v>
      </c>
      <c r="G826" s="1">
        <f>Forecast_Data!I820</f>
        <v>0</v>
      </c>
      <c r="H826" s="1">
        <f>Forecast_Data!J820</f>
        <v>35</v>
      </c>
      <c r="I826" s="1">
        <f>Forecast_Data!K820</f>
        <v>1</v>
      </c>
      <c r="J826" s="1" t="str">
        <f>Forecast_Data!L820</f>
        <v>Rian Lindell</v>
      </c>
      <c r="K826" s="1" t="str">
        <f t="shared" si="54"/>
        <v>Rian Lindell-2012</v>
      </c>
      <c r="L826" s="13">
        <f t="shared" si="55"/>
        <v>0.85657821376653942</v>
      </c>
      <c r="M826" s="13">
        <f t="shared" si="56"/>
        <v>0.14342178623346058</v>
      </c>
      <c r="N826" s="4">
        <f t="shared" si="57"/>
        <v>2.0569808766396462E-2</v>
      </c>
    </row>
    <row r="827" spans="1:14" x14ac:dyDescent="0.25">
      <c r="A827" s="1">
        <f>Forecast_Data!C821</f>
        <v>2012</v>
      </c>
      <c r="B827" s="1">
        <v>1</v>
      </c>
      <c r="C827" s="1">
        <f>Forecast_Data!E821</f>
        <v>0</v>
      </c>
      <c r="D827" s="1">
        <f>Forecast_Data!F821</f>
        <v>1</v>
      </c>
      <c r="E827" s="1">
        <f>Forecast_Data!G821</f>
        <v>1</v>
      </c>
      <c r="F827" s="1">
        <f>Forecast_Data!H821</f>
        <v>0</v>
      </c>
      <c r="G827" s="1">
        <f>Forecast_Data!I821</f>
        <v>0</v>
      </c>
      <c r="H827" s="1">
        <f>Forecast_Data!J821</f>
        <v>40</v>
      </c>
      <c r="I827" s="1">
        <f>Forecast_Data!K821</f>
        <v>1</v>
      </c>
      <c r="J827" s="1" t="str">
        <f>Forecast_Data!L821</f>
        <v>Rian Lindell</v>
      </c>
      <c r="K827" s="1" t="str">
        <f t="shared" si="54"/>
        <v>Rian Lindell-2012</v>
      </c>
      <c r="L827" s="13">
        <f t="shared" si="55"/>
        <v>0.77101740213020686</v>
      </c>
      <c r="M827" s="13">
        <f t="shared" si="56"/>
        <v>0.22898259786979314</v>
      </c>
      <c r="N827" s="4">
        <f t="shared" si="57"/>
        <v>5.2433030127199395E-2</v>
      </c>
    </row>
    <row r="828" spans="1:14" x14ac:dyDescent="0.25">
      <c r="A828" s="1">
        <f>Forecast_Data!C822</f>
        <v>2012</v>
      </c>
      <c r="B828" s="1">
        <v>1</v>
      </c>
      <c r="C828" s="1">
        <f>Forecast_Data!E822</f>
        <v>0</v>
      </c>
      <c r="D828" s="1">
        <f>Forecast_Data!F822</f>
        <v>0</v>
      </c>
      <c r="E828" s="1">
        <f>Forecast_Data!G822</f>
        <v>0</v>
      </c>
      <c r="F828" s="1">
        <f>Forecast_Data!H822</f>
        <v>1</v>
      </c>
      <c r="G828" s="1">
        <f>Forecast_Data!I822</f>
        <v>0</v>
      </c>
      <c r="H828" s="1">
        <f>Forecast_Data!J822</f>
        <v>42</v>
      </c>
      <c r="I828" s="1">
        <f>Forecast_Data!K822</f>
        <v>1</v>
      </c>
      <c r="J828" s="1" t="str">
        <f>Forecast_Data!L822</f>
        <v>Rian Lindell</v>
      </c>
      <c r="K828" s="1" t="str">
        <f t="shared" si="54"/>
        <v>Rian Lindell-2012</v>
      </c>
      <c r="L828" s="13">
        <f t="shared" si="55"/>
        <v>0.79492923000934301</v>
      </c>
      <c r="M828" s="13">
        <f t="shared" si="56"/>
        <v>0.20507076999065699</v>
      </c>
      <c r="N828" s="4">
        <f t="shared" si="57"/>
        <v>4.2054020704560942E-2</v>
      </c>
    </row>
    <row r="829" spans="1:14" x14ac:dyDescent="0.25">
      <c r="A829" s="1">
        <f>Forecast_Data!C823</f>
        <v>2012</v>
      </c>
      <c r="B829" s="1">
        <v>1</v>
      </c>
      <c r="C829" s="1">
        <f>Forecast_Data!E823</f>
        <v>0</v>
      </c>
      <c r="D829" s="1">
        <f>Forecast_Data!F823</f>
        <v>1</v>
      </c>
      <c r="E829" s="1">
        <f>Forecast_Data!G823</f>
        <v>1</v>
      </c>
      <c r="F829" s="1">
        <f>Forecast_Data!H823</f>
        <v>0</v>
      </c>
      <c r="G829" s="1">
        <f>Forecast_Data!I823</f>
        <v>0</v>
      </c>
      <c r="H829" s="1">
        <f>Forecast_Data!J823</f>
        <v>50</v>
      </c>
      <c r="I829" s="1">
        <f>Forecast_Data!K823</f>
        <v>0</v>
      </c>
      <c r="J829" s="1" t="str">
        <f>Forecast_Data!L823</f>
        <v>Rian Lindell</v>
      </c>
      <c r="K829" s="1" t="str">
        <f t="shared" si="54"/>
        <v>Rian Lindell-2012</v>
      </c>
      <c r="L829" s="13">
        <f t="shared" si="55"/>
        <v>0.51696429325506721</v>
      </c>
      <c r="M829" s="13">
        <f t="shared" si="56"/>
        <v>-0.51696429325506721</v>
      </c>
      <c r="N829" s="4">
        <f t="shared" si="57"/>
        <v>0.26725208050071114</v>
      </c>
    </row>
    <row r="830" spans="1:14" x14ac:dyDescent="0.25">
      <c r="A830" s="1">
        <f>Forecast_Data!C824</f>
        <v>2012</v>
      </c>
      <c r="B830" s="1">
        <v>1</v>
      </c>
      <c r="C830" s="1">
        <f>Forecast_Data!E824</f>
        <v>0</v>
      </c>
      <c r="D830" s="1">
        <f>Forecast_Data!F824</f>
        <v>1</v>
      </c>
      <c r="E830" s="1">
        <f>Forecast_Data!G824</f>
        <v>1</v>
      </c>
      <c r="F830" s="1">
        <f>Forecast_Data!H824</f>
        <v>0</v>
      </c>
      <c r="G830" s="1">
        <f>Forecast_Data!I824</f>
        <v>0</v>
      </c>
      <c r="H830" s="1">
        <f>Forecast_Data!J824</f>
        <v>46</v>
      </c>
      <c r="I830" s="1">
        <f>Forecast_Data!K824</f>
        <v>0</v>
      </c>
      <c r="J830" s="1" t="str">
        <f>Forecast_Data!L824</f>
        <v>Rian Lindell</v>
      </c>
      <c r="K830" s="1" t="str">
        <f t="shared" si="54"/>
        <v>Rian Lindell-2012</v>
      </c>
      <c r="L830" s="13">
        <f t="shared" si="55"/>
        <v>0.62863278589292915</v>
      </c>
      <c r="M830" s="13">
        <f t="shared" si="56"/>
        <v>-0.62863278589292915</v>
      </c>
      <c r="N830" s="4">
        <f t="shared" si="57"/>
        <v>0.39517917949950532</v>
      </c>
    </row>
    <row r="831" spans="1:14" x14ac:dyDescent="0.25">
      <c r="A831" s="1">
        <f>Forecast_Data!C825</f>
        <v>2013</v>
      </c>
      <c r="B831" s="1">
        <v>1</v>
      </c>
      <c r="C831" s="1">
        <f>Forecast_Data!E825</f>
        <v>0</v>
      </c>
      <c r="D831" s="1">
        <f>Forecast_Data!F825</f>
        <v>0</v>
      </c>
      <c r="E831" s="1">
        <f>Forecast_Data!G825</f>
        <v>0</v>
      </c>
      <c r="F831" s="1">
        <f>Forecast_Data!H825</f>
        <v>1</v>
      </c>
      <c r="G831" s="1">
        <f>Forecast_Data!I825</f>
        <v>0</v>
      </c>
      <c r="H831" s="1">
        <f>Forecast_Data!J825</f>
        <v>47</v>
      </c>
      <c r="I831" s="1">
        <f>Forecast_Data!K825</f>
        <v>0</v>
      </c>
      <c r="J831" s="1" t="str">
        <f>Forecast_Data!L825</f>
        <v>Rian Lindell</v>
      </c>
      <c r="K831" s="1" t="str">
        <f t="shared" si="54"/>
        <v>Rian Lindell-2013</v>
      </c>
      <c r="L831" s="13">
        <f t="shared" si="55"/>
        <v>0.68606945453005364</v>
      </c>
      <c r="M831" s="13">
        <f t="shared" si="56"/>
        <v>-0.68606945453005364</v>
      </c>
      <c r="N831" s="4">
        <f t="shared" si="57"/>
        <v>0.47069129643916535</v>
      </c>
    </row>
    <row r="832" spans="1:14" x14ac:dyDescent="0.25">
      <c r="A832" s="1">
        <f>Forecast_Data!C826</f>
        <v>2013</v>
      </c>
      <c r="B832" s="1">
        <v>1</v>
      </c>
      <c r="C832" s="1">
        <f>Forecast_Data!E826</f>
        <v>0</v>
      </c>
      <c r="D832" s="1">
        <f>Forecast_Data!F826</f>
        <v>0</v>
      </c>
      <c r="E832" s="1">
        <f>Forecast_Data!G826</f>
        <v>0</v>
      </c>
      <c r="F832" s="1">
        <f>Forecast_Data!H826</f>
        <v>0</v>
      </c>
      <c r="G832" s="1">
        <f>Forecast_Data!I826</f>
        <v>0</v>
      </c>
      <c r="H832" s="1">
        <f>Forecast_Data!J826</f>
        <v>38</v>
      </c>
      <c r="I832" s="1">
        <f>Forecast_Data!K826</f>
        <v>0</v>
      </c>
      <c r="J832" s="1" t="str">
        <f>Forecast_Data!L826</f>
        <v>Rian Lindell</v>
      </c>
      <c r="K832" s="1" t="str">
        <f t="shared" si="54"/>
        <v>Rian Lindell-2013</v>
      </c>
      <c r="L832" s="13">
        <f t="shared" si="55"/>
        <v>0.88433935372930905</v>
      </c>
      <c r="M832" s="13">
        <f t="shared" si="56"/>
        <v>-0.88433935372930905</v>
      </c>
      <c r="N832" s="4">
        <f t="shared" si="57"/>
        <v>0.78205609255437203</v>
      </c>
    </row>
    <row r="833" spans="1:14" x14ac:dyDescent="0.25">
      <c r="A833" s="1">
        <f>Forecast_Data!C827</f>
        <v>2013</v>
      </c>
      <c r="B833" s="1">
        <v>1</v>
      </c>
      <c r="C833" s="1">
        <f>Forecast_Data!E827</f>
        <v>0</v>
      </c>
      <c r="D833" s="1">
        <f>Forecast_Data!F827</f>
        <v>0</v>
      </c>
      <c r="E833" s="1">
        <f>Forecast_Data!G827</f>
        <v>0</v>
      </c>
      <c r="F833" s="1">
        <f>Forecast_Data!H827</f>
        <v>0</v>
      </c>
      <c r="G833" s="1">
        <f>Forecast_Data!I827</f>
        <v>0</v>
      </c>
      <c r="H833" s="1">
        <f>Forecast_Data!J827</f>
        <v>30</v>
      </c>
      <c r="I833" s="1">
        <f>Forecast_Data!K827</f>
        <v>1</v>
      </c>
      <c r="J833" s="1" t="str">
        <f>Forecast_Data!L827</f>
        <v>Rian Lindell</v>
      </c>
      <c r="K833" s="1" t="str">
        <f t="shared" si="54"/>
        <v>Rian Lindell-2013</v>
      </c>
      <c r="L833" s="13">
        <f t="shared" si="55"/>
        <v>0.95031666983427465</v>
      </c>
      <c r="M833" s="13">
        <f t="shared" si="56"/>
        <v>4.9683330165725348E-2</v>
      </c>
      <c r="N833" s="4">
        <f t="shared" si="57"/>
        <v>2.4684332963564744E-3</v>
      </c>
    </row>
    <row r="834" spans="1:14" x14ac:dyDescent="0.25">
      <c r="A834" s="1">
        <f>Forecast_Data!C828</f>
        <v>2013</v>
      </c>
      <c r="B834" s="1">
        <v>1</v>
      </c>
      <c r="C834" s="1">
        <f>Forecast_Data!E828</f>
        <v>0</v>
      </c>
      <c r="D834" s="1">
        <f>Forecast_Data!F828</f>
        <v>0</v>
      </c>
      <c r="E834" s="1">
        <f>Forecast_Data!G828</f>
        <v>0</v>
      </c>
      <c r="F834" s="1">
        <f>Forecast_Data!H828</f>
        <v>1</v>
      </c>
      <c r="G834" s="1">
        <f>Forecast_Data!I828</f>
        <v>0</v>
      </c>
      <c r="H834" s="1">
        <f>Forecast_Data!J828</f>
        <v>50</v>
      </c>
      <c r="I834" s="1">
        <f>Forecast_Data!K828</f>
        <v>1</v>
      </c>
      <c r="J834" s="1" t="str">
        <f>Forecast_Data!L828</f>
        <v>Rian Lindell</v>
      </c>
      <c r="K834" s="1" t="str">
        <f t="shared" si="54"/>
        <v>Rian Lindell-2013</v>
      </c>
      <c r="L834" s="13">
        <f t="shared" si="55"/>
        <v>0.60777106538731296</v>
      </c>
      <c r="M834" s="13">
        <f t="shared" si="56"/>
        <v>0.39222893461268704</v>
      </c>
      <c r="N834" s="4">
        <f t="shared" si="57"/>
        <v>0.15384353714740354</v>
      </c>
    </row>
    <row r="835" spans="1:14" x14ac:dyDescent="0.25">
      <c r="A835" s="1">
        <f>Forecast_Data!C829</f>
        <v>2013</v>
      </c>
      <c r="B835" s="1">
        <v>1</v>
      </c>
      <c r="C835" s="1">
        <f>Forecast_Data!E829</f>
        <v>0</v>
      </c>
      <c r="D835" s="1">
        <f>Forecast_Data!F829</f>
        <v>0</v>
      </c>
      <c r="E835" s="1">
        <f>Forecast_Data!G829</f>
        <v>0</v>
      </c>
      <c r="F835" s="1">
        <f>Forecast_Data!H829</f>
        <v>1</v>
      </c>
      <c r="G835" s="1">
        <f>Forecast_Data!I829</f>
        <v>0</v>
      </c>
      <c r="H835" s="1">
        <f>Forecast_Data!J829</f>
        <v>38</v>
      </c>
      <c r="I835" s="1">
        <f>Forecast_Data!K829</f>
        <v>1</v>
      </c>
      <c r="J835" s="1" t="str">
        <f>Forecast_Data!L829</f>
        <v>Rian Lindell</v>
      </c>
      <c r="K835" s="1" t="str">
        <f t="shared" si="54"/>
        <v>Rian Lindell-2013</v>
      </c>
      <c r="L835" s="13">
        <f t="shared" si="55"/>
        <v>0.8597687528037512</v>
      </c>
      <c r="M835" s="13">
        <f t="shared" si="56"/>
        <v>0.1402312471962488</v>
      </c>
      <c r="N835" s="4">
        <f t="shared" si="57"/>
        <v>1.9664802690215435E-2</v>
      </c>
    </row>
    <row r="836" spans="1:14" x14ac:dyDescent="0.25">
      <c r="A836" s="1">
        <f>Forecast_Data!C830</f>
        <v>2013</v>
      </c>
      <c r="B836" s="1">
        <v>1</v>
      </c>
      <c r="C836" s="1">
        <f>Forecast_Data!E830</f>
        <v>0</v>
      </c>
      <c r="D836" s="1">
        <f>Forecast_Data!F830</f>
        <v>0</v>
      </c>
      <c r="E836" s="1">
        <f>Forecast_Data!G830</f>
        <v>0</v>
      </c>
      <c r="F836" s="1">
        <f>Forecast_Data!H830</f>
        <v>1</v>
      </c>
      <c r="G836" s="1">
        <f>Forecast_Data!I830</f>
        <v>0</v>
      </c>
      <c r="H836" s="1">
        <f>Forecast_Data!J830</f>
        <v>27</v>
      </c>
      <c r="I836" s="1">
        <f>Forecast_Data!K830</f>
        <v>1</v>
      </c>
      <c r="J836" s="1" t="str">
        <f>Forecast_Data!L830</f>
        <v>Rian Lindell</v>
      </c>
      <c r="K836" s="1" t="str">
        <f t="shared" si="54"/>
        <v>Rian Lindell-2013</v>
      </c>
      <c r="L836" s="13">
        <f t="shared" si="55"/>
        <v>0.95581464092396862</v>
      </c>
      <c r="M836" s="13">
        <f t="shared" si="56"/>
        <v>4.4185359076031383E-2</v>
      </c>
      <c r="N836" s="4">
        <f t="shared" si="57"/>
        <v>1.9523459566778288E-3</v>
      </c>
    </row>
    <row r="837" spans="1:14" x14ac:dyDescent="0.25">
      <c r="A837" s="1">
        <f>Forecast_Data!C831</f>
        <v>2013</v>
      </c>
      <c r="B837" s="1">
        <v>1</v>
      </c>
      <c r="C837" s="1">
        <f>Forecast_Data!E831</f>
        <v>0</v>
      </c>
      <c r="D837" s="1">
        <f>Forecast_Data!F831</f>
        <v>0</v>
      </c>
      <c r="E837" s="1">
        <f>Forecast_Data!G831</f>
        <v>0</v>
      </c>
      <c r="F837" s="1">
        <f>Forecast_Data!H831</f>
        <v>1</v>
      </c>
      <c r="G837" s="1">
        <f>Forecast_Data!I831</f>
        <v>0</v>
      </c>
      <c r="H837" s="1">
        <f>Forecast_Data!J831</f>
        <v>47</v>
      </c>
      <c r="I837" s="1">
        <f>Forecast_Data!K831</f>
        <v>1</v>
      </c>
      <c r="J837" s="1" t="str">
        <f>Forecast_Data!L831</f>
        <v>Rian Lindell</v>
      </c>
      <c r="K837" s="1" t="str">
        <f t="shared" si="54"/>
        <v>Rian Lindell-2013</v>
      </c>
      <c r="L837" s="13">
        <f t="shared" si="55"/>
        <v>0.68606945453005364</v>
      </c>
      <c r="M837" s="13">
        <f t="shared" si="56"/>
        <v>0.31393054546994636</v>
      </c>
      <c r="N837" s="4">
        <f t="shared" si="57"/>
        <v>9.8552387379058068E-2</v>
      </c>
    </row>
    <row r="838" spans="1:14" x14ac:dyDescent="0.25">
      <c r="A838" s="1">
        <f>Forecast_Data!C832</f>
        <v>2013</v>
      </c>
      <c r="B838" s="1">
        <v>1</v>
      </c>
      <c r="C838" s="1">
        <f>Forecast_Data!E832</f>
        <v>0</v>
      </c>
      <c r="D838" s="1">
        <f>Forecast_Data!F832</f>
        <v>0</v>
      </c>
      <c r="E838" s="1">
        <f>Forecast_Data!G832</f>
        <v>0</v>
      </c>
      <c r="F838" s="1">
        <f>Forecast_Data!H832</f>
        <v>1</v>
      </c>
      <c r="G838" s="1">
        <f>Forecast_Data!I832</f>
        <v>0</v>
      </c>
      <c r="H838" s="1">
        <f>Forecast_Data!J832</f>
        <v>48</v>
      </c>
      <c r="I838" s="1">
        <f>Forecast_Data!K832</f>
        <v>1</v>
      </c>
      <c r="J838" s="1" t="str">
        <f>Forecast_Data!L832</f>
        <v>Rian Lindell</v>
      </c>
      <c r="K838" s="1" t="str">
        <f t="shared" si="54"/>
        <v>Rian Lindell-2013</v>
      </c>
      <c r="L838" s="13">
        <f t="shared" si="55"/>
        <v>0.66087342788774039</v>
      </c>
      <c r="M838" s="13">
        <f t="shared" si="56"/>
        <v>0.33912657211225961</v>
      </c>
      <c r="N838" s="4">
        <f t="shared" si="57"/>
        <v>0.11500683191261162</v>
      </c>
    </row>
    <row r="839" spans="1:14" x14ac:dyDescent="0.25">
      <c r="A839" s="1">
        <f>Forecast_Data!C833</f>
        <v>2013</v>
      </c>
      <c r="B839" s="1">
        <v>1</v>
      </c>
      <c r="C839" s="1">
        <f>Forecast_Data!E833</f>
        <v>0</v>
      </c>
      <c r="D839" s="1">
        <f>Forecast_Data!F833</f>
        <v>1</v>
      </c>
      <c r="E839" s="1">
        <f>Forecast_Data!G833</f>
        <v>0</v>
      </c>
      <c r="F839" s="1">
        <f>Forecast_Data!H833</f>
        <v>0</v>
      </c>
      <c r="G839" s="1">
        <f>Forecast_Data!I833</f>
        <v>0</v>
      </c>
      <c r="H839" s="1">
        <f>Forecast_Data!J833</f>
        <v>33</v>
      </c>
      <c r="I839" s="1">
        <f>Forecast_Data!K833</f>
        <v>1</v>
      </c>
      <c r="J839" s="1" t="str">
        <f>Forecast_Data!L833</f>
        <v>Rian Lindell</v>
      </c>
      <c r="K839" s="1" t="str">
        <f t="shared" si="54"/>
        <v>Rian Lindell-2013</v>
      </c>
      <c r="L839" s="13">
        <f t="shared" si="55"/>
        <v>0.90293204667726767</v>
      </c>
      <c r="M839" s="13">
        <f t="shared" si="56"/>
        <v>9.7067953322732325E-2</v>
      </c>
      <c r="N839" s="4">
        <f t="shared" si="57"/>
        <v>9.4221875622641418E-3</v>
      </c>
    </row>
    <row r="840" spans="1:14" x14ac:dyDescent="0.25">
      <c r="A840" s="1">
        <f>Forecast_Data!C834</f>
        <v>2013</v>
      </c>
      <c r="B840" s="1">
        <v>1</v>
      </c>
      <c r="C840" s="1">
        <f>Forecast_Data!E834</f>
        <v>0</v>
      </c>
      <c r="D840" s="1">
        <f>Forecast_Data!F834</f>
        <v>0</v>
      </c>
      <c r="E840" s="1">
        <f>Forecast_Data!G834</f>
        <v>0</v>
      </c>
      <c r="F840" s="1">
        <f>Forecast_Data!H834</f>
        <v>1</v>
      </c>
      <c r="G840" s="1">
        <f>Forecast_Data!I834</f>
        <v>0</v>
      </c>
      <c r="H840" s="1">
        <f>Forecast_Data!J834</f>
        <v>24</v>
      </c>
      <c r="I840" s="1">
        <f>Forecast_Data!K834</f>
        <v>1</v>
      </c>
      <c r="J840" s="1" t="str">
        <f>Forecast_Data!L834</f>
        <v>Rian Lindell</v>
      </c>
      <c r="K840" s="1" t="str">
        <f t="shared" si="54"/>
        <v>Rian Lindell-2013</v>
      </c>
      <c r="L840" s="13">
        <f t="shared" si="55"/>
        <v>0.96826313743625625</v>
      </c>
      <c r="M840" s="13">
        <f t="shared" si="56"/>
        <v>3.1736862563743751E-2</v>
      </c>
      <c r="N840" s="4">
        <f t="shared" si="57"/>
        <v>1.0072284453899595E-3</v>
      </c>
    </row>
    <row r="841" spans="1:14" x14ac:dyDescent="0.25">
      <c r="A841" s="1">
        <f>Forecast_Data!C835</f>
        <v>2013</v>
      </c>
      <c r="B841" s="1">
        <v>1</v>
      </c>
      <c r="C841" s="1">
        <f>Forecast_Data!E835</f>
        <v>0</v>
      </c>
      <c r="D841" s="1">
        <f>Forecast_Data!F835</f>
        <v>0</v>
      </c>
      <c r="E841" s="1">
        <f>Forecast_Data!G835</f>
        <v>0</v>
      </c>
      <c r="F841" s="1">
        <f>Forecast_Data!H835</f>
        <v>1</v>
      </c>
      <c r="G841" s="1">
        <f>Forecast_Data!I835</f>
        <v>0</v>
      </c>
      <c r="H841" s="1">
        <f>Forecast_Data!J835</f>
        <v>35</v>
      </c>
      <c r="I841" s="1">
        <f>Forecast_Data!K835</f>
        <v>1</v>
      </c>
      <c r="J841" s="1" t="str">
        <f>Forecast_Data!L835</f>
        <v>Rian Lindell</v>
      </c>
      <c r="K841" s="1" t="str">
        <f t="shared" ref="K841:K904" si="58">CONCATENATE(J841,"-",A841)</f>
        <v>Rian Lindell-2013</v>
      </c>
      <c r="L841" s="13">
        <f t="shared" ref="L841:L904" si="59">1/(1+EXP(-(SUMPRODUCT($B$3:$H$3,B841:H841))))</f>
        <v>0.89634201202718056</v>
      </c>
      <c r="M841" s="13">
        <f t="shared" ref="M841:M904" si="60">I841-L841</f>
        <v>0.10365798797281944</v>
      </c>
      <c r="N841" s="4">
        <f t="shared" ref="N841:N904" si="61">M841^2</f>
        <v>1.074497847057318E-2</v>
      </c>
    </row>
    <row r="842" spans="1:14" x14ac:dyDescent="0.25">
      <c r="A842" s="1">
        <f>Forecast_Data!C836</f>
        <v>2013</v>
      </c>
      <c r="B842" s="1">
        <v>1</v>
      </c>
      <c r="C842" s="1">
        <f>Forecast_Data!E836</f>
        <v>0</v>
      </c>
      <c r="D842" s="1">
        <f>Forecast_Data!F836</f>
        <v>0</v>
      </c>
      <c r="E842" s="1">
        <f>Forecast_Data!G836</f>
        <v>0</v>
      </c>
      <c r="F842" s="1">
        <f>Forecast_Data!H836</f>
        <v>1</v>
      </c>
      <c r="G842" s="1">
        <f>Forecast_Data!I836</f>
        <v>0</v>
      </c>
      <c r="H842" s="1">
        <f>Forecast_Data!J836</f>
        <v>30</v>
      </c>
      <c r="I842" s="1">
        <f>Forecast_Data!K836</f>
        <v>1</v>
      </c>
      <c r="J842" s="1" t="str">
        <f>Forecast_Data!L836</f>
        <v>Rian Lindell</v>
      </c>
      <c r="K842" s="1" t="str">
        <f t="shared" si="58"/>
        <v>Rian Lindell-2013</v>
      </c>
      <c r="L842" s="13">
        <f t="shared" si="59"/>
        <v>0.93879199758670429</v>
      </c>
      <c r="M842" s="13">
        <f t="shared" si="60"/>
        <v>6.1208002413295715E-2</v>
      </c>
      <c r="N842" s="4">
        <f t="shared" si="61"/>
        <v>3.7464195594260142E-3</v>
      </c>
    </row>
    <row r="843" spans="1:14" x14ac:dyDescent="0.25">
      <c r="A843" s="1">
        <f>Forecast_Data!C837</f>
        <v>2013</v>
      </c>
      <c r="B843" s="1">
        <v>1</v>
      </c>
      <c r="C843" s="1">
        <f>Forecast_Data!E837</f>
        <v>0</v>
      </c>
      <c r="D843" s="1">
        <f>Forecast_Data!F837</f>
        <v>0</v>
      </c>
      <c r="E843" s="1">
        <f>Forecast_Data!G837</f>
        <v>0</v>
      </c>
      <c r="F843" s="1">
        <f>Forecast_Data!H837</f>
        <v>1</v>
      </c>
      <c r="G843" s="1">
        <f>Forecast_Data!I837</f>
        <v>0</v>
      </c>
      <c r="H843" s="1">
        <f>Forecast_Data!J837</f>
        <v>55</v>
      </c>
      <c r="I843" s="1">
        <f>Forecast_Data!K837</f>
        <v>0</v>
      </c>
      <c r="J843" s="1" t="str">
        <f>Forecast_Data!L837</f>
        <v>Rian Lindell</v>
      </c>
      <c r="K843" s="1" t="str">
        <f t="shared" si="58"/>
        <v>Rian Lindell-2013</v>
      </c>
      <c r="L843" s="13">
        <f t="shared" si="59"/>
        <v>0.46626675536186746</v>
      </c>
      <c r="M843" s="13">
        <f t="shared" si="60"/>
        <v>-0.46626675536186746</v>
      </c>
      <c r="N843" s="4">
        <f t="shared" si="61"/>
        <v>0.21740468715568356</v>
      </c>
    </row>
    <row r="844" spans="1:14" x14ac:dyDescent="0.25">
      <c r="A844" s="1">
        <f>Forecast_Data!C838</f>
        <v>2013</v>
      </c>
      <c r="B844" s="1">
        <v>1</v>
      </c>
      <c r="C844" s="1">
        <f>Forecast_Data!E838</f>
        <v>0</v>
      </c>
      <c r="D844" s="1">
        <f>Forecast_Data!F838</f>
        <v>0</v>
      </c>
      <c r="E844" s="1">
        <f>Forecast_Data!G838</f>
        <v>0</v>
      </c>
      <c r="F844" s="1">
        <f>Forecast_Data!H838</f>
        <v>1</v>
      </c>
      <c r="G844" s="1">
        <f>Forecast_Data!I838</f>
        <v>0</v>
      </c>
      <c r="H844" s="1">
        <f>Forecast_Data!J838</f>
        <v>46</v>
      </c>
      <c r="I844" s="1">
        <f>Forecast_Data!K838</f>
        <v>1</v>
      </c>
      <c r="J844" s="1" t="str">
        <f>Forecast_Data!L838</f>
        <v>Rian Lindell</v>
      </c>
      <c r="K844" s="1" t="str">
        <f t="shared" si="58"/>
        <v>Rian Lindell-2013</v>
      </c>
      <c r="L844" s="13">
        <f t="shared" si="59"/>
        <v>0.71021434096769342</v>
      </c>
      <c r="M844" s="13">
        <f t="shared" si="60"/>
        <v>0.28978565903230658</v>
      </c>
      <c r="N844" s="4">
        <f t="shared" si="61"/>
        <v>8.3975728180788245E-2</v>
      </c>
    </row>
    <row r="845" spans="1:14" x14ac:dyDescent="0.25">
      <c r="A845" s="1">
        <f>Forecast_Data!C839</f>
        <v>2013</v>
      </c>
      <c r="B845" s="1">
        <v>1</v>
      </c>
      <c r="C845" s="1">
        <f>Forecast_Data!E839</f>
        <v>0</v>
      </c>
      <c r="D845" s="1">
        <f>Forecast_Data!F839</f>
        <v>0</v>
      </c>
      <c r="E845" s="1">
        <f>Forecast_Data!G839</f>
        <v>0</v>
      </c>
      <c r="F845" s="1">
        <f>Forecast_Data!H839</f>
        <v>1</v>
      </c>
      <c r="G845" s="1">
        <f>Forecast_Data!I839</f>
        <v>0</v>
      </c>
      <c r="H845" s="1">
        <f>Forecast_Data!J839</f>
        <v>27</v>
      </c>
      <c r="I845" s="1">
        <f>Forecast_Data!K839</f>
        <v>1</v>
      </c>
      <c r="J845" s="1" t="str">
        <f>Forecast_Data!L839</f>
        <v>Rian Lindell</v>
      </c>
      <c r="K845" s="1" t="str">
        <f t="shared" si="58"/>
        <v>Rian Lindell-2013</v>
      </c>
      <c r="L845" s="13">
        <f t="shared" si="59"/>
        <v>0.95581464092396862</v>
      </c>
      <c r="M845" s="13">
        <f t="shared" si="60"/>
        <v>4.4185359076031383E-2</v>
      </c>
      <c r="N845" s="4">
        <f t="shared" si="61"/>
        <v>1.9523459566778288E-3</v>
      </c>
    </row>
    <row r="846" spans="1:14" x14ac:dyDescent="0.25">
      <c r="A846" s="1">
        <f>Forecast_Data!C840</f>
        <v>2013</v>
      </c>
      <c r="B846" s="1">
        <v>1</v>
      </c>
      <c r="C846" s="1">
        <f>Forecast_Data!E840</f>
        <v>0</v>
      </c>
      <c r="D846" s="1">
        <f>Forecast_Data!F840</f>
        <v>0</v>
      </c>
      <c r="E846" s="1">
        <f>Forecast_Data!G840</f>
        <v>0</v>
      </c>
      <c r="F846" s="1">
        <f>Forecast_Data!H840</f>
        <v>1</v>
      </c>
      <c r="G846" s="1">
        <f>Forecast_Data!I840</f>
        <v>0</v>
      </c>
      <c r="H846" s="1">
        <f>Forecast_Data!J840</f>
        <v>53</v>
      </c>
      <c r="I846" s="1">
        <f>Forecast_Data!K840</f>
        <v>1</v>
      </c>
      <c r="J846" s="1" t="str">
        <f>Forecast_Data!L840</f>
        <v>Rian Lindell</v>
      </c>
      <c r="K846" s="1" t="str">
        <f t="shared" si="58"/>
        <v>Rian Lindell-2013</v>
      </c>
      <c r="L846" s="13">
        <f t="shared" si="59"/>
        <v>0.52350717624254128</v>
      </c>
      <c r="M846" s="13">
        <f t="shared" si="60"/>
        <v>0.47649282375745872</v>
      </c>
      <c r="N846" s="4">
        <f t="shared" si="61"/>
        <v>0.22704541109235662</v>
      </c>
    </row>
    <row r="847" spans="1:14" x14ac:dyDescent="0.25">
      <c r="A847" s="1">
        <f>Forecast_Data!C841</f>
        <v>2013</v>
      </c>
      <c r="B847" s="1">
        <v>1</v>
      </c>
      <c r="C847" s="1">
        <f>Forecast_Data!E841</f>
        <v>0</v>
      </c>
      <c r="D847" s="1">
        <f>Forecast_Data!F841</f>
        <v>0</v>
      </c>
      <c r="E847" s="1">
        <f>Forecast_Data!G841</f>
        <v>0</v>
      </c>
      <c r="F847" s="1">
        <f>Forecast_Data!H841</f>
        <v>1</v>
      </c>
      <c r="G847" s="1">
        <f>Forecast_Data!I841</f>
        <v>0</v>
      </c>
      <c r="H847" s="1">
        <f>Forecast_Data!J841</f>
        <v>48</v>
      </c>
      <c r="I847" s="1">
        <f>Forecast_Data!K841</f>
        <v>0</v>
      </c>
      <c r="J847" s="1" t="str">
        <f>Forecast_Data!L841</f>
        <v>Rian Lindell</v>
      </c>
      <c r="K847" s="1" t="str">
        <f t="shared" si="58"/>
        <v>Rian Lindell-2013</v>
      </c>
      <c r="L847" s="13">
        <f t="shared" si="59"/>
        <v>0.66087342788774039</v>
      </c>
      <c r="M847" s="13">
        <f t="shared" si="60"/>
        <v>-0.66087342788774039</v>
      </c>
      <c r="N847" s="4">
        <f t="shared" si="61"/>
        <v>0.43675368768809242</v>
      </c>
    </row>
    <row r="848" spans="1:14" x14ac:dyDescent="0.25">
      <c r="A848" s="1">
        <f>Forecast_Data!C842</f>
        <v>2013</v>
      </c>
      <c r="B848" s="1">
        <v>1</v>
      </c>
      <c r="C848" s="1">
        <f>Forecast_Data!E842</f>
        <v>0</v>
      </c>
      <c r="D848" s="1">
        <f>Forecast_Data!F842</f>
        <v>0</v>
      </c>
      <c r="E848" s="1">
        <f>Forecast_Data!G842</f>
        <v>1</v>
      </c>
      <c r="F848" s="1">
        <f>Forecast_Data!H842</f>
        <v>1</v>
      </c>
      <c r="G848" s="1">
        <f>Forecast_Data!I842</f>
        <v>0</v>
      </c>
      <c r="H848" s="1">
        <f>Forecast_Data!J842</f>
        <v>53</v>
      </c>
      <c r="I848" s="1">
        <f>Forecast_Data!K842</f>
        <v>1</v>
      </c>
      <c r="J848" s="1" t="str">
        <f>Forecast_Data!L842</f>
        <v>Rian Lindell</v>
      </c>
      <c r="K848" s="1" t="str">
        <f t="shared" si="58"/>
        <v>Rian Lindell-2013</v>
      </c>
      <c r="L848" s="13">
        <f t="shared" si="59"/>
        <v>0.47009926819122028</v>
      </c>
      <c r="M848" s="13">
        <f t="shared" si="60"/>
        <v>0.52990073180877972</v>
      </c>
      <c r="N848" s="4">
        <f t="shared" si="61"/>
        <v>0.2807947855714803</v>
      </c>
    </row>
    <row r="849" spans="1:14" x14ac:dyDescent="0.25">
      <c r="A849" s="1">
        <f>Forecast_Data!C843</f>
        <v>2013</v>
      </c>
      <c r="B849" s="1">
        <v>1</v>
      </c>
      <c r="C849" s="1">
        <f>Forecast_Data!E843</f>
        <v>0</v>
      </c>
      <c r="D849" s="1">
        <f>Forecast_Data!F843</f>
        <v>0</v>
      </c>
      <c r="E849" s="1">
        <f>Forecast_Data!G843</f>
        <v>1</v>
      </c>
      <c r="F849" s="1">
        <f>Forecast_Data!H843</f>
        <v>1</v>
      </c>
      <c r="G849" s="1">
        <f>Forecast_Data!I843</f>
        <v>0</v>
      </c>
      <c r="H849" s="1">
        <f>Forecast_Data!J843</f>
        <v>32</v>
      </c>
      <c r="I849" s="1">
        <f>Forecast_Data!K843</f>
        <v>1</v>
      </c>
      <c r="J849" s="1" t="str">
        <f>Forecast_Data!L843</f>
        <v>Rian Lindell</v>
      </c>
      <c r="K849" s="1" t="str">
        <f t="shared" si="58"/>
        <v>Rian Lindell-2013</v>
      </c>
      <c r="L849" s="13">
        <f t="shared" si="59"/>
        <v>0.90781437974595491</v>
      </c>
      <c r="M849" s="13">
        <f t="shared" si="60"/>
        <v>9.2185620254045086E-2</v>
      </c>
      <c r="N849" s="4">
        <f t="shared" si="61"/>
        <v>8.498188581623007E-3</v>
      </c>
    </row>
    <row r="850" spans="1:14" x14ac:dyDescent="0.25">
      <c r="A850" s="1">
        <f>Forecast_Data!C844</f>
        <v>2012</v>
      </c>
      <c r="B850" s="1">
        <v>1</v>
      </c>
      <c r="C850" s="1">
        <f>Forecast_Data!E844</f>
        <v>0</v>
      </c>
      <c r="D850" s="1">
        <f>Forecast_Data!F844</f>
        <v>0</v>
      </c>
      <c r="E850" s="1">
        <f>Forecast_Data!G844</f>
        <v>0</v>
      </c>
      <c r="F850" s="1">
        <f>Forecast_Data!H844</f>
        <v>0</v>
      </c>
      <c r="G850" s="1">
        <f>Forecast_Data!I844</f>
        <v>0</v>
      </c>
      <c r="H850" s="1">
        <f>Forecast_Data!J844</f>
        <v>57</v>
      </c>
      <c r="I850" s="1">
        <f>Forecast_Data!K844</f>
        <v>0</v>
      </c>
      <c r="J850" s="1" t="str">
        <f>Forecast_Data!L844</f>
        <v>Rob Bironas</v>
      </c>
      <c r="K850" s="1" t="str">
        <f t="shared" si="58"/>
        <v>Rob Bironas-2012</v>
      </c>
      <c r="L850" s="13">
        <f t="shared" si="59"/>
        <v>0.46417031658159258</v>
      </c>
      <c r="M850" s="13">
        <f t="shared" si="60"/>
        <v>-0.46417031658159258</v>
      </c>
      <c r="N850" s="4">
        <f t="shared" si="61"/>
        <v>0.21545408279545589</v>
      </c>
    </row>
    <row r="851" spans="1:14" x14ac:dyDescent="0.25">
      <c r="A851" s="1">
        <f>Forecast_Data!C845</f>
        <v>2012</v>
      </c>
      <c r="B851" s="1">
        <v>1</v>
      </c>
      <c r="C851" s="1">
        <f>Forecast_Data!E845</f>
        <v>0</v>
      </c>
      <c r="D851" s="1">
        <f>Forecast_Data!F845</f>
        <v>0</v>
      </c>
      <c r="E851" s="1">
        <f>Forecast_Data!G845</f>
        <v>0</v>
      </c>
      <c r="F851" s="1">
        <f>Forecast_Data!H845</f>
        <v>0</v>
      </c>
      <c r="G851" s="1">
        <f>Forecast_Data!I845</f>
        <v>0</v>
      </c>
      <c r="H851" s="1">
        <f>Forecast_Data!J845</f>
        <v>40</v>
      </c>
      <c r="I851" s="1">
        <f>Forecast_Data!K845</f>
        <v>1</v>
      </c>
      <c r="J851" s="1" t="str">
        <f>Forecast_Data!L845</f>
        <v>Rob Bironas</v>
      </c>
      <c r="K851" s="1" t="str">
        <f t="shared" si="58"/>
        <v>Rob Bironas-2012</v>
      </c>
      <c r="L851" s="13">
        <f t="shared" si="59"/>
        <v>0.8587497110788993</v>
      </c>
      <c r="M851" s="13">
        <f t="shared" si="60"/>
        <v>0.1412502889211007</v>
      </c>
      <c r="N851" s="4">
        <f t="shared" si="61"/>
        <v>1.9951644120294421E-2</v>
      </c>
    </row>
    <row r="852" spans="1:14" x14ac:dyDescent="0.25">
      <c r="A852" s="1">
        <f>Forecast_Data!C846</f>
        <v>2012</v>
      </c>
      <c r="B852" s="1">
        <v>1</v>
      </c>
      <c r="C852" s="1">
        <f>Forecast_Data!E846</f>
        <v>0</v>
      </c>
      <c r="D852" s="1">
        <f>Forecast_Data!F846</f>
        <v>0</v>
      </c>
      <c r="E852" s="1">
        <f>Forecast_Data!G846</f>
        <v>0</v>
      </c>
      <c r="F852" s="1">
        <f>Forecast_Data!H846</f>
        <v>0</v>
      </c>
      <c r="G852" s="1">
        <f>Forecast_Data!I846</f>
        <v>0</v>
      </c>
      <c r="H852" s="1">
        <f>Forecast_Data!J846</f>
        <v>31</v>
      </c>
      <c r="I852" s="1">
        <f>Forecast_Data!K846</f>
        <v>1</v>
      </c>
      <c r="J852" s="1" t="str">
        <f>Forecast_Data!L846</f>
        <v>Rob Bironas</v>
      </c>
      <c r="K852" s="1" t="str">
        <f t="shared" si="58"/>
        <v>Rob Bironas-2012</v>
      </c>
      <c r="L852" s="13">
        <f t="shared" si="59"/>
        <v>0.94461703978597433</v>
      </c>
      <c r="M852" s="13">
        <f t="shared" si="60"/>
        <v>5.5382960214025667E-2</v>
      </c>
      <c r="N852" s="4">
        <f t="shared" si="61"/>
        <v>3.0672722820683498E-3</v>
      </c>
    </row>
    <row r="853" spans="1:14" x14ac:dyDescent="0.25">
      <c r="A853" s="1">
        <f>Forecast_Data!C847</f>
        <v>2012</v>
      </c>
      <c r="B853" s="1">
        <v>1</v>
      </c>
      <c r="C853" s="1">
        <f>Forecast_Data!E847</f>
        <v>0</v>
      </c>
      <c r="D853" s="1">
        <f>Forecast_Data!F847</f>
        <v>0</v>
      </c>
      <c r="E853" s="1">
        <f>Forecast_Data!G847</f>
        <v>0</v>
      </c>
      <c r="F853" s="1">
        <f>Forecast_Data!H847</f>
        <v>0</v>
      </c>
      <c r="G853" s="1">
        <f>Forecast_Data!I847</f>
        <v>0</v>
      </c>
      <c r="H853" s="1">
        <f>Forecast_Data!J847</f>
        <v>25</v>
      </c>
      <c r="I853" s="1">
        <f>Forecast_Data!K847</f>
        <v>1</v>
      </c>
      <c r="J853" s="1" t="str">
        <f>Forecast_Data!L847</f>
        <v>Rob Bironas</v>
      </c>
      <c r="K853" s="1" t="str">
        <f t="shared" si="58"/>
        <v>Rob Bironas-2012</v>
      </c>
      <c r="L853" s="13">
        <f t="shared" si="59"/>
        <v>0.97136900782664548</v>
      </c>
      <c r="M853" s="13">
        <f t="shared" si="60"/>
        <v>2.8630992173354519E-2</v>
      </c>
      <c r="N853" s="4">
        <f t="shared" si="61"/>
        <v>8.1973371283068771E-4</v>
      </c>
    </row>
    <row r="854" spans="1:14" x14ac:dyDescent="0.25">
      <c r="A854" s="1">
        <f>Forecast_Data!C848</f>
        <v>2013</v>
      </c>
      <c r="B854" s="1">
        <v>1</v>
      </c>
      <c r="C854" s="1">
        <f>Forecast_Data!E848</f>
        <v>0</v>
      </c>
      <c r="D854" s="1">
        <f>Forecast_Data!F848</f>
        <v>0</v>
      </c>
      <c r="E854" s="1">
        <f>Forecast_Data!G848</f>
        <v>0</v>
      </c>
      <c r="F854" s="1">
        <f>Forecast_Data!H848</f>
        <v>1</v>
      </c>
      <c r="G854" s="1">
        <f>Forecast_Data!I848</f>
        <v>0</v>
      </c>
      <c r="H854" s="1">
        <f>Forecast_Data!J848</f>
        <v>48</v>
      </c>
      <c r="I854" s="1">
        <f>Forecast_Data!K848</f>
        <v>0</v>
      </c>
      <c r="J854" s="1" t="str">
        <f>Forecast_Data!L848</f>
        <v>Rob Bironas</v>
      </c>
      <c r="K854" s="1" t="str">
        <f t="shared" si="58"/>
        <v>Rob Bironas-2013</v>
      </c>
      <c r="L854" s="13">
        <f t="shared" si="59"/>
        <v>0.66087342788774039</v>
      </c>
      <c r="M854" s="13">
        <f t="shared" si="60"/>
        <v>-0.66087342788774039</v>
      </c>
      <c r="N854" s="4">
        <f t="shared" si="61"/>
        <v>0.43675368768809242</v>
      </c>
    </row>
    <row r="855" spans="1:14" x14ac:dyDescent="0.25">
      <c r="A855" s="1">
        <f>Forecast_Data!C849</f>
        <v>2013</v>
      </c>
      <c r="B855" s="1">
        <v>1</v>
      </c>
      <c r="C855" s="1">
        <f>Forecast_Data!E849</f>
        <v>0</v>
      </c>
      <c r="D855" s="1">
        <f>Forecast_Data!F849</f>
        <v>0</v>
      </c>
      <c r="E855" s="1">
        <f>Forecast_Data!G849</f>
        <v>0</v>
      </c>
      <c r="F855" s="1">
        <f>Forecast_Data!H849</f>
        <v>1</v>
      </c>
      <c r="G855" s="1">
        <f>Forecast_Data!I849</f>
        <v>0</v>
      </c>
      <c r="H855" s="1">
        <f>Forecast_Data!J849</f>
        <v>47</v>
      </c>
      <c r="I855" s="1">
        <f>Forecast_Data!K849</f>
        <v>1</v>
      </c>
      <c r="J855" s="1" t="str">
        <f>Forecast_Data!L849</f>
        <v>Rob Bironas</v>
      </c>
      <c r="K855" s="1" t="str">
        <f t="shared" si="58"/>
        <v>Rob Bironas-2013</v>
      </c>
      <c r="L855" s="13">
        <f t="shared" si="59"/>
        <v>0.68606945453005364</v>
      </c>
      <c r="M855" s="13">
        <f t="shared" si="60"/>
        <v>0.31393054546994636</v>
      </c>
      <c r="N855" s="4">
        <f t="shared" si="61"/>
        <v>9.8552387379058068E-2</v>
      </c>
    </row>
    <row r="856" spans="1:14" x14ac:dyDescent="0.25">
      <c r="A856" s="1">
        <f>Forecast_Data!C850</f>
        <v>2012</v>
      </c>
      <c r="B856" s="1">
        <v>1</v>
      </c>
      <c r="C856" s="1">
        <f>Forecast_Data!E850</f>
        <v>0</v>
      </c>
      <c r="D856" s="1">
        <f>Forecast_Data!F850</f>
        <v>0</v>
      </c>
      <c r="E856" s="1">
        <f>Forecast_Data!G850</f>
        <v>0</v>
      </c>
      <c r="F856" s="1">
        <f>Forecast_Data!H850</f>
        <v>1</v>
      </c>
      <c r="G856" s="1">
        <f>Forecast_Data!I850</f>
        <v>0</v>
      </c>
      <c r="H856" s="1">
        <f>Forecast_Data!J850</f>
        <v>23</v>
      </c>
      <c r="I856" s="1">
        <f>Forecast_Data!K850</f>
        <v>1</v>
      </c>
      <c r="J856" s="1" t="str">
        <f>Forecast_Data!L850</f>
        <v>Rob Bironas</v>
      </c>
      <c r="K856" s="1" t="str">
        <f t="shared" si="58"/>
        <v>Rob Bironas-2012</v>
      </c>
      <c r="L856" s="13">
        <f t="shared" si="59"/>
        <v>0.97160243206806396</v>
      </c>
      <c r="M856" s="13">
        <f t="shared" si="60"/>
        <v>2.8397567931936041E-2</v>
      </c>
      <c r="N856" s="4">
        <f t="shared" si="61"/>
        <v>8.0642186444892215E-4</v>
      </c>
    </row>
    <row r="857" spans="1:14" x14ac:dyDescent="0.25">
      <c r="A857" s="1">
        <f>Forecast_Data!C851</f>
        <v>2012</v>
      </c>
      <c r="B857" s="1">
        <v>1</v>
      </c>
      <c r="C857" s="1">
        <f>Forecast_Data!E851</f>
        <v>0</v>
      </c>
      <c r="D857" s="1">
        <f>Forecast_Data!F851</f>
        <v>0</v>
      </c>
      <c r="E857" s="1">
        <f>Forecast_Data!G851</f>
        <v>0</v>
      </c>
      <c r="F857" s="1">
        <f>Forecast_Data!H851</f>
        <v>1</v>
      </c>
      <c r="G857" s="1">
        <f>Forecast_Data!I851</f>
        <v>0</v>
      </c>
      <c r="H857" s="1">
        <f>Forecast_Data!J851</f>
        <v>31</v>
      </c>
      <c r="I857" s="1">
        <f>Forecast_Data!K851</f>
        <v>1</v>
      </c>
      <c r="J857" s="1" t="str">
        <f>Forecast_Data!L851</f>
        <v>Rob Bironas</v>
      </c>
      <c r="K857" s="1" t="str">
        <f t="shared" si="58"/>
        <v>Rob Bironas-2012</v>
      </c>
      <c r="L857" s="13">
        <f t="shared" si="59"/>
        <v>0.93186505756545035</v>
      </c>
      <c r="M857" s="13">
        <f t="shared" si="60"/>
        <v>6.813494243454965E-2</v>
      </c>
      <c r="N857" s="4">
        <f t="shared" si="61"/>
        <v>4.6423703805593946E-3</v>
      </c>
    </row>
    <row r="858" spans="1:14" x14ac:dyDescent="0.25">
      <c r="A858" s="1">
        <f>Forecast_Data!C852</f>
        <v>2012</v>
      </c>
      <c r="B858" s="1">
        <v>1</v>
      </c>
      <c r="C858" s="1">
        <f>Forecast_Data!E852</f>
        <v>0</v>
      </c>
      <c r="D858" s="1">
        <f>Forecast_Data!F852</f>
        <v>0</v>
      </c>
      <c r="E858" s="1">
        <f>Forecast_Data!G852</f>
        <v>0</v>
      </c>
      <c r="F858" s="1">
        <f>Forecast_Data!H852</f>
        <v>1</v>
      </c>
      <c r="G858" s="1">
        <f>Forecast_Data!I852</f>
        <v>0</v>
      </c>
      <c r="H858" s="1">
        <f>Forecast_Data!J852</f>
        <v>38</v>
      </c>
      <c r="I858" s="1">
        <f>Forecast_Data!K852</f>
        <v>1</v>
      </c>
      <c r="J858" s="1" t="str">
        <f>Forecast_Data!L852</f>
        <v>Rob Bironas</v>
      </c>
      <c r="K858" s="1" t="str">
        <f t="shared" si="58"/>
        <v>Rob Bironas-2012</v>
      </c>
      <c r="L858" s="13">
        <f t="shared" si="59"/>
        <v>0.8597687528037512</v>
      </c>
      <c r="M858" s="13">
        <f t="shared" si="60"/>
        <v>0.1402312471962488</v>
      </c>
      <c r="N858" s="4">
        <f t="shared" si="61"/>
        <v>1.9664802690215435E-2</v>
      </c>
    </row>
    <row r="859" spans="1:14" x14ac:dyDescent="0.25">
      <c r="A859" s="1">
        <f>Forecast_Data!C853</f>
        <v>2012</v>
      </c>
      <c r="B859" s="1">
        <v>1</v>
      </c>
      <c r="C859" s="1">
        <f>Forecast_Data!E853</f>
        <v>0</v>
      </c>
      <c r="D859" s="1">
        <f>Forecast_Data!F853</f>
        <v>0</v>
      </c>
      <c r="E859" s="1">
        <f>Forecast_Data!G853</f>
        <v>0</v>
      </c>
      <c r="F859" s="1">
        <f>Forecast_Data!H853</f>
        <v>1</v>
      </c>
      <c r="G859" s="1">
        <f>Forecast_Data!I853</f>
        <v>0</v>
      </c>
      <c r="H859" s="1">
        <f>Forecast_Data!J853</f>
        <v>41</v>
      </c>
      <c r="I859" s="1">
        <f>Forecast_Data!K853</f>
        <v>0</v>
      </c>
      <c r="J859" s="1" t="str">
        <f>Forecast_Data!L853</f>
        <v>Rob Bironas</v>
      </c>
      <c r="K859" s="1" t="str">
        <f t="shared" si="58"/>
        <v>Rob Bironas-2012</v>
      </c>
      <c r="L859" s="13">
        <f t="shared" si="59"/>
        <v>0.81298382803858693</v>
      </c>
      <c r="M859" s="13">
        <f t="shared" si="60"/>
        <v>-0.81298382803858693</v>
      </c>
      <c r="N859" s="4">
        <f t="shared" si="61"/>
        <v>0.66094270465227467</v>
      </c>
    </row>
    <row r="860" spans="1:14" x14ac:dyDescent="0.25">
      <c r="A860" s="1">
        <f>Forecast_Data!C854</f>
        <v>2012</v>
      </c>
      <c r="B860" s="1">
        <v>1</v>
      </c>
      <c r="C860" s="1">
        <f>Forecast_Data!E854</f>
        <v>0</v>
      </c>
      <c r="D860" s="1">
        <f>Forecast_Data!F854</f>
        <v>0</v>
      </c>
      <c r="E860" s="1">
        <f>Forecast_Data!G854</f>
        <v>0</v>
      </c>
      <c r="F860" s="1">
        <f>Forecast_Data!H854</f>
        <v>1</v>
      </c>
      <c r="G860" s="1">
        <f>Forecast_Data!I854</f>
        <v>0</v>
      </c>
      <c r="H860" s="1">
        <f>Forecast_Data!J854</f>
        <v>48</v>
      </c>
      <c r="I860" s="1">
        <f>Forecast_Data!K854</f>
        <v>0</v>
      </c>
      <c r="J860" s="1" t="str">
        <f>Forecast_Data!L854</f>
        <v>Rob Bironas</v>
      </c>
      <c r="K860" s="1" t="str">
        <f t="shared" si="58"/>
        <v>Rob Bironas-2012</v>
      </c>
      <c r="L860" s="13">
        <f t="shared" si="59"/>
        <v>0.66087342788774039</v>
      </c>
      <c r="M860" s="13">
        <f t="shared" si="60"/>
        <v>-0.66087342788774039</v>
      </c>
      <c r="N860" s="4">
        <f t="shared" si="61"/>
        <v>0.43675368768809242</v>
      </c>
    </row>
    <row r="861" spans="1:14" x14ac:dyDescent="0.25">
      <c r="A861" s="1">
        <f>Forecast_Data!C855</f>
        <v>2012</v>
      </c>
      <c r="B861" s="1">
        <v>1</v>
      </c>
      <c r="C861" s="1">
        <f>Forecast_Data!E855</f>
        <v>0</v>
      </c>
      <c r="D861" s="1">
        <f>Forecast_Data!F855</f>
        <v>0</v>
      </c>
      <c r="E861" s="1">
        <f>Forecast_Data!G855</f>
        <v>0</v>
      </c>
      <c r="F861" s="1">
        <f>Forecast_Data!H855</f>
        <v>1</v>
      </c>
      <c r="G861" s="1">
        <f>Forecast_Data!I855</f>
        <v>0</v>
      </c>
      <c r="H861" s="1">
        <f>Forecast_Data!J855</f>
        <v>26</v>
      </c>
      <c r="I861" s="1">
        <f>Forecast_Data!K855</f>
        <v>1</v>
      </c>
      <c r="J861" s="1" t="str">
        <f>Forecast_Data!L855</f>
        <v>Rob Bironas</v>
      </c>
      <c r="K861" s="1" t="str">
        <f t="shared" si="58"/>
        <v>Rob Bironas-2012</v>
      </c>
      <c r="L861" s="13">
        <f t="shared" si="59"/>
        <v>0.96041018887912943</v>
      </c>
      <c r="M861" s="13">
        <f t="shared" si="60"/>
        <v>3.9589811120870566E-2</v>
      </c>
      <c r="N861" s="4">
        <f t="shared" si="61"/>
        <v>1.5673531445862068E-3</v>
      </c>
    </row>
    <row r="862" spans="1:14" x14ac:dyDescent="0.25">
      <c r="A862" s="1">
        <f>Forecast_Data!C856</f>
        <v>2012</v>
      </c>
      <c r="B862" s="1">
        <v>1</v>
      </c>
      <c r="C862" s="1">
        <f>Forecast_Data!E856</f>
        <v>0</v>
      </c>
      <c r="D862" s="1">
        <f>Forecast_Data!F856</f>
        <v>0</v>
      </c>
      <c r="E862" s="1">
        <f>Forecast_Data!G856</f>
        <v>0</v>
      </c>
      <c r="F862" s="1">
        <f>Forecast_Data!H856</f>
        <v>1</v>
      </c>
      <c r="G862" s="1">
        <f>Forecast_Data!I856</f>
        <v>0</v>
      </c>
      <c r="H862" s="1">
        <f>Forecast_Data!J856</f>
        <v>22</v>
      </c>
      <c r="I862" s="1">
        <f>Forecast_Data!K856</f>
        <v>1</v>
      </c>
      <c r="J862" s="1" t="str">
        <f>Forecast_Data!L856</f>
        <v>Rob Bironas</v>
      </c>
      <c r="K862" s="1" t="str">
        <f t="shared" si="58"/>
        <v>Rob Bironas-2012</v>
      </c>
      <c r="L862" s="13">
        <f t="shared" si="59"/>
        <v>0.97459958929510371</v>
      </c>
      <c r="M862" s="13">
        <f t="shared" si="60"/>
        <v>2.5400410704896292E-2</v>
      </c>
      <c r="N862" s="4">
        <f t="shared" si="61"/>
        <v>6.451808639774102E-4</v>
      </c>
    </row>
    <row r="863" spans="1:14" x14ac:dyDescent="0.25">
      <c r="A863" s="1">
        <f>Forecast_Data!C857</f>
        <v>2012</v>
      </c>
      <c r="B863" s="1">
        <v>1</v>
      </c>
      <c r="C863" s="1">
        <f>Forecast_Data!E857</f>
        <v>0</v>
      </c>
      <c r="D863" s="1">
        <f>Forecast_Data!F857</f>
        <v>0</v>
      </c>
      <c r="E863" s="1">
        <f>Forecast_Data!G857</f>
        <v>0</v>
      </c>
      <c r="F863" s="1">
        <f>Forecast_Data!H857</f>
        <v>1</v>
      </c>
      <c r="G863" s="1">
        <f>Forecast_Data!I857</f>
        <v>0</v>
      </c>
      <c r="H863" s="1">
        <f>Forecast_Data!J857</f>
        <v>38</v>
      </c>
      <c r="I863" s="1">
        <f>Forecast_Data!K857</f>
        <v>1</v>
      </c>
      <c r="J863" s="1" t="str">
        <f>Forecast_Data!L857</f>
        <v>Rob Bironas</v>
      </c>
      <c r="K863" s="1" t="str">
        <f t="shared" si="58"/>
        <v>Rob Bironas-2012</v>
      </c>
      <c r="L863" s="13">
        <f t="shared" si="59"/>
        <v>0.8597687528037512</v>
      </c>
      <c r="M863" s="13">
        <f t="shared" si="60"/>
        <v>0.1402312471962488</v>
      </c>
      <c r="N863" s="4">
        <f t="shared" si="61"/>
        <v>1.9664802690215435E-2</v>
      </c>
    </row>
    <row r="864" spans="1:14" x14ac:dyDescent="0.25">
      <c r="A864" s="1">
        <f>Forecast_Data!C858</f>
        <v>2012</v>
      </c>
      <c r="B864" s="1">
        <v>1</v>
      </c>
      <c r="C864" s="1">
        <f>Forecast_Data!E858</f>
        <v>0</v>
      </c>
      <c r="D864" s="1">
        <f>Forecast_Data!F858</f>
        <v>0</v>
      </c>
      <c r="E864" s="1">
        <f>Forecast_Data!G858</f>
        <v>0</v>
      </c>
      <c r="F864" s="1">
        <f>Forecast_Data!H858</f>
        <v>1</v>
      </c>
      <c r="G864" s="1">
        <f>Forecast_Data!I858</f>
        <v>0</v>
      </c>
      <c r="H864" s="1">
        <f>Forecast_Data!J858</f>
        <v>47</v>
      </c>
      <c r="I864" s="1">
        <f>Forecast_Data!K858</f>
        <v>1</v>
      </c>
      <c r="J864" s="1" t="str">
        <f>Forecast_Data!L858</f>
        <v>Rob Bironas</v>
      </c>
      <c r="K864" s="1" t="str">
        <f t="shared" si="58"/>
        <v>Rob Bironas-2012</v>
      </c>
      <c r="L864" s="13">
        <f t="shared" si="59"/>
        <v>0.68606945453005364</v>
      </c>
      <c r="M864" s="13">
        <f t="shared" si="60"/>
        <v>0.31393054546994636</v>
      </c>
      <c r="N864" s="4">
        <f t="shared" si="61"/>
        <v>9.8552387379058068E-2</v>
      </c>
    </row>
    <row r="865" spans="1:14" x14ac:dyDescent="0.25">
      <c r="A865" s="1">
        <f>Forecast_Data!C859</f>
        <v>2012</v>
      </c>
      <c r="B865" s="1">
        <v>1</v>
      </c>
      <c r="C865" s="1">
        <f>Forecast_Data!E859</f>
        <v>0</v>
      </c>
      <c r="D865" s="1">
        <f>Forecast_Data!F859</f>
        <v>0</v>
      </c>
      <c r="E865" s="1">
        <f>Forecast_Data!G859</f>
        <v>0</v>
      </c>
      <c r="F865" s="1">
        <f>Forecast_Data!H859</f>
        <v>1</v>
      </c>
      <c r="G865" s="1">
        <f>Forecast_Data!I859</f>
        <v>0</v>
      </c>
      <c r="H865" s="1">
        <f>Forecast_Data!J859</f>
        <v>40</v>
      </c>
      <c r="I865" s="1">
        <f>Forecast_Data!K859</f>
        <v>1</v>
      </c>
      <c r="J865" s="1" t="str">
        <f>Forecast_Data!L859</f>
        <v>Rob Bironas</v>
      </c>
      <c r="K865" s="1" t="str">
        <f t="shared" si="58"/>
        <v>Rob Bironas-2012</v>
      </c>
      <c r="L865" s="13">
        <f t="shared" si="59"/>
        <v>0.82978923818292694</v>
      </c>
      <c r="M865" s="13">
        <f t="shared" si="60"/>
        <v>0.17021076181707306</v>
      </c>
      <c r="N865" s="4">
        <f t="shared" si="61"/>
        <v>2.8971703438348376E-2</v>
      </c>
    </row>
    <row r="866" spans="1:14" x14ac:dyDescent="0.25">
      <c r="A866" s="1">
        <f>Forecast_Data!C860</f>
        <v>2012</v>
      </c>
      <c r="B866" s="1">
        <v>1</v>
      </c>
      <c r="C866" s="1">
        <f>Forecast_Data!E860</f>
        <v>0</v>
      </c>
      <c r="D866" s="1">
        <f>Forecast_Data!F860</f>
        <v>0</v>
      </c>
      <c r="E866" s="1">
        <f>Forecast_Data!G860</f>
        <v>1</v>
      </c>
      <c r="F866" s="1">
        <f>Forecast_Data!H860</f>
        <v>1</v>
      </c>
      <c r="G866" s="1">
        <f>Forecast_Data!I860</f>
        <v>0</v>
      </c>
      <c r="H866" s="1">
        <f>Forecast_Data!J860</f>
        <v>39</v>
      </c>
      <c r="I866" s="1">
        <f>Forecast_Data!K860</f>
        <v>1</v>
      </c>
      <c r="J866" s="1" t="str">
        <f>Forecast_Data!L860</f>
        <v>Rob Bironas</v>
      </c>
      <c r="K866" s="1" t="str">
        <f t="shared" si="58"/>
        <v>Rob Bironas-2012</v>
      </c>
      <c r="L866" s="13">
        <f t="shared" si="59"/>
        <v>0.81531284814098615</v>
      </c>
      <c r="M866" s="13">
        <f t="shared" si="60"/>
        <v>0.18468715185901385</v>
      </c>
      <c r="N866" s="4">
        <f t="shared" si="61"/>
        <v>3.4109344061794444E-2</v>
      </c>
    </row>
    <row r="867" spans="1:14" x14ac:dyDescent="0.25">
      <c r="A867" s="1">
        <f>Forecast_Data!C861</f>
        <v>2012</v>
      </c>
      <c r="B867" s="1">
        <v>1</v>
      </c>
      <c r="C867" s="1">
        <f>Forecast_Data!E861</f>
        <v>0</v>
      </c>
      <c r="D867" s="1">
        <f>Forecast_Data!F861</f>
        <v>0</v>
      </c>
      <c r="E867" s="1">
        <f>Forecast_Data!G861</f>
        <v>1</v>
      </c>
      <c r="F867" s="1">
        <f>Forecast_Data!H861</f>
        <v>1</v>
      </c>
      <c r="G867" s="1">
        <f>Forecast_Data!I861</f>
        <v>0</v>
      </c>
      <c r="H867" s="1">
        <f>Forecast_Data!J861</f>
        <v>45</v>
      </c>
      <c r="I867" s="1">
        <f>Forecast_Data!K861</f>
        <v>0</v>
      </c>
      <c r="J867" s="1" t="str">
        <f>Forecast_Data!L861</f>
        <v>Rob Bironas</v>
      </c>
      <c r="K867" s="1" t="str">
        <f t="shared" si="58"/>
        <v>Rob Bironas-2012</v>
      </c>
      <c r="L867" s="13">
        <f t="shared" si="59"/>
        <v>0.6893751205079256</v>
      </c>
      <c r="M867" s="13">
        <f t="shared" si="60"/>
        <v>-0.6893751205079256</v>
      </c>
      <c r="N867" s="4">
        <f t="shared" si="61"/>
        <v>0.47523805677531694</v>
      </c>
    </row>
    <row r="868" spans="1:14" x14ac:dyDescent="0.25">
      <c r="A868" s="1">
        <f>Forecast_Data!C862</f>
        <v>2012</v>
      </c>
      <c r="B868" s="1">
        <v>1</v>
      </c>
      <c r="C868" s="1">
        <f>Forecast_Data!E862</f>
        <v>0</v>
      </c>
      <c r="D868" s="1">
        <f>Forecast_Data!F862</f>
        <v>0</v>
      </c>
      <c r="E868" s="1">
        <f>Forecast_Data!G862</f>
        <v>1</v>
      </c>
      <c r="F868" s="1">
        <f>Forecast_Data!H862</f>
        <v>1</v>
      </c>
      <c r="G868" s="1">
        <f>Forecast_Data!I862</f>
        <v>0</v>
      </c>
      <c r="H868" s="1">
        <f>Forecast_Data!J862</f>
        <v>30</v>
      </c>
      <c r="I868" s="1">
        <f>Forecast_Data!K862</f>
        <v>1</v>
      </c>
      <c r="J868" s="1" t="str">
        <f>Forecast_Data!L862</f>
        <v>Rob Bironas</v>
      </c>
      <c r="K868" s="1" t="str">
        <f t="shared" si="58"/>
        <v>Rob Bironas-2012</v>
      </c>
      <c r="L868" s="13">
        <f t="shared" si="59"/>
        <v>0.92528853900117791</v>
      </c>
      <c r="M868" s="13">
        <f t="shared" si="60"/>
        <v>7.4711460998822088E-2</v>
      </c>
      <c r="N868" s="4">
        <f t="shared" si="61"/>
        <v>5.5818024045785142E-3</v>
      </c>
    </row>
    <row r="869" spans="1:14" x14ac:dyDescent="0.25">
      <c r="A869" s="1">
        <f>Forecast_Data!C863</f>
        <v>2012</v>
      </c>
      <c r="B869" s="1">
        <v>1</v>
      </c>
      <c r="C869" s="1">
        <f>Forecast_Data!E863</f>
        <v>0</v>
      </c>
      <c r="D869" s="1">
        <f>Forecast_Data!F863</f>
        <v>0</v>
      </c>
      <c r="E869" s="1">
        <f>Forecast_Data!G863</f>
        <v>0</v>
      </c>
      <c r="F869" s="1">
        <f>Forecast_Data!H863</f>
        <v>1</v>
      </c>
      <c r="G869" s="1">
        <f>Forecast_Data!I863</f>
        <v>0</v>
      </c>
      <c r="H869" s="1">
        <f>Forecast_Data!J863</f>
        <v>39</v>
      </c>
      <c r="I869" s="1">
        <f>Forecast_Data!K863</f>
        <v>1</v>
      </c>
      <c r="J869" s="1" t="str">
        <f>Forecast_Data!L863</f>
        <v>Rob Bironas</v>
      </c>
      <c r="K869" s="1" t="str">
        <f t="shared" si="58"/>
        <v>Rob Bironas-2012</v>
      </c>
      <c r="L869" s="13">
        <f t="shared" si="59"/>
        <v>0.84537172939526051</v>
      </c>
      <c r="M869" s="13">
        <f t="shared" si="60"/>
        <v>0.15462827060473949</v>
      </c>
      <c r="N869" s="4">
        <f t="shared" si="61"/>
        <v>2.3909902070212544E-2</v>
      </c>
    </row>
    <row r="870" spans="1:14" x14ac:dyDescent="0.25">
      <c r="A870" s="1">
        <f>Forecast_Data!C864</f>
        <v>2012</v>
      </c>
      <c r="B870" s="1">
        <v>1</v>
      </c>
      <c r="C870" s="1">
        <f>Forecast_Data!E864</f>
        <v>0</v>
      </c>
      <c r="D870" s="1">
        <f>Forecast_Data!F864</f>
        <v>0</v>
      </c>
      <c r="E870" s="1">
        <f>Forecast_Data!G864</f>
        <v>1</v>
      </c>
      <c r="F870" s="1">
        <f>Forecast_Data!H864</f>
        <v>1</v>
      </c>
      <c r="G870" s="1">
        <f>Forecast_Data!I864</f>
        <v>0</v>
      </c>
      <c r="H870" s="1">
        <f>Forecast_Data!J864</f>
        <v>37</v>
      </c>
      <c r="I870" s="1">
        <f>Forecast_Data!K864</f>
        <v>1</v>
      </c>
      <c r="J870" s="1" t="str">
        <f>Forecast_Data!L864</f>
        <v>Rob Bironas</v>
      </c>
      <c r="K870" s="1" t="str">
        <f t="shared" si="58"/>
        <v>Rob Bironas-2012</v>
      </c>
      <c r="L870" s="13">
        <f t="shared" si="59"/>
        <v>0.84737312698903189</v>
      </c>
      <c r="M870" s="13">
        <f t="shared" si="60"/>
        <v>0.15262687301096811</v>
      </c>
      <c r="N870" s="4">
        <f t="shared" si="61"/>
        <v>2.3294962365106187E-2</v>
      </c>
    </row>
    <row r="871" spans="1:14" x14ac:dyDescent="0.25">
      <c r="A871" s="1">
        <f>Forecast_Data!C865</f>
        <v>2012</v>
      </c>
      <c r="B871" s="1">
        <v>1</v>
      </c>
      <c r="C871" s="1">
        <f>Forecast_Data!E865</f>
        <v>0</v>
      </c>
      <c r="D871" s="1">
        <f>Forecast_Data!F865</f>
        <v>0</v>
      </c>
      <c r="E871" s="1">
        <f>Forecast_Data!G865</f>
        <v>1</v>
      </c>
      <c r="F871" s="1">
        <f>Forecast_Data!H865</f>
        <v>1</v>
      </c>
      <c r="G871" s="1">
        <f>Forecast_Data!I865</f>
        <v>0</v>
      </c>
      <c r="H871" s="1">
        <f>Forecast_Data!J865</f>
        <v>38</v>
      </c>
      <c r="I871" s="1">
        <f>Forecast_Data!K865</f>
        <v>1</v>
      </c>
      <c r="J871" s="1" t="str">
        <f>Forecast_Data!L865</f>
        <v>Rob Bironas</v>
      </c>
      <c r="K871" s="1" t="str">
        <f t="shared" si="58"/>
        <v>Rob Bironas-2012</v>
      </c>
      <c r="L871" s="13">
        <f t="shared" si="59"/>
        <v>0.83195223158249643</v>
      </c>
      <c r="M871" s="13">
        <f t="shared" si="60"/>
        <v>0.16804776841750357</v>
      </c>
      <c r="N871" s="4">
        <f t="shared" si="61"/>
        <v>2.8240052470102913E-2</v>
      </c>
    </row>
    <row r="872" spans="1:14" x14ac:dyDescent="0.25">
      <c r="A872" s="1">
        <f>Forecast_Data!C866</f>
        <v>2012</v>
      </c>
      <c r="B872" s="1">
        <v>1</v>
      </c>
      <c r="C872" s="1">
        <f>Forecast_Data!E866</f>
        <v>0</v>
      </c>
      <c r="D872" s="1">
        <f>Forecast_Data!F866</f>
        <v>0</v>
      </c>
      <c r="E872" s="1">
        <f>Forecast_Data!G866</f>
        <v>1</v>
      </c>
      <c r="F872" s="1">
        <f>Forecast_Data!H866</f>
        <v>1</v>
      </c>
      <c r="G872" s="1">
        <f>Forecast_Data!I866</f>
        <v>0</v>
      </c>
      <c r="H872" s="1">
        <f>Forecast_Data!J866</f>
        <v>53</v>
      </c>
      <c r="I872" s="1">
        <f>Forecast_Data!K866</f>
        <v>1</v>
      </c>
      <c r="J872" s="1" t="str">
        <f>Forecast_Data!L866</f>
        <v>Rob Bironas</v>
      </c>
      <c r="K872" s="1" t="str">
        <f t="shared" si="58"/>
        <v>Rob Bironas-2012</v>
      </c>
      <c r="L872" s="13">
        <f t="shared" si="59"/>
        <v>0.47009926819122028</v>
      </c>
      <c r="M872" s="13">
        <f t="shared" si="60"/>
        <v>0.52990073180877972</v>
      </c>
      <c r="N872" s="4">
        <f t="shared" si="61"/>
        <v>0.2807947855714803</v>
      </c>
    </row>
    <row r="873" spans="1:14" x14ac:dyDescent="0.25">
      <c r="A873" s="1">
        <f>Forecast_Data!C867</f>
        <v>2012</v>
      </c>
      <c r="B873" s="1">
        <v>1</v>
      </c>
      <c r="C873" s="1">
        <f>Forecast_Data!E867</f>
        <v>0</v>
      </c>
      <c r="D873" s="1">
        <f>Forecast_Data!F867</f>
        <v>0</v>
      </c>
      <c r="E873" s="1">
        <f>Forecast_Data!G867</f>
        <v>0</v>
      </c>
      <c r="F873" s="1">
        <f>Forecast_Data!H867</f>
        <v>1</v>
      </c>
      <c r="G873" s="1">
        <f>Forecast_Data!I867</f>
        <v>0</v>
      </c>
      <c r="H873" s="1">
        <f>Forecast_Data!J867</f>
        <v>38</v>
      </c>
      <c r="I873" s="1">
        <f>Forecast_Data!K867</f>
        <v>1</v>
      </c>
      <c r="J873" s="1" t="str">
        <f>Forecast_Data!L867</f>
        <v>Rob Bironas</v>
      </c>
      <c r="K873" s="1" t="str">
        <f t="shared" si="58"/>
        <v>Rob Bironas-2012</v>
      </c>
      <c r="L873" s="13">
        <f t="shared" si="59"/>
        <v>0.8597687528037512</v>
      </c>
      <c r="M873" s="13">
        <f t="shared" si="60"/>
        <v>0.1402312471962488</v>
      </c>
      <c r="N873" s="4">
        <f t="shared" si="61"/>
        <v>1.9664802690215435E-2</v>
      </c>
    </row>
    <row r="874" spans="1:14" x14ac:dyDescent="0.25">
      <c r="A874" s="1">
        <f>Forecast_Data!C868</f>
        <v>2012</v>
      </c>
      <c r="B874" s="1">
        <v>1</v>
      </c>
      <c r="C874" s="1">
        <f>Forecast_Data!E868</f>
        <v>0</v>
      </c>
      <c r="D874" s="1">
        <f>Forecast_Data!F868</f>
        <v>0</v>
      </c>
      <c r="E874" s="1">
        <f>Forecast_Data!G868</f>
        <v>0</v>
      </c>
      <c r="F874" s="1">
        <f>Forecast_Data!H868</f>
        <v>1</v>
      </c>
      <c r="G874" s="1">
        <f>Forecast_Data!I868</f>
        <v>0</v>
      </c>
      <c r="H874" s="1">
        <f>Forecast_Data!J868</f>
        <v>42</v>
      </c>
      <c r="I874" s="1">
        <f>Forecast_Data!K868</f>
        <v>0</v>
      </c>
      <c r="J874" s="1" t="str">
        <f>Forecast_Data!L868</f>
        <v>Rob Bironas</v>
      </c>
      <c r="K874" s="1" t="str">
        <f t="shared" si="58"/>
        <v>Rob Bironas-2012</v>
      </c>
      <c r="L874" s="13">
        <f t="shared" si="59"/>
        <v>0.79492923000934301</v>
      </c>
      <c r="M874" s="13">
        <f t="shared" si="60"/>
        <v>-0.79492923000934301</v>
      </c>
      <c r="N874" s="4">
        <f t="shared" si="61"/>
        <v>0.63191248072324702</v>
      </c>
    </row>
    <row r="875" spans="1:14" x14ac:dyDescent="0.25">
      <c r="A875" s="1">
        <f>Forecast_Data!C869</f>
        <v>2012</v>
      </c>
      <c r="B875" s="1">
        <v>1</v>
      </c>
      <c r="C875" s="1">
        <f>Forecast_Data!E869</f>
        <v>0</v>
      </c>
      <c r="D875" s="1">
        <f>Forecast_Data!F869</f>
        <v>0</v>
      </c>
      <c r="E875" s="1">
        <f>Forecast_Data!G869</f>
        <v>0</v>
      </c>
      <c r="F875" s="1">
        <f>Forecast_Data!H869</f>
        <v>1</v>
      </c>
      <c r="G875" s="1">
        <f>Forecast_Data!I869</f>
        <v>0</v>
      </c>
      <c r="H875" s="1">
        <f>Forecast_Data!J869</f>
        <v>40</v>
      </c>
      <c r="I875" s="1">
        <f>Forecast_Data!K869</f>
        <v>1</v>
      </c>
      <c r="J875" s="1" t="str">
        <f>Forecast_Data!L869</f>
        <v>Rob Bironas</v>
      </c>
      <c r="K875" s="1" t="str">
        <f t="shared" si="58"/>
        <v>Rob Bironas-2012</v>
      </c>
      <c r="L875" s="13">
        <f t="shared" si="59"/>
        <v>0.82978923818292694</v>
      </c>
      <c r="M875" s="13">
        <f t="shared" si="60"/>
        <v>0.17021076181707306</v>
      </c>
      <c r="N875" s="4">
        <f t="shared" si="61"/>
        <v>2.8971703438348376E-2</v>
      </c>
    </row>
    <row r="876" spans="1:14" x14ac:dyDescent="0.25">
      <c r="A876" s="1">
        <f>Forecast_Data!C870</f>
        <v>2012</v>
      </c>
      <c r="B876" s="1">
        <v>1</v>
      </c>
      <c r="C876" s="1">
        <f>Forecast_Data!E870</f>
        <v>0</v>
      </c>
      <c r="D876" s="1">
        <f>Forecast_Data!F870</f>
        <v>0</v>
      </c>
      <c r="E876" s="1">
        <f>Forecast_Data!G870</f>
        <v>0</v>
      </c>
      <c r="F876" s="1">
        <f>Forecast_Data!H870</f>
        <v>1</v>
      </c>
      <c r="G876" s="1">
        <f>Forecast_Data!I870</f>
        <v>0</v>
      </c>
      <c r="H876" s="1">
        <f>Forecast_Data!J870</f>
        <v>39</v>
      </c>
      <c r="I876" s="1">
        <f>Forecast_Data!K870</f>
        <v>1</v>
      </c>
      <c r="J876" s="1" t="str">
        <f>Forecast_Data!L870</f>
        <v>Rob Bironas</v>
      </c>
      <c r="K876" s="1" t="str">
        <f t="shared" si="58"/>
        <v>Rob Bironas-2012</v>
      </c>
      <c r="L876" s="13">
        <f t="shared" si="59"/>
        <v>0.84537172939526051</v>
      </c>
      <c r="M876" s="13">
        <f t="shared" si="60"/>
        <v>0.15462827060473949</v>
      </c>
      <c r="N876" s="4">
        <f t="shared" si="61"/>
        <v>2.3909902070212544E-2</v>
      </c>
    </row>
    <row r="877" spans="1:14" x14ac:dyDescent="0.25">
      <c r="A877" s="1">
        <f>Forecast_Data!C871</f>
        <v>2012</v>
      </c>
      <c r="B877" s="1">
        <v>1</v>
      </c>
      <c r="C877" s="1">
        <f>Forecast_Data!E871</f>
        <v>0</v>
      </c>
      <c r="D877" s="1">
        <f>Forecast_Data!F871</f>
        <v>0</v>
      </c>
      <c r="E877" s="1">
        <f>Forecast_Data!G871</f>
        <v>0</v>
      </c>
      <c r="F877" s="1">
        <f>Forecast_Data!H871</f>
        <v>1</v>
      </c>
      <c r="G877" s="1">
        <f>Forecast_Data!I871</f>
        <v>0</v>
      </c>
      <c r="H877" s="1">
        <f>Forecast_Data!J871</f>
        <v>33</v>
      </c>
      <c r="I877" s="1">
        <f>Forecast_Data!K871</f>
        <v>1</v>
      </c>
      <c r="J877" s="1" t="str">
        <f>Forecast_Data!L871</f>
        <v>Rob Bironas</v>
      </c>
      <c r="K877" s="1" t="str">
        <f t="shared" si="58"/>
        <v>Rob Bironas-2012</v>
      </c>
      <c r="L877" s="13">
        <f t="shared" si="59"/>
        <v>0.91578908127035819</v>
      </c>
      <c r="M877" s="13">
        <f t="shared" si="60"/>
        <v>8.4210918729641815E-2</v>
      </c>
      <c r="N877" s="4">
        <f t="shared" si="61"/>
        <v>7.0914788332903387E-3</v>
      </c>
    </row>
    <row r="878" spans="1:14" x14ac:dyDescent="0.25">
      <c r="A878" s="1">
        <f>Forecast_Data!C872</f>
        <v>2012</v>
      </c>
      <c r="B878" s="1">
        <v>1</v>
      </c>
      <c r="C878" s="1">
        <f>Forecast_Data!E872</f>
        <v>0</v>
      </c>
      <c r="D878" s="1">
        <f>Forecast_Data!F872</f>
        <v>0</v>
      </c>
      <c r="E878" s="1">
        <f>Forecast_Data!G872</f>
        <v>1</v>
      </c>
      <c r="F878" s="1">
        <f>Forecast_Data!H872</f>
        <v>1</v>
      </c>
      <c r="G878" s="1">
        <f>Forecast_Data!I872</f>
        <v>0</v>
      </c>
      <c r="H878" s="1">
        <f>Forecast_Data!J872</f>
        <v>37</v>
      </c>
      <c r="I878" s="1">
        <f>Forecast_Data!K872</f>
        <v>1</v>
      </c>
      <c r="J878" s="1" t="str">
        <f>Forecast_Data!L872</f>
        <v>Rob Bironas</v>
      </c>
      <c r="K878" s="1" t="str">
        <f t="shared" si="58"/>
        <v>Rob Bironas-2012</v>
      </c>
      <c r="L878" s="13">
        <f t="shared" si="59"/>
        <v>0.84737312698903189</v>
      </c>
      <c r="M878" s="13">
        <f t="shared" si="60"/>
        <v>0.15262687301096811</v>
      </c>
      <c r="N878" s="4">
        <f t="shared" si="61"/>
        <v>2.3294962365106187E-2</v>
      </c>
    </row>
    <row r="879" spans="1:14" x14ac:dyDescent="0.25">
      <c r="A879" s="1">
        <f>Forecast_Data!C873</f>
        <v>2012</v>
      </c>
      <c r="B879" s="1">
        <v>1</v>
      </c>
      <c r="C879" s="1">
        <f>Forecast_Data!E873</f>
        <v>0</v>
      </c>
      <c r="D879" s="1">
        <f>Forecast_Data!F873</f>
        <v>0</v>
      </c>
      <c r="E879" s="1">
        <f>Forecast_Data!G873</f>
        <v>1</v>
      </c>
      <c r="F879" s="1">
        <f>Forecast_Data!H873</f>
        <v>1</v>
      </c>
      <c r="G879" s="1">
        <f>Forecast_Data!I873</f>
        <v>0</v>
      </c>
      <c r="H879" s="1">
        <f>Forecast_Data!J873</f>
        <v>46</v>
      </c>
      <c r="I879" s="1">
        <f>Forecast_Data!K873</f>
        <v>0</v>
      </c>
      <c r="J879" s="1" t="str">
        <f>Forecast_Data!L873</f>
        <v>Rob Bironas</v>
      </c>
      <c r="K879" s="1" t="str">
        <f t="shared" si="58"/>
        <v>Rob Bironas-2012</v>
      </c>
      <c r="L879" s="13">
        <f t="shared" si="59"/>
        <v>0.66431459211755206</v>
      </c>
      <c r="M879" s="13">
        <f t="shared" si="60"/>
        <v>-0.66431459211755206</v>
      </c>
      <c r="N879" s="4">
        <f t="shared" si="61"/>
        <v>0.44131387730030958</v>
      </c>
    </row>
    <row r="880" spans="1:14" x14ac:dyDescent="0.25">
      <c r="A880" s="1">
        <f>Forecast_Data!C874</f>
        <v>2012</v>
      </c>
      <c r="B880" s="1">
        <v>1</v>
      </c>
      <c r="C880" s="1">
        <f>Forecast_Data!E874</f>
        <v>0</v>
      </c>
      <c r="D880" s="1">
        <f>Forecast_Data!F874</f>
        <v>1</v>
      </c>
      <c r="E880" s="1">
        <f>Forecast_Data!G874</f>
        <v>0</v>
      </c>
      <c r="F880" s="1">
        <f>Forecast_Data!H874</f>
        <v>1</v>
      </c>
      <c r="G880" s="1">
        <f>Forecast_Data!I874</f>
        <v>0</v>
      </c>
      <c r="H880" s="1">
        <f>Forecast_Data!J874</f>
        <v>48</v>
      </c>
      <c r="I880" s="1">
        <f>Forecast_Data!K874</f>
        <v>1</v>
      </c>
      <c r="J880" s="1" t="str">
        <f>Forecast_Data!L874</f>
        <v>Rob Bironas</v>
      </c>
      <c r="K880" s="1" t="str">
        <f t="shared" si="58"/>
        <v>Rob Bironas-2012</v>
      </c>
      <c r="L880" s="13">
        <f t="shared" si="59"/>
        <v>0.57203375045187888</v>
      </c>
      <c r="M880" s="13">
        <f t="shared" si="60"/>
        <v>0.42796624954812112</v>
      </c>
      <c r="N880" s="4">
        <f t="shared" si="61"/>
        <v>0.18315511075228469</v>
      </c>
    </row>
    <row r="881" spans="1:14" x14ac:dyDescent="0.25">
      <c r="A881" s="1">
        <f>Forecast_Data!C875</f>
        <v>2013</v>
      </c>
      <c r="B881" s="1">
        <v>1</v>
      </c>
      <c r="C881" s="1">
        <f>Forecast_Data!E875</f>
        <v>0</v>
      </c>
      <c r="D881" s="1">
        <f>Forecast_Data!F875</f>
        <v>0</v>
      </c>
      <c r="E881" s="1">
        <f>Forecast_Data!G875</f>
        <v>0</v>
      </c>
      <c r="F881" s="1">
        <f>Forecast_Data!H875</f>
        <v>1</v>
      </c>
      <c r="G881" s="1">
        <f>Forecast_Data!I875</f>
        <v>0</v>
      </c>
      <c r="H881" s="1">
        <f>Forecast_Data!J875</f>
        <v>26</v>
      </c>
      <c r="I881" s="1">
        <f>Forecast_Data!K875</f>
        <v>1</v>
      </c>
      <c r="J881" s="1" t="str">
        <f>Forecast_Data!L875</f>
        <v>Rob Bironas</v>
      </c>
      <c r="K881" s="1" t="str">
        <f t="shared" si="58"/>
        <v>Rob Bironas-2013</v>
      </c>
      <c r="L881" s="13">
        <f t="shared" si="59"/>
        <v>0.96041018887912943</v>
      </c>
      <c r="M881" s="13">
        <f t="shared" si="60"/>
        <v>3.9589811120870566E-2</v>
      </c>
      <c r="N881" s="4">
        <f t="shared" si="61"/>
        <v>1.5673531445862068E-3</v>
      </c>
    </row>
    <row r="882" spans="1:14" x14ac:dyDescent="0.25">
      <c r="A882" s="1">
        <f>Forecast_Data!C876</f>
        <v>2013</v>
      </c>
      <c r="B882" s="1">
        <v>1</v>
      </c>
      <c r="C882" s="1">
        <f>Forecast_Data!E876</f>
        <v>0</v>
      </c>
      <c r="D882" s="1">
        <f>Forecast_Data!F876</f>
        <v>0</v>
      </c>
      <c r="E882" s="1">
        <f>Forecast_Data!G876</f>
        <v>0</v>
      </c>
      <c r="F882" s="1">
        <f>Forecast_Data!H876</f>
        <v>1</v>
      </c>
      <c r="G882" s="1">
        <f>Forecast_Data!I876</f>
        <v>0</v>
      </c>
      <c r="H882" s="1">
        <f>Forecast_Data!J876</f>
        <v>44</v>
      </c>
      <c r="I882" s="1">
        <f>Forecast_Data!K876</f>
        <v>1</v>
      </c>
      <c r="J882" s="1" t="str">
        <f>Forecast_Data!L876</f>
        <v>Rob Bironas</v>
      </c>
      <c r="K882" s="1" t="str">
        <f t="shared" si="58"/>
        <v>Rob Bironas-2013</v>
      </c>
      <c r="L882" s="13">
        <f t="shared" si="59"/>
        <v>0.75503737649364666</v>
      </c>
      <c r="M882" s="13">
        <f t="shared" si="60"/>
        <v>0.24496262350635334</v>
      </c>
      <c r="N882" s="4">
        <f t="shared" si="61"/>
        <v>6.0006686915115411E-2</v>
      </c>
    </row>
    <row r="883" spans="1:14" x14ac:dyDescent="0.25">
      <c r="A883" s="1">
        <f>Forecast_Data!C877</f>
        <v>2013</v>
      </c>
      <c r="B883" s="1">
        <v>1</v>
      </c>
      <c r="C883" s="1">
        <f>Forecast_Data!E877</f>
        <v>0</v>
      </c>
      <c r="D883" s="1">
        <f>Forecast_Data!F877</f>
        <v>0</v>
      </c>
      <c r="E883" s="1">
        <f>Forecast_Data!G877</f>
        <v>0</v>
      </c>
      <c r="F883" s="1">
        <f>Forecast_Data!H877</f>
        <v>1</v>
      </c>
      <c r="G883" s="1">
        <f>Forecast_Data!I877</f>
        <v>0</v>
      </c>
      <c r="H883" s="1">
        <f>Forecast_Data!J877</f>
        <v>27</v>
      </c>
      <c r="I883" s="1">
        <f>Forecast_Data!K877</f>
        <v>1</v>
      </c>
      <c r="J883" s="1" t="str">
        <f>Forecast_Data!L877</f>
        <v>Rob Bironas</v>
      </c>
      <c r="K883" s="1" t="str">
        <f t="shared" si="58"/>
        <v>Rob Bironas-2013</v>
      </c>
      <c r="L883" s="13">
        <f t="shared" si="59"/>
        <v>0.95581464092396862</v>
      </c>
      <c r="M883" s="13">
        <f t="shared" si="60"/>
        <v>4.4185359076031383E-2</v>
      </c>
      <c r="N883" s="4">
        <f t="shared" si="61"/>
        <v>1.9523459566778288E-3</v>
      </c>
    </row>
    <row r="884" spans="1:14" x14ac:dyDescent="0.25">
      <c r="A884" s="1">
        <f>Forecast_Data!C878</f>
        <v>2013</v>
      </c>
      <c r="B884" s="1">
        <v>1</v>
      </c>
      <c r="C884" s="1">
        <f>Forecast_Data!E878</f>
        <v>0</v>
      </c>
      <c r="D884" s="1">
        <f>Forecast_Data!F878</f>
        <v>0</v>
      </c>
      <c r="E884" s="1">
        <f>Forecast_Data!G878</f>
        <v>0</v>
      </c>
      <c r="F884" s="1">
        <f>Forecast_Data!H878</f>
        <v>1</v>
      </c>
      <c r="G884" s="1">
        <f>Forecast_Data!I878</f>
        <v>0</v>
      </c>
      <c r="H884" s="1">
        <f>Forecast_Data!J878</f>
        <v>20</v>
      </c>
      <c r="I884" s="1">
        <f>Forecast_Data!K878</f>
        <v>1</v>
      </c>
      <c r="J884" s="1" t="str">
        <f>Forecast_Data!L878</f>
        <v>Rob Bironas</v>
      </c>
      <c r="K884" s="1" t="str">
        <f t="shared" si="58"/>
        <v>Rob Bironas-2013</v>
      </c>
      <c r="L884" s="13">
        <f t="shared" si="59"/>
        <v>0.97969745798234065</v>
      </c>
      <c r="M884" s="13">
        <f t="shared" si="60"/>
        <v>2.0302542017659353E-2</v>
      </c>
      <c r="N884" s="4">
        <f t="shared" si="61"/>
        <v>4.121932123788235E-4</v>
      </c>
    </row>
    <row r="885" spans="1:14" x14ac:dyDescent="0.25">
      <c r="A885" s="1">
        <f>Forecast_Data!C879</f>
        <v>2013</v>
      </c>
      <c r="B885" s="1">
        <v>1</v>
      </c>
      <c r="C885" s="1">
        <f>Forecast_Data!E879</f>
        <v>0</v>
      </c>
      <c r="D885" s="1">
        <f>Forecast_Data!F879</f>
        <v>0</v>
      </c>
      <c r="E885" s="1">
        <f>Forecast_Data!G879</f>
        <v>0</v>
      </c>
      <c r="F885" s="1">
        <f>Forecast_Data!H879</f>
        <v>1</v>
      </c>
      <c r="G885" s="1">
        <f>Forecast_Data!I879</f>
        <v>0</v>
      </c>
      <c r="H885" s="1">
        <f>Forecast_Data!J879</f>
        <v>43</v>
      </c>
      <c r="I885" s="1">
        <f>Forecast_Data!K879</f>
        <v>0</v>
      </c>
      <c r="J885" s="1" t="str">
        <f>Forecast_Data!L879</f>
        <v>Rob Bironas</v>
      </c>
      <c r="K885" s="1" t="str">
        <f t="shared" si="58"/>
        <v>Rob Bironas-2013</v>
      </c>
      <c r="L885" s="13">
        <f t="shared" si="59"/>
        <v>0.77561271064965442</v>
      </c>
      <c r="M885" s="13">
        <f t="shared" si="60"/>
        <v>-0.77561271064965442</v>
      </c>
      <c r="N885" s="4">
        <f t="shared" si="61"/>
        <v>0.60157507692130452</v>
      </c>
    </row>
    <row r="886" spans="1:14" x14ac:dyDescent="0.25">
      <c r="A886" s="1">
        <f>Forecast_Data!C880</f>
        <v>2013</v>
      </c>
      <c r="B886" s="1">
        <v>1</v>
      </c>
      <c r="C886" s="1">
        <f>Forecast_Data!E880</f>
        <v>0</v>
      </c>
      <c r="D886" s="1">
        <f>Forecast_Data!F880</f>
        <v>0</v>
      </c>
      <c r="E886" s="1">
        <f>Forecast_Data!G880</f>
        <v>0</v>
      </c>
      <c r="F886" s="1">
        <f>Forecast_Data!H880</f>
        <v>1</v>
      </c>
      <c r="G886" s="1">
        <f>Forecast_Data!I880</f>
        <v>0</v>
      </c>
      <c r="H886" s="1">
        <f>Forecast_Data!J880</f>
        <v>37</v>
      </c>
      <c r="I886" s="1">
        <f>Forecast_Data!K880</f>
        <v>1</v>
      </c>
      <c r="J886" s="1" t="str">
        <f>Forecast_Data!L880</f>
        <v>Rob Bironas</v>
      </c>
      <c r="K886" s="1" t="str">
        <f t="shared" si="58"/>
        <v>Rob Bironas-2013</v>
      </c>
      <c r="L886" s="13">
        <f t="shared" si="59"/>
        <v>0.8730266439737091</v>
      </c>
      <c r="M886" s="13">
        <f t="shared" si="60"/>
        <v>0.1269733560262909</v>
      </c>
      <c r="N886" s="4">
        <f t="shared" si="61"/>
        <v>1.6122233140579222E-2</v>
      </c>
    </row>
    <row r="887" spans="1:14" x14ac:dyDescent="0.25">
      <c r="A887" s="1">
        <f>Forecast_Data!C881</f>
        <v>2013</v>
      </c>
      <c r="B887" s="1">
        <v>1</v>
      </c>
      <c r="C887" s="1">
        <f>Forecast_Data!E881</f>
        <v>0</v>
      </c>
      <c r="D887" s="1">
        <f>Forecast_Data!F881</f>
        <v>0</v>
      </c>
      <c r="E887" s="1">
        <f>Forecast_Data!G881</f>
        <v>0</v>
      </c>
      <c r="F887" s="1">
        <f>Forecast_Data!H881</f>
        <v>1</v>
      </c>
      <c r="G887" s="1">
        <f>Forecast_Data!I881</f>
        <v>0</v>
      </c>
      <c r="H887" s="1">
        <f>Forecast_Data!J881</f>
        <v>26</v>
      </c>
      <c r="I887" s="1">
        <f>Forecast_Data!K881</f>
        <v>1</v>
      </c>
      <c r="J887" s="1" t="str">
        <f>Forecast_Data!L881</f>
        <v>Rob Bironas</v>
      </c>
      <c r="K887" s="1" t="str">
        <f t="shared" si="58"/>
        <v>Rob Bironas-2013</v>
      </c>
      <c r="L887" s="13">
        <f t="shared" si="59"/>
        <v>0.96041018887912943</v>
      </c>
      <c r="M887" s="13">
        <f t="shared" si="60"/>
        <v>3.9589811120870566E-2</v>
      </c>
      <c r="N887" s="4">
        <f t="shared" si="61"/>
        <v>1.5673531445862068E-3</v>
      </c>
    </row>
    <row r="888" spans="1:14" x14ac:dyDescent="0.25">
      <c r="A888" s="1">
        <f>Forecast_Data!C882</f>
        <v>2013</v>
      </c>
      <c r="B888" s="1">
        <v>1</v>
      </c>
      <c r="C888" s="1">
        <f>Forecast_Data!E882</f>
        <v>0</v>
      </c>
      <c r="D888" s="1">
        <f>Forecast_Data!F882</f>
        <v>0</v>
      </c>
      <c r="E888" s="1">
        <f>Forecast_Data!G882</f>
        <v>1</v>
      </c>
      <c r="F888" s="1">
        <f>Forecast_Data!H882</f>
        <v>1</v>
      </c>
      <c r="G888" s="1">
        <f>Forecast_Data!I882</f>
        <v>0</v>
      </c>
      <c r="H888" s="1">
        <f>Forecast_Data!J882</f>
        <v>22</v>
      </c>
      <c r="I888" s="1">
        <f>Forecast_Data!K882</f>
        <v>1</v>
      </c>
      <c r="J888" s="1" t="str">
        <f>Forecast_Data!L882</f>
        <v>Rob Bironas</v>
      </c>
      <c r="K888" s="1" t="str">
        <f t="shared" si="58"/>
        <v>Rob Bironas-2013</v>
      </c>
      <c r="L888" s="13">
        <f t="shared" si="59"/>
        <v>0.96873274789446973</v>
      </c>
      <c r="M888" s="13">
        <f t="shared" si="60"/>
        <v>3.1267252105530274E-2</v>
      </c>
      <c r="N888" s="4">
        <f t="shared" si="61"/>
        <v>9.7764105423078741E-4</v>
      </c>
    </row>
    <row r="889" spans="1:14" x14ac:dyDescent="0.25">
      <c r="A889" s="1">
        <f>Forecast_Data!C883</f>
        <v>2013</v>
      </c>
      <c r="B889" s="1">
        <v>1</v>
      </c>
      <c r="C889" s="1">
        <f>Forecast_Data!E883</f>
        <v>0</v>
      </c>
      <c r="D889" s="1">
        <f>Forecast_Data!F883</f>
        <v>0</v>
      </c>
      <c r="E889" s="1">
        <f>Forecast_Data!G883</f>
        <v>1</v>
      </c>
      <c r="F889" s="1">
        <f>Forecast_Data!H883</f>
        <v>1</v>
      </c>
      <c r="G889" s="1">
        <f>Forecast_Data!I883</f>
        <v>0</v>
      </c>
      <c r="H889" s="1">
        <f>Forecast_Data!J883</f>
        <v>32</v>
      </c>
      <c r="I889" s="1">
        <f>Forecast_Data!K883</f>
        <v>0</v>
      </c>
      <c r="J889" s="1" t="str">
        <f>Forecast_Data!L883</f>
        <v>Rob Bironas</v>
      </c>
      <c r="K889" s="1" t="str">
        <f t="shared" si="58"/>
        <v>Rob Bironas-2013</v>
      </c>
      <c r="L889" s="13">
        <f t="shared" si="59"/>
        <v>0.90781437974595491</v>
      </c>
      <c r="M889" s="13">
        <f t="shared" si="60"/>
        <v>-0.90781437974595491</v>
      </c>
      <c r="N889" s="4">
        <f t="shared" si="61"/>
        <v>0.82412694807353282</v>
      </c>
    </row>
    <row r="890" spans="1:14" x14ac:dyDescent="0.25">
      <c r="A890" s="1">
        <f>Forecast_Data!C884</f>
        <v>2013</v>
      </c>
      <c r="B890" s="1">
        <v>1</v>
      </c>
      <c r="C890" s="1">
        <f>Forecast_Data!E884</f>
        <v>0</v>
      </c>
      <c r="D890" s="1">
        <f>Forecast_Data!F884</f>
        <v>0</v>
      </c>
      <c r="E890" s="1">
        <f>Forecast_Data!G884</f>
        <v>0</v>
      </c>
      <c r="F890" s="1">
        <f>Forecast_Data!H884</f>
        <v>0</v>
      </c>
      <c r="G890" s="1">
        <f>Forecast_Data!I884</f>
        <v>0</v>
      </c>
      <c r="H890" s="1">
        <f>Forecast_Data!J884</f>
        <v>38</v>
      </c>
      <c r="I890" s="1">
        <f>Forecast_Data!K884</f>
        <v>1</v>
      </c>
      <c r="J890" s="1" t="str">
        <f>Forecast_Data!L884</f>
        <v>Rob Bironas</v>
      </c>
      <c r="K890" s="1" t="str">
        <f t="shared" si="58"/>
        <v>Rob Bironas-2013</v>
      </c>
      <c r="L890" s="13">
        <f t="shared" si="59"/>
        <v>0.88433935372930905</v>
      </c>
      <c r="M890" s="13">
        <f t="shared" si="60"/>
        <v>0.11566064627069095</v>
      </c>
      <c r="N890" s="4">
        <f t="shared" si="61"/>
        <v>1.3377385095753896E-2</v>
      </c>
    </row>
    <row r="891" spans="1:14" x14ac:dyDescent="0.25">
      <c r="A891" s="1">
        <f>Forecast_Data!C885</f>
        <v>2013</v>
      </c>
      <c r="B891" s="1">
        <v>1</v>
      </c>
      <c r="C891" s="1">
        <f>Forecast_Data!E885</f>
        <v>0</v>
      </c>
      <c r="D891" s="1">
        <f>Forecast_Data!F885</f>
        <v>0</v>
      </c>
      <c r="E891" s="1">
        <f>Forecast_Data!G885</f>
        <v>0</v>
      </c>
      <c r="F891" s="1">
        <f>Forecast_Data!H885</f>
        <v>0</v>
      </c>
      <c r="G891" s="1">
        <f>Forecast_Data!I885</f>
        <v>0</v>
      </c>
      <c r="H891" s="1">
        <f>Forecast_Data!J885</f>
        <v>25</v>
      </c>
      <c r="I891" s="1">
        <f>Forecast_Data!K885</f>
        <v>1</v>
      </c>
      <c r="J891" s="1" t="str">
        <f>Forecast_Data!L885</f>
        <v>Rob Bironas</v>
      </c>
      <c r="K891" s="1" t="str">
        <f t="shared" si="58"/>
        <v>Rob Bironas-2013</v>
      </c>
      <c r="L891" s="13">
        <f t="shared" si="59"/>
        <v>0.97136900782664548</v>
      </c>
      <c r="M891" s="13">
        <f t="shared" si="60"/>
        <v>2.8630992173354519E-2</v>
      </c>
      <c r="N891" s="4">
        <f t="shared" si="61"/>
        <v>8.1973371283068771E-4</v>
      </c>
    </row>
    <row r="892" spans="1:14" x14ac:dyDescent="0.25">
      <c r="A892" s="1">
        <f>Forecast_Data!C886</f>
        <v>2013</v>
      </c>
      <c r="B892" s="1">
        <v>1</v>
      </c>
      <c r="C892" s="1">
        <f>Forecast_Data!E886</f>
        <v>0</v>
      </c>
      <c r="D892" s="1">
        <f>Forecast_Data!F886</f>
        <v>0</v>
      </c>
      <c r="E892" s="1">
        <f>Forecast_Data!G886</f>
        <v>0</v>
      </c>
      <c r="F892" s="1">
        <f>Forecast_Data!H886</f>
        <v>1</v>
      </c>
      <c r="G892" s="1">
        <f>Forecast_Data!I886</f>
        <v>0</v>
      </c>
      <c r="H892" s="1">
        <f>Forecast_Data!J886</f>
        <v>31</v>
      </c>
      <c r="I892" s="1">
        <f>Forecast_Data!K886</f>
        <v>1</v>
      </c>
      <c r="J892" s="1" t="str">
        <f>Forecast_Data!L886</f>
        <v>Rob Bironas</v>
      </c>
      <c r="K892" s="1" t="str">
        <f t="shared" si="58"/>
        <v>Rob Bironas-2013</v>
      </c>
      <c r="L892" s="13">
        <f t="shared" si="59"/>
        <v>0.93186505756545035</v>
      </c>
      <c r="M892" s="13">
        <f t="shared" si="60"/>
        <v>6.813494243454965E-2</v>
      </c>
      <c r="N892" s="4">
        <f t="shared" si="61"/>
        <v>4.6423703805593946E-3</v>
      </c>
    </row>
    <row r="893" spans="1:14" x14ac:dyDescent="0.25">
      <c r="A893" s="1">
        <f>Forecast_Data!C887</f>
        <v>2013</v>
      </c>
      <c r="B893" s="1">
        <v>1</v>
      </c>
      <c r="C893" s="1">
        <f>Forecast_Data!E887</f>
        <v>0</v>
      </c>
      <c r="D893" s="1">
        <f>Forecast_Data!F887</f>
        <v>0</v>
      </c>
      <c r="E893" s="1">
        <f>Forecast_Data!G887</f>
        <v>0</v>
      </c>
      <c r="F893" s="1">
        <f>Forecast_Data!H887</f>
        <v>1</v>
      </c>
      <c r="G893" s="1">
        <f>Forecast_Data!I887</f>
        <v>0</v>
      </c>
      <c r="H893" s="1">
        <f>Forecast_Data!J887</f>
        <v>39</v>
      </c>
      <c r="I893" s="1">
        <f>Forecast_Data!K887</f>
        <v>1</v>
      </c>
      <c r="J893" s="1" t="str">
        <f>Forecast_Data!L887</f>
        <v>Rob Bironas</v>
      </c>
      <c r="K893" s="1" t="str">
        <f t="shared" si="58"/>
        <v>Rob Bironas-2013</v>
      </c>
      <c r="L893" s="13">
        <f t="shared" si="59"/>
        <v>0.84537172939526051</v>
      </c>
      <c r="M893" s="13">
        <f t="shared" si="60"/>
        <v>0.15462827060473949</v>
      </c>
      <c r="N893" s="4">
        <f t="shared" si="61"/>
        <v>2.3909902070212544E-2</v>
      </c>
    </row>
    <row r="894" spans="1:14" x14ac:dyDescent="0.25">
      <c r="A894" s="1">
        <f>Forecast_Data!C888</f>
        <v>2013</v>
      </c>
      <c r="B894" s="1">
        <v>1</v>
      </c>
      <c r="C894" s="1">
        <f>Forecast_Data!E888</f>
        <v>0</v>
      </c>
      <c r="D894" s="1">
        <f>Forecast_Data!F888</f>
        <v>0</v>
      </c>
      <c r="E894" s="1">
        <f>Forecast_Data!G888</f>
        <v>0</v>
      </c>
      <c r="F894" s="1">
        <f>Forecast_Data!H888</f>
        <v>1</v>
      </c>
      <c r="G894" s="1">
        <f>Forecast_Data!I888</f>
        <v>0</v>
      </c>
      <c r="H894" s="1">
        <f>Forecast_Data!J888</f>
        <v>37</v>
      </c>
      <c r="I894" s="1">
        <f>Forecast_Data!K888</f>
        <v>1</v>
      </c>
      <c r="J894" s="1" t="str">
        <f>Forecast_Data!L888</f>
        <v>Rob Bironas</v>
      </c>
      <c r="K894" s="1" t="str">
        <f t="shared" si="58"/>
        <v>Rob Bironas-2013</v>
      </c>
      <c r="L894" s="13">
        <f t="shared" si="59"/>
        <v>0.8730266439737091</v>
      </c>
      <c r="M894" s="13">
        <f t="shared" si="60"/>
        <v>0.1269733560262909</v>
      </c>
      <c r="N894" s="4">
        <f t="shared" si="61"/>
        <v>1.6122233140579222E-2</v>
      </c>
    </row>
    <row r="895" spans="1:14" x14ac:dyDescent="0.25">
      <c r="A895" s="1">
        <f>Forecast_Data!C889</f>
        <v>2013</v>
      </c>
      <c r="B895" s="1">
        <v>1</v>
      </c>
      <c r="C895" s="1">
        <f>Forecast_Data!E889</f>
        <v>0</v>
      </c>
      <c r="D895" s="1">
        <f>Forecast_Data!F889</f>
        <v>1</v>
      </c>
      <c r="E895" s="1">
        <f>Forecast_Data!G889</f>
        <v>0</v>
      </c>
      <c r="F895" s="1">
        <f>Forecast_Data!H889</f>
        <v>1</v>
      </c>
      <c r="G895" s="1">
        <f>Forecast_Data!I889</f>
        <v>0</v>
      </c>
      <c r="H895" s="1">
        <f>Forecast_Data!J889</f>
        <v>25</v>
      </c>
      <c r="I895" s="1">
        <f>Forecast_Data!K889</f>
        <v>1</v>
      </c>
      <c r="J895" s="1" t="str">
        <f>Forecast_Data!L889</f>
        <v>Rob Bironas</v>
      </c>
      <c r="K895" s="1" t="str">
        <f t="shared" si="58"/>
        <v>Rob Bironas-2013</v>
      </c>
      <c r="L895" s="13">
        <f t="shared" si="59"/>
        <v>0.94913478772892301</v>
      </c>
      <c r="M895" s="13">
        <f t="shared" si="60"/>
        <v>5.0865212271076987E-2</v>
      </c>
      <c r="N895" s="4">
        <f t="shared" si="61"/>
        <v>2.587269819381721E-3</v>
      </c>
    </row>
    <row r="896" spans="1:14" x14ac:dyDescent="0.25">
      <c r="A896" s="1">
        <f>Forecast_Data!C890</f>
        <v>2013</v>
      </c>
      <c r="B896" s="1">
        <v>1</v>
      </c>
      <c r="C896" s="1">
        <f>Forecast_Data!E890</f>
        <v>0</v>
      </c>
      <c r="D896" s="1">
        <f>Forecast_Data!F890</f>
        <v>1</v>
      </c>
      <c r="E896" s="1">
        <f>Forecast_Data!G890</f>
        <v>0</v>
      </c>
      <c r="F896" s="1">
        <f>Forecast_Data!H890</f>
        <v>1</v>
      </c>
      <c r="G896" s="1">
        <f>Forecast_Data!I890</f>
        <v>0</v>
      </c>
      <c r="H896" s="1">
        <f>Forecast_Data!J890</f>
        <v>38</v>
      </c>
      <c r="I896" s="1">
        <f>Forecast_Data!K890</f>
        <v>1</v>
      </c>
      <c r="J896" s="1" t="str">
        <f>Forecast_Data!L890</f>
        <v>Rob Bironas</v>
      </c>
      <c r="K896" s="1" t="str">
        <f t="shared" si="58"/>
        <v>Rob Bironas-2013</v>
      </c>
      <c r="L896" s="13">
        <f t="shared" si="59"/>
        <v>0.80788652000664951</v>
      </c>
      <c r="M896" s="13">
        <f t="shared" si="60"/>
        <v>0.19211347999335049</v>
      </c>
      <c r="N896" s="4">
        <f t="shared" si="61"/>
        <v>3.690758919515548E-2</v>
      </c>
    </row>
    <row r="897" spans="1:14" x14ac:dyDescent="0.25">
      <c r="A897" s="1">
        <f>Forecast_Data!C891</f>
        <v>2013</v>
      </c>
      <c r="B897" s="1">
        <v>1</v>
      </c>
      <c r="C897" s="1">
        <f>Forecast_Data!E891</f>
        <v>0</v>
      </c>
      <c r="D897" s="1">
        <f>Forecast_Data!F891</f>
        <v>0</v>
      </c>
      <c r="E897" s="1">
        <f>Forecast_Data!G891</f>
        <v>0</v>
      </c>
      <c r="F897" s="1">
        <f>Forecast_Data!H891</f>
        <v>1</v>
      </c>
      <c r="G897" s="1">
        <f>Forecast_Data!I891</f>
        <v>0</v>
      </c>
      <c r="H897" s="1">
        <f>Forecast_Data!J891</f>
        <v>33</v>
      </c>
      <c r="I897" s="1">
        <f>Forecast_Data!K891</f>
        <v>1</v>
      </c>
      <c r="J897" s="1" t="str">
        <f>Forecast_Data!L891</f>
        <v>Rob Bironas</v>
      </c>
      <c r="K897" s="1" t="str">
        <f t="shared" si="58"/>
        <v>Rob Bironas-2013</v>
      </c>
      <c r="L897" s="13">
        <f t="shared" si="59"/>
        <v>0.91578908127035819</v>
      </c>
      <c r="M897" s="13">
        <f t="shared" si="60"/>
        <v>8.4210918729641815E-2</v>
      </c>
      <c r="N897" s="4">
        <f t="shared" si="61"/>
        <v>7.0914788332903387E-3</v>
      </c>
    </row>
    <row r="898" spans="1:14" x14ac:dyDescent="0.25">
      <c r="A898" s="1">
        <f>Forecast_Data!C892</f>
        <v>2013</v>
      </c>
      <c r="B898" s="1">
        <v>1</v>
      </c>
      <c r="C898" s="1">
        <f>Forecast_Data!E892</f>
        <v>0</v>
      </c>
      <c r="D898" s="1">
        <f>Forecast_Data!F892</f>
        <v>0</v>
      </c>
      <c r="E898" s="1">
        <f>Forecast_Data!G892</f>
        <v>0</v>
      </c>
      <c r="F898" s="1">
        <f>Forecast_Data!H892</f>
        <v>1</v>
      </c>
      <c r="G898" s="1">
        <f>Forecast_Data!I892</f>
        <v>0</v>
      </c>
      <c r="H898" s="1">
        <f>Forecast_Data!J892</f>
        <v>22</v>
      </c>
      <c r="I898" s="1">
        <f>Forecast_Data!K892</f>
        <v>1</v>
      </c>
      <c r="J898" s="1" t="str">
        <f>Forecast_Data!L892</f>
        <v>Rob Bironas</v>
      </c>
      <c r="K898" s="1" t="str">
        <f t="shared" si="58"/>
        <v>Rob Bironas-2013</v>
      </c>
      <c r="L898" s="13">
        <f t="shared" si="59"/>
        <v>0.97459958929510371</v>
      </c>
      <c r="M898" s="13">
        <f t="shared" si="60"/>
        <v>2.5400410704896292E-2</v>
      </c>
      <c r="N898" s="4">
        <f t="shared" si="61"/>
        <v>6.451808639774102E-4</v>
      </c>
    </row>
    <row r="899" spans="1:14" x14ac:dyDescent="0.25">
      <c r="A899" s="1">
        <f>Forecast_Data!C893</f>
        <v>2013</v>
      </c>
      <c r="B899" s="1">
        <v>1</v>
      </c>
      <c r="C899" s="1">
        <f>Forecast_Data!E893</f>
        <v>0</v>
      </c>
      <c r="D899" s="1">
        <f>Forecast_Data!F893</f>
        <v>0</v>
      </c>
      <c r="E899" s="1">
        <f>Forecast_Data!G893</f>
        <v>0</v>
      </c>
      <c r="F899" s="1">
        <f>Forecast_Data!H893</f>
        <v>1</v>
      </c>
      <c r="G899" s="1">
        <f>Forecast_Data!I893</f>
        <v>0</v>
      </c>
      <c r="H899" s="1">
        <f>Forecast_Data!J893</f>
        <v>23</v>
      </c>
      <c r="I899" s="1">
        <f>Forecast_Data!K893</f>
        <v>1</v>
      </c>
      <c r="J899" s="1" t="str">
        <f>Forecast_Data!L893</f>
        <v>Rob Bironas</v>
      </c>
      <c r="K899" s="1" t="str">
        <f t="shared" si="58"/>
        <v>Rob Bironas-2013</v>
      </c>
      <c r="L899" s="13">
        <f t="shared" si="59"/>
        <v>0.97160243206806396</v>
      </c>
      <c r="M899" s="13">
        <f t="shared" si="60"/>
        <v>2.8397567931936041E-2</v>
      </c>
      <c r="N899" s="4">
        <f t="shared" si="61"/>
        <v>8.0642186444892215E-4</v>
      </c>
    </row>
    <row r="900" spans="1:14" x14ac:dyDescent="0.25">
      <c r="A900" s="1">
        <f>Forecast_Data!C894</f>
        <v>2013</v>
      </c>
      <c r="B900" s="1">
        <v>1</v>
      </c>
      <c r="C900" s="1">
        <f>Forecast_Data!E894</f>
        <v>0</v>
      </c>
      <c r="D900" s="1">
        <f>Forecast_Data!F894</f>
        <v>1</v>
      </c>
      <c r="E900" s="1">
        <f>Forecast_Data!G894</f>
        <v>0</v>
      </c>
      <c r="F900" s="1">
        <f>Forecast_Data!H894</f>
        <v>1</v>
      </c>
      <c r="G900" s="1">
        <f>Forecast_Data!I894</f>
        <v>0</v>
      </c>
      <c r="H900" s="1">
        <f>Forecast_Data!J894</f>
        <v>45</v>
      </c>
      <c r="I900" s="1">
        <f>Forecast_Data!K894</f>
        <v>1</v>
      </c>
      <c r="J900" s="1" t="str">
        <f>Forecast_Data!L894</f>
        <v>Rob Bironas</v>
      </c>
      <c r="K900" s="1" t="str">
        <f t="shared" si="58"/>
        <v>Rob Bironas-2013</v>
      </c>
      <c r="L900" s="13">
        <f t="shared" si="59"/>
        <v>0.65339774611159529</v>
      </c>
      <c r="M900" s="13">
        <f t="shared" si="60"/>
        <v>0.34660225388840471</v>
      </c>
      <c r="N900" s="4">
        <f t="shared" si="61"/>
        <v>0.12013312240052215</v>
      </c>
    </row>
    <row r="901" spans="1:14" x14ac:dyDescent="0.25">
      <c r="A901" s="1">
        <f>Forecast_Data!C895</f>
        <v>2013</v>
      </c>
      <c r="B901" s="1">
        <v>1</v>
      </c>
      <c r="C901" s="1">
        <f>Forecast_Data!E895</f>
        <v>0</v>
      </c>
      <c r="D901" s="1">
        <f>Forecast_Data!F895</f>
        <v>1</v>
      </c>
      <c r="E901" s="1">
        <f>Forecast_Data!G895</f>
        <v>0</v>
      </c>
      <c r="F901" s="1">
        <f>Forecast_Data!H895</f>
        <v>1</v>
      </c>
      <c r="G901" s="1">
        <f>Forecast_Data!I895</f>
        <v>0</v>
      </c>
      <c r="H901" s="1">
        <f>Forecast_Data!J895</f>
        <v>50</v>
      </c>
      <c r="I901" s="1">
        <f>Forecast_Data!K895</f>
        <v>0</v>
      </c>
      <c r="J901" s="1" t="str">
        <f>Forecast_Data!L895</f>
        <v>Rob Bironas</v>
      </c>
      <c r="K901" s="1" t="str">
        <f t="shared" si="58"/>
        <v>Rob Bironas-2013</v>
      </c>
      <c r="L901" s="13">
        <f t="shared" si="59"/>
        <v>0.51522462127109259</v>
      </c>
      <c r="M901" s="13">
        <f t="shared" si="60"/>
        <v>-0.51522462127109259</v>
      </c>
      <c r="N901" s="4">
        <f t="shared" si="61"/>
        <v>0.2654564103639408</v>
      </c>
    </row>
    <row r="902" spans="1:14" x14ac:dyDescent="0.25">
      <c r="A902" s="1">
        <f>Forecast_Data!C896</f>
        <v>2013</v>
      </c>
      <c r="B902" s="1">
        <v>1</v>
      </c>
      <c r="C902" s="1">
        <f>Forecast_Data!E896</f>
        <v>0</v>
      </c>
      <c r="D902" s="1">
        <f>Forecast_Data!F896</f>
        <v>1</v>
      </c>
      <c r="E902" s="1">
        <f>Forecast_Data!G896</f>
        <v>0</v>
      </c>
      <c r="F902" s="1">
        <f>Forecast_Data!H896</f>
        <v>1</v>
      </c>
      <c r="G902" s="1">
        <f>Forecast_Data!I896</f>
        <v>0</v>
      </c>
      <c r="H902" s="1">
        <f>Forecast_Data!J896</f>
        <v>24</v>
      </c>
      <c r="I902" s="1">
        <f>Forecast_Data!K896</f>
        <v>1</v>
      </c>
      <c r="J902" s="1" t="str">
        <f>Forecast_Data!L896</f>
        <v>Rob Bironas</v>
      </c>
      <c r="K902" s="1" t="str">
        <f t="shared" si="58"/>
        <v>Rob Bironas-2013</v>
      </c>
      <c r="L902" s="13">
        <f t="shared" si="59"/>
        <v>0.9543919305398737</v>
      </c>
      <c r="M902" s="13">
        <f t="shared" si="60"/>
        <v>4.5608069460126299E-2</v>
      </c>
      <c r="N902" s="4">
        <f t="shared" si="61"/>
        <v>2.0800959998797052E-3</v>
      </c>
    </row>
    <row r="903" spans="1:14" x14ac:dyDescent="0.25">
      <c r="A903" s="1">
        <f>Forecast_Data!C897</f>
        <v>2013</v>
      </c>
      <c r="B903" s="1">
        <v>1</v>
      </c>
      <c r="C903" s="1">
        <f>Forecast_Data!E897</f>
        <v>0</v>
      </c>
      <c r="D903" s="1">
        <f>Forecast_Data!F897</f>
        <v>0</v>
      </c>
      <c r="E903" s="1">
        <f>Forecast_Data!G897</f>
        <v>1</v>
      </c>
      <c r="F903" s="1">
        <f>Forecast_Data!H897</f>
        <v>1</v>
      </c>
      <c r="G903" s="1">
        <f>Forecast_Data!I897</f>
        <v>0</v>
      </c>
      <c r="H903" s="1">
        <f>Forecast_Data!J897</f>
        <v>45</v>
      </c>
      <c r="I903" s="1">
        <f>Forecast_Data!K897</f>
        <v>1</v>
      </c>
      <c r="J903" s="1" t="str">
        <f>Forecast_Data!L897</f>
        <v>Rob Bironas</v>
      </c>
      <c r="K903" s="1" t="str">
        <f t="shared" si="58"/>
        <v>Rob Bironas-2013</v>
      </c>
      <c r="L903" s="13">
        <f t="shared" si="59"/>
        <v>0.6893751205079256</v>
      </c>
      <c r="M903" s="13">
        <f t="shared" si="60"/>
        <v>0.3106248794920744</v>
      </c>
      <c r="N903" s="4">
        <f t="shared" si="61"/>
        <v>9.6487815759465745E-2</v>
      </c>
    </row>
    <row r="904" spans="1:14" x14ac:dyDescent="0.25">
      <c r="A904" s="1">
        <f>Forecast_Data!C898</f>
        <v>2013</v>
      </c>
      <c r="B904" s="1">
        <v>1</v>
      </c>
      <c r="C904" s="1">
        <f>Forecast_Data!E898</f>
        <v>0</v>
      </c>
      <c r="D904" s="1">
        <f>Forecast_Data!F898</f>
        <v>0</v>
      </c>
      <c r="E904" s="1">
        <f>Forecast_Data!G898</f>
        <v>1</v>
      </c>
      <c r="F904" s="1">
        <f>Forecast_Data!H898</f>
        <v>1</v>
      </c>
      <c r="G904" s="1">
        <f>Forecast_Data!I898</f>
        <v>0</v>
      </c>
      <c r="H904" s="1">
        <f>Forecast_Data!J898</f>
        <v>52</v>
      </c>
      <c r="I904" s="1">
        <f>Forecast_Data!K898</f>
        <v>1</v>
      </c>
      <c r="J904" s="1" t="str">
        <f>Forecast_Data!L898</f>
        <v>Rob Bironas</v>
      </c>
      <c r="K904" s="1" t="str">
        <f t="shared" si="58"/>
        <v>Rob Bironas-2013</v>
      </c>
      <c r="L904" s="13">
        <f t="shared" si="59"/>
        <v>0.49871809316657645</v>
      </c>
      <c r="M904" s="13">
        <f t="shared" si="60"/>
        <v>0.50128190683342355</v>
      </c>
      <c r="N904" s="4">
        <f t="shared" si="61"/>
        <v>0.25128355011855313</v>
      </c>
    </row>
    <row r="905" spans="1:14" x14ac:dyDescent="0.25">
      <c r="A905" s="1">
        <f>Forecast_Data!C899</f>
        <v>2013</v>
      </c>
      <c r="B905" s="1">
        <v>1</v>
      </c>
      <c r="C905" s="1">
        <f>Forecast_Data!E899</f>
        <v>0</v>
      </c>
      <c r="D905" s="1">
        <f>Forecast_Data!F899</f>
        <v>0</v>
      </c>
      <c r="E905" s="1">
        <f>Forecast_Data!G899</f>
        <v>0</v>
      </c>
      <c r="F905" s="1">
        <f>Forecast_Data!H899</f>
        <v>1</v>
      </c>
      <c r="G905" s="1">
        <f>Forecast_Data!I899</f>
        <v>0</v>
      </c>
      <c r="H905" s="1">
        <f>Forecast_Data!J899</f>
        <v>42</v>
      </c>
      <c r="I905" s="1">
        <f>Forecast_Data!K899</f>
        <v>1</v>
      </c>
      <c r="J905" s="1" t="str">
        <f>Forecast_Data!L899</f>
        <v>Rob Bironas</v>
      </c>
      <c r="K905" s="1" t="str">
        <f t="shared" ref="K905:K968" si="62">CONCATENATE(J905,"-",A905)</f>
        <v>Rob Bironas-2013</v>
      </c>
      <c r="L905" s="13">
        <f t="shared" ref="L905:L968" si="63">1/(1+EXP(-(SUMPRODUCT($B$3:$H$3,B905:H905))))</f>
        <v>0.79492923000934301</v>
      </c>
      <c r="M905" s="13">
        <f t="shared" ref="M905:M968" si="64">I905-L905</f>
        <v>0.20507076999065699</v>
      </c>
      <c r="N905" s="4">
        <f t="shared" ref="N905:N968" si="65">M905^2</f>
        <v>4.2054020704560942E-2</v>
      </c>
    </row>
    <row r="906" spans="1:14" x14ac:dyDescent="0.25">
      <c r="A906" s="1">
        <f>Forecast_Data!C900</f>
        <v>2013</v>
      </c>
      <c r="B906" s="1">
        <v>1</v>
      </c>
      <c r="C906" s="1">
        <f>Forecast_Data!E900</f>
        <v>0</v>
      </c>
      <c r="D906" s="1">
        <f>Forecast_Data!F900</f>
        <v>0</v>
      </c>
      <c r="E906" s="1">
        <f>Forecast_Data!G900</f>
        <v>0</v>
      </c>
      <c r="F906" s="1">
        <f>Forecast_Data!H900</f>
        <v>1</v>
      </c>
      <c r="G906" s="1">
        <f>Forecast_Data!I900</f>
        <v>0</v>
      </c>
      <c r="H906" s="1">
        <f>Forecast_Data!J900</f>
        <v>55</v>
      </c>
      <c r="I906" s="1">
        <f>Forecast_Data!K900</f>
        <v>1</v>
      </c>
      <c r="J906" s="1" t="str">
        <f>Forecast_Data!L900</f>
        <v>Rob Bironas</v>
      </c>
      <c r="K906" s="1" t="str">
        <f t="shared" si="62"/>
        <v>Rob Bironas-2013</v>
      </c>
      <c r="L906" s="13">
        <f t="shared" si="63"/>
        <v>0.46626675536186746</v>
      </c>
      <c r="M906" s="13">
        <f t="shared" si="64"/>
        <v>0.53373324463813254</v>
      </c>
      <c r="N906" s="4">
        <f t="shared" si="65"/>
        <v>0.28487117643194865</v>
      </c>
    </row>
    <row r="907" spans="1:14" x14ac:dyDescent="0.25">
      <c r="A907" s="1">
        <f>Forecast_Data!C901</f>
        <v>2013</v>
      </c>
      <c r="B907" s="1">
        <v>1</v>
      </c>
      <c r="C907" s="1">
        <f>Forecast_Data!E901</f>
        <v>0</v>
      </c>
      <c r="D907" s="1">
        <f>Forecast_Data!F901</f>
        <v>0</v>
      </c>
      <c r="E907" s="1">
        <f>Forecast_Data!G901</f>
        <v>0</v>
      </c>
      <c r="F907" s="1">
        <f>Forecast_Data!H901</f>
        <v>1</v>
      </c>
      <c r="G907" s="1">
        <f>Forecast_Data!I901</f>
        <v>0</v>
      </c>
      <c r="H907" s="1">
        <f>Forecast_Data!J901</f>
        <v>37</v>
      </c>
      <c r="I907" s="1">
        <f>Forecast_Data!K901</f>
        <v>1</v>
      </c>
      <c r="J907" s="1" t="str">
        <f>Forecast_Data!L901</f>
        <v>Rob Bironas</v>
      </c>
      <c r="K907" s="1" t="str">
        <f t="shared" si="62"/>
        <v>Rob Bironas-2013</v>
      </c>
      <c r="L907" s="13">
        <f t="shared" si="63"/>
        <v>0.8730266439737091</v>
      </c>
      <c r="M907" s="13">
        <f t="shared" si="64"/>
        <v>0.1269733560262909</v>
      </c>
      <c r="N907" s="4">
        <f t="shared" si="65"/>
        <v>1.6122233140579222E-2</v>
      </c>
    </row>
    <row r="908" spans="1:14" x14ac:dyDescent="0.25">
      <c r="A908" s="1">
        <f>Forecast_Data!C902</f>
        <v>2012</v>
      </c>
      <c r="B908" s="1">
        <v>1</v>
      </c>
      <c r="C908" s="1">
        <f>Forecast_Data!E902</f>
        <v>0</v>
      </c>
      <c r="D908" s="1">
        <f>Forecast_Data!F902</f>
        <v>0</v>
      </c>
      <c r="E908" s="1">
        <f>Forecast_Data!G902</f>
        <v>0</v>
      </c>
      <c r="F908" s="1">
        <f>Forecast_Data!H902</f>
        <v>0</v>
      </c>
      <c r="G908" s="1">
        <f>Forecast_Data!I902</f>
        <v>0</v>
      </c>
      <c r="H908" s="1">
        <f>Forecast_Data!J902</f>
        <v>43</v>
      </c>
      <c r="I908" s="1">
        <f>Forecast_Data!K902</f>
        <v>1</v>
      </c>
      <c r="J908" s="1" t="str">
        <f>Forecast_Data!L902</f>
        <v>Robbie Gould</v>
      </c>
      <c r="K908" s="1" t="str">
        <f t="shared" si="62"/>
        <v>Robbie Gould-2012</v>
      </c>
      <c r="L908" s="13">
        <f t="shared" si="63"/>
        <v>0.81169926659384772</v>
      </c>
      <c r="M908" s="13">
        <f t="shared" si="64"/>
        <v>0.18830073340615228</v>
      </c>
      <c r="N908" s="4">
        <f t="shared" si="65"/>
        <v>3.5457166201294833E-2</v>
      </c>
    </row>
    <row r="909" spans="1:14" x14ac:dyDescent="0.25">
      <c r="A909" s="1">
        <f>Forecast_Data!C903</f>
        <v>2012</v>
      </c>
      <c r="B909" s="1">
        <v>1</v>
      </c>
      <c r="C909" s="1">
        <f>Forecast_Data!E903</f>
        <v>0</v>
      </c>
      <c r="D909" s="1">
        <f>Forecast_Data!F903</f>
        <v>0</v>
      </c>
      <c r="E909" s="1">
        <f>Forecast_Data!G903</f>
        <v>0</v>
      </c>
      <c r="F909" s="1">
        <f>Forecast_Data!H903</f>
        <v>0</v>
      </c>
      <c r="G909" s="1">
        <f>Forecast_Data!I903</f>
        <v>0</v>
      </c>
      <c r="H909" s="1">
        <f>Forecast_Data!J903</f>
        <v>21</v>
      </c>
      <c r="I909" s="1">
        <f>Forecast_Data!K903</f>
        <v>1</v>
      </c>
      <c r="J909" s="1" t="str">
        <f>Forecast_Data!L903</f>
        <v>Robbie Gould</v>
      </c>
      <c r="K909" s="1" t="str">
        <f t="shared" si="62"/>
        <v>Robbie Gould-2012</v>
      </c>
      <c r="L909" s="13">
        <f t="shared" si="63"/>
        <v>0.98170547192525448</v>
      </c>
      <c r="M909" s="13">
        <f t="shared" si="64"/>
        <v>1.829452807474552E-2</v>
      </c>
      <c r="N909" s="4">
        <f t="shared" si="65"/>
        <v>3.3468975747765199E-4</v>
      </c>
    </row>
    <row r="910" spans="1:14" x14ac:dyDescent="0.25">
      <c r="A910" s="1">
        <f>Forecast_Data!C904</f>
        <v>2013</v>
      </c>
      <c r="B910" s="1">
        <v>1</v>
      </c>
      <c r="C910" s="1">
        <f>Forecast_Data!E904</f>
        <v>0</v>
      </c>
      <c r="D910" s="1">
        <f>Forecast_Data!F904</f>
        <v>0</v>
      </c>
      <c r="E910" s="1">
        <f>Forecast_Data!G904</f>
        <v>0</v>
      </c>
      <c r="F910" s="1">
        <f>Forecast_Data!H904</f>
        <v>0</v>
      </c>
      <c r="G910" s="1">
        <f>Forecast_Data!I904</f>
        <v>0</v>
      </c>
      <c r="H910" s="1">
        <f>Forecast_Data!J904</f>
        <v>34</v>
      </c>
      <c r="I910" s="1">
        <f>Forecast_Data!K904</f>
        <v>1</v>
      </c>
      <c r="J910" s="1" t="str">
        <f>Forecast_Data!L904</f>
        <v>Robbie Gould</v>
      </c>
      <c r="K910" s="1" t="str">
        <f t="shared" si="62"/>
        <v>Robbie Gould-2013</v>
      </c>
      <c r="L910" s="13">
        <f t="shared" si="63"/>
        <v>0.92362516844231579</v>
      </c>
      <c r="M910" s="13">
        <f t="shared" si="64"/>
        <v>7.6374831557684209E-2</v>
      </c>
      <c r="N910" s="4">
        <f t="shared" si="65"/>
        <v>5.833114895464636E-3</v>
      </c>
    </row>
    <row r="911" spans="1:14" x14ac:dyDescent="0.25">
      <c r="A911" s="1">
        <f>Forecast_Data!C905</f>
        <v>2013</v>
      </c>
      <c r="B911" s="1">
        <v>1</v>
      </c>
      <c r="C911" s="1">
        <f>Forecast_Data!E905</f>
        <v>0</v>
      </c>
      <c r="D911" s="1">
        <f>Forecast_Data!F905</f>
        <v>0</v>
      </c>
      <c r="E911" s="1">
        <f>Forecast_Data!G905</f>
        <v>0</v>
      </c>
      <c r="F911" s="1">
        <f>Forecast_Data!H905</f>
        <v>0</v>
      </c>
      <c r="G911" s="1">
        <f>Forecast_Data!I905</f>
        <v>0</v>
      </c>
      <c r="H911" s="1">
        <f>Forecast_Data!J905</f>
        <v>28</v>
      </c>
      <c r="I911" s="1">
        <f>Forecast_Data!K905</f>
        <v>1</v>
      </c>
      <c r="J911" s="1" t="str">
        <f>Forecast_Data!L905</f>
        <v>Robbie Gould</v>
      </c>
      <c r="K911" s="1" t="str">
        <f t="shared" si="62"/>
        <v>Robbie Gould-2013</v>
      </c>
      <c r="L911" s="13">
        <f t="shared" si="63"/>
        <v>0.96008854500538421</v>
      </c>
      <c r="M911" s="13">
        <f t="shared" si="64"/>
        <v>3.9911454994615791E-2</v>
      </c>
      <c r="N911" s="4">
        <f t="shared" si="65"/>
        <v>1.5929242397872418E-3</v>
      </c>
    </row>
    <row r="912" spans="1:14" x14ac:dyDescent="0.25">
      <c r="A912" s="1">
        <f>Forecast_Data!C906</f>
        <v>2013</v>
      </c>
      <c r="B912" s="1">
        <v>1</v>
      </c>
      <c r="C912" s="1">
        <f>Forecast_Data!E906</f>
        <v>0</v>
      </c>
      <c r="D912" s="1">
        <f>Forecast_Data!F906</f>
        <v>0</v>
      </c>
      <c r="E912" s="1">
        <f>Forecast_Data!G906</f>
        <v>0</v>
      </c>
      <c r="F912" s="1">
        <f>Forecast_Data!H906</f>
        <v>0</v>
      </c>
      <c r="G912" s="1">
        <f>Forecast_Data!I906</f>
        <v>0</v>
      </c>
      <c r="H912" s="1">
        <f>Forecast_Data!J906</f>
        <v>25</v>
      </c>
      <c r="I912" s="1">
        <f>Forecast_Data!K906</f>
        <v>1</v>
      </c>
      <c r="J912" s="1" t="str">
        <f>Forecast_Data!L906</f>
        <v>Robbie Gould</v>
      </c>
      <c r="K912" s="1" t="str">
        <f t="shared" si="62"/>
        <v>Robbie Gould-2013</v>
      </c>
      <c r="L912" s="13">
        <f t="shared" si="63"/>
        <v>0.97136900782664548</v>
      </c>
      <c r="M912" s="13">
        <f t="shared" si="64"/>
        <v>2.8630992173354519E-2</v>
      </c>
      <c r="N912" s="4">
        <f t="shared" si="65"/>
        <v>8.1973371283068771E-4</v>
      </c>
    </row>
    <row r="913" spans="1:14" x14ac:dyDescent="0.25">
      <c r="A913" s="1">
        <f>Forecast_Data!C907</f>
        <v>2013</v>
      </c>
      <c r="B913" s="1">
        <v>1</v>
      </c>
      <c r="C913" s="1">
        <f>Forecast_Data!E907</f>
        <v>0</v>
      </c>
      <c r="D913" s="1">
        <f>Forecast_Data!F907</f>
        <v>0</v>
      </c>
      <c r="E913" s="1">
        <f>Forecast_Data!G907</f>
        <v>0</v>
      </c>
      <c r="F913" s="1">
        <f>Forecast_Data!H907</f>
        <v>0</v>
      </c>
      <c r="G913" s="1">
        <f>Forecast_Data!I907</f>
        <v>0</v>
      </c>
      <c r="H913" s="1">
        <f>Forecast_Data!J907</f>
        <v>30</v>
      </c>
      <c r="I913" s="1">
        <f>Forecast_Data!K907</f>
        <v>1</v>
      </c>
      <c r="J913" s="1" t="str">
        <f>Forecast_Data!L907</f>
        <v>Robbie Gould</v>
      </c>
      <c r="K913" s="1" t="str">
        <f t="shared" si="62"/>
        <v>Robbie Gould-2013</v>
      </c>
      <c r="L913" s="13">
        <f t="shared" si="63"/>
        <v>0.95031666983427465</v>
      </c>
      <c r="M913" s="13">
        <f t="shared" si="64"/>
        <v>4.9683330165725348E-2</v>
      </c>
      <c r="N913" s="4">
        <f t="shared" si="65"/>
        <v>2.4684332963564744E-3</v>
      </c>
    </row>
    <row r="914" spans="1:14" x14ac:dyDescent="0.25">
      <c r="A914" s="1">
        <f>Forecast_Data!C908</f>
        <v>2013</v>
      </c>
      <c r="B914" s="1">
        <v>1</v>
      </c>
      <c r="C914" s="1">
        <f>Forecast_Data!E908</f>
        <v>0</v>
      </c>
      <c r="D914" s="1">
        <f>Forecast_Data!F908</f>
        <v>0</v>
      </c>
      <c r="E914" s="1">
        <f>Forecast_Data!G908</f>
        <v>0</v>
      </c>
      <c r="F914" s="1">
        <f>Forecast_Data!H908</f>
        <v>0</v>
      </c>
      <c r="G914" s="1">
        <f>Forecast_Data!I908</f>
        <v>0</v>
      </c>
      <c r="H914" s="1">
        <f>Forecast_Data!J908</f>
        <v>40</v>
      </c>
      <c r="I914" s="1">
        <f>Forecast_Data!K908</f>
        <v>1</v>
      </c>
      <c r="J914" s="1" t="str">
        <f>Forecast_Data!L908</f>
        <v>Robbie Gould</v>
      </c>
      <c r="K914" s="1" t="str">
        <f t="shared" si="62"/>
        <v>Robbie Gould-2013</v>
      </c>
      <c r="L914" s="13">
        <f t="shared" si="63"/>
        <v>0.8587497110788993</v>
      </c>
      <c r="M914" s="13">
        <f t="shared" si="64"/>
        <v>0.1412502889211007</v>
      </c>
      <c r="N914" s="4">
        <f t="shared" si="65"/>
        <v>1.9951644120294421E-2</v>
      </c>
    </row>
    <row r="915" spans="1:14" x14ac:dyDescent="0.25">
      <c r="A915" s="1">
        <f>Forecast_Data!C909</f>
        <v>2013</v>
      </c>
      <c r="B915" s="1">
        <v>1</v>
      </c>
      <c r="C915" s="1">
        <f>Forecast_Data!E909</f>
        <v>0</v>
      </c>
      <c r="D915" s="1">
        <f>Forecast_Data!F909</f>
        <v>0</v>
      </c>
      <c r="E915" s="1">
        <f>Forecast_Data!G909</f>
        <v>0</v>
      </c>
      <c r="F915" s="1">
        <f>Forecast_Data!H909</f>
        <v>0</v>
      </c>
      <c r="G915" s="1">
        <f>Forecast_Data!I909</f>
        <v>0</v>
      </c>
      <c r="H915" s="1">
        <f>Forecast_Data!J909</f>
        <v>66</v>
      </c>
      <c r="I915" s="1">
        <f>Forecast_Data!K909</f>
        <v>0</v>
      </c>
      <c r="J915" s="1" t="str">
        <f>Forecast_Data!L909</f>
        <v>Robbie Gould</v>
      </c>
      <c r="K915" s="1" t="str">
        <f t="shared" si="62"/>
        <v>Robbie Gould-2013</v>
      </c>
      <c r="L915" s="13">
        <f t="shared" si="63"/>
        <v>0.23592926308606099</v>
      </c>
      <c r="M915" s="13">
        <f t="shared" si="64"/>
        <v>-0.23592926308606099</v>
      </c>
      <c r="N915" s="4">
        <f t="shared" si="65"/>
        <v>5.5662617180331782E-2</v>
      </c>
    </row>
    <row r="916" spans="1:14" x14ac:dyDescent="0.25">
      <c r="A916" s="1">
        <f>Forecast_Data!C910</f>
        <v>2013</v>
      </c>
      <c r="B916" s="1">
        <v>1</v>
      </c>
      <c r="C916" s="1">
        <f>Forecast_Data!E910</f>
        <v>0</v>
      </c>
      <c r="D916" s="1">
        <f>Forecast_Data!F910</f>
        <v>0</v>
      </c>
      <c r="E916" s="1">
        <f>Forecast_Data!G910</f>
        <v>0</v>
      </c>
      <c r="F916" s="1">
        <f>Forecast_Data!H910</f>
        <v>0</v>
      </c>
      <c r="G916" s="1">
        <f>Forecast_Data!I910</f>
        <v>0</v>
      </c>
      <c r="H916" s="1">
        <f>Forecast_Data!J910</f>
        <v>47</v>
      </c>
      <c r="I916" s="1">
        <f>Forecast_Data!K910</f>
        <v>0</v>
      </c>
      <c r="J916" s="1" t="str">
        <f>Forecast_Data!L910</f>
        <v>Robbie Gould</v>
      </c>
      <c r="K916" s="1" t="str">
        <f t="shared" si="62"/>
        <v>Robbie Gould-2013</v>
      </c>
      <c r="L916" s="13">
        <f t="shared" si="63"/>
        <v>0.73157278062341635</v>
      </c>
      <c r="M916" s="13">
        <f t="shared" si="64"/>
        <v>-0.73157278062341635</v>
      </c>
      <c r="N916" s="4">
        <f t="shared" si="65"/>
        <v>0.5351987333490773</v>
      </c>
    </row>
    <row r="917" spans="1:14" x14ac:dyDescent="0.25">
      <c r="A917" s="1">
        <f>Forecast_Data!C911</f>
        <v>2014</v>
      </c>
      <c r="B917" s="1">
        <v>1</v>
      </c>
      <c r="C917" s="1">
        <f>Forecast_Data!E911</f>
        <v>0</v>
      </c>
      <c r="D917" s="1">
        <f>Forecast_Data!F911</f>
        <v>0</v>
      </c>
      <c r="E917" s="1">
        <f>Forecast_Data!G911</f>
        <v>0</v>
      </c>
      <c r="F917" s="1">
        <f>Forecast_Data!H911</f>
        <v>0</v>
      </c>
      <c r="G917" s="1">
        <f>Forecast_Data!I911</f>
        <v>0</v>
      </c>
      <c r="H917" s="1">
        <f>Forecast_Data!J911</f>
        <v>25</v>
      </c>
      <c r="I917" s="1">
        <f>Forecast_Data!K911</f>
        <v>1</v>
      </c>
      <c r="J917" s="1" t="str">
        <f>Forecast_Data!L911</f>
        <v>Robbie Gould</v>
      </c>
      <c r="K917" s="1" t="str">
        <f t="shared" si="62"/>
        <v>Robbie Gould-2014</v>
      </c>
      <c r="L917" s="13">
        <f t="shared" si="63"/>
        <v>0.97136900782664548</v>
      </c>
      <c r="M917" s="13">
        <f t="shared" si="64"/>
        <v>2.8630992173354519E-2</v>
      </c>
      <c r="N917" s="4">
        <f t="shared" si="65"/>
        <v>8.1973371283068771E-4</v>
      </c>
    </row>
    <row r="918" spans="1:14" x14ac:dyDescent="0.25">
      <c r="A918" s="1">
        <f>Forecast_Data!C912</f>
        <v>2014</v>
      </c>
      <c r="B918" s="1">
        <v>1</v>
      </c>
      <c r="C918" s="1">
        <f>Forecast_Data!E912</f>
        <v>0</v>
      </c>
      <c r="D918" s="1">
        <f>Forecast_Data!F912</f>
        <v>0</v>
      </c>
      <c r="E918" s="1">
        <f>Forecast_Data!G912</f>
        <v>0</v>
      </c>
      <c r="F918" s="1">
        <f>Forecast_Data!H912</f>
        <v>0</v>
      </c>
      <c r="G918" s="1">
        <f>Forecast_Data!I912</f>
        <v>0</v>
      </c>
      <c r="H918" s="1">
        <f>Forecast_Data!J912</f>
        <v>28</v>
      </c>
      <c r="I918" s="1">
        <f>Forecast_Data!K912</f>
        <v>1</v>
      </c>
      <c r="J918" s="1" t="str">
        <f>Forecast_Data!L912</f>
        <v>Robbie Gould</v>
      </c>
      <c r="K918" s="1" t="str">
        <f t="shared" si="62"/>
        <v>Robbie Gould-2014</v>
      </c>
      <c r="L918" s="13">
        <f t="shared" si="63"/>
        <v>0.96008854500538421</v>
      </c>
      <c r="M918" s="13">
        <f t="shared" si="64"/>
        <v>3.9911454994615791E-2</v>
      </c>
      <c r="N918" s="4">
        <f t="shared" si="65"/>
        <v>1.5929242397872418E-3</v>
      </c>
    </row>
    <row r="919" spans="1:14" x14ac:dyDescent="0.25">
      <c r="A919" s="1">
        <f>Forecast_Data!C913</f>
        <v>2014</v>
      </c>
      <c r="B919" s="1">
        <v>1</v>
      </c>
      <c r="C919" s="1">
        <f>Forecast_Data!E913</f>
        <v>0</v>
      </c>
      <c r="D919" s="1">
        <f>Forecast_Data!F913</f>
        <v>0</v>
      </c>
      <c r="E919" s="1">
        <f>Forecast_Data!G913</f>
        <v>0</v>
      </c>
      <c r="F919" s="1">
        <f>Forecast_Data!H913</f>
        <v>0</v>
      </c>
      <c r="G919" s="1">
        <f>Forecast_Data!I913</f>
        <v>0</v>
      </c>
      <c r="H919" s="1">
        <f>Forecast_Data!J913</f>
        <v>35</v>
      </c>
      <c r="I919" s="1">
        <f>Forecast_Data!K913</f>
        <v>1</v>
      </c>
      <c r="J919" s="1" t="str">
        <f>Forecast_Data!L913</f>
        <v>Robbie Gould</v>
      </c>
      <c r="K919" s="1" t="str">
        <f t="shared" si="62"/>
        <v>Robbie Gould-2014</v>
      </c>
      <c r="L919" s="13">
        <f t="shared" si="63"/>
        <v>0.91513694994452599</v>
      </c>
      <c r="M919" s="13">
        <f t="shared" si="64"/>
        <v>8.486305005547401E-2</v>
      </c>
      <c r="N919" s="4">
        <f t="shared" si="65"/>
        <v>7.2017372647178871E-3</v>
      </c>
    </row>
    <row r="920" spans="1:14" x14ac:dyDescent="0.25">
      <c r="A920" s="1">
        <f>Forecast_Data!C914</f>
        <v>2015</v>
      </c>
      <c r="B920" s="1">
        <v>1</v>
      </c>
      <c r="C920" s="1">
        <f>Forecast_Data!E914</f>
        <v>0</v>
      </c>
      <c r="D920" s="1">
        <f>Forecast_Data!F914</f>
        <v>0</v>
      </c>
      <c r="E920" s="1">
        <f>Forecast_Data!G914</f>
        <v>0</v>
      </c>
      <c r="F920" s="1">
        <f>Forecast_Data!H914</f>
        <v>0</v>
      </c>
      <c r="G920" s="1">
        <f>Forecast_Data!I914</f>
        <v>0</v>
      </c>
      <c r="H920" s="1">
        <f>Forecast_Data!J914</f>
        <v>27</v>
      </c>
      <c r="I920" s="1">
        <f>Forecast_Data!K914</f>
        <v>1</v>
      </c>
      <c r="J920" s="1" t="str">
        <f>Forecast_Data!L914</f>
        <v>Robbie Gould</v>
      </c>
      <c r="K920" s="1" t="str">
        <f t="shared" si="62"/>
        <v>Robbie Gould-2015</v>
      </c>
      <c r="L920" s="13">
        <f t="shared" si="63"/>
        <v>0.9642562038096002</v>
      </c>
      <c r="M920" s="13">
        <f t="shared" si="64"/>
        <v>3.5743796190399801E-2</v>
      </c>
      <c r="N920" s="4">
        <f t="shared" si="65"/>
        <v>1.2776189661008394E-3</v>
      </c>
    </row>
    <row r="921" spans="1:14" x14ac:dyDescent="0.25">
      <c r="A921" s="1">
        <f>Forecast_Data!C915</f>
        <v>2015</v>
      </c>
      <c r="B921" s="1">
        <v>1</v>
      </c>
      <c r="C921" s="1">
        <f>Forecast_Data!E915</f>
        <v>0</v>
      </c>
      <c r="D921" s="1">
        <f>Forecast_Data!F915</f>
        <v>0</v>
      </c>
      <c r="E921" s="1">
        <f>Forecast_Data!G915</f>
        <v>0</v>
      </c>
      <c r="F921" s="1">
        <f>Forecast_Data!H915</f>
        <v>0</v>
      </c>
      <c r="G921" s="1">
        <f>Forecast_Data!I915</f>
        <v>0</v>
      </c>
      <c r="H921" s="1">
        <f>Forecast_Data!J915</f>
        <v>23</v>
      </c>
      <c r="I921" s="1">
        <f>Forecast_Data!K915</f>
        <v>1</v>
      </c>
      <c r="J921" s="1" t="str">
        <f>Forecast_Data!L915</f>
        <v>Robbie Gould</v>
      </c>
      <c r="K921" s="1" t="str">
        <f t="shared" si="62"/>
        <v>Robbie Gould-2015</v>
      </c>
      <c r="L921" s="13">
        <f t="shared" si="63"/>
        <v>0.97710002018532272</v>
      </c>
      <c r="M921" s="13">
        <f t="shared" si="64"/>
        <v>2.2899979814677285E-2</v>
      </c>
      <c r="N921" s="4">
        <f t="shared" si="65"/>
        <v>5.2440907551262706E-4</v>
      </c>
    </row>
    <row r="922" spans="1:14" x14ac:dyDescent="0.25">
      <c r="A922" s="1">
        <f>Forecast_Data!C916</f>
        <v>2015</v>
      </c>
      <c r="B922" s="1">
        <v>1</v>
      </c>
      <c r="C922" s="1">
        <f>Forecast_Data!E916</f>
        <v>0</v>
      </c>
      <c r="D922" s="1">
        <f>Forecast_Data!F916</f>
        <v>0</v>
      </c>
      <c r="E922" s="1">
        <f>Forecast_Data!G916</f>
        <v>0</v>
      </c>
      <c r="F922" s="1">
        <f>Forecast_Data!H916</f>
        <v>0</v>
      </c>
      <c r="G922" s="1">
        <f>Forecast_Data!I916</f>
        <v>0</v>
      </c>
      <c r="H922" s="1">
        <f>Forecast_Data!J916</f>
        <v>38</v>
      </c>
      <c r="I922" s="1">
        <f>Forecast_Data!K916</f>
        <v>1</v>
      </c>
      <c r="J922" s="1" t="str">
        <f>Forecast_Data!L916</f>
        <v>Robbie Gould</v>
      </c>
      <c r="K922" s="1" t="str">
        <f t="shared" si="62"/>
        <v>Robbie Gould-2015</v>
      </c>
      <c r="L922" s="13">
        <f t="shared" si="63"/>
        <v>0.88433935372930905</v>
      </c>
      <c r="M922" s="13">
        <f t="shared" si="64"/>
        <v>0.11566064627069095</v>
      </c>
      <c r="N922" s="4">
        <f t="shared" si="65"/>
        <v>1.3377385095753896E-2</v>
      </c>
    </row>
    <row r="923" spans="1:14" x14ac:dyDescent="0.25">
      <c r="A923" s="1">
        <f>Forecast_Data!C917</f>
        <v>2015</v>
      </c>
      <c r="B923" s="1">
        <v>1</v>
      </c>
      <c r="C923" s="1">
        <f>Forecast_Data!E917</f>
        <v>0</v>
      </c>
      <c r="D923" s="1">
        <f>Forecast_Data!F917</f>
        <v>0</v>
      </c>
      <c r="E923" s="1">
        <f>Forecast_Data!G917</f>
        <v>0</v>
      </c>
      <c r="F923" s="1">
        <f>Forecast_Data!H917</f>
        <v>0</v>
      </c>
      <c r="G923" s="1">
        <f>Forecast_Data!I917</f>
        <v>0</v>
      </c>
      <c r="H923" s="1">
        <f>Forecast_Data!J917</f>
        <v>29</v>
      </c>
      <c r="I923" s="1">
        <f>Forecast_Data!K917</f>
        <v>1</v>
      </c>
      <c r="J923" s="1" t="str">
        <f>Forecast_Data!L917</f>
        <v>Robbie Gould</v>
      </c>
      <c r="K923" s="1" t="str">
        <f t="shared" si="62"/>
        <v>Robbie Gould-2015</v>
      </c>
      <c r="L923" s="13">
        <f t="shared" si="63"/>
        <v>0.95545739253438244</v>
      </c>
      <c r="M923" s="13">
        <f t="shared" si="64"/>
        <v>4.4542607465617556E-2</v>
      </c>
      <c r="N923" s="4">
        <f t="shared" si="65"/>
        <v>1.984043879836089E-3</v>
      </c>
    </row>
    <row r="924" spans="1:14" x14ac:dyDescent="0.25">
      <c r="A924" s="1">
        <f>Forecast_Data!C918</f>
        <v>2015</v>
      </c>
      <c r="B924" s="1">
        <v>1</v>
      </c>
      <c r="C924" s="1">
        <f>Forecast_Data!E918</f>
        <v>0</v>
      </c>
      <c r="D924" s="1">
        <f>Forecast_Data!F918</f>
        <v>0</v>
      </c>
      <c r="E924" s="1">
        <f>Forecast_Data!G918</f>
        <v>0</v>
      </c>
      <c r="F924" s="1">
        <f>Forecast_Data!H918</f>
        <v>0</v>
      </c>
      <c r="G924" s="1">
        <f>Forecast_Data!I918</f>
        <v>0</v>
      </c>
      <c r="H924" s="1">
        <f>Forecast_Data!J918</f>
        <v>35</v>
      </c>
      <c r="I924" s="1">
        <f>Forecast_Data!K918</f>
        <v>1</v>
      </c>
      <c r="J924" s="1" t="str">
        <f>Forecast_Data!L918</f>
        <v>Robbie Gould</v>
      </c>
      <c r="K924" s="1" t="str">
        <f t="shared" si="62"/>
        <v>Robbie Gould-2015</v>
      </c>
      <c r="L924" s="13">
        <f t="shared" si="63"/>
        <v>0.91513694994452599</v>
      </c>
      <c r="M924" s="13">
        <f t="shared" si="64"/>
        <v>8.486305005547401E-2</v>
      </c>
      <c r="N924" s="4">
        <f t="shared" si="65"/>
        <v>7.2017372647178871E-3</v>
      </c>
    </row>
    <row r="925" spans="1:14" x14ac:dyDescent="0.25">
      <c r="A925" s="1">
        <f>Forecast_Data!C919</f>
        <v>2015</v>
      </c>
      <c r="B925" s="1">
        <v>1</v>
      </c>
      <c r="C925" s="1">
        <f>Forecast_Data!E919</f>
        <v>0</v>
      </c>
      <c r="D925" s="1">
        <f>Forecast_Data!F919</f>
        <v>0</v>
      </c>
      <c r="E925" s="1">
        <f>Forecast_Data!G919</f>
        <v>0</v>
      </c>
      <c r="F925" s="1">
        <f>Forecast_Data!H919</f>
        <v>0</v>
      </c>
      <c r="G925" s="1">
        <f>Forecast_Data!I919</f>
        <v>0</v>
      </c>
      <c r="H925" s="1">
        <f>Forecast_Data!J919</f>
        <v>37</v>
      </c>
      <c r="I925" s="1">
        <f>Forecast_Data!K919</f>
        <v>1</v>
      </c>
      <c r="J925" s="1" t="str">
        <f>Forecast_Data!L919</f>
        <v>Robbie Gould</v>
      </c>
      <c r="K925" s="1" t="str">
        <f t="shared" si="62"/>
        <v>Robbie Gould-2015</v>
      </c>
      <c r="L925" s="13">
        <f t="shared" si="63"/>
        <v>0.89555645754546476</v>
      </c>
      <c r="M925" s="13">
        <f t="shared" si="64"/>
        <v>0.10444354245453524</v>
      </c>
      <c r="N925" s="4">
        <f t="shared" si="65"/>
        <v>1.0908453560452306E-2</v>
      </c>
    </row>
    <row r="926" spans="1:14" x14ac:dyDescent="0.25">
      <c r="A926" s="1">
        <f>Forecast_Data!C920</f>
        <v>2015</v>
      </c>
      <c r="B926" s="1">
        <v>1</v>
      </c>
      <c r="C926" s="1">
        <f>Forecast_Data!E920</f>
        <v>0</v>
      </c>
      <c r="D926" s="1">
        <f>Forecast_Data!F920</f>
        <v>0</v>
      </c>
      <c r="E926" s="1">
        <f>Forecast_Data!G920</f>
        <v>0</v>
      </c>
      <c r="F926" s="1">
        <f>Forecast_Data!H920</f>
        <v>0</v>
      </c>
      <c r="G926" s="1">
        <f>Forecast_Data!I920</f>
        <v>0</v>
      </c>
      <c r="H926" s="1">
        <f>Forecast_Data!J920</f>
        <v>36</v>
      </c>
      <c r="I926" s="1">
        <f>Forecast_Data!K920</f>
        <v>1</v>
      </c>
      <c r="J926" s="1" t="str">
        <f>Forecast_Data!L920</f>
        <v>Robbie Gould</v>
      </c>
      <c r="K926" s="1" t="str">
        <f t="shared" si="62"/>
        <v>Robbie Gould-2015</v>
      </c>
      <c r="L926" s="13">
        <f t="shared" si="63"/>
        <v>0.90580157209510104</v>
      </c>
      <c r="M926" s="13">
        <f t="shared" si="64"/>
        <v>9.4198427904898963E-2</v>
      </c>
      <c r="N926" s="4">
        <f t="shared" si="65"/>
        <v>8.8733438197544472E-3</v>
      </c>
    </row>
    <row r="927" spans="1:14" x14ac:dyDescent="0.25">
      <c r="A927" s="1">
        <f>Forecast_Data!C921</f>
        <v>2012</v>
      </c>
      <c r="B927" s="1">
        <v>1</v>
      </c>
      <c r="C927" s="1">
        <f>Forecast_Data!E921</f>
        <v>0</v>
      </c>
      <c r="D927" s="1">
        <f>Forecast_Data!F921</f>
        <v>0</v>
      </c>
      <c r="E927" s="1">
        <f>Forecast_Data!G921</f>
        <v>1</v>
      </c>
      <c r="F927" s="1">
        <f>Forecast_Data!H921</f>
        <v>1</v>
      </c>
      <c r="G927" s="1">
        <f>Forecast_Data!I921</f>
        <v>0</v>
      </c>
      <c r="H927" s="1">
        <f>Forecast_Data!J921</f>
        <v>35</v>
      </c>
      <c r="I927" s="1">
        <f>Forecast_Data!K921</f>
        <v>1</v>
      </c>
      <c r="J927" s="1" t="str">
        <f>Forecast_Data!L921</f>
        <v>Robbie Gould</v>
      </c>
      <c r="K927" s="1" t="str">
        <f t="shared" si="62"/>
        <v>Robbie Gould-2012</v>
      </c>
      <c r="L927" s="13">
        <f t="shared" si="63"/>
        <v>0.87472314060679446</v>
      </c>
      <c r="M927" s="13">
        <f t="shared" si="64"/>
        <v>0.12527685939320554</v>
      </c>
      <c r="N927" s="4">
        <f t="shared" si="65"/>
        <v>1.569429149942499E-2</v>
      </c>
    </row>
    <row r="928" spans="1:14" x14ac:dyDescent="0.25">
      <c r="A928" s="1">
        <f>Forecast_Data!C922</f>
        <v>2012</v>
      </c>
      <c r="B928" s="1">
        <v>1</v>
      </c>
      <c r="C928" s="1">
        <f>Forecast_Data!E922</f>
        <v>0</v>
      </c>
      <c r="D928" s="1">
        <f>Forecast_Data!F922</f>
        <v>0</v>
      </c>
      <c r="E928" s="1">
        <f>Forecast_Data!G922</f>
        <v>1</v>
      </c>
      <c r="F928" s="1">
        <f>Forecast_Data!H922</f>
        <v>1</v>
      </c>
      <c r="G928" s="1">
        <f>Forecast_Data!I922</f>
        <v>0</v>
      </c>
      <c r="H928" s="1">
        <f>Forecast_Data!J922</f>
        <v>26</v>
      </c>
      <c r="I928" s="1">
        <f>Forecast_Data!K922</f>
        <v>1</v>
      </c>
      <c r="J928" s="1" t="str">
        <f>Forecast_Data!L922</f>
        <v>Robbie Gould</v>
      </c>
      <c r="K928" s="1" t="str">
        <f t="shared" si="62"/>
        <v>Robbie Gould-2012</v>
      </c>
      <c r="L928" s="13">
        <f t="shared" si="63"/>
        <v>0.95142929474537097</v>
      </c>
      <c r="M928" s="13">
        <f t="shared" si="64"/>
        <v>4.8570705254629032E-2</v>
      </c>
      <c r="N928" s="4">
        <f t="shared" si="65"/>
        <v>2.3591134089320483E-3</v>
      </c>
    </row>
    <row r="929" spans="1:14" x14ac:dyDescent="0.25">
      <c r="A929" s="1">
        <f>Forecast_Data!C923</f>
        <v>2012</v>
      </c>
      <c r="B929" s="1">
        <v>1</v>
      </c>
      <c r="C929" s="1">
        <f>Forecast_Data!E923</f>
        <v>0</v>
      </c>
      <c r="D929" s="1">
        <f>Forecast_Data!F923</f>
        <v>0</v>
      </c>
      <c r="E929" s="1">
        <f>Forecast_Data!G923</f>
        <v>0</v>
      </c>
      <c r="F929" s="1">
        <f>Forecast_Data!H923</f>
        <v>0</v>
      </c>
      <c r="G929" s="1">
        <f>Forecast_Data!I923</f>
        <v>0</v>
      </c>
      <c r="H929" s="1">
        <f>Forecast_Data!J923</f>
        <v>45</v>
      </c>
      <c r="I929" s="1">
        <f>Forecast_Data!K923</f>
        <v>1</v>
      </c>
      <c r="J929" s="1" t="str">
        <f>Forecast_Data!L923</f>
        <v>Robbie Gould</v>
      </c>
      <c r="K929" s="1" t="str">
        <f t="shared" si="62"/>
        <v>Robbie Gould-2012</v>
      </c>
      <c r="L929" s="13">
        <f t="shared" si="63"/>
        <v>0.77414276972841145</v>
      </c>
      <c r="M929" s="13">
        <f t="shared" si="64"/>
        <v>0.22585723027158855</v>
      </c>
      <c r="N929" s="4">
        <f t="shared" si="65"/>
        <v>5.1011488465953374E-2</v>
      </c>
    </row>
    <row r="930" spans="1:14" x14ac:dyDescent="0.25">
      <c r="A930" s="1">
        <f>Forecast_Data!C924</f>
        <v>2012</v>
      </c>
      <c r="B930" s="1">
        <v>1</v>
      </c>
      <c r="C930" s="1">
        <f>Forecast_Data!E924</f>
        <v>0</v>
      </c>
      <c r="D930" s="1">
        <f>Forecast_Data!F924</f>
        <v>0</v>
      </c>
      <c r="E930" s="1">
        <f>Forecast_Data!G924</f>
        <v>1</v>
      </c>
      <c r="F930" s="1">
        <f>Forecast_Data!H924</f>
        <v>1</v>
      </c>
      <c r="G930" s="1">
        <f>Forecast_Data!I924</f>
        <v>0</v>
      </c>
      <c r="H930" s="1">
        <f>Forecast_Data!J924</f>
        <v>54</v>
      </c>
      <c r="I930" s="1">
        <f>Forecast_Data!K924</f>
        <v>1</v>
      </c>
      <c r="J930" s="1" t="str">
        <f>Forecast_Data!L924</f>
        <v>Robbie Gould</v>
      </c>
      <c r="K930" s="1" t="str">
        <f t="shared" si="62"/>
        <v>Robbie Gould-2012</v>
      </c>
      <c r="L930" s="13">
        <f t="shared" si="63"/>
        <v>0.44167572321281101</v>
      </c>
      <c r="M930" s="13">
        <f t="shared" si="64"/>
        <v>0.55832427678718899</v>
      </c>
      <c r="N930" s="4">
        <f t="shared" si="65"/>
        <v>0.31172599804993761</v>
      </c>
    </row>
    <row r="931" spans="1:14" x14ac:dyDescent="0.25">
      <c r="A931" s="1">
        <f>Forecast_Data!C925</f>
        <v>2012</v>
      </c>
      <c r="B931" s="1">
        <v>1</v>
      </c>
      <c r="C931" s="1">
        <f>Forecast_Data!E925</f>
        <v>0</v>
      </c>
      <c r="D931" s="1">
        <f>Forecast_Data!F925</f>
        <v>0</v>
      </c>
      <c r="E931" s="1">
        <f>Forecast_Data!G925</f>
        <v>1</v>
      </c>
      <c r="F931" s="1">
        <f>Forecast_Data!H925</f>
        <v>1</v>
      </c>
      <c r="G931" s="1">
        <f>Forecast_Data!I925</f>
        <v>0</v>
      </c>
      <c r="H931" s="1">
        <f>Forecast_Data!J925</f>
        <v>22</v>
      </c>
      <c r="I931" s="1">
        <f>Forecast_Data!K925</f>
        <v>1</v>
      </c>
      <c r="J931" s="1" t="str">
        <f>Forecast_Data!L925</f>
        <v>Robbie Gould</v>
      </c>
      <c r="K931" s="1" t="str">
        <f t="shared" si="62"/>
        <v>Robbie Gould-2012</v>
      </c>
      <c r="L931" s="13">
        <f t="shared" si="63"/>
        <v>0.96873274789446973</v>
      </c>
      <c r="M931" s="13">
        <f t="shared" si="64"/>
        <v>3.1267252105530274E-2</v>
      </c>
      <c r="N931" s="4">
        <f t="shared" si="65"/>
        <v>9.7764105423078741E-4</v>
      </c>
    </row>
    <row r="932" spans="1:14" x14ac:dyDescent="0.25">
      <c r="A932" s="1">
        <f>Forecast_Data!C926</f>
        <v>2012</v>
      </c>
      <c r="B932" s="1">
        <v>1</v>
      </c>
      <c r="C932" s="1">
        <f>Forecast_Data!E926</f>
        <v>0</v>
      </c>
      <c r="D932" s="1">
        <f>Forecast_Data!F926</f>
        <v>0</v>
      </c>
      <c r="E932" s="1">
        <f>Forecast_Data!G926</f>
        <v>1</v>
      </c>
      <c r="F932" s="1">
        <f>Forecast_Data!H926</f>
        <v>1</v>
      </c>
      <c r="G932" s="1">
        <f>Forecast_Data!I926</f>
        <v>0</v>
      </c>
      <c r="H932" s="1">
        <f>Forecast_Data!J926</f>
        <v>37</v>
      </c>
      <c r="I932" s="1">
        <f>Forecast_Data!K926</f>
        <v>1</v>
      </c>
      <c r="J932" s="1" t="str">
        <f>Forecast_Data!L926</f>
        <v>Robbie Gould</v>
      </c>
      <c r="K932" s="1" t="str">
        <f t="shared" si="62"/>
        <v>Robbie Gould-2012</v>
      </c>
      <c r="L932" s="13">
        <f t="shared" si="63"/>
        <v>0.84737312698903189</v>
      </c>
      <c r="M932" s="13">
        <f t="shared" si="64"/>
        <v>0.15262687301096811</v>
      </c>
      <c r="N932" s="4">
        <f t="shared" si="65"/>
        <v>2.3294962365106187E-2</v>
      </c>
    </row>
    <row r="933" spans="1:14" x14ac:dyDescent="0.25">
      <c r="A933" s="1">
        <f>Forecast_Data!C927</f>
        <v>2012</v>
      </c>
      <c r="B933" s="1">
        <v>1</v>
      </c>
      <c r="C933" s="1">
        <f>Forecast_Data!E927</f>
        <v>0</v>
      </c>
      <c r="D933" s="1">
        <f>Forecast_Data!F927</f>
        <v>0</v>
      </c>
      <c r="E933" s="1">
        <f>Forecast_Data!G927</f>
        <v>0</v>
      </c>
      <c r="F933" s="1">
        <f>Forecast_Data!H927</f>
        <v>1</v>
      </c>
      <c r="G933" s="1">
        <f>Forecast_Data!I927</f>
        <v>0</v>
      </c>
      <c r="H933" s="1">
        <f>Forecast_Data!J927</f>
        <v>32</v>
      </c>
      <c r="I933" s="1">
        <f>Forecast_Data!K927</f>
        <v>1</v>
      </c>
      <c r="J933" s="1" t="str">
        <f>Forecast_Data!L927</f>
        <v>Robbie Gould</v>
      </c>
      <c r="K933" s="1" t="str">
        <f t="shared" si="62"/>
        <v>Robbie Gould-2012</v>
      </c>
      <c r="L933" s="13">
        <f t="shared" si="63"/>
        <v>0.92421747345102112</v>
      </c>
      <c r="M933" s="13">
        <f t="shared" si="64"/>
        <v>7.5782526548978879E-2</v>
      </c>
      <c r="N933" s="4">
        <f t="shared" si="65"/>
        <v>5.7429913301466889E-3</v>
      </c>
    </row>
    <row r="934" spans="1:14" x14ac:dyDescent="0.25">
      <c r="A934" s="1">
        <f>Forecast_Data!C928</f>
        <v>2012</v>
      </c>
      <c r="B934" s="1">
        <v>1</v>
      </c>
      <c r="C934" s="1">
        <f>Forecast_Data!E928</f>
        <v>0</v>
      </c>
      <c r="D934" s="1">
        <f>Forecast_Data!F928</f>
        <v>0</v>
      </c>
      <c r="E934" s="1">
        <f>Forecast_Data!G928</f>
        <v>0</v>
      </c>
      <c r="F934" s="1">
        <f>Forecast_Data!H928</f>
        <v>1</v>
      </c>
      <c r="G934" s="1">
        <f>Forecast_Data!I928</f>
        <v>0</v>
      </c>
      <c r="H934" s="1">
        <f>Forecast_Data!J928</f>
        <v>31</v>
      </c>
      <c r="I934" s="1">
        <f>Forecast_Data!K928</f>
        <v>1</v>
      </c>
      <c r="J934" s="1" t="str">
        <f>Forecast_Data!L928</f>
        <v>Robbie Gould</v>
      </c>
      <c r="K934" s="1" t="str">
        <f t="shared" si="62"/>
        <v>Robbie Gould-2012</v>
      </c>
      <c r="L934" s="13">
        <f t="shared" si="63"/>
        <v>0.93186505756545035</v>
      </c>
      <c r="M934" s="13">
        <f t="shared" si="64"/>
        <v>6.813494243454965E-2</v>
      </c>
      <c r="N934" s="4">
        <f t="shared" si="65"/>
        <v>4.6423703805593946E-3</v>
      </c>
    </row>
    <row r="935" spans="1:14" x14ac:dyDescent="0.25">
      <c r="A935" s="1">
        <f>Forecast_Data!C929</f>
        <v>2012</v>
      </c>
      <c r="B935" s="1">
        <v>1</v>
      </c>
      <c r="C935" s="1">
        <f>Forecast_Data!E929</f>
        <v>0</v>
      </c>
      <c r="D935" s="1">
        <f>Forecast_Data!F929</f>
        <v>0</v>
      </c>
      <c r="E935" s="1">
        <f>Forecast_Data!G929</f>
        <v>0</v>
      </c>
      <c r="F935" s="1">
        <f>Forecast_Data!H929</f>
        <v>1</v>
      </c>
      <c r="G935" s="1">
        <f>Forecast_Data!I929</f>
        <v>0</v>
      </c>
      <c r="H935" s="1">
        <f>Forecast_Data!J929</f>
        <v>39</v>
      </c>
      <c r="I935" s="1">
        <f>Forecast_Data!K929</f>
        <v>1</v>
      </c>
      <c r="J935" s="1" t="str">
        <f>Forecast_Data!L929</f>
        <v>Robbie Gould</v>
      </c>
      <c r="K935" s="1" t="str">
        <f t="shared" si="62"/>
        <v>Robbie Gould-2012</v>
      </c>
      <c r="L935" s="13">
        <f t="shared" si="63"/>
        <v>0.84537172939526051</v>
      </c>
      <c r="M935" s="13">
        <f t="shared" si="64"/>
        <v>0.15462827060473949</v>
      </c>
      <c r="N935" s="4">
        <f t="shared" si="65"/>
        <v>2.3909902070212544E-2</v>
      </c>
    </row>
    <row r="936" spans="1:14" x14ac:dyDescent="0.25">
      <c r="A936" s="1">
        <f>Forecast_Data!C930</f>
        <v>2012</v>
      </c>
      <c r="B936" s="1">
        <v>1</v>
      </c>
      <c r="C936" s="1">
        <f>Forecast_Data!E930</f>
        <v>0</v>
      </c>
      <c r="D936" s="1">
        <f>Forecast_Data!F930</f>
        <v>0</v>
      </c>
      <c r="E936" s="1">
        <f>Forecast_Data!G930</f>
        <v>0</v>
      </c>
      <c r="F936" s="1">
        <f>Forecast_Data!H930</f>
        <v>1</v>
      </c>
      <c r="G936" s="1">
        <f>Forecast_Data!I930</f>
        <v>0</v>
      </c>
      <c r="H936" s="1">
        <f>Forecast_Data!J930</f>
        <v>47</v>
      </c>
      <c r="I936" s="1">
        <f>Forecast_Data!K930</f>
        <v>0</v>
      </c>
      <c r="J936" s="1" t="str">
        <f>Forecast_Data!L930</f>
        <v>Robbie Gould</v>
      </c>
      <c r="K936" s="1" t="str">
        <f t="shared" si="62"/>
        <v>Robbie Gould-2012</v>
      </c>
      <c r="L936" s="13">
        <f t="shared" si="63"/>
        <v>0.68606945453005364</v>
      </c>
      <c r="M936" s="13">
        <f t="shared" si="64"/>
        <v>-0.68606945453005364</v>
      </c>
      <c r="N936" s="4">
        <f t="shared" si="65"/>
        <v>0.47069129643916535</v>
      </c>
    </row>
    <row r="937" spans="1:14" x14ac:dyDescent="0.25">
      <c r="A937" s="1">
        <f>Forecast_Data!C931</f>
        <v>2012</v>
      </c>
      <c r="B937" s="1">
        <v>1</v>
      </c>
      <c r="C937" s="1">
        <f>Forecast_Data!E931</f>
        <v>0</v>
      </c>
      <c r="D937" s="1">
        <f>Forecast_Data!F931</f>
        <v>0</v>
      </c>
      <c r="E937" s="1">
        <f>Forecast_Data!G931</f>
        <v>0</v>
      </c>
      <c r="F937" s="1">
        <f>Forecast_Data!H931</f>
        <v>1</v>
      </c>
      <c r="G937" s="1">
        <f>Forecast_Data!I931</f>
        <v>0</v>
      </c>
      <c r="H937" s="1">
        <f>Forecast_Data!J931</f>
        <v>21</v>
      </c>
      <c r="I937" s="1">
        <f>Forecast_Data!K931</f>
        <v>1</v>
      </c>
      <c r="J937" s="1" t="str">
        <f>Forecast_Data!L931</f>
        <v>Robbie Gould</v>
      </c>
      <c r="K937" s="1" t="str">
        <f t="shared" si="62"/>
        <v>Robbie Gould-2012</v>
      </c>
      <c r="L937" s="13">
        <f t="shared" si="63"/>
        <v>0.97728781281658972</v>
      </c>
      <c r="M937" s="13">
        <f t="shared" si="64"/>
        <v>2.2712187183410282E-2</v>
      </c>
      <c r="N937" s="4">
        <f t="shared" si="65"/>
        <v>5.1584344665426629E-4</v>
      </c>
    </row>
    <row r="938" spans="1:14" x14ac:dyDescent="0.25">
      <c r="A938" s="1">
        <f>Forecast_Data!C932</f>
        <v>2012</v>
      </c>
      <c r="B938" s="1">
        <v>1</v>
      </c>
      <c r="C938" s="1">
        <f>Forecast_Data!E932</f>
        <v>0</v>
      </c>
      <c r="D938" s="1">
        <f>Forecast_Data!F932</f>
        <v>1</v>
      </c>
      <c r="E938" s="1">
        <f>Forecast_Data!G932</f>
        <v>1</v>
      </c>
      <c r="F938" s="1">
        <f>Forecast_Data!H932</f>
        <v>1</v>
      </c>
      <c r="G938" s="1">
        <f>Forecast_Data!I932</f>
        <v>0</v>
      </c>
      <c r="H938" s="1">
        <f>Forecast_Data!J932</f>
        <v>33</v>
      </c>
      <c r="I938" s="1">
        <f>Forecast_Data!K932</f>
        <v>0</v>
      </c>
      <c r="J938" s="1" t="str">
        <f>Forecast_Data!L932</f>
        <v>Robbie Gould</v>
      </c>
      <c r="K938" s="1" t="str">
        <f t="shared" si="62"/>
        <v>Robbie Gould-2012</v>
      </c>
      <c r="L938" s="13">
        <f t="shared" si="63"/>
        <v>0.85761032401910242</v>
      </c>
      <c r="M938" s="13">
        <f t="shared" si="64"/>
        <v>-0.85761032401910242</v>
      </c>
      <c r="N938" s="4">
        <f t="shared" si="65"/>
        <v>0.73549546786414988</v>
      </c>
    </row>
    <row r="939" spans="1:14" x14ac:dyDescent="0.25">
      <c r="A939" s="1">
        <f>Forecast_Data!C933</f>
        <v>2012</v>
      </c>
      <c r="B939" s="1">
        <v>1</v>
      </c>
      <c r="C939" s="1">
        <f>Forecast_Data!E933</f>
        <v>0</v>
      </c>
      <c r="D939" s="1">
        <f>Forecast_Data!F933</f>
        <v>1</v>
      </c>
      <c r="E939" s="1">
        <f>Forecast_Data!G933</f>
        <v>1</v>
      </c>
      <c r="F939" s="1">
        <f>Forecast_Data!H933</f>
        <v>1</v>
      </c>
      <c r="G939" s="1">
        <f>Forecast_Data!I933</f>
        <v>0</v>
      </c>
      <c r="H939" s="1">
        <f>Forecast_Data!J933</f>
        <v>41</v>
      </c>
      <c r="I939" s="1">
        <f>Forecast_Data!K933</f>
        <v>1</v>
      </c>
      <c r="J939" s="1" t="str">
        <f>Forecast_Data!L933</f>
        <v>Robbie Gould</v>
      </c>
      <c r="K939" s="1" t="str">
        <f t="shared" si="62"/>
        <v>Robbie Gould-2012</v>
      </c>
      <c r="L939" s="13">
        <f t="shared" si="63"/>
        <v>0.70653968759905894</v>
      </c>
      <c r="M939" s="13">
        <f t="shared" si="64"/>
        <v>0.29346031240094106</v>
      </c>
      <c r="N939" s="4">
        <f t="shared" si="65"/>
        <v>8.6118954954457927E-2</v>
      </c>
    </row>
    <row r="940" spans="1:14" x14ac:dyDescent="0.25">
      <c r="A940" s="1">
        <f>Forecast_Data!C934</f>
        <v>2012</v>
      </c>
      <c r="B940" s="1">
        <v>1</v>
      </c>
      <c r="C940" s="1">
        <f>Forecast_Data!E934</f>
        <v>0</v>
      </c>
      <c r="D940" s="1">
        <f>Forecast_Data!F934</f>
        <v>0</v>
      </c>
      <c r="E940" s="1">
        <f>Forecast_Data!G934</f>
        <v>0</v>
      </c>
      <c r="F940" s="1">
        <f>Forecast_Data!H934</f>
        <v>1</v>
      </c>
      <c r="G940" s="1">
        <f>Forecast_Data!I934</f>
        <v>0</v>
      </c>
      <c r="H940" s="1">
        <f>Forecast_Data!J934</f>
        <v>40</v>
      </c>
      <c r="I940" s="1">
        <f>Forecast_Data!K934</f>
        <v>1</v>
      </c>
      <c r="J940" s="1" t="str">
        <f>Forecast_Data!L934</f>
        <v>Robbie Gould</v>
      </c>
      <c r="K940" s="1" t="str">
        <f t="shared" si="62"/>
        <v>Robbie Gould-2012</v>
      </c>
      <c r="L940" s="13">
        <f t="shared" si="63"/>
        <v>0.82978923818292694</v>
      </c>
      <c r="M940" s="13">
        <f t="shared" si="64"/>
        <v>0.17021076181707306</v>
      </c>
      <c r="N940" s="4">
        <f t="shared" si="65"/>
        <v>2.8971703438348376E-2</v>
      </c>
    </row>
    <row r="941" spans="1:14" x14ac:dyDescent="0.25">
      <c r="A941" s="1">
        <f>Forecast_Data!C935</f>
        <v>2012</v>
      </c>
      <c r="B941" s="1">
        <v>1</v>
      </c>
      <c r="C941" s="1">
        <f>Forecast_Data!E935</f>
        <v>0</v>
      </c>
      <c r="D941" s="1">
        <f>Forecast_Data!F935</f>
        <v>0</v>
      </c>
      <c r="E941" s="1">
        <f>Forecast_Data!G935</f>
        <v>0</v>
      </c>
      <c r="F941" s="1">
        <f>Forecast_Data!H935</f>
        <v>1</v>
      </c>
      <c r="G941" s="1">
        <f>Forecast_Data!I935</f>
        <v>0</v>
      </c>
      <c r="H941" s="1">
        <f>Forecast_Data!J935</f>
        <v>25</v>
      </c>
      <c r="I941" s="1">
        <f>Forecast_Data!K935</f>
        <v>1</v>
      </c>
      <c r="J941" s="1" t="str">
        <f>Forecast_Data!L935</f>
        <v>Robbie Gould</v>
      </c>
      <c r="K941" s="1" t="str">
        <f t="shared" si="62"/>
        <v>Robbie Gould-2012</v>
      </c>
      <c r="L941" s="13">
        <f t="shared" si="63"/>
        <v>0.96454550109563053</v>
      </c>
      <c r="M941" s="13">
        <f t="shared" si="64"/>
        <v>3.5454498904369469E-2</v>
      </c>
      <c r="N941" s="4">
        <f t="shared" si="65"/>
        <v>1.2570214925599359E-3</v>
      </c>
    </row>
    <row r="942" spans="1:14" x14ac:dyDescent="0.25">
      <c r="A942" s="1">
        <f>Forecast_Data!C936</f>
        <v>2012</v>
      </c>
      <c r="B942" s="1">
        <v>1</v>
      </c>
      <c r="C942" s="1">
        <f>Forecast_Data!E936</f>
        <v>0</v>
      </c>
      <c r="D942" s="1">
        <f>Forecast_Data!F936</f>
        <v>0</v>
      </c>
      <c r="E942" s="1">
        <f>Forecast_Data!G936</f>
        <v>0</v>
      </c>
      <c r="F942" s="1">
        <f>Forecast_Data!H936</f>
        <v>1</v>
      </c>
      <c r="G942" s="1">
        <f>Forecast_Data!I936</f>
        <v>0</v>
      </c>
      <c r="H942" s="1">
        <f>Forecast_Data!J936</f>
        <v>22</v>
      </c>
      <c r="I942" s="1">
        <f>Forecast_Data!K936</f>
        <v>1</v>
      </c>
      <c r="J942" s="1" t="str">
        <f>Forecast_Data!L936</f>
        <v>Robbie Gould</v>
      </c>
      <c r="K942" s="1" t="str">
        <f t="shared" si="62"/>
        <v>Robbie Gould-2012</v>
      </c>
      <c r="L942" s="13">
        <f t="shared" si="63"/>
        <v>0.97459958929510371</v>
      </c>
      <c r="M942" s="13">
        <f t="shared" si="64"/>
        <v>2.5400410704896292E-2</v>
      </c>
      <c r="N942" s="4">
        <f t="shared" si="65"/>
        <v>6.451808639774102E-4</v>
      </c>
    </row>
    <row r="943" spans="1:14" x14ac:dyDescent="0.25">
      <c r="A943" s="1">
        <f>Forecast_Data!C937</f>
        <v>2012</v>
      </c>
      <c r="B943" s="1">
        <v>1</v>
      </c>
      <c r="C943" s="1">
        <f>Forecast_Data!E937</f>
        <v>1</v>
      </c>
      <c r="D943" s="1">
        <f>Forecast_Data!F937</f>
        <v>0</v>
      </c>
      <c r="E943" s="1">
        <f>Forecast_Data!G937</f>
        <v>0</v>
      </c>
      <c r="F943" s="1">
        <f>Forecast_Data!H937</f>
        <v>1</v>
      </c>
      <c r="G943" s="1">
        <f>Forecast_Data!I937</f>
        <v>0</v>
      </c>
      <c r="H943" s="1">
        <f>Forecast_Data!J937</f>
        <v>51</v>
      </c>
      <c r="I943" s="1">
        <f>Forecast_Data!K937</f>
        <v>1</v>
      </c>
      <c r="J943" s="1" t="str">
        <f>Forecast_Data!L937</f>
        <v>Robbie Gould</v>
      </c>
      <c r="K943" s="1" t="str">
        <f t="shared" si="62"/>
        <v>Robbie Gould-2012</v>
      </c>
      <c r="L943" s="13">
        <f t="shared" si="63"/>
        <v>0.50645070965740513</v>
      </c>
      <c r="M943" s="13">
        <f t="shared" si="64"/>
        <v>0.49354929034259487</v>
      </c>
      <c r="N943" s="4">
        <f t="shared" si="65"/>
        <v>0.24359090199767902</v>
      </c>
    </row>
    <row r="944" spans="1:14" x14ac:dyDescent="0.25">
      <c r="A944" s="1">
        <f>Forecast_Data!C938</f>
        <v>2012</v>
      </c>
      <c r="B944" s="1">
        <v>1</v>
      </c>
      <c r="C944" s="1">
        <f>Forecast_Data!E938</f>
        <v>1</v>
      </c>
      <c r="D944" s="1">
        <f>Forecast_Data!F938</f>
        <v>0</v>
      </c>
      <c r="E944" s="1">
        <f>Forecast_Data!G938</f>
        <v>0</v>
      </c>
      <c r="F944" s="1">
        <f>Forecast_Data!H938</f>
        <v>1</v>
      </c>
      <c r="G944" s="1">
        <f>Forecast_Data!I938</f>
        <v>0</v>
      </c>
      <c r="H944" s="1">
        <f>Forecast_Data!J938</f>
        <v>24</v>
      </c>
      <c r="I944" s="1">
        <f>Forecast_Data!K938</f>
        <v>1</v>
      </c>
      <c r="J944" s="1" t="str">
        <f>Forecast_Data!L938</f>
        <v>Robbie Gould</v>
      </c>
      <c r="K944" s="1" t="str">
        <f t="shared" si="62"/>
        <v>Robbie Gould-2012</v>
      </c>
      <c r="L944" s="13">
        <f t="shared" si="63"/>
        <v>0.95773026683103069</v>
      </c>
      <c r="M944" s="13">
        <f t="shared" si="64"/>
        <v>4.2269733168969315E-2</v>
      </c>
      <c r="N944" s="4">
        <f t="shared" si="65"/>
        <v>1.7867303421758647E-3</v>
      </c>
    </row>
    <row r="945" spans="1:14" x14ac:dyDescent="0.25">
      <c r="A945" s="1">
        <f>Forecast_Data!C939</f>
        <v>2012</v>
      </c>
      <c r="B945" s="1">
        <v>1</v>
      </c>
      <c r="C945" s="1">
        <f>Forecast_Data!E939</f>
        <v>1</v>
      </c>
      <c r="D945" s="1">
        <f>Forecast_Data!F939</f>
        <v>0</v>
      </c>
      <c r="E945" s="1">
        <f>Forecast_Data!G939</f>
        <v>0</v>
      </c>
      <c r="F945" s="1">
        <f>Forecast_Data!H939</f>
        <v>1</v>
      </c>
      <c r="G945" s="1">
        <f>Forecast_Data!I939</f>
        <v>0</v>
      </c>
      <c r="H945" s="1">
        <f>Forecast_Data!J939</f>
        <v>48</v>
      </c>
      <c r="I945" s="1">
        <f>Forecast_Data!K939</f>
        <v>0</v>
      </c>
      <c r="J945" s="1" t="str">
        <f>Forecast_Data!L939</f>
        <v>Robbie Gould</v>
      </c>
      <c r="K945" s="1" t="str">
        <f t="shared" si="62"/>
        <v>Robbie Gould-2012</v>
      </c>
      <c r="L945" s="13">
        <f t="shared" si="63"/>
        <v>0.5913765256328698</v>
      </c>
      <c r="M945" s="13">
        <f t="shared" si="64"/>
        <v>-0.5913765256328698</v>
      </c>
      <c r="N945" s="4">
        <f t="shared" si="65"/>
        <v>0.34972619506960428</v>
      </c>
    </row>
    <row r="946" spans="1:14" x14ac:dyDescent="0.25">
      <c r="A946" s="1">
        <f>Forecast_Data!C940</f>
        <v>2012</v>
      </c>
      <c r="B946" s="1">
        <v>1</v>
      </c>
      <c r="C946" s="1">
        <f>Forecast_Data!E940</f>
        <v>0</v>
      </c>
      <c r="D946" s="1">
        <f>Forecast_Data!F940</f>
        <v>1</v>
      </c>
      <c r="E946" s="1">
        <f>Forecast_Data!G940</f>
        <v>0</v>
      </c>
      <c r="F946" s="1">
        <f>Forecast_Data!H940</f>
        <v>1</v>
      </c>
      <c r="G946" s="1">
        <f>Forecast_Data!I940</f>
        <v>0</v>
      </c>
      <c r="H946" s="1">
        <f>Forecast_Data!J940</f>
        <v>47</v>
      </c>
      <c r="I946" s="1">
        <f>Forecast_Data!K940</f>
        <v>1</v>
      </c>
      <c r="J946" s="1" t="str">
        <f>Forecast_Data!L940</f>
        <v>Robbie Gould</v>
      </c>
      <c r="K946" s="1" t="str">
        <f t="shared" si="62"/>
        <v>Robbie Gould-2012</v>
      </c>
      <c r="L946" s="13">
        <f t="shared" si="63"/>
        <v>0.59983360131421715</v>
      </c>
      <c r="M946" s="13">
        <f t="shared" si="64"/>
        <v>0.40016639868578285</v>
      </c>
      <c r="N946" s="4">
        <f t="shared" si="65"/>
        <v>0.16013314663714892</v>
      </c>
    </row>
    <row r="947" spans="1:14" x14ac:dyDescent="0.25">
      <c r="A947" s="1">
        <f>Forecast_Data!C941</f>
        <v>2012</v>
      </c>
      <c r="B947" s="1">
        <v>1</v>
      </c>
      <c r="C947" s="1">
        <f>Forecast_Data!E941</f>
        <v>0</v>
      </c>
      <c r="D947" s="1">
        <f>Forecast_Data!F941</f>
        <v>1</v>
      </c>
      <c r="E947" s="1">
        <f>Forecast_Data!G941</f>
        <v>0</v>
      </c>
      <c r="F947" s="1">
        <f>Forecast_Data!H941</f>
        <v>1</v>
      </c>
      <c r="G947" s="1">
        <f>Forecast_Data!I941</f>
        <v>0</v>
      </c>
      <c r="H947" s="1">
        <f>Forecast_Data!J941</f>
        <v>39</v>
      </c>
      <c r="I947" s="1">
        <f>Forecast_Data!K941</f>
        <v>0</v>
      </c>
      <c r="J947" s="1" t="str">
        <f>Forecast_Data!L941</f>
        <v>Robbie Gould</v>
      </c>
      <c r="K947" s="1" t="str">
        <f t="shared" si="62"/>
        <v>Robbie Gould-2012</v>
      </c>
      <c r="L947" s="13">
        <f t="shared" si="63"/>
        <v>0.78946726088681385</v>
      </c>
      <c r="M947" s="13">
        <f t="shared" si="64"/>
        <v>-0.78946726088681385</v>
      </c>
      <c r="N947" s="4">
        <f t="shared" si="65"/>
        <v>0.62325855601212865</v>
      </c>
    </row>
    <row r="948" spans="1:14" x14ac:dyDescent="0.25">
      <c r="A948" s="1">
        <f>Forecast_Data!C942</f>
        <v>2012</v>
      </c>
      <c r="B948" s="1">
        <v>1</v>
      </c>
      <c r="C948" s="1">
        <f>Forecast_Data!E942</f>
        <v>0</v>
      </c>
      <c r="D948" s="1">
        <f>Forecast_Data!F942</f>
        <v>1</v>
      </c>
      <c r="E948" s="1">
        <f>Forecast_Data!G942</f>
        <v>0</v>
      </c>
      <c r="F948" s="1">
        <f>Forecast_Data!H942</f>
        <v>1</v>
      </c>
      <c r="G948" s="1">
        <f>Forecast_Data!I942</f>
        <v>0</v>
      </c>
      <c r="H948" s="1">
        <f>Forecast_Data!J942</f>
        <v>46</v>
      </c>
      <c r="I948" s="1">
        <f>Forecast_Data!K942</f>
        <v>1</v>
      </c>
      <c r="J948" s="1" t="str">
        <f>Forecast_Data!L942</f>
        <v>Robbie Gould</v>
      </c>
      <c r="K948" s="1" t="str">
        <f t="shared" si="62"/>
        <v>Robbie Gould-2012</v>
      </c>
      <c r="L948" s="13">
        <f t="shared" si="63"/>
        <v>0.62700511660190006</v>
      </c>
      <c r="M948" s="13">
        <f t="shared" si="64"/>
        <v>0.37299488339809994</v>
      </c>
      <c r="N948" s="4">
        <f t="shared" si="65"/>
        <v>0.13912518304116217</v>
      </c>
    </row>
    <row r="949" spans="1:14" x14ac:dyDescent="0.25">
      <c r="A949" s="1">
        <f>Forecast_Data!C943</f>
        <v>2012</v>
      </c>
      <c r="B949" s="1">
        <v>1</v>
      </c>
      <c r="C949" s="1">
        <f>Forecast_Data!E943</f>
        <v>0</v>
      </c>
      <c r="D949" s="1">
        <f>Forecast_Data!F943</f>
        <v>0</v>
      </c>
      <c r="E949" s="1">
        <f>Forecast_Data!G943</f>
        <v>0</v>
      </c>
      <c r="F949" s="1">
        <f>Forecast_Data!H943</f>
        <v>1</v>
      </c>
      <c r="G949" s="1">
        <f>Forecast_Data!I943</f>
        <v>0</v>
      </c>
      <c r="H949" s="1">
        <f>Forecast_Data!J943</f>
        <v>46</v>
      </c>
      <c r="I949" s="1">
        <f>Forecast_Data!K943</f>
        <v>1</v>
      </c>
      <c r="J949" s="1" t="str">
        <f>Forecast_Data!L943</f>
        <v>Robbie Gould</v>
      </c>
      <c r="K949" s="1" t="str">
        <f t="shared" si="62"/>
        <v>Robbie Gould-2012</v>
      </c>
      <c r="L949" s="13">
        <f t="shared" si="63"/>
        <v>0.71021434096769342</v>
      </c>
      <c r="M949" s="13">
        <f t="shared" si="64"/>
        <v>0.28978565903230658</v>
      </c>
      <c r="N949" s="4">
        <f t="shared" si="65"/>
        <v>8.3975728180788245E-2</v>
      </c>
    </row>
    <row r="950" spans="1:14" x14ac:dyDescent="0.25">
      <c r="A950" s="1">
        <f>Forecast_Data!C944</f>
        <v>2013</v>
      </c>
      <c r="B950" s="1">
        <v>1</v>
      </c>
      <c r="C950" s="1">
        <f>Forecast_Data!E944</f>
        <v>0</v>
      </c>
      <c r="D950" s="1">
        <f>Forecast_Data!F944</f>
        <v>0</v>
      </c>
      <c r="E950" s="1">
        <f>Forecast_Data!G944</f>
        <v>1</v>
      </c>
      <c r="F950" s="1">
        <f>Forecast_Data!H944</f>
        <v>1</v>
      </c>
      <c r="G950" s="1">
        <f>Forecast_Data!I944</f>
        <v>0</v>
      </c>
      <c r="H950" s="1">
        <f>Forecast_Data!J944</f>
        <v>58</v>
      </c>
      <c r="I950" s="1">
        <f>Forecast_Data!K944</f>
        <v>1</v>
      </c>
      <c r="J950" s="1" t="str">
        <f>Forecast_Data!L944</f>
        <v>Robbie Gould</v>
      </c>
      <c r="K950" s="1" t="str">
        <f t="shared" si="62"/>
        <v>Robbie Gould-2013</v>
      </c>
      <c r="L950" s="13">
        <f t="shared" si="63"/>
        <v>0.3334023409365931</v>
      </c>
      <c r="M950" s="13">
        <f t="shared" si="64"/>
        <v>0.66659765906340684</v>
      </c>
      <c r="N950" s="4">
        <f t="shared" si="65"/>
        <v>0.444352439068814</v>
      </c>
    </row>
    <row r="951" spans="1:14" x14ac:dyDescent="0.25">
      <c r="A951" s="1">
        <f>Forecast_Data!C945</f>
        <v>2013</v>
      </c>
      <c r="B951" s="1">
        <v>1</v>
      </c>
      <c r="C951" s="1">
        <f>Forecast_Data!E945</f>
        <v>1</v>
      </c>
      <c r="D951" s="1">
        <f>Forecast_Data!F945</f>
        <v>0</v>
      </c>
      <c r="E951" s="1">
        <f>Forecast_Data!G945</f>
        <v>0</v>
      </c>
      <c r="F951" s="1">
        <f>Forecast_Data!H945</f>
        <v>1</v>
      </c>
      <c r="G951" s="1">
        <f>Forecast_Data!I945</f>
        <v>0</v>
      </c>
      <c r="H951" s="1">
        <f>Forecast_Data!J945</f>
        <v>20</v>
      </c>
      <c r="I951" s="1">
        <f>Forecast_Data!K945</f>
        <v>1</v>
      </c>
      <c r="J951" s="1" t="str">
        <f>Forecast_Data!L945</f>
        <v>Robbie Gould</v>
      </c>
      <c r="K951" s="1" t="str">
        <f t="shared" si="62"/>
        <v>Robbie Gould-2013</v>
      </c>
      <c r="L951" s="13">
        <f t="shared" si="63"/>
        <v>0.97285302935843088</v>
      </c>
      <c r="M951" s="13">
        <f t="shared" si="64"/>
        <v>2.7146970641569124E-2</v>
      </c>
      <c r="N951" s="4">
        <f t="shared" si="65"/>
        <v>7.369580150142159E-4</v>
      </c>
    </row>
    <row r="952" spans="1:14" x14ac:dyDescent="0.25">
      <c r="A952" s="1">
        <f>Forecast_Data!C946</f>
        <v>2013</v>
      </c>
      <c r="B952" s="1">
        <v>1</v>
      </c>
      <c r="C952" s="1">
        <f>Forecast_Data!E946</f>
        <v>0</v>
      </c>
      <c r="D952" s="1">
        <f>Forecast_Data!F946</f>
        <v>0</v>
      </c>
      <c r="E952" s="1">
        <f>Forecast_Data!G946</f>
        <v>0</v>
      </c>
      <c r="F952" s="1">
        <f>Forecast_Data!H946</f>
        <v>1</v>
      </c>
      <c r="G952" s="1">
        <f>Forecast_Data!I946</f>
        <v>0</v>
      </c>
      <c r="H952" s="1">
        <f>Forecast_Data!J946</f>
        <v>47</v>
      </c>
      <c r="I952" s="1">
        <f>Forecast_Data!K946</f>
        <v>1</v>
      </c>
      <c r="J952" s="1" t="str">
        <f>Forecast_Data!L946</f>
        <v>Robbie Gould</v>
      </c>
      <c r="K952" s="1" t="str">
        <f t="shared" si="62"/>
        <v>Robbie Gould-2013</v>
      </c>
      <c r="L952" s="13">
        <f t="shared" si="63"/>
        <v>0.68606945453005364</v>
      </c>
      <c r="M952" s="13">
        <f t="shared" si="64"/>
        <v>0.31393054546994636</v>
      </c>
      <c r="N952" s="4">
        <f t="shared" si="65"/>
        <v>9.8552387379058068E-2</v>
      </c>
    </row>
    <row r="953" spans="1:14" x14ac:dyDescent="0.25">
      <c r="A953" s="1">
        <f>Forecast_Data!C947</f>
        <v>2013</v>
      </c>
      <c r="B953" s="1">
        <v>1</v>
      </c>
      <c r="C953" s="1">
        <f>Forecast_Data!E947</f>
        <v>0</v>
      </c>
      <c r="D953" s="1">
        <f>Forecast_Data!F947</f>
        <v>0</v>
      </c>
      <c r="E953" s="1">
        <f>Forecast_Data!G947</f>
        <v>0</v>
      </c>
      <c r="F953" s="1">
        <f>Forecast_Data!H947</f>
        <v>1</v>
      </c>
      <c r="G953" s="1">
        <f>Forecast_Data!I947</f>
        <v>0</v>
      </c>
      <c r="H953" s="1">
        <f>Forecast_Data!J947</f>
        <v>32</v>
      </c>
      <c r="I953" s="1">
        <f>Forecast_Data!K947</f>
        <v>1</v>
      </c>
      <c r="J953" s="1" t="str">
        <f>Forecast_Data!L947</f>
        <v>Robbie Gould</v>
      </c>
      <c r="K953" s="1" t="str">
        <f t="shared" si="62"/>
        <v>Robbie Gould-2013</v>
      </c>
      <c r="L953" s="13">
        <f t="shared" si="63"/>
        <v>0.92421747345102112</v>
      </c>
      <c r="M953" s="13">
        <f t="shared" si="64"/>
        <v>7.5782526548978879E-2</v>
      </c>
      <c r="N953" s="4">
        <f t="shared" si="65"/>
        <v>5.7429913301466889E-3</v>
      </c>
    </row>
    <row r="954" spans="1:14" x14ac:dyDescent="0.25">
      <c r="A954" s="1">
        <f>Forecast_Data!C948</f>
        <v>2013</v>
      </c>
      <c r="B954" s="1">
        <v>1</v>
      </c>
      <c r="C954" s="1">
        <f>Forecast_Data!E948</f>
        <v>0</v>
      </c>
      <c r="D954" s="1">
        <f>Forecast_Data!F948</f>
        <v>0</v>
      </c>
      <c r="E954" s="1">
        <f>Forecast_Data!G948</f>
        <v>1</v>
      </c>
      <c r="F954" s="1">
        <f>Forecast_Data!H948</f>
        <v>1</v>
      </c>
      <c r="G954" s="1">
        <f>Forecast_Data!I948</f>
        <v>0</v>
      </c>
      <c r="H954" s="1">
        <f>Forecast_Data!J948</f>
        <v>27</v>
      </c>
      <c r="I954" s="1">
        <f>Forecast_Data!K948</f>
        <v>1</v>
      </c>
      <c r="J954" s="1" t="str">
        <f>Forecast_Data!L948</f>
        <v>Robbie Gould</v>
      </c>
      <c r="K954" s="1" t="str">
        <f t="shared" si="62"/>
        <v>Robbie Gould-2013</v>
      </c>
      <c r="L954" s="13">
        <f t="shared" si="63"/>
        <v>0.94585003107835597</v>
      </c>
      <c r="M954" s="13">
        <f t="shared" si="64"/>
        <v>5.4149968921644032E-2</v>
      </c>
      <c r="N954" s="4">
        <f t="shared" si="65"/>
        <v>2.9322191342150143E-3</v>
      </c>
    </row>
    <row r="955" spans="1:14" x14ac:dyDescent="0.25">
      <c r="A955" s="1">
        <f>Forecast_Data!C949</f>
        <v>2013</v>
      </c>
      <c r="B955" s="1">
        <v>1</v>
      </c>
      <c r="C955" s="1">
        <f>Forecast_Data!E949</f>
        <v>0</v>
      </c>
      <c r="D955" s="1">
        <f>Forecast_Data!F949</f>
        <v>0</v>
      </c>
      <c r="E955" s="1">
        <f>Forecast_Data!G949</f>
        <v>1</v>
      </c>
      <c r="F955" s="1">
        <f>Forecast_Data!H949</f>
        <v>1</v>
      </c>
      <c r="G955" s="1">
        <f>Forecast_Data!I949</f>
        <v>0</v>
      </c>
      <c r="H955" s="1">
        <f>Forecast_Data!J949</f>
        <v>47</v>
      </c>
      <c r="I955" s="1">
        <f>Forecast_Data!K949</f>
        <v>1</v>
      </c>
      <c r="J955" s="1" t="str">
        <f>Forecast_Data!L949</f>
        <v>Robbie Gould</v>
      </c>
      <c r="K955" s="1" t="str">
        <f t="shared" si="62"/>
        <v>Robbie Gould-2013</v>
      </c>
      <c r="L955" s="13">
        <f t="shared" si="63"/>
        <v>0.63829306485044435</v>
      </c>
      <c r="M955" s="13">
        <f t="shared" si="64"/>
        <v>0.36170693514955565</v>
      </c>
      <c r="N955" s="4">
        <f t="shared" si="65"/>
        <v>0.13083190693528485</v>
      </c>
    </row>
    <row r="956" spans="1:14" x14ac:dyDescent="0.25">
      <c r="A956" s="1">
        <f>Forecast_Data!C950</f>
        <v>2013</v>
      </c>
      <c r="B956" s="1">
        <v>1</v>
      </c>
      <c r="C956" s="1">
        <f>Forecast_Data!E950</f>
        <v>0</v>
      </c>
      <c r="D956" s="1">
        <f>Forecast_Data!F950</f>
        <v>0</v>
      </c>
      <c r="E956" s="1">
        <f>Forecast_Data!G950</f>
        <v>1</v>
      </c>
      <c r="F956" s="1">
        <f>Forecast_Data!H950</f>
        <v>1</v>
      </c>
      <c r="G956" s="1">
        <f>Forecast_Data!I950</f>
        <v>0</v>
      </c>
      <c r="H956" s="1">
        <f>Forecast_Data!J950</f>
        <v>34</v>
      </c>
      <c r="I956" s="1">
        <f>Forecast_Data!K950</f>
        <v>0</v>
      </c>
      <c r="J956" s="1" t="str">
        <f>Forecast_Data!L950</f>
        <v>Robbie Gould</v>
      </c>
      <c r="K956" s="1" t="str">
        <f t="shared" si="62"/>
        <v>Robbie Gould-2013</v>
      </c>
      <c r="L956" s="13">
        <f t="shared" si="63"/>
        <v>0.88675342479736419</v>
      </c>
      <c r="M956" s="13">
        <f t="shared" si="64"/>
        <v>-0.88675342479736419</v>
      </c>
      <c r="N956" s="4">
        <f t="shared" si="65"/>
        <v>0.78633163638985459</v>
      </c>
    </row>
    <row r="957" spans="1:14" x14ac:dyDescent="0.25">
      <c r="A957" s="1">
        <f>Forecast_Data!C951</f>
        <v>2013</v>
      </c>
      <c r="B957" s="1">
        <v>1</v>
      </c>
      <c r="C957" s="1">
        <f>Forecast_Data!E951</f>
        <v>0</v>
      </c>
      <c r="D957" s="1">
        <f>Forecast_Data!F951</f>
        <v>0</v>
      </c>
      <c r="E957" s="1">
        <f>Forecast_Data!G951</f>
        <v>1</v>
      </c>
      <c r="F957" s="1">
        <f>Forecast_Data!H951</f>
        <v>1</v>
      </c>
      <c r="G957" s="1">
        <f>Forecast_Data!I951</f>
        <v>0</v>
      </c>
      <c r="H957" s="1">
        <f>Forecast_Data!J951</f>
        <v>49</v>
      </c>
      <c r="I957" s="1">
        <f>Forecast_Data!K951</f>
        <v>1</v>
      </c>
      <c r="J957" s="1" t="str">
        <f>Forecast_Data!L951</f>
        <v>Robbie Gould</v>
      </c>
      <c r="K957" s="1" t="str">
        <f t="shared" si="62"/>
        <v>Robbie Gould-2013</v>
      </c>
      <c r="L957" s="13">
        <f t="shared" si="63"/>
        <v>0.58388123214217102</v>
      </c>
      <c r="M957" s="13">
        <f t="shared" si="64"/>
        <v>0.41611876785782898</v>
      </c>
      <c r="N957" s="4">
        <f t="shared" si="65"/>
        <v>0.17315482896351775</v>
      </c>
    </row>
    <row r="958" spans="1:14" x14ac:dyDescent="0.25">
      <c r="A958" s="1">
        <f>Forecast_Data!C952</f>
        <v>2013</v>
      </c>
      <c r="B958" s="1">
        <v>1</v>
      </c>
      <c r="C958" s="1">
        <f>Forecast_Data!E952</f>
        <v>0</v>
      </c>
      <c r="D958" s="1">
        <f>Forecast_Data!F952</f>
        <v>1</v>
      </c>
      <c r="E958" s="1">
        <f>Forecast_Data!G952</f>
        <v>1</v>
      </c>
      <c r="F958" s="1">
        <f>Forecast_Data!H952</f>
        <v>0</v>
      </c>
      <c r="G958" s="1">
        <f>Forecast_Data!I952</f>
        <v>0</v>
      </c>
      <c r="H958" s="1">
        <f>Forecast_Data!J952</f>
        <v>24</v>
      </c>
      <c r="I958" s="1">
        <f>Forecast_Data!K952</f>
        <v>1</v>
      </c>
      <c r="J958" s="1" t="str">
        <f>Forecast_Data!L952</f>
        <v>Robbie Gould</v>
      </c>
      <c r="K958" s="1" t="str">
        <f t="shared" si="62"/>
        <v>Robbie Gould-2013</v>
      </c>
      <c r="L958" s="13">
        <f t="shared" si="63"/>
        <v>0.95469418466335987</v>
      </c>
      <c r="M958" s="13">
        <f t="shared" si="64"/>
        <v>4.5305815336640132E-2</v>
      </c>
      <c r="N958" s="4">
        <f t="shared" si="65"/>
        <v>2.0526169033177363E-3</v>
      </c>
    </row>
    <row r="959" spans="1:14" x14ac:dyDescent="0.25">
      <c r="A959" s="1">
        <f>Forecast_Data!C953</f>
        <v>2013</v>
      </c>
      <c r="B959" s="1">
        <v>1</v>
      </c>
      <c r="C959" s="1">
        <f>Forecast_Data!E953</f>
        <v>0</v>
      </c>
      <c r="D959" s="1">
        <f>Forecast_Data!F953</f>
        <v>1</v>
      </c>
      <c r="E959" s="1">
        <f>Forecast_Data!G953</f>
        <v>1</v>
      </c>
      <c r="F959" s="1">
        <f>Forecast_Data!H953</f>
        <v>0</v>
      </c>
      <c r="G959" s="1">
        <f>Forecast_Data!I953</f>
        <v>0</v>
      </c>
      <c r="H959" s="1">
        <f>Forecast_Data!J953</f>
        <v>27</v>
      </c>
      <c r="I959" s="1">
        <f>Forecast_Data!K953</f>
        <v>1</v>
      </c>
      <c r="J959" s="1" t="str">
        <f>Forecast_Data!L953</f>
        <v>Robbie Gould</v>
      </c>
      <c r="K959" s="1" t="str">
        <f t="shared" si="62"/>
        <v>Robbie Gould-2013</v>
      </c>
      <c r="L959" s="13">
        <f t="shared" si="63"/>
        <v>0.93726821033801688</v>
      </c>
      <c r="M959" s="13">
        <f t="shared" si="64"/>
        <v>6.2731789661983117E-2</v>
      </c>
      <c r="N959" s="4">
        <f t="shared" si="65"/>
        <v>3.9352774341952917E-3</v>
      </c>
    </row>
    <row r="960" spans="1:14" x14ac:dyDescent="0.25">
      <c r="A960" s="1">
        <f>Forecast_Data!C954</f>
        <v>2013</v>
      </c>
      <c r="B960" s="1">
        <v>1</v>
      </c>
      <c r="C960" s="1">
        <f>Forecast_Data!E954</f>
        <v>0</v>
      </c>
      <c r="D960" s="1">
        <f>Forecast_Data!F954</f>
        <v>1</v>
      </c>
      <c r="E960" s="1">
        <f>Forecast_Data!G954</f>
        <v>0</v>
      </c>
      <c r="F960" s="1">
        <f>Forecast_Data!H954</f>
        <v>1</v>
      </c>
      <c r="G960" s="1">
        <f>Forecast_Data!I954</f>
        <v>0</v>
      </c>
      <c r="H960" s="1">
        <f>Forecast_Data!J954</f>
        <v>25</v>
      </c>
      <c r="I960" s="1">
        <f>Forecast_Data!K954</f>
        <v>1</v>
      </c>
      <c r="J960" s="1" t="str">
        <f>Forecast_Data!L954</f>
        <v>Robbie Gould</v>
      </c>
      <c r="K960" s="1" t="str">
        <f t="shared" si="62"/>
        <v>Robbie Gould-2013</v>
      </c>
      <c r="L960" s="13">
        <f t="shared" si="63"/>
        <v>0.94913478772892301</v>
      </c>
      <c r="M960" s="13">
        <f t="shared" si="64"/>
        <v>5.0865212271076987E-2</v>
      </c>
      <c r="N960" s="4">
        <f t="shared" si="65"/>
        <v>2.587269819381721E-3</v>
      </c>
    </row>
    <row r="961" spans="1:14" x14ac:dyDescent="0.25">
      <c r="A961" s="1">
        <f>Forecast_Data!C955</f>
        <v>2013</v>
      </c>
      <c r="B961" s="1">
        <v>1</v>
      </c>
      <c r="C961" s="1">
        <f>Forecast_Data!E955</f>
        <v>0</v>
      </c>
      <c r="D961" s="1">
        <f>Forecast_Data!F955</f>
        <v>1</v>
      </c>
      <c r="E961" s="1">
        <f>Forecast_Data!G955</f>
        <v>0</v>
      </c>
      <c r="F961" s="1">
        <f>Forecast_Data!H955</f>
        <v>1</v>
      </c>
      <c r="G961" s="1">
        <f>Forecast_Data!I955</f>
        <v>0</v>
      </c>
      <c r="H961" s="1">
        <f>Forecast_Data!J955</f>
        <v>32</v>
      </c>
      <c r="I961" s="1">
        <f>Forecast_Data!K955</f>
        <v>1</v>
      </c>
      <c r="J961" s="1" t="str">
        <f>Forecast_Data!L955</f>
        <v>Robbie Gould</v>
      </c>
      <c r="K961" s="1" t="str">
        <f t="shared" si="62"/>
        <v>Robbie Gould-2013</v>
      </c>
      <c r="L961" s="13">
        <f t="shared" si="63"/>
        <v>0.89321829461527502</v>
      </c>
      <c r="M961" s="13">
        <f t="shared" si="64"/>
        <v>0.10678170538472498</v>
      </c>
      <c r="N961" s="4">
        <f t="shared" si="65"/>
        <v>1.1402332604870204E-2</v>
      </c>
    </row>
    <row r="962" spans="1:14" x14ac:dyDescent="0.25">
      <c r="A962" s="1">
        <f>Forecast_Data!C956</f>
        <v>2013</v>
      </c>
      <c r="B962" s="1">
        <v>1</v>
      </c>
      <c r="C962" s="1">
        <f>Forecast_Data!E956</f>
        <v>1</v>
      </c>
      <c r="D962" s="1">
        <f>Forecast_Data!F956</f>
        <v>0</v>
      </c>
      <c r="E962" s="1">
        <f>Forecast_Data!G956</f>
        <v>1</v>
      </c>
      <c r="F962" s="1">
        <f>Forecast_Data!H956</f>
        <v>1</v>
      </c>
      <c r="G962" s="1">
        <f>Forecast_Data!I956</f>
        <v>0</v>
      </c>
      <c r="H962" s="1">
        <f>Forecast_Data!J956</f>
        <v>20</v>
      </c>
      <c r="I962" s="1">
        <f>Forecast_Data!K956</f>
        <v>1</v>
      </c>
      <c r="J962" s="1" t="str">
        <f>Forecast_Data!L956</f>
        <v>Robbie Gould</v>
      </c>
      <c r="K962" s="1" t="str">
        <f t="shared" si="62"/>
        <v>Robbie Gould-2013</v>
      </c>
      <c r="L962" s="13">
        <f t="shared" si="63"/>
        <v>0.96659660402178349</v>
      </c>
      <c r="M962" s="13">
        <f t="shared" si="64"/>
        <v>3.340339597821651E-2</v>
      </c>
      <c r="N962" s="4">
        <f t="shared" si="65"/>
        <v>1.1157868628775308E-3</v>
      </c>
    </row>
    <row r="963" spans="1:14" x14ac:dyDescent="0.25">
      <c r="A963" s="1">
        <f>Forecast_Data!C957</f>
        <v>2013</v>
      </c>
      <c r="B963" s="1">
        <v>1</v>
      </c>
      <c r="C963" s="1">
        <f>Forecast_Data!E957</f>
        <v>1</v>
      </c>
      <c r="D963" s="1">
        <f>Forecast_Data!F957</f>
        <v>0</v>
      </c>
      <c r="E963" s="1">
        <f>Forecast_Data!G957</f>
        <v>1</v>
      </c>
      <c r="F963" s="1">
        <f>Forecast_Data!H957</f>
        <v>1</v>
      </c>
      <c r="G963" s="1">
        <f>Forecast_Data!I957</f>
        <v>0</v>
      </c>
      <c r="H963" s="1">
        <f>Forecast_Data!J957</f>
        <v>46</v>
      </c>
      <c r="I963" s="1">
        <f>Forecast_Data!K957</f>
        <v>1</v>
      </c>
      <c r="J963" s="1" t="str">
        <f>Forecast_Data!L957</f>
        <v>Robbie Gould</v>
      </c>
      <c r="K963" s="1" t="str">
        <f t="shared" si="62"/>
        <v>Robbie Gould-2013</v>
      </c>
      <c r="L963" s="13">
        <f t="shared" si="63"/>
        <v>0.5950908202658205</v>
      </c>
      <c r="M963" s="13">
        <f t="shared" si="64"/>
        <v>0.4049091797341795</v>
      </c>
      <c r="N963" s="4">
        <f t="shared" si="65"/>
        <v>0.16395144383300608</v>
      </c>
    </row>
    <row r="964" spans="1:14" x14ac:dyDescent="0.25">
      <c r="A964" s="1">
        <f>Forecast_Data!C958</f>
        <v>2013</v>
      </c>
      <c r="B964" s="1">
        <v>1</v>
      </c>
      <c r="C964" s="1">
        <f>Forecast_Data!E958</f>
        <v>1</v>
      </c>
      <c r="D964" s="1">
        <f>Forecast_Data!F958</f>
        <v>0</v>
      </c>
      <c r="E964" s="1">
        <f>Forecast_Data!G958</f>
        <v>1</v>
      </c>
      <c r="F964" s="1">
        <f>Forecast_Data!H958</f>
        <v>1</v>
      </c>
      <c r="G964" s="1">
        <f>Forecast_Data!I958</f>
        <v>0</v>
      </c>
      <c r="H964" s="1">
        <f>Forecast_Data!J958</f>
        <v>38</v>
      </c>
      <c r="I964" s="1">
        <f>Forecast_Data!K958</f>
        <v>1</v>
      </c>
      <c r="J964" s="1" t="str">
        <f>Forecast_Data!L958</f>
        <v>Robbie Gould</v>
      </c>
      <c r="K964" s="1" t="str">
        <f t="shared" si="62"/>
        <v>Robbie Gould-2013</v>
      </c>
      <c r="L964" s="13">
        <f t="shared" si="63"/>
        <v>0.78617081641065301</v>
      </c>
      <c r="M964" s="13">
        <f t="shared" si="64"/>
        <v>0.21382918358934699</v>
      </c>
      <c r="N964" s="4">
        <f t="shared" si="65"/>
        <v>4.5722919754486661E-2</v>
      </c>
    </row>
    <row r="965" spans="1:14" x14ac:dyDescent="0.25">
      <c r="A965" s="1">
        <f>Forecast_Data!C959</f>
        <v>2013</v>
      </c>
      <c r="B965" s="1">
        <v>1</v>
      </c>
      <c r="C965" s="1">
        <f>Forecast_Data!E959</f>
        <v>0</v>
      </c>
      <c r="D965" s="1">
        <f>Forecast_Data!F959</f>
        <v>1</v>
      </c>
      <c r="E965" s="1">
        <f>Forecast_Data!G959</f>
        <v>1</v>
      </c>
      <c r="F965" s="1">
        <f>Forecast_Data!H959</f>
        <v>1</v>
      </c>
      <c r="G965" s="1">
        <f>Forecast_Data!I959</f>
        <v>0</v>
      </c>
      <c r="H965" s="1">
        <f>Forecast_Data!J959</f>
        <v>27</v>
      </c>
      <c r="I965" s="1">
        <f>Forecast_Data!K959</f>
        <v>1</v>
      </c>
      <c r="J965" s="1" t="str">
        <f>Forecast_Data!L959</f>
        <v>Robbie Gould</v>
      </c>
      <c r="K965" s="1" t="str">
        <f t="shared" si="62"/>
        <v>Robbie Gould-2013</v>
      </c>
      <c r="L965" s="13">
        <f t="shared" si="63"/>
        <v>0.922962149259414</v>
      </c>
      <c r="M965" s="13">
        <f t="shared" si="64"/>
        <v>7.7037850740586E-2</v>
      </c>
      <c r="N965" s="4">
        <f t="shared" si="65"/>
        <v>5.934830446728807E-3</v>
      </c>
    </row>
    <row r="966" spans="1:14" x14ac:dyDescent="0.25">
      <c r="A966" s="1">
        <f>Forecast_Data!C960</f>
        <v>2013</v>
      </c>
      <c r="B966" s="1">
        <v>1</v>
      </c>
      <c r="C966" s="1">
        <f>Forecast_Data!E960</f>
        <v>0</v>
      </c>
      <c r="D966" s="1">
        <f>Forecast_Data!F960</f>
        <v>1</v>
      </c>
      <c r="E966" s="1">
        <f>Forecast_Data!G960</f>
        <v>1</v>
      </c>
      <c r="F966" s="1">
        <f>Forecast_Data!H960</f>
        <v>1</v>
      </c>
      <c r="G966" s="1">
        <f>Forecast_Data!I960</f>
        <v>0</v>
      </c>
      <c r="H966" s="1">
        <f>Forecast_Data!J960</f>
        <v>34</v>
      </c>
      <c r="I966" s="1">
        <f>Forecast_Data!K960</f>
        <v>1</v>
      </c>
      <c r="J966" s="1" t="str">
        <f>Forecast_Data!L960</f>
        <v>Robbie Gould</v>
      </c>
      <c r="K966" s="1" t="str">
        <f t="shared" si="62"/>
        <v>Robbie Gould-2013</v>
      </c>
      <c r="L966" s="13">
        <f t="shared" si="63"/>
        <v>0.84303215980377522</v>
      </c>
      <c r="M966" s="13">
        <f t="shared" si="64"/>
        <v>0.15696784019622478</v>
      </c>
      <c r="N966" s="4">
        <f t="shared" si="65"/>
        <v>2.4638902855867562E-2</v>
      </c>
    </row>
    <row r="967" spans="1:14" x14ac:dyDescent="0.25">
      <c r="A967" s="1">
        <f>Forecast_Data!C961</f>
        <v>2013</v>
      </c>
      <c r="B967" s="1">
        <v>1</v>
      </c>
      <c r="C967" s="1">
        <f>Forecast_Data!E961</f>
        <v>0</v>
      </c>
      <c r="D967" s="1">
        <f>Forecast_Data!F961</f>
        <v>1</v>
      </c>
      <c r="E967" s="1">
        <f>Forecast_Data!G961</f>
        <v>1</v>
      </c>
      <c r="F967" s="1">
        <f>Forecast_Data!H961</f>
        <v>1</v>
      </c>
      <c r="G967" s="1">
        <f>Forecast_Data!I961</f>
        <v>0</v>
      </c>
      <c r="H967" s="1">
        <f>Forecast_Data!J961</f>
        <v>23</v>
      </c>
      <c r="I967" s="1">
        <f>Forecast_Data!K961</f>
        <v>1</v>
      </c>
      <c r="J967" s="1" t="str">
        <f>Forecast_Data!L961</f>
        <v>Robbie Gould</v>
      </c>
      <c r="K967" s="1" t="str">
        <f t="shared" si="62"/>
        <v>Robbie Gould-2013</v>
      </c>
      <c r="L967" s="13">
        <f t="shared" si="63"/>
        <v>0.94987278727506952</v>
      </c>
      <c r="M967" s="13">
        <f t="shared" si="64"/>
        <v>5.0127212724930481E-2</v>
      </c>
      <c r="N967" s="4">
        <f t="shared" si="65"/>
        <v>2.5127374555704322E-3</v>
      </c>
    </row>
    <row r="968" spans="1:14" x14ac:dyDescent="0.25">
      <c r="A968" s="1">
        <f>Forecast_Data!C962</f>
        <v>2013</v>
      </c>
      <c r="B968" s="1">
        <v>1</v>
      </c>
      <c r="C968" s="1">
        <f>Forecast_Data!E962</f>
        <v>1</v>
      </c>
      <c r="D968" s="1">
        <f>Forecast_Data!F962</f>
        <v>1</v>
      </c>
      <c r="E968" s="1">
        <f>Forecast_Data!G962</f>
        <v>1</v>
      </c>
      <c r="F968" s="1">
        <f>Forecast_Data!H962</f>
        <v>1</v>
      </c>
      <c r="G968" s="1">
        <f>Forecast_Data!I962</f>
        <v>0</v>
      </c>
      <c r="H968" s="1">
        <f>Forecast_Data!J962</f>
        <v>23</v>
      </c>
      <c r="I968" s="1">
        <f>Forecast_Data!K962</f>
        <v>1</v>
      </c>
      <c r="J968" s="1" t="str">
        <f>Forecast_Data!L962</f>
        <v>Robbie Gould</v>
      </c>
      <c r="K968" s="1" t="str">
        <f t="shared" si="62"/>
        <v>Robbie Gould-2013</v>
      </c>
      <c r="L968" s="13">
        <f t="shared" si="63"/>
        <v>0.93365470893082947</v>
      </c>
      <c r="M968" s="13">
        <f t="shared" si="64"/>
        <v>6.6345291069170531E-2</v>
      </c>
      <c r="N968" s="4">
        <f t="shared" si="65"/>
        <v>4.4016976470529594E-3</v>
      </c>
    </row>
    <row r="969" spans="1:14" x14ac:dyDescent="0.25">
      <c r="A969" s="1">
        <f>Forecast_Data!C963</f>
        <v>2013</v>
      </c>
      <c r="B969" s="1">
        <v>1</v>
      </c>
      <c r="C969" s="1">
        <f>Forecast_Data!E963</f>
        <v>0</v>
      </c>
      <c r="D969" s="1">
        <f>Forecast_Data!F963</f>
        <v>0</v>
      </c>
      <c r="E969" s="1">
        <f>Forecast_Data!G963</f>
        <v>1</v>
      </c>
      <c r="F969" s="1">
        <f>Forecast_Data!H963</f>
        <v>1</v>
      </c>
      <c r="G969" s="1">
        <f>Forecast_Data!I963</f>
        <v>0</v>
      </c>
      <c r="H969" s="1">
        <f>Forecast_Data!J963</f>
        <v>50</v>
      </c>
      <c r="I969" s="1">
        <f>Forecast_Data!K963</f>
        <v>1</v>
      </c>
      <c r="J969" s="1" t="str">
        <f>Forecast_Data!L963</f>
        <v>Robbie Gould</v>
      </c>
      <c r="K969" s="1" t="str">
        <f t="shared" ref="K969:K1032" si="66">CONCATENATE(J969,"-",A969)</f>
        <v>Robbie Gould-2013</v>
      </c>
      <c r="L969" s="13">
        <f t="shared" ref="L969:L1032" si="67">1/(1+EXP(-(SUMPRODUCT($B$3:$H$3,B969:H969))))</f>
        <v>0.55579385174712015</v>
      </c>
      <c r="M969" s="13">
        <f t="shared" ref="M969:M1032" si="68">I969-L969</f>
        <v>0.44420614825287985</v>
      </c>
      <c r="N969" s="4">
        <f t="shared" ref="N969:N1032" si="69">M969^2</f>
        <v>0.19731910214565948</v>
      </c>
    </row>
    <row r="970" spans="1:14" x14ac:dyDescent="0.25">
      <c r="A970" s="1">
        <f>Forecast_Data!C964</f>
        <v>2014</v>
      </c>
      <c r="B970" s="1">
        <v>1</v>
      </c>
      <c r="C970" s="1">
        <f>Forecast_Data!E964</f>
        <v>0</v>
      </c>
      <c r="D970" s="1">
        <f>Forecast_Data!F964</f>
        <v>0</v>
      </c>
      <c r="E970" s="1">
        <f>Forecast_Data!G964</f>
        <v>0</v>
      </c>
      <c r="F970" s="1">
        <f>Forecast_Data!H964</f>
        <v>1</v>
      </c>
      <c r="G970" s="1">
        <f>Forecast_Data!I964</f>
        <v>0</v>
      </c>
      <c r="H970" s="1">
        <f>Forecast_Data!J964</f>
        <v>41</v>
      </c>
      <c r="I970" s="1">
        <f>Forecast_Data!K964</f>
        <v>1</v>
      </c>
      <c r="J970" s="1" t="str">
        <f>Forecast_Data!L964</f>
        <v>Robbie Gould</v>
      </c>
      <c r="K970" s="1" t="str">
        <f t="shared" si="66"/>
        <v>Robbie Gould-2014</v>
      </c>
      <c r="L970" s="13">
        <f t="shared" si="67"/>
        <v>0.81298382803858693</v>
      </c>
      <c r="M970" s="13">
        <f t="shared" si="68"/>
        <v>0.18701617196141307</v>
      </c>
      <c r="N970" s="4">
        <f t="shared" si="69"/>
        <v>3.4975048575100823E-2</v>
      </c>
    </row>
    <row r="971" spans="1:14" x14ac:dyDescent="0.25">
      <c r="A971" s="1">
        <f>Forecast_Data!C965</f>
        <v>2014</v>
      </c>
      <c r="B971" s="1">
        <v>1</v>
      </c>
      <c r="C971" s="1">
        <f>Forecast_Data!E965</f>
        <v>0</v>
      </c>
      <c r="D971" s="1">
        <f>Forecast_Data!F965</f>
        <v>0</v>
      </c>
      <c r="E971" s="1">
        <f>Forecast_Data!G965</f>
        <v>0</v>
      </c>
      <c r="F971" s="1">
        <f>Forecast_Data!H965</f>
        <v>1</v>
      </c>
      <c r="G971" s="1">
        <f>Forecast_Data!I965</f>
        <v>0</v>
      </c>
      <c r="H971" s="1">
        <f>Forecast_Data!J965</f>
        <v>37</v>
      </c>
      <c r="I971" s="1">
        <f>Forecast_Data!K965</f>
        <v>1</v>
      </c>
      <c r="J971" s="1" t="str">
        <f>Forecast_Data!L965</f>
        <v>Robbie Gould</v>
      </c>
      <c r="K971" s="1" t="str">
        <f t="shared" si="66"/>
        <v>Robbie Gould-2014</v>
      </c>
      <c r="L971" s="13">
        <f t="shared" si="67"/>
        <v>0.8730266439737091</v>
      </c>
      <c r="M971" s="13">
        <f t="shared" si="68"/>
        <v>0.1269733560262909</v>
      </c>
      <c r="N971" s="4">
        <f t="shared" si="69"/>
        <v>1.6122233140579222E-2</v>
      </c>
    </row>
    <row r="972" spans="1:14" x14ac:dyDescent="0.25">
      <c r="A972" s="1">
        <f>Forecast_Data!C966</f>
        <v>2014</v>
      </c>
      <c r="B972" s="1">
        <v>1</v>
      </c>
      <c r="C972" s="1">
        <f>Forecast_Data!E966</f>
        <v>0</v>
      </c>
      <c r="D972" s="1">
        <f>Forecast_Data!F966</f>
        <v>0</v>
      </c>
      <c r="E972" s="1">
        <f>Forecast_Data!G966</f>
        <v>1</v>
      </c>
      <c r="F972" s="1">
        <f>Forecast_Data!H966</f>
        <v>0</v>
      </c>
      <c r="G972" s="1">
        <f>Forecast_Data!I966</f>
        <v>0</v>
      </c>
      <c r="H972" s="1">
        <f>Forecast_Data!J966</f>
        <v>24</v>
      </c>
      <c r="I972" s="1">
        <f>Forecast_Data!K966</f>
        <v>1</v>
      </c>
      <c r="J972" s="1" t="str">
        <f>Forecast_Data!L966</f>
        <v>Robbie Gould</v>
      </c>
      <c r="K972" s="1" t="str">
        <f t="shared" si="66"/>
        <v>Robbie Gould-2014</v>
      </c>
      <c r="L972" s="13">
        <f t="shared" si="67"/>
        <v>0.9684765005527699</v>
      </c>
      <c r="M972" s="13">
        <f t="shared" si="68"/>
        <v>3.1523499447230097E-2</v>
      </c>
      <c r="N972" s="4">
        <f t="shared" si="69"/>
        <v>9.9373101739951616E-4</v>
      </c>
    </row>
    <row r="973" spans="1:14" x14ac:dyDescent="0.25">
      <c r="A973" s="1">
        <f>Forecast_Data!C967</f>
        <v>2014</v>
      </c>
      <c r="B973" s="1">
        <v>1</v>
      </c>
      <c r="C973" s="1">
        <f>Forecast_Data!E967</f>
        <v>0</v>
      </c>
      <c r="D973" s="1">
        <f>Forecast_Data!F967</f>
        <v>0</v>
      </c>
      <c r="E973" s="1">
        <f>Forecast_Data!G967</f>
        <v>1</v>
      </c>
      <c r="F973" s="1">
        <f>Forecast_Data!H967</f>
        <v>0</v>
      </c>
      <c r="G973" s="1">
        <f>Forecast_Data!I967</f>
        <v>0</v>
      </c>
      <c r="H973" s="1">
        <f>Forecast_Data!J967</f>
        <v>45</v>
      </c>
      <c r="I973" s="1">
        <f>Forecast_Data!K967</f>
        <v>1</v>
      </c>
      <c r="J973" s="1" t="str">
        <f>Forecast_Data!L967</f>
        <v>Robbie Gould</v>
      </c>
      <c r="K973" s="1" t="str">
        <f t="shared" si="66"/>
        <v>Robbie Gould-2014</v>
      </c>
      <c r="L973" s="13">
        <f t="shared" si="67"/>
        <v>0.73458466432062841</v>
      </c>
      <c r="M973" s="13">
        <f t="shared" si="68"/>
        <v>0.26541533567937159</v>
      </c>
      <c r="N973" s="4">
        <f t="shared" si="69"/>
        <v>7.0445300413793502E-2</v>
      </c>
    </row>
    <row r="974" spans="1:14" x14ac:dyDescent="0.25">
      <c r="A974" s="1">
        <f>Forecast_Data!C968</f>
        <v>2014</v>
      </c>
      <c r="B974" s="1">
        <v>1</v>
      </c>
      <c r="C974" s="1">
        <f>Forecast_Data!E968</f>
        <v>0</v>
      </c>
      <c r="D974" s="1">
        <f>Forecast_Data!F968</f>
        <v>0</v>
      </c>
      <c r="E974" s="1">
        <f>Forecast_Data!G968</f>
        <v>0</v>
      </c>
      <c r="F974" s="1">
        <f>Forecast_Data!H968</f>
        <v>1</v>
      </c>
      <c r="G974" s="1">
        <f>Forecast_Data!I968</f>
        <v>0</v>
      </c>
      <c r="H974" s="1">
        <f>Forecast_Data!J968</f>
        <v>23</v>
      </c>
      <c r="I974" s="1">
        <f>Forecast_Data!K968</f>
        <v>1</v>
      </c>
      <c r="J974" s="1" t="str">
        <f>Forecast_Data!L968</f>
        <v>Robbie Gould</v>
      </c>
      <c r="K974" s="1" t="str">
        <f t="shared" si="66"/>
        <v>Robbie Gould-2014</v>
      </c>
      <c r="L974" s="13">
        <f t="shared" si="67"/>
        <v>0.97160243206806396</v>
      </c>
      <c r="M974" s="13">
        <f t="shared" si="68"/>
        <v>2.8397567931936041E-2</v>
      </c>
      <c r="N974" s="4">
        <f t="shared" si="69"/>
        <v>8.0642186444892215E-4</v>
      </c>
    </row>
    <row r="975" spans="1:14" x14ac:dyDescent="0.25">
      <c r="A975" s="1">
        <f>Forecast_Data!C969</f>
        <v>2014</v>
      </c>
      <c r="B975" s="1">
        <v>1</v>
      </c>
      <c r="C975" s="1">
        <f>Forecast_Data!E969</f>
        <v>0</v>
      </c>
      <c r="D975" s="1">
        <f>Forecast_Data!F969</f>
        <v>0</v>
      </c>
      <c r="E975" s="1">
        <f>Forecast_Data!G969</f>
        <v>0</v>
      </c>
      <c r="F975" s="1">
        <f>Forecast_Data!H969</f>
        <v>1</v>
      </c>
      <c r="G975" s="1">
        <f>Forecast_Data!I969</f>
        <v>0</v>
      </c>
      <c r="H975" s="1">
        <f>Forecast_Data!J969</f>
        <v>35</v>
      </c>
      <c r="I975" s="1">
        <f>Forecast_Data!K969</f>
        <v>0</v>
      </c>
      <c r="J975" s="1" t="str">
        <f>Forecast_Data!L969</f>
        <v>Robbie Gould</v>
      </c>
      <c r="K975" s="1" t="str">
        <f t="shared" si="66"/>
        <v>Robbie Gould-2014</v>
      </c>
      <c r="L975" s="13">
        <f t="shared" si="67"/>
        <v>0.89634201202718056</v>
      </c>
      <c r="M975" s="13">
        <f t="shared" si="68"/>
        <v>-0.89634201202718056</v>
      </c>
      <c r="N975" s="4">
        <f t="shared" si="69"/>
        <v>0.80342900252493432</v>
      </c>
    </row>
    <row r="976" spans="1:14" x14ac:dyDescent="0.25">
      <c r="A976" s="1">
        <f>Forecast_Data!C970</f>
        <v>2014</v>
      </c>
      <c r="B976" s="1">
        <v>1</v>
      </c>
      <c r="C976" s="1">
        <f>Forecast_Data!E970</f>
        <v>0</v>
      </c>
      <c r="D976" s="1">
        <f>Forecast_Data!F970</f>
        <v>0</v>
      </c>
      <c r="E976" s="1">
        <f>Forecast_Data!G970</f>
        <v>0</v>
      </c>
      <c r="F976" s="1">
        <f>Forecast_Data!H970</f>
        <v>1</v>
      </c>
      <c r="G976" s="1">
        <f>Forecast_Data!I970</f>
        <v>0</v>
      </c>
      <c r="H976" s="1">
        <f>Forecast_Data!J970</f>
        <v>45</v>
      </c>
      <c r="I976" s="1">
        <f>Forecast_Data!K970</f>
        <v>1</v>
      </c>
      <c r="J976" s="1" t="str">
        <f>Forecast_Data!L970</f>
        <v>Robbie Gould</v>
      </c>
      <c r="K976" s="1" t="str">
        <f t="shared" si="66"/>
        <v>Robbie Gould-2014</v>
      </c>
      <c r="L976" s="13">
        <f t="shared" si="67"/>
        <v>0.73322430264263372</v>
      </c>
      <c r="M976" s="13">
        <f t="shared" si="68"/>
        <v>0.26677569735736628</v>
      </c>
      <c r="N976" s="4">
        <f t="shared" si="69"/>
        <v>7.1169272700509087E-2</v>
      </c>
    </row>
    <row r="977" spans="1:14" x14ac:dyDescent="0.25">
      <c r="A977" s="1">
        <f>Forecast_Data!C971</f>
        <v>2014</v>
      </c>
      <c r="B977" s="1">
        <v>1</v>
      </c>
      <c r="C977" s="1">
        <f>Forecast_Data!E971</f>
        <v>1</v>
      </c>
      <c r="D977" s="1">
        <f>Forecast_Data!F971</f>
        <v>1</v>
      </c>
      <c r="E977" s="1">
        <f>Forecast_Data!G971</f>
        <v>1</v>
      </c>
      <c r="F977" s="1">
        <f>Forecast_Data!H971</f>
        <v>1</v>
      </c>
      <c r="G977" s="1">
        <f>Forecast_Data!I971</f>
        <v>0</v>
      </c>
      <c r="H977" s="1">
        <f>Forecast_Data!J971</f>
        <v>47</v>
      </c>
      <c r="I977" s="1">
        <f>Forecast_Data!K971</f>
        <v>0</v>
      </c>
      <c r="J977" s="1" t="str">
        <f>Forecast_Data!L971</f>
        <v>Robbie Gould</v>
      </c>
      <c r="K977" s="1" t="str">
        <f t="shared" si="66"/>
        <v>Robbie Gould-2014</v>
      </c>
      <c r="L977" s="13">
        <f t="shared" si="67"/>
        <v>0.47337465865461748</v>
      </c>
      <c r="M977" s="13">
        <f t="shared" si="68"/>
        <v>-0.47337465865461748</v>
      </c>
      <c r="N977" s="4">
        <f t="shared" si="69"/>
        <v>0.22408356745637562</v>
      </c>
    </row>
    <row r="978" spans="1:14" x14ac:dyDescent="0.25">
      <c r="A978" s="1">
        <f>Forecast_Data!C972</f>
        <v>2014</v>
      </c>
      <c r="B978" s="1">
        <v>1</v>
      </c>
      <c r="C978" s="1">
        <f>Forecast_Data!E972</f>
        <v>0</v>
      </c>
      <c r="D978" s="1">
        <f>Forecast_Data!F972</f>
        <v>0</v>
      </c>
      <c r="E978" s="1">
        <f>Forecast_Data!G972</f>
        <v>1</v>
      </c>
      <c r="F978" s="1">
        <f>Forecast_Data!H972</f>
        <v>1</v>
      </c>
      <c r="G978" s="1">
        <f>Forecast_Data!I972</f>
        <v>0</v>
      </c>
      <c r="H978" s="1">
        <f>Forecast_Data!J972</f>
        <v>54</v>
      </c>
      <c r="I978" s="1">
        <f>Forecast_Data!K972</f>
        <v>0</v>
      </c>
      <c r="J978" s="1" t="str">
        <f>Forecast_Data!L972</f>
        <v>Robbie Gould</v>
      </c>
      <c r="K978" s="1" t="str">
        <f t="shared" si="66"/>
        <v>Robbie Gould-2014</v>
      </c>
      <c r="L978" s="13">
        <f t="shared" si="67"/>
        <v>0.44167572321281101</v>
      </c>
      <c r="M978" s="13">
        <f t="shared" si="68"/>
        <v>-0.44167572321281101</v>
      </c>
      <c r="N978" s="4">
        <f t="shared" si="69"/>
        <v>0.19507744447555964</v>
      </c>
    </row>
    <row r="979" spans="1:14" x14ac:dyDescent="0.25">
      <c r="A979" s="1">
        <f>Forecast_Data!C973</f>
        <v>2015</v>
      </c>
      <c r="B979" s="1">
        <v>1</v>
      </c>
      <c r="C979" s="1">
        <f>Forecast_Data!E973</f>
        <v>0</v>
      </c>
      <c r="D979" s="1">
        <f>Forecast_Data!F973</f>
        <v>0</v>
      </c>
      <c r="E979" s="1">
        <f>Forecast_Data!G973</f>
        <v>1</v>
      </c>
      <c r="F979" s="1">
        <f>Forecast_Data!H973</f>
        <v>1</v>
      </c>
      <c r="G979" s="1">
        <f>Forecast_Data!I973</f>
        <v>0</v>
      </c>
      <c r="H979" s="1">
        <f>Forecast_Data!J973</f>
        <v>28</v>
      </c>
      <c r="I979" s="1">
        <f>Forecast_Data!K973</f>
        <v>1</v>
      </c>
      <c r="J979" s="1" t="str">
        <f>Forecast_Data!L973</f>
        <v>Robbie Gould</v>
      </c>
      <c r="K979" s="1" t="str">
        <f t="shared" si="66"/>
        <v>Robbie Gould-2015</v>
      </c>
      <c r="L979" s="13">
        <f t="shared" si="67"/>
        <v>0.93967052151841834</v>
      </c>
      <c r="M979" s="13">
        <f t="shared" si="68"/>
        <v>6.0329478481581655E-2</v>
      </c>
      <c r="N979" s="4">
        <f t="shared" si="69"/>
        <v>3.639645973859624E-3</v>
      </c>
    </row>
    <row r="980" spans="1:14" x14ac:dyDescent="0.25">
      <c r="A980" s="1">
        <f>Forecast_Data!C974</f>
        <v>2015</v>
      </c>
      <c r="B980" s="1">
        <v>1</v>
      </c>
      <c r="C980" s="1">
        <f>Forecast_Data!E974</f>
        <v>0</v>
      </c>
      <c r="D980" s="1">
        <f>Forecast_Data!F974</f>
        <v>0</v>
      </c>
      <c r="E980" s="1">
        <f>Forecast_Data!G974</f>
        <v>1</v>
      </c>
      <c r="F980" s="1">
        <f>Forecast_Data!H974</f>
        <v>1</v>
      </c>
      <c r="G980" s="1">
        <f>Forecast_Data!I974</f>
        <v>0</v>
      </c>
      <c r="H980" s="1">
        <f>Forecast_Data!J974</f>
        <v>50</v>
      </c>
      <c r="I980" s="1">
        <f>Forecast_Data!K974</f>
        <v>1</v>
      </c>
      <c r="J980" s="1" t="str">
        <f>Forecast_Data!L974</f>
        <v>Robbie Gould</v>
      </c>
      <c r="K980" s="1" t="str">
        <f t="shared" si="66"/>
        <v>Robbie Gould-2015</v>
      </c>
      <c r="L980" s="13">
        <f t="shared" si="67"/>
        <v>0.55579385174712015</v>
      </c>
      <c r="M980" s="13">
        <f t="shared" si="68"/>
        <v>0.44420614825287985</v>
      </c>
      <c r="N980" s="4">
        <f t="shared" si="69"/>
        <v>0.19731910214565948</v>
      </c>
    </row>
    <row r="981" spans="1:14" x14ac:dyDescent="0.25">
      <c r="A981" s="1">
        <f>Forecast_Data!C975</f>
        <v>2015</v>
      </c>
      <c r="B981" s="1">
        <v>1</v>
      </c>
      <c r="C981" s="1">
        <f>Forecast_Data!E975</f>
        <v>0</v>
      </c>
      <c r="D981" s="1">
        <f>Forecast_Data!F975</f>
        <v>0</v>
      </c>
      <c r="E981" s="1">
        <f>Forecast_Data!G975</f>
        <v>1</v>
      </c>
      <c r="F981" s="1">
        <f>Forecast_Data!H975</f>
        <v>1</v>
      </c>
      <c r="G981" s="1">
        <f>Forecast_Data!I975</f>
        <v>0</v>
      </c>
      <c r="H981" s="1">
        <f>Forecast_Data!J975</f>
        <v>44</v>
      </c>
      <c r="I981" s="1">
        <f>Forecast_Data!K975</f>
        <v>1</v>
      </c>
      <c r="J981" s="1" t="str">
        <f>Forecast_Data!L975</f>
        <v>Robbie Gould</v>
      </c>
      <c r="K981" s="1" t="str">
        <f t="shared" si="66"/>
        <v>Robbie Gould-2015</v>
      </c>
      <c r="L981" s="13">
        <f t="shared" si="67"/>
        <v>0.71337198176782868</v>
      </c>
      <c r="M981" s="13">
        <f t="shared" si="68"/>
        <v>0.28662801823217132</v>
      </c>
      <c r="N981" s="4">
        <f t="shared" si="69"/>
        <v>8.2155620835701937E-2</v>
      </c>
    </row>
    <row r="982" spans="1:14" x14ac:dyDescent="0.25">
      <c r="A982" s="1">
        <f>Forecast_Data!C976</f>
        <v>2015</v>
      </c>
      <c r="B982" s="1">
        <v>1</v>
      </c>
      <c r="C982" s="1">
        <f>Forecast_Data!E976</f>
        <v>0</v>
      </c>
      <c r="D982" s="1">
        <f>Forecast_Data!F976</f>
        <v>0</v>
      </c>
      <c r="E982" s="1">
        <f>Forecast_Data!G976</f>
        <v>0</v>
      </c>
      <c r="F982" s="1">
        <f>Forecast_Data!H976</f>
        <v>1</v>
      </c>
      <c r="G982" s="1">
        <f>Forecast_Data!I976</f>
        <v>0</v>
      </c>
      <c r="H982" s="1">
        <f>Forecast_Data!J976</f>
        <v>40</v>
      </c>
      <c r="I982" s="1">
        <f>Forecast_Data!K976</f>
        <v>1</v>
      </c>
      <c r="J982" s="1" t="str">
        <f>Forecast_Data!L976</f>
        <v>Robbie Gould</v>
      </c>
      <c r="K982" s="1" t="str">
        <f t="shared" si="66"/>
        <v>Robbie Gould-2015</v>
      </c>
      <c r="L982" s="13">
        <f t="shared" si="67"/>
        <v>0.82978923818292694</v>
      </c>
      <c r="M982" s="13">
        <f t="shared" si="68"/>
        <v>0.17021076181707306</v>
      </c>
      <c r="N982" s="4">
        <f t="shared" si="69"/>
        <v>2.8971703438348376E-2</v>
      </c>
    </row>
    <row r="983" spans="1:14" x14ac:dyDescent="0.25">
      <c r="A983" s="1">
        <f>Forecast_Data!C977</f>
        <v>2015</v>
      </c>
      <c r="B983" s="1">
        <v>1</v>
      </c>
      <c r="C983" s="1">
        <f>Forecast_Data!E977</f>
        <v>0</v>
      </c>
      <c r="D983" s="1">
        <f>Forecast_Data!F977</f>
        <v>0</v>
      </c>
      <c r="E983" s="1">
        <f>Forecast_Data!G977</f>
        <v>0</v>
      </c>
      <c r="F983" s="1">
        <f>Forecast_Data!H977</f>
        <v>1</v>
      </c>
      <c r="G983" s="1">
        <f>Forecast_Data!I977</f>
        <v>0</v>
      </c>
      <c r="H983" s="1">
        <f>Forecast_Data!J977</f>
        <v>23</v>
      </c>
      <c r="I983" s="1">
        <f>Forecast_Data!K977</f>
        <v>1</v>
      </c>
      <c r="J983" s="1" t="str">
        <f>Forecast_Data!L977</f>
        <v>Robbie Gould</v>
      </c>
      <c r="K983" s="1" t="str">
        <f t="shared" si="66"/>
        <v>Robbie Gould-2015</v>
      </c>
      <c r="L983" s="13">
        <f t="shared" si="67"/>
        <v>0.97160243206806396</v>
      </c>
      <c r="M983" s="13">
        <f t="shared" si="68"/>
        <v>2.8397567931936041E-2</v>
      </c>
      <c r="N983" s="4">
        <f t="shared" si="69"/>
        <v>8.0642186444892215E-4</v>
      </c>
    </row>
    <row r="984" spans="1:14" x14ac:dyDescent="0.25">
      <c r="A984" s="1">
        <f>Forecast_Data!C978</f>
        <v>2015</v>
      </c>
      <c r="B984" s="1">
        <v>1</v>
      </c>
      <c r="C984" s="1">
        <f>Forecast_Data!E978</f>
        <v>0</v>
      </c>
      <c r="D984" s="1">
        <f>Forecast_Data!F978</f>
        <v>0</v>
      </c>
      <c r="E984" s="1">
        <f>Forecast_Data!G978</f>
        <v>0</v>
      </c>
      <c r="F984" s="1">
        <f>Forecast_Data!H978</f>
        <v>1</v>
      </c>
      <c r="G984" s="1">
        <f>Forecast_Data!I978</f>
        <v>0</v>
      </c>
      <c r="H984" s="1">
        <f>Forecast_Data!J978</f>
        <v>51</v>
      </c>
      <c r="I984" s="1">
        <f>Forecast_Data!K978</f>
        <v>1</v>
      </c>
      <c r="J984" s="1" t="str">
        <f>Forecast_Data!L978</f>
        <v>Robbie Gould</v>
      </c>
      <c r="K984" s="1" t="str">
        <f t="shared" si="66"/>
        <v>Robbie Gould-2015</v>
      </c>
      <c r="L984" s="13">
        <f t="shared" si="67"/>
        <v>0.58013665949788884</v>
      </c>
      <c r="M984" s="13">
        <f t="shared" si="68"/>
        <v>0.41986334050211116</v>
      </c>
      <c r="N984" s="4">
        <f t="shared" si="69"/>
        <v>0.17628522469759172</v>
      </c>
    </row>
    <row r="985" spans="1:14" x14ac:dyDescent="0.25">
      <c r="A985" s="1">
        <f>Forecast_Data!C979</f>
        <v>2015</v>
      </c>
      <c r="B985" s="1">
        <v>1</v>
      </c>
      <c r="C985" s="1">
        <f>Forecast_Data!E979</f>
        <v>0</v>
      </c>
      <c r="D985" s="1">
        <f>Forecast_Data!F979</f>
        <v>0</v>
      </c>
      <c r="E985" s="1">
        <f>Forecast_Data!G979</f>
        <v>1</v>
      </c>
      <c r="F985" s="1">
        <f>Forecast_Data!H979</f>
        <v>1</v>
      </c>
      <c r="G985" s="1">
        <f>Forecast_Data!I979</f>
        <v>0</v>
      </c>
      <c r="H985" s="1">
        <f>Forecast_Data!J979</f>
        <v>19</v>
      </c>
      <c r="I985" s="1">
        <f>Forecast_Data!K979</f>
        <v>1</v>
      </c>
      <c r="J985" s="1" t="str">
        <f>Forecast_Data!L979</f>
        <v>Robbie Gould</v>
      </c>
      <c r="K985" s="1" t="str">
        <f t="shared" si="66"/>
        <v>Robbie Gould-2015</v>
      </c>
      <c r="L985" s="13">
        <f t="shared" si="67"/>
        <v>0.97762697070352789</v>
      </c>
      <c r="M985" s="13">
        <f t="shared" si="68"/>
        <v>2.2373029296472113E-2</v>
      </c>
      <c r="N985" s="4">
        <f t="shared" si="69"/>
        <v>5.0055243990079952E-4</v>
      </c>
    </row>
    <row r="986" spans="1:14" x14ac:dyDescent="0.25">
      <c r="A986" s="1">
        <f>Forecast_Data!C980</f>
        <v>2015</v>
      </c>
      <c r="B986" s="1">
        <v>1</v>
      </c>
      <c r="C986" s="1">
        <f>Forecast_Data!E980</f>
        <v>0</v>
      </c>
      <c r="D986" s="1">
        <f>Forecast_Data!F980</f>
        <v>0</v>
      </c>
      <c r="E986" s="1">
        <f>Forecast_Data!G980</f>
        <v>1</v>
      </c>
      <c r="F986" s="1">
        <f>Forecast_Data!H980</f>
        <v>1</v>
      </c>
      <c r="G986" s="1">
        <f>Forecast_Data!I980</f>
        <v>0</v>
      </c>
      <c r="H986" s="1">
        <f>Forecast_Data!J980</f>
        <v>54</v>
      </c>
      <c r="I986" s="1">
        <f>Forecast_Data!K980</f>
        <v>1</v>
      </c>
      <c r="J986" s="1" t="str">
        <f>Forecast_Data!L980</f>
        <v>Robbie Gould</v>
      </c>
      <c r="K986" s="1" t="str">
        <f t="shared" si="66"/>
        <v>Robbie Gould-2015</v>
      </c>
      <c r="L986" s="13">
        <f t="shared" si="67"/>
        <v>0.44167572321281101</v>
      </c>
      <c r="M986" s="13">
        <f t="shared" si="68"/>
        <v>0.55832427678718899</v>
      </c>
      <c r="N986" s="4">
        <f t="shared" si="69"/>
        <v>0.31172599804993761</v>
      </c>
    </row>
    <row r="987" spans="1:14" x14ac:dyDescent="0.25">
      <c r="A987" s="1">
        <f>Forecast_Data!C981</f>
        <v>2015</v>
      </c>
      <c r="B987" s="1">
        <v>1</v>
      </c>
      <c r="C987" s="1">
        <f>Forecast_Data!E981</f>
        <v>0</v>
      </c>
      <c r="D987" s="1">
        <f>Forecast_Data!F981</f>
        <v>0</v>
      </c>
      <c r="E987" s="1">
        <f>Forecast_Data!G981</f>
        <v>1</v>
      </c>
      <c r="F987" s="1">
        <f>Forecast_Data!H981</f>
        <v>1</v>
      </c>
      <c r="G987" s="1">
        <f>Forecast_Data!I981</f>
        <v>0</v>
      </c>
      <c r="H987" s="1">
        <f>Forecast_Data!J981</f>
        <v>49</v>
      </c>
      <c r="I987" s="1">
        <f>Forecast_Data!K981</f>
        <v>1</v>
      </c>
      <c r="J987" s="1" t="str">
        <f>Forecast_Data!L981</f>
        <v>Robbie Gould</v>
      </c>
      <c r="K987" s="1" t="str">
        <f t="shared" si="66"/>
        <v>Robbie Gould-2015</v>
      </c>
      <c r="L987" s="13">
        <f t="shared" si="67"/>
        <v>0.58388123214217102</v>
      </c>
      <c r="M987" s="13">
        <f t="shared" si="68"/>
        <v>0.41611876785782898</v>
      </c>
      <c r="N987" s="4">
        <f t="shared" si="69"/>
        <v>0.17315482896351775</v>
      </c>
    </row>
    <row r="988" spans="1:14" x14ac:dyDescent="0.25">
      <c r="A988" s="1">
        <f>Forecast_Data!C982</f>
        <v>2015</v>
      </c>
      <c r="B988" s="1">
        <v>1</v>
      </c>
      <c r="C988" s="1">
        <f>Forecast_Data!E982</f>
        <v>0</v>
      </c>
      <c r="D988" s="1">
        <f>Forecast_Data!F982</f>
        <v>0</v>
      </c>
      <c r="E988" s="1">
        <f>Forecast_Data!G982</f>
        <v>1</v>
      </c>
      <c r="F988" s="1">
        <f>Forecast_Data!H982</f>
        <v>1</v>
      </c>
      <c r="G988" s="1">
        <f>Forecast_Data!I982</f>
        <v>0</v>
      </c>
      <c r="H988" s="1">
        <f>Forecast_Data!J982</f>
        <v>44</v>
      </c>
      <c r="I988" s="1">
        <f>Forecast_Data!K982</f>
        <v>1</v>
      </c>
      <c r="J988" s="1" t="str">
        <f>Forecast_Data!L982</f>
        <v>Robbie Gould</v>
      </c>
      <c r="K988" s="1" t="str">
        <f t="shared" si="66"/>
        <v>Robbie Gould-2015</v>
      </c>
      <c r="L988" s="13">
        <f t="shared" si="67"/>
        <v>0.71337198176782868</v>
      </c>
      <c r="M988" s="13">
        <f t="shared" si="68"/>
        <v>0.28662801823217132</v>
      </c>
      <c r="N988" s="4">
        <f t="shared" si="69"/>
        <v>8.2155620835701937E-2</v>
      </c>
    </row>
    <row r="989" spans="1:14" x14ac:dyDescent="0.25">
      <c r="A989" s="1">
        <f>Forecast_Data!C983</f>
        <v>2015</v>
      </c>
      <c r="B989" s="1">
        <v>1</v>
      </c>
      <c r="C989" s="1">
        <f>Forecast_Data!E983</f>
        <v>0</v>
      </c>
      <c r="D989" s="1">
        <f>Forecast_Data!F983</f>
        <v>0</v>
      </c>
      <c r="E989" s="1">
        <f>Forecast_Data!G983</f>
        <v>1</v>
      </c>
      <c r="F989" s="1">
        <f>Forecast_Data!H983</f>
        <v>1</v>
      </c>
      <c r="G989" s="1">
        <f>Forecast_Data!I983</f>
        <v>0</v>
      </c>
      <c r="H989" s="1">
        <f>Forecast_Data!J983</f>
        <v>30</v>
      </c>
      <c r="I989" s="1">
        <f>Forecast_Data!K983</f>
        <v>1</v>
      </c>
      <c r="J989" s="1" t="str">
        <f>Forecast_Data!L983</f>
        <v>Robbie Gould</v>
      </c>
      <c r="K989" s="1" t="str">
        <f t="shared" si="66"/>
        <v>Robbie Gould-2015</v>
      </c>
      <c r="L989" s="13">
        <f t="shared" si="67"/>
        <v>0.92528853900117791</v>
      </c>
      <c r="M989" s="13">
        <f t="shared" si="68"/>
        <v>7.4711460998822088E-2</v>
      </c>
      <c r="N989" s="4">
        <f t="shared" si="69"/>
        <v>5.5818024045785142E-3</v>
      </c>
    </row>
    <row r="990" spans="1:14" x14ac:dyDescent="0.25">
      <c r="A990" s="1">
        <f>Forecast_Data!C984</f>
        <v>2015</v>
      </c>
      <c r="B990" s="1">
        <v>1</v>
      </c>
      <c r="C990" s="1">
        <f>Forecast_Data!E984</f>
        <v>0</v>
      </c>
      <c r="D990" s="1">
        <f>Forecast_Data!F984</f>
        <v>0</v>
      </c>
      <c r="E990" s="1">
        <f>Forecast_Data!G984</f>
        <v>1</v>
      </c>
      <c r="F990" s="1">
        <f>Forecast_Data!H984</f>
        <v>1</v>
      </c>
      <c r="G990" s="1">
        <f>Forecast_Data!I984</f>
        <v>0</v>
      </c>
      <c r="H990" s="1">
        <f>Forecast_Data!J984</f>
        <v>55</v>
      </c>
      <c r="I990" s="1">
        <f>Forecast_Data!K984</f>
        <v>1</v>
      </c>
      <c r="J990" s="1" t="str">
        <f>Forecast_Data!L984</f>
        <v>Robbie Gould</v>
      </c>
      <c r="K990" s="1" t="str">
        <f t="shared" si="66"/>
        <v>Robbie Gould-2015</v>
      </c>
      <c r="L990" s="13">
        <f t="shared" si="67"/>
        <v>0.41362926867874561</v>
      </c>
      <c r="M990" s="13">
        <f t="shared" si="68"/>
        <v>0.58637073132125439</v>
      </c>
      <c r="N990" s="4">
        <f t="shared" si="69"/>
        <v>0.34383063455022272</v>
      </c>
    </row>
    <row r="991" spans="1:14" x14ac:dyDescent="0.25">
      <c r="A991" s="1">
        <f>Forecast_Data!C985</f>
        <v>2015</v>
      </c>
      <c r="B991" s="1">
        <v>1</v>
      </c>
      <c r="C991" s="1">
        <f>Forecast_Data!E985</f>
        <v>0</v>
      </c>
      <c r="D991" s="1">
        <f>Forecast_Data!F985</f>
        <v>0</v>
      </c>
      <c r="E991" s="1">
        <f>Forecast_Data!G985</f>
        <v>1</v>
      </c>
      <c r="F991" s="1">
        <f>Forecast_Data!H985</f>
        <v>1</v>
      </c>
      <c r="G991" s="1">
        <f>Forecast_Data!I985</f>
        <v>0</v>
      </c>
      <c r="H991" s="1">
        <f>Forecast_Data!J985</f>
        <v>33</v>
      </c>
      <c r="I991" s="1">
        <f>Forecast_Data!K985</f>
        <v>1</v>
      </c>
      <c r="J991" s="1" t="str">
        <f>Forecast_Data!L985</f>
        <v>Robbie Gould</v>
      </c>
      <c r="K991" s="1" t="str">
        <f t="shared" si="66"/>
        <v>Robbie Gould-2015</v>
      </c>
      <c r="L991" s="13">
        <f t="shared" si="67"/>
        <v>0.89776347153655445</v>
      </c>
      <c r="M991" s="13">
        <f t="shared" si="68"/>
        <v>0.10223652846344555</v>
      </c>
      <c r="N991" s="4">
        <f t="shared" si="69"/>
        <v>1.0452307752256912E-2</v>
      </c>
    </row>
    <row r="992" spans="1:14" x14ac:dyDescent="0.25">
      <c r="A992" s="1">
        <f>Forecast_Data!C986</f>
        <v>2015</v>
      </c>
      <c r="B992" s="1">
        <v>1</v>
      </c>
      <c r="C992" s="1">
        <f>Forecast_Data!E986</f>
        <v>0</v>
      </c>
      <c r="D992" s="1">
        <f>Forecast_Data!F986</f>
        <v>0</v>
      </c>
      <c r="E992" s="1">
        <f>Forecast_Data!G986</f>
        <v>1</v>
      </c>
      <c r="F992" s="1">
        <f>Forecast_Data!H986</f>
        <v>1</v>
      </c>
      <c r="G992" s="1">
        <f>Forecast_Data!I986</f>
        <v>0</v>
      </c>
      <c r="H992" s="1">
        <f>Forecast_Data!J986</f>
        <v>51</v>
      </c>
      <c r="I992" s="1">
        <f>Forecast_Data!K986</f>
        <v>0</v>
      </c>
      <c r="J992" s="1" t="str">
        <f>Forecast_Data!L986</f>
        <v>Robbie Gould</v>
      </c>
      <c r="K992" s="1" t="str">
        <f t="shared" si="66"/>
        <v>Robbie Gould-2015</v>
      </c>
      <c r="L992" s="13">
        <f t="shared" si="67"/>
        <v>0.52734532009756097</v>
      </c>
      <c r="M992" s="13">
        <f t="shared" si="68"/>
        <v>-0.52734532009756097</v>
      </c>
      <c r="N992" s="4">
        <f t="shared" si="69"/>
        <v>0.27809308662879906</v>
      </c>
    </row>
    <row r="993" spans="1:14" x14ac:dyDescent="0.25">
      <c r="A993" s="1">
        <f>Forecast_Data!C987</f>
        <v>2015</v>
      </c>
      <c r="B993" s="1">
        <v>1</v>
      </c>
      <c r="C993" s="1">
        <f>Forecast_Data!E987</f>
        <v>0</v>
      </c>
      <c r="D993" s="1">
        <f>Forecast_Data!F987</f>
        <v>0</v>
      </c>
      <c r="E993" s="1">
        <f>Forecast_Data!G987</f>
        <v>0</v>
      </c>
      <c r="F993" s="1">
        <f>Forecast_Data!H987</f>
        <v>1</v>
      </c>
      <c r="G993" s="1">
        <f>Forecast_Data!I987</f>
        <v>0</v>
      </c>
      <c r="H993" s="1">
        <f>Forecast_Data!J987</f>
        <v>47</v>
      </c>
      <c r="I993" s="1">
        <f>Forecast_Data!K987</f>
        <v>0</v>
      </c>
      <c r="J993" s="1" t="str">
        <f>Forecast_Data!L987</f>
        <v>Robbie Gould</v>
      </c>
      <c r="K993" s="1" t="str">
        <f t="shared" si="66"/>
        <v>Robbie Gould-2015</v>
      </c>
      <c r="L993" s="13">
        <f t="shared" si="67"/>
        <v>0.68606945453005364</v>
      </c>
      <c r="M993" s="13">
        <f t="shared" si="68"/>
        <v>-0.68606945453005364</v>
      </c>
      <c r="N993" s="4">
        <f t="shared" si="69"/>
        <v>0.47069129643916535</v>
      </c>
    </row>
    <row r="994" spans="1:14" x14ac:dyDescent="0.25">
      <c r="A994" s="1">
        <f>Forecast_Data!C988</f>
        <v>2015</v>
      </c>
      <c r="B994" s="1">
        <v>1</v>
      </c>
      <c r="C994" s="1">
        <f>Forecast_Data!E988</f>
        <v>0</v>
      </c>
      <c r="D994" s="1">
        <f>Forecast_Data!F988</f>
        <v>0</v>
      </c>
      <c r="E994" s="1">
        <f>Forecast_Data!G988</f>
        <v>0</v>
      </c>
      <c r="F994" s="1">
        <f>Forecast_Data!H988</f>
        <v>1</v>
      </c>
      <c r="G994" s="1">
        <f>Forecast_Data!I988</f>
        <v>0</v>
      </c>
      <c r="H994" s="1">
        <f>Forecast_Data!J988</f>
        <v>34</v>
      </c>
      <c r="I994" s="1">
        <f>Forecast_Data!K988</f>
        <v>0</v>
      </c>
      <c r="J994" s="1" t="str">
        <f>Forecast_Data!L988</f>
        <v>Robbie Gould</v>
      </c>
      <c r="K994" s="1" t="str">
        <f t="shared" si="66"/>
        <v>Robbie Gould-2015</v>
      </c>
      <c r="L994" s="13">
        <f t="shared" si="67"/>
        <v>0.90651811319435049</v>
      </c>
      <c r="M994" s="13">
        <f t="shared" si="68"/>
        <v>-0.90651811319435049</v>
      </c>
      <c r="N994" s="4">
        <f t="shared" si="69"/>
        <v>0.82177508954944523</v>
      </c>
    </row>
    <row r="995" spans="1:14" x14ac:dyDescent="0.25">
      <c r="A995" s="1">
        <f>Forecast_Data!C989</f>
        <v>2015</v>
      </c>
      <c r="B995" s="1">
        <v>1</v>
      </c>
      <c r="C995" s="1">
        <f>Forecast_Data!E989</f>
        <v>0</v>
      </c>
      <c r="D995" s="1">
        <f>Forecast_Data!F989</f>
        <v>1</v>
      </c>
      <c r="E995" s="1">
        <f>Forecast_Data!G989</f>
        <v>0</v>
      </c>
      <c r="F995" s="1">
        <f>Forecast_Data!H989</f>
        <v>1</v>
      </c>
      <c r="G995" s="1">
        <f>Forecast_Data!I989</f>
        <v>0</v>
      </c>
      <c r="H995" s="1">
        <f>Forecast_Data!J989</f>
        <v>46</v>
      </c>
      <c r="I995" s="1">
        <f>Forecast_Data!K989</f>
        <v>1</v>
      </c>
      <c r="J995" s="1" t="str">
        <f>Forecast_Data!L989</f>
        <v>Robbie Gould</v>
      </c>
      <c r="K995" s="1" t="str">
        <f t="shared" si="66"/>
        <v>Robbie Gould-2015</v>
      </c>
      <c r="L995" s="13">
        <f t="shared" si="67"/>
        <v>0.62700511660190006</v>
      </c>
      <c r="M995" s="13">
        <f t="shared" si="68"/>
        <v>0.37299488339809994</v>
      </c>
      <c r="N995" s="4">
        <f t="shared" si="69"/>
        <v>0.13912518304116217</v>
      </c>
    </row>
    <row r="996" spans="1:14" x14ac:dyDescent="0.25">
      <c r="A996" s="1">
        <f>Forecast_Data!C990</f>
        <v>2015</v>
      </c>
      <c r="B996" s="1">
        <v>1</v>
      </c>
      <c r="C996" s="1">
        <f>Forecast_Data!E990</f>
        <v>0</v>
      </c>
      <c r="D996" s="1">
        <f>Forecast_Data!F990</f>
        <v>1</v>
      </c>
      <c r="E996" s="1">
        <f>Forecast_Data!G990</f>
        <v>0</v>
      </c>
      <c r="F996" s="1">
        <f>Forecast_Data!H990</f>
        <v>1</v>
      </c>
      <c r="G996" s="1">
        <f>Forecast_Data!I990</f>
        <v>0</v>
      </c>
      <c r="H996" s="1">
        <f>Forecast_Data!J990</f>
        <v>37</v>
      </c>
      <c r="I996" s="1">
        <f>Forecast_Data!K990</f>
        <v>1</v>
      </c>
      <c r="J996" s="1" t="str">
        <f>Forecast_Data!L990</f>
        <v>Robbie Gould</v>
      </c>
      <c r="K996" s="1" t="str">
        <f t="shared" si="66"/>
        <v>Robbie Gould-2015</v>
      </c>
      <c r="L996" s="13">
        <f t="shared" si="67"/>
        <v>0.82505140920463771</v>
      </c>
      <c r="M996" s="13">
        <f t="shared" si="68"/>
        <v>0.17494859079536229</v>
      </c>
      <c r="N996" s="4">
        <f t="shared" si="69"/>
        <v>3.0607009421283124E-2</v>
      </c>
    </row>
    <row r="997" spans="1:14" x14ac:dyDescent="0.25">
      <c r="A997" s="1">
        <f>Forecast_Data!C991</f>
        <v>2015</v>
      </c>
      <c r="B997" s="1">
        <v>1</v>
      </c>
      <c r="C997" s="1">
        <f>Forecast_Data!E991</f>
        <v>0</v>
      </c>
      <c r="D997" s="1">
        <f>Forecast_Data!F991</f>
        <v>1</v>
      </c>
      <c r="E997" s="1">
        <f>Forecast_Data!G991</f>
        <v>0</v>
      </c>
      <c r="F997" s="1">
        <f>Forecast_Data!H991</f>
        <v>1</v>
      </c>
      <c r="G997" s="1">
        <f>Forecast_Data!I991</f>
        <v>0</v>
      </c>
      <c r="H997" s="1">
        <f>Forecast_Data!J991</f>
        <v>37</v>
      </c>
      <c r="I997" s="1">
        <f>Forecast_Data!K991</f>
        <v>1</v>
      </c>
      <c r="J997" s="1" t="str">
        <f>Forecast_Data!L991</f>
        <v>Robbie Gould</v>
      </c>
      <c r="K997" s="1" t="str">
        <f t="shared" si="66"/>
        <v>Robbie Gould-2015</v>
      </c>
      <c r="L997" s="13">
        <f t="shared" si="67"/>
        <v>0.82505140920463771</v>
      </c>
      <c r="M997" s="13">
        <f t="shared" si="68"/>
        <v>0.17494859079536229</v>
      </c>
      <c r="N997" s="4">
        <f t="shared" si="69"/>
        <v>3.0607009421283124E-2</v>
      </c>
    </row>
    <row r="998" spans="1:14" x14ac:dyDescent="0.25">
      <c r="A998" s="1">
        <f>Forecast_Data!C992</f>
        <v>2015</v>
      </c>
      <c r="B998" s="1">
        <v>1</v>
      </c>
      <c r="C998" s="1">
        <f>Forecast_Data!E992</f>
        <v>1</v>
      </c>
      <c r="D998" s="1">
        <f>Forecast_Data!F992</f>
        <v>1</v>
      </c>
      <c r="E998" s="1">
        <f>Forecast_Data!G992</f>
        <v>1</v>
      </c>
      <c r="F998" s="1">
        <f>Forecast_Data!H992</f>
        <v>0</v>
      </c>
      <c r="G998" s="1">
        <f>Forecast_Data!I992</f>
        <v>0</v>
      </c>
      <c r="H998" s="1">
        <f>Forecast_Data!J992</f>
        <v>21</v>
      </c>
      <c r="I998" s="1">
        <f>Forecast_Data!K992</f>
        <v>1</v>
      </c>
      <c r="J998" s="1" t="str">
        <f>Forecast_Data!L992</f>
        <v>Robbie Gould</v>
      </c>
      <c r="K998" s="1" t="str">
        <f t="shared" si="66"/>
        <v>Robbie Gould-2015</v>
      </c>
      <c r="L998" s="13">
        <f t="shared" si="67"/>
        <v>0.95665618435386668</v>
      </c>
      <c r="M998" s="13">
        <f t="shared" si="68"/>
        <v>4.3343815646133321E-2</v>
      </c>
      <c r="N998" s="4">
        <f t="shared" si="69"/>
        <v>1.8786863547659916E-3</v>
      </c>
    </row>
    <row r="999" spans="1:14" x14ac:dyDescent="0.25">
      <c r="A999" s="1">
        <f>Forecast_Data!C993</f>
        <v>2015</v>
      </c>
      <c r="B999" s="1">
        <v>1</v>
      </c>
      <c r="C999" s="1">
        <f>Forecast_Data!E993</f>
        <v>0</v>
      </c>
      <c r="D999" s="1">
        <f>Forecast_Data!F993</f>
        <v>0</v>
      </c>
      <c r="E999" s="1">
        <f>Forecast_Data!G993</f>
        <v>0</v>
      </c>
      <c r="F999" s="1">
        <f>Forecast_Data!H993</f>
        <v>1</v>
      </c>
      <c r="G999" s="1">
        <f>Forecast_Data!I993</f>
        <v>0</v>
      </c>
      <c r="H999" s="1">
        <f>Forecast_Data!J993</f>
        <v>40</v>
      </c>
      <c r="I999" s="1">
        <f>Forecast_Data!K993</f>
        <v>1</v>
      </c>
      <c r="J999" s="1" t="str">
        <f>Forecast_Data!L993</f>
        <v>Robbie Gould</v>
      </c>
      <c r="K999" s="1" t="str">
        <f t="shared" si="66"/>
        <v>Robbie Gould-2015</v>
      </c>
      <c r="L999" s="13">
        <f t="shared" si="67"/>
        <v>0.82978923818292694</v>
      </c>
      <c r="M999" s="13">
        <f t="shared" si="68"/>
        <v>0.17021076181707306</v>
      </c>
      <c r="N999" s="4">
        <f t="shared" si="69"/>
        <v>2.8971703438348376E-2</v>
      </c>
    </row>
    <row r="1000" spans="1:14" x14ac:dyDescent="0.25">
      <c r="A1000" s="1">
        <f>Forecast_Data!C994</f>
        <v>2015</v>
      </c>
      <c r="B1000" s="1">
        <v>1</v>
      </c>
      <c r="C1000" s="1">
        <f>Forecast_Data!E994</f>
        <v>0</v>
      </c>
      <c r="D1000" s="1">
        <f>Forecast_Data!F994</f>
        <v>0</v>
      </c>
      <c r="E1000" s="1">
        <f>Forecast_Data!G994</f>
        <v>0</v>
      </c>
      <c r="F1000" s="1">
        <f>Forecast_Data!H994</f>
        <v>1</v>
      </c>
      <c r="G1000" s="1">
        <f>Forecast_Data!I994</f>
        <v>0</v>
      </c>
      <c r="H1000" s="1">
        <f>Forecast_Data!J994</f>
        <v>51</v>
      </c>
      <c r="I1000" s="1">
        <f>Forecast_Data!K994</f>
        <v>1</v>
      </c>
      <c r="J1000" s="1" t="str">
        <f>Forecast_Data!L994</f>
        <v>Robbie Gould</v>
      </c>
      <c r="K1000" s="1" t="str">
        <f t="shared" si="66"/>
        <v>Robbie Gould-2015</v>
      </c>
      <c r="L1000" s="13">
        <f t="shared" si="67"/>
        <v>0.58013665949788884</v>
      </c>
      <c r="M1000" s="13">
        <f t="shared" si="68"/>
        <v>0.41986334050211116</v>
      </c>
      <c r="N1000" s="4">
        <f t="shared" si="69"/>
        <v>0.17628522469759172</v>
      </c>
    </row>
    <row r="1001" spans="1:14" x14ac:dyDescent="0.25">
      <c r="A1001" s="1">
        <f>Forecast_Data!C995</f>
        <v>2015</v>
      </c>
      <c r="B1001" s="1">
        <v>1</v>
      </c>
      <c r="C1001" s="1">
        <f>Forecast_Data!E995</f>
        <v>0</v>
      </c>
      <c r="D1001" s="1">
        <f>Forecast_Data!F995</f>
        <v>0</v>
      </c>
      <c r="E1001" s="1">
        <f>Forecast_Data!G995</f>
        <v>0</v>
      </c>
      <c r="F1001" s="1">
        <f>Forecast_Data!H995</f>
        <v>1</v>
      </c>
      <c r="G1001" s="1">
        <f>Forecast_Data!I995</f>
        <v>0</v>
      </c>
      <c r="H1001" s="1">
        <f>Forecast_Data!J995</f>
        <v>40</v>
      </c>
      <c r="I1001" s="1">
        <f>Forecast_Data!K995</f>
        <v>0</v>
      </c>
      <c r="J1001" s="1" t="str">
        <f>Forecast_Data!L995</f>
        <v>Robbie Gould</v>
      </c>
      <c r="K1001" s="1" t="str">
        <f t="shared" si="66"/>
        <v>Robbie Gould-2015</v>
      </c>
      <c r="L1001" s="13">
        <f t="shared" si="67"/>
        <v>0.82978923818292694</v>
      </c>
      <c r="M1001" s="13">
        <f t="shared" si="68"/>
        <v>-0.82978923818292694</v>
      </c>
      <c r="N1001" s="4">
        <f t="shared" si="69"/>
        <v>0.6885501798042023</v>
      </c>
    </row>
    <row r="1002" spans="1:14" x14ac:dyDescent="0.25">
      <c r="A1002" s="1">
        <f>Forecast_Data!C996</f>
        <v>2015</v>
      </c>
      <c r="B1002" s="1">
        <v>1</v>
      </c>
      <c r="C1002" s="1">
        <f>Forecast_Data!E996</f>
        <v>0</v>
      </c>
      <c r="D1002" s="1">
        <f>Forecast_Data!F996</f>
        <v>0</v>
      </c>
      <c r="E1002" s="1">
        <f>Forecast_Data!G996</f>
        <v>0</v>
      </c>
      <c r="F1002" s="1">
        <f>Forecast_Data!H996</f>
        <v>1</v>
      </c>
      <c r="G1002" s="1">
        <f>Forecast_Data!I996</f>
        <v>0</v>
      </c>
      <c r="H1002" s="1">
        <f>Forecast_Data!J996</f>
        <v>36</v>
      </c>
      <c r="I1002" s="1">
        <f>Forecast_Data!K996</f>
        <v>0</v>
      </c>
      <c r="J1002" s="1" t="str">
        <f>Forecast_Data!L996</f>
        <v>Robbie Gould</v>
      </c>
      <c r="K1002" s="1" t="str">
        <f t="shared" si="66"/>
        <v>Robbie Gould-2015</v>
      </c>
      <c r="L1002" s="13">
        <f t="shared" si="67"/>
        <v>0.88519846067320562</v>
      </c>
      <c r="M1002" s="13">
        <f t="shared" si="68"/>
        <v>-0.88519846067320562</v>
      </c>
      <c r="N1002" s="4">
        <f t="shared" si="69"/>
        <v>0.78357631477821277</v>
      </c>
    </row>
    <row r="1003" spans="1:14" x14ac:dyDescent="0.25">
      <c r="A1003" s="1">
        <f>Forecast_Data!C997</f>
        <v>2015</v>
      </c>
      <c r="B1003" s="1">
        <v>1</v>
      </c>
      <c r="C1003" s="1">
        <f>Forecast_Data!E997</f>
        <v>0</v>
      </c>
      <c r="D1003" s="1">
        <f>Forecast_Data!F997</f>
        <v>0</v>
      </c>
      <c r="E1003" s="1">
        <f>Forecast_Data!G997</f>
        <v>1</v>
      </c>
      <c r="F1003" s="1">
        <f>Forecast_Data!H997</f>
        <v>1</v>
      </c>
      <c r="G1003" s="1">
        <f>Forecast_Data!I997</f>
        <v>0</v>
      </c>
      <c r="H1003" s="1">
        <f>Forecast_Data!J997</f>
        <v>50</v>
      </c>
      <c r="I1003" s="1">
        <f>Forecast_Data!K997</f>
        <v>0</v>
      </c>
      <c r="J1003" s="1" t="str">
        <f>Forecast_Data!L997</f>
        <v>Robbie Gould</v>
      </c>
      <c r="K1003" s="1" t="str">
        <f t="shared" si="66"/>
        <v>Robbie Gould-2015</v>
      </c>
      <c r="L1003" s="13">
        <f t="shared" si="67"/>
        <v>0.55579385174712015</v>
      </c>
      <c r="M1003" s="13">
        <f t="shared" si="68"/>
        <v>-0.55579385174712015</v>
      </c>
      <c r="N1003" s="4">
        <f t="shared" si="69"/>
        <v>0.30890680563989975</v>
      </c>
    </row>
    <row r="1004" spans="1:14" x14ac:dyDescent="0.25">
      <c r="A1004" s="1">
        <f>Forecast_Data!C998</f>
        <v>2015</v>
      </c>
      <c r="B1004" s="1">
        <v>1</v>
      </c>
      <c r="C1004" s="1">
        <f>Forecast_Data!E998</f>
        <v>0</v>
      </c>
      <c r="D1004" s="1">
        <f>Forecast_Data!F998</f>
        <v>1</v>
      </c>
      <c r="E1004" s="1">
        <f>Forecast_Data!G998</f>
        <v>0</v>
      </c>
      <c r="F1004" s="1">
        <f>Forecast_Data!H998</f>
        <v>0</v>
      </c>
      <c r="G1004" s="1">
        <f>Forecast_Data!I998</f>
        <v>0</v>
      </c>
      <c r="H1004" s="1">
        <f>Forecast_Data!J998</f>
        <v>51</v>
      </c>
      <c r="I1004" s="1">
        <f>Forecast_Data!K998</f>
        <v>1</v>
      </c>
      <c r="J1004" s="1" t="str">
        <f>Forecast_Data!L998</f>
        <v>Robbie Gould</v>
      </c>
      <c r="K1004" s="1" t="str">
        <f t="shared" si="66"/>
        <v>Robbie Gould-2015</v>
      </c>
      <c r="L1004" s="13">
        <f t="shared" si="67"/>
        <v>0.54168028604129692</v>
      </c>
      <c r="M1004" s="13">
        <f t="shared" si="68"/>
        <v>0.45831971395870308</v>
      </c>
      <c r="N1004" s="4">
        <f t="shared" si="69"/>
        <v>0.2100569602031874</v>
      </c>
    </row>
    <row r="1005" spans="1:14" x14ac:dyDescent="0.25">
      <c r="A1005" s="1">
        <f>Forecast_Data!C999</f>
        <v>2015</v>
      </c>
      <c r="B1005" s="1">
        <v>1</v>
      </c>
      <c r="C1005" s="1">
        <f>Forecast_Data!E999</f>
        <v>0</v>
      </c>
      <c r="D1005" s="1">
        <f>Forecast_Data!F999</f>
        <v>0</v>
      </c>
      <c r="E1005" s="1">
        <f>Forecast_Data!G999</f>
        <v>1</v>
      </c>
      <c r="F1005" s="1">
        <f>Forecast_Data!H999</f>
        <v>1</v>
      </c>
      <c r="G1005" s="1">
        <f>Forecast_Data!I999</f>
        <v>0</v>
      </c>
      <c r="H1005" s="1">
        <f>Forecast_Data!J999</f>
        <v>26</v>
      </c>
      <c r="I1005" s="1">
        <f>Forecast_Data!K999</f>
        <v>1</v>
      </c>
      <c r="J1005" s="1" t="str">
        <f>Forecast_Data!L999</f>
        <v>Robbie Gould</v>
      </c>
      <c r="K1005" s="1" t="str">
        <f t="shared" si="66"/>
        <v>Robbie Gould-2015</v>
      </c>
      <c r="L1005" s="13">
        <f t="shared" si="67"/>
        <v>0.95142929474537097</v>
      </c>
      <c r="M1005" s="13">
        <f t="shared" si="68"/>
        <v>4.8570705254629032E-2</v>
      </c>
      <c r="N1005" s="4">
        <f t="shared" si="69"/>
        <v>2.3591134089320483E-3</v>
      </c>
    </row>
    <row r="1006" spans="1:14" x14ac:dyDescent="0.25">
      <c r="A1006" s="1">
        <f>Forecast_Data!C1000</f>
        <v>2015</v>
      </c>
      <c r="B1006" s="1">
        <v>1</v>
      </c>
      <c r="C1006" s="1">
        <f>Forecast_Data!E1000</f>
        <v>0</v>
      </c>
      <c r="D1006" s="1">
        <f>Forecast_Data!F1000</f>
        <v>0</v>
      </c>
      <c r="E1006" s="1">
        <f>Forecast_Data!G1000</f>
        <v>1</v>
      </c>
      <c r="F1006" s="1">
        <f>Forecast_Data!H1000</f>
        <v>1</v>
      </c>
      <c r="G1006" s="1">
        <f>Forecast_Data!I1000</f>
        <v>0</v>
      </c>
      <c r="H1006" s="1">
        <f>Forecast_Data!J1000</f>
        <v>27</v>
      </c>
      <c r="I1006" s="1">
        <f>Forecast_Data!K1000</f>
        <v>1</v>
      </c>
      <c r="J1006" s="1" t="str">
        <f>Forecast_Data!L1000</f>
        <v>Robbie Gould</v>
      </c>
      <c r="K1006" s="1" t="str">
        <f t="shared" si="66"/>
        <v>Robbie Gould-2015</v>
      </c>
      <c r="L1006" s="13">
        <f t="shared" si="67"/>
        <v>0.94585003107835597</v>
      </c>
      <c r="M1006" s="13">
        <f t="shared" si="68"/>
        <v>5.4149968921644032E-2</v>
      </c>
      <c r="N1006" s="4">
        <f t="shared" si="69"/>
        <v>2.9322191342150143E-3</v>
      </c>
    </row>
    <row r="1007" spans="1:14" x14ac:dyDescent="0.25">
      <c r="A1007" s="1">
        <f>Forecast_Data!C1001</f>
        <v>2015</v>
      </c>
      <c r="B1007" s="1">
        <v>1</v>
      </c>
      <c r="C1007" s="1">
        <f>Forecast_Data!E1001</f>
        <v>0</v>
      </c>
      <c r="D1007" s="1">
        <f>Forecast_Data!F1001</f>
        <v>0</v>
      </c>
      <c r="E1007" s="1">
        <f>Forecast_Data!G1001</f>
        <v>1</v>
      </c>
      <c r="F1007" s="1">
        <f>Forecast_Data!H1001</f>
        <v>1</v>
      </c>
      <c r="G1007" s="1">
        <f>Forecast_Data!I1001</f>
        <v>0</v>
      </c>
      <c r="H1007" s="1">
        <f>Forecast_Data!J1001</f>
        <v>50</v>
      </c>
      <c r="I1007" s="1">
        <f>Forecast_Data!K1001</f>
        <v>1</v>
      </c>
      <c r="J1007" s="1" t="str">
        <f>Forecast_Data!L1001</f>
        <v>Robbie Gould</v>
      </c>
      <c r="K1007" s="1" t="str">
        <f t="shared" si="66"/>
        <v>Robbie Gould-2015</v>
      </c>
      <c r="L1007" s="13">
        <f t="shared" si="67"/>
        <v>0.55579385174712015</v>
      </c>
      <c r="M1007" s="13">
        <f t="shared" si="68"/>
        <v>0.44420614825287985</v>
      </c>
      <c r="N1007" s="4">
        <f t="shared" si="69"/>
        <v>0.19731910214565948</v>
      </c>
    </row>
    <row r="1008" spans="1:14" x14ac:dyDescent="0.25">
      <c r="A1008" s="1">
        <f>Forecast_Data!C1002</f>
        <v>2015</v>
      </c>
      <c r="B1008" s="1">
        <v>1</v>
      </c>
      <c r="C1008" s="1">
        <f>Forecast_Data!E1002</f>
        <v>0</v>
      </c>
      <c r="D1008" s="1">
        <f>Forecast_Data!F1002</f>
        <v>0</v>
      </c>
      <c r="E1008" s="1">
        <f>Forecast_Data!G1002</f>
        <v>1</v>
      </c>
      <c r="F1008" s="1">
        <f>Forecast_Data!H1002</f>
        <v>1</v>
      </c>
      <c r="G1008" s="1">
        <f>Forecast_Data!I1002</f>
        <v>0</v>
      </c>
      <c r="H1008" s="1">
        <f>Forecast_Data!J1002</f>
        <v>39</v>
      </c>
      <c r="I1008" s="1">
        <f>Forecast_Data!K1002</f>
        <v>1</v>
      </c>
      <c r="J1008" s="1" t="str">
        <f>Forecast_Data!L1002</f>
        <v>Robbie Gould</v>
      </c>
      <c r="K1008" s="1" t="str">
        <f t="shared" si="66"/>
        <v>Robbie Gould-2015</v>
      </c>
      <c r="L1008" s="13">
        <f t="shared" si="67"/>
        <v>0.81531284814098615</v>
      </c>
      <c r="M1008" s="13">
        <f t="shared" si="68"/>
        <v>0.18468715185901385</v>
      </c>
      <c r="N1008" s="4">
        <f t="shared" si="69"/>
        <v>3.4109344061794444E-2</v>
      </c>
    </row>
    <row r="1009" spans="1:14" x14ac:dyDescent="0.25">
      <c r="A1009" s="1">
        <f>Forecast_Data!C1003</f>
        <v>2015</v>
      </c>
      <c r="B1009" s="1">
        <v>1</v>
      </c>
      <c r="C1009" s="1">
        <f>Forecast_Data!E1003</f>
        <v>0</v>
      </c>
      <c r="D1009" s="1">
        <f>Forecast_Data!F1003</f>
        <v>1</v>
      </c>
      <c r="E1009" s="1">
        <f>Forecast_Data!G1003</f>
        <v>1</v>
      </c>
      <c r="F1009" s="1">
        <f>Forecast_Data!H1003</f>
        <v>1</v>
      </c>
      <c r="G1009" s="1">
        <f>Forecast_Data!I1003</f>
        <v>0</v>
      </c>
      <c r="H1009" s="1">
        <f>Forecast_Data!J1003</f>
        <v>49</v>
      </c>
      <c r="I1009" s="1">
        <f>Forecast_Data!K1003</f>
        <v>1</v>
      </c>
      <c r="J1009" s="1" t="str">
        <f>Forecast_Data!L1003</f>
        <v>Robbie Gould</v>
      </c>
      <c r="K1009" s="1" t="str">
        <f t="shared" si="66"/>
        <v>Robbie Gould-2015</v>
      </c>
      <c r="L1009" s="13">
        <f t="shared" si="67"/>
        <v>0.49042407156500639</v>
      </c>
      <c r="M1009" s="13">
        <f t="shared" si="68"/>
        <v>0.50957592843499366</v>
      </c>
      <c r="N1009" s="4">
        <f t="shared" si="69"/>
        <v>0.2596676268403858</v>
      </c>
    </row>
    <row r="1010" spans="1:14" x14ac:dyDescent="0.25">
      <c r="A1010" s="1">
        <f>Forecast_Data!C1004</f>
        <v>2015</v>
      </c>
      <c r="B1010" s="1">
        <v>1</v>
      </c>
      <c r="C1010" s="1">
        <f>Forecast_Data!E1004</f>
        <v>0</v>
      </c>
      <c r="D1010" s="1">
        <f>Forecast_Data!F1004</f>
        <v>1</v>
      </c>
      <c r="E1010" s="1">
        <f>Forecast_Data!G1004</f>
        <v>1</v>
      </c>
      <c r="F1010" s="1">
        <f>Forecast_Data!H1004</f>
        <v>1</v>
      </c>
      <c r="G1010" s="1">
        <f>Forecast_Data!I1004</f>
        <v>0</v>
      </c>
      <c r="H1010" s="1">
        <f>Forecast_Data!J1004</f>
        <v>34</v>
      </c>
      <c r="I1010" s="1">
        <f>Forecast_Data!K1004</f>
        <v>1</v>
      </c>
      <c r="J1010" s="1" t="str">
        <f>Forecast_Data!L1004</f>
        <v>Robbie Gould</v>
      </c>
      <c r="K1010" s="1" t="str">
        <f t="shared" si="66"/>
        <v>Robbie Gould-2015</v>
      </c>
      <c r="L1010" s="13">
        <f t="shared" si="67"/>
        <v>0.84303215980377522</v>
      </c>
      <c r="M1010" s="13">
        <f t="shared" si="68"/>
        <v>0.15696784019622478</v>
      </c>
      <c r="N1010" s="4">
        <f t="shared" si="69"/>
        <v>2.4638902855867562E-2</v>
      </c>
    </row>
    <row r="1011" spans="1:14" x14ac:dyDescent="0.25">
      <c r="A1011" s="1">
        <f>Forecast_Data!C1005</f>
        <v>2012</v>
      </c>
      <c r="B1011" s="1">
        <v>1</v>
      </c>
      <c r="C1011" s="1">
        <f>Forecast_Data!E1005</f>
        <v>0</v>
      </c>
      <c r="D1011" s="1">
        <f>Forecast_Data!F1005</f>
        <v>0</v>
      </c>
      <c r="E1011" s="1">
        <f>Forecast_Data!G1005</f>
        <v>0</v>
      </c>
      <c r="F1011" s="1">
        <f>Forecast_Data!H1005</f>
        <v>0</v>
      </c>
      <c r="G1011" s="1">
        <f>Forecast_Data!I1005</f>
        <v>0</v>
      </c>
      <c r="H1011" s="1">
        <f>Forecast_Data!J1005</f>
        <v>52</v>
      </c>
      <c r="I1011" s="1">
        <f>Forecast_Data!K1005</f>
        <v>1</v>
      </c>
      <c r="J1011" s="1" t="str">
        <f>Forecast_Data!L1005</f>
        <v>Sebastian Janikowski</v>
      </c>
      <c r="K1011" s="1" t="str">
        <f t="shared" si="66"/>
        <v>Sebastian Janikowski-2012</v>
      </c>
      <c r="L1011" s="13">
        <f t="shared" si="67"/>
        <v>0.60576048641858704</v>
      </c>
      <c r="M1011" s="13">
        <f t="shared" si="68"/>
        <v>0.39423951358141296</v>
      </c>
      <c r="N1011" s="4">
        <f t="shared" si="69"/>
        <v>0.15542479406890911</v>
      </c>
    </row>
    <row r="1012" spans="1:14" x14ac:dyDescent="0.25">
      <c r="A1012" s="1">
        <f>Forecast_Data!C1006</f>
        <v>2012</v>
      </c>
      <c r="B1012" s="1">
        <v>1</v>
      </c>
      <c r="C1012" s="1">
        <f>Forecast_Data!E1006</f>
        <v>0</v>
      </c>
      <c r="D1012" s="1">
        <f>Forecast_Data!F1006</f>
        <v>0</v>
      </c>
      <c r="E1012" s="1">
        <f>Forecast_Data!G1006</f>
        <v>0</v>
      </c>
      <c r="F1012" s="1">
        <f>Forecast_Data!H1006</f>
        <v>0</v>
      </c>
      <c r="G1012" s="1">
        <f>Forecast_Data!I1006</f>
        <v>0</v>
      </c>
      <c r="H1012" s="1">
        <f>Forecast_Data!J1006</f>
        <v>22</v>
      </c>
      <c r="I1012" s="1">
        <f>Forecast_Data!K1006</f>
        <v>1</v>
      </c>
      <c r="J1012" s="1" t="str">
        <f>Forecast_Data!L1006</f>
        <v>Sebastian Janikowski</v>
      </c>
      <c r="K1012" s="1" t="str">
        <f t="shared" si="66"/>
        <v>Sebastian Janikowski-2012</v>
      </c>
      <c r="L1012" s="13">
        <f t="shared" si="67"/>
        <v>0.97952917183868415</v>
      </c>
      <c r="M1012" s="13">
        <f t="shared" si="68"/>
        <v>2.0470828161315846E-2</v>
      </c>
      <c r="N1012" s="4">
        <f t="shared" si="69"/>
        <v>4.1905480561012188E-4</v>
      </c>
    </row>
    <row r="1013" spans="1:14" x14ac:dyDescent="0.25">
      <c r="A1013" s="1">
        <f>Forecast_Data!C1007</f>
        <v>2013</v>
      </c>
      <c r="B1013" s="1">
        <v>1</v>
      </c>
      <c r="C1013" s="1">
        <f>Forecast_Data!E1007</f>
        <v>0</v>
      </c>
      <c r="D1013" s="1">
        <f>Forecast_Data!F1007</f>
        <v>0</v>
      </c>
      <c r="E1013" s="1">
        <f>Forecast_Data!G1007</f>
        <v>0</v>
      </c>
      <c r="F1013" s="1">
        <f>Forecast_Data!H1007</f>
        <v>0</v>
      </c>
      <c r="G1013" s="1">
        <f>Forecast_Data!I1007</f>
        <v>0</v>
      </c>
      <c r="H1013" s="1">
        <f>Forecast_Data!J1007</f>
        <v>48</v>
      </c>
      <c r="I1013" s="1">
        <f>Forecast_Data!K1007</f>
        <v>0</v>
      </c>
      <c r="J1013" s="1" t="str">
        <f>Forecast_Data!L1007</f>
        <v>Sebastian Janikowski</v>
      </c>
      <c r="K1013" s="1" t="str">
        <f t="shared" si="66"/>
        <v>Sebastian Janikowski-2013</v>
      </c>
      <c r="L1013" s="13">
        <f t="shared" si="67"/>
        <v>0.7084770073808182</v>
      </c>
      <c r="M1013" s="13">
        <f t="shared" si="68"/>
        <v>-0.7084770073808182</v>
      </c>
      <c r="N1013" s="4">
        <f t="shared" si="69"/>
        <v>0.5019396699872799</v>
      </c>
    </row>
    <row r="1014" spans="1:14" x14ac:dyDescent="0.25">
      <c r="A1014" s="1">
        <f>Forecast_Data!C1008</f>
        <v>2013</v>
      </c>
      <c r="B1014" s="1">
        <v>1</v>
      </c>
      <c r="C1014" s="1">
        <f>Forecast_Data!E1008</f>
        <v>0</v>
      </c>
      <c r="D1014" s="1">
        <f>Forecast_Data!F1008</f>
        <v>0</v>
      </c>
      <c r="E1014" s="1">
        <f>Forecast_Data!G1008</f>
        <v>0</v>
      </c>
      <c r="F1014" s="1">
        <f>Forecast_Data!H1008</f>
        <v>0</v>
      </c>
      <c r="G1014" s="1">
        <f>Forecast_Data!I1008</f>
        <v>0</v>
      </c>
      <c r="H1014" s="1">
        <f>Forecast_Data!J1008</f>
        <v>38</v>
      </c>
      <c r="I1014" s="1">
        <f>Forecast_Data!K1008</f>
        <v>1</v>
      </c>
      <c r="J1014" s="1" t="str">
        <f>Forecast_Data!L1008</f>
        <v>Sebastian Janikowski</v>
      </c>
      <c r="K1014" s="1" t="str">
        <f t="shared" si="66"/>
        <v>Sebastian Janikowski-2013</v>
      </c>
      <c r="L1014" s="13">
        <f t="shared" si="67"/>
        <v>0.88433935372930905</v>
      </c>
      <c r="M1014" s="13">
        <f t="shared" si="68"/>
        <v>0.11566064627069095</v>
      </c>
      <c r="N1014" s="4">
        <f t="shared" si="69"/>
        <v>1.3377385095753896E-2</v>
      </c>
    </row>
    <row r="1015" spans="1:14" x14ac:dyDescent="0.25">
      <c r="A1015" s="1">
        <f>Forecast_Data!C1009</f>
        <v>2013</v>
      </c>
      <c r="B1015" s="1">
        <v>1</v>
      </c>
      <c r="C1015" s="1">
        <f>Forecast_Data!E1009</f>
        <v>0</v>
      </c>
      <c r="D1015" s="1">
        <f>Forecast_Data!F1009</f>
        <v>0</v>
      </c>
      <c r="E1015" s="1">
        <f>Forecast_Data!G1009</f>
        <v>0</v>
      </c>
      <c r="F1015" s="1">
        <f>Forecast_Data!H1009</f>
        <v>1</v>
      </c>
      <c r="G1015" s="1">
        <f>Forecast_Data!I1009</f>
        <v>0</v>
      </c>
      <c r="H1015" s="1">
        <f>Forecast_Data!J1009</f>
        <v>54</v>
      </c>
      <c r="I1015" s="1">
        <f>Forecast_Data!K1009</f>
        <v>0</v>
      </c>
      <c r="J1015" s="1" t="str">
        <f>Forecast_Data!L1009</f>
        <v>Sebastian Janikowski</v>
      </c>
      <c r="K1015" s="1" t="str">
        <f t="shared" si="66"/>
        <v>Sebastian Janikowski-2013</v>
      </c>
      <c r="L1015" s="13">
        <f t="shared" si="67"/>
        <v>0.49487015628119757</v>
      </c>
      <c r="M1015" s="13">
        <f t="shared" si="68"/>
        <v>-0.49487015628119757</v>
      </c>
      <c r="N1015" s="4">
        <f t="shared" si="69"/>
        <v>0.24489647157777691</v>
      </c>
    </row>
    <row r="1016" spans="1:14" x14ac:dyDescent="0.25">
      <c r="A1016" s="1">
        <f>Forecast_Data!C1010</f>
        <v>2013</v>
      </c>
      <c r="B1016" s="1">
        <v>1</v>
      </c>
      <c r="C1016" s="1">
        <f>Forecast_Data!E1010</f>
        <v>0</v>
      </c>
      <c r="D1016" s="1">
        <f>Forecast_Data!F1010</f>
        <v>0</v>
      </c>
      <c r="E1016" s="1">
        <f>Forecast_Data!G1010</f>
        <v>0</v>
      </c>
      <c r="F1016" s="1">
        <f>Forecast_Data!H1010</f>
        <v>0</v>
      </c>
      <c r="G1016" s="1">
        <f>Forecast_Data!I1010</f>
        <v>0</v>
      </c>
      <c r="H1016" s="1">
        <f>Forecast_Data!J1010</f>
        <v>45</v>
      </c>
      <c r="I1016" s="1">
        <f>Forecast_Data!K1010</f>
        <v>1</v>
      </c>
      <c r="J1016" s="1" t="str">
        <f>Forecast_Data!L1010</f>
        <v>Sebastian Janikowski</v>
      </c>
      <c r="K1016" s="1" t="str">
        <f t="shared" si="66"/>
        <v>Sebastian Janikowski-2013</v>
      </c>
      <c r="L1016" s="13">
        <f t="shared" si="67"/>
        <v>0.77414276972841145</v>
      </c>
      <c r="M1016" s="13">
        <f t="shared" si="68"/>
        <v>0.22585723027158855</v>
      </c>
      <c r="N1016" s="4">
        <f t="shared" si="69"/>
        <v>5.1011488465953374E-2</v>
      </c>
    </row>
    <row r="1017" spans="1:14" x14ac:dyDescent="0.25">
      <c r="A1017" s="1">
        <f>Forecast_Data!C1011</f>
        <v>2015</v>
      </c>
      <c r="B1017" s="1">
        <v>1</v>
      </c>
      <c r="C1017" s="1">
        <f>Forecast_Data!E1011</f>
        <v>0</v>
      </c>
      <c r="D1017" s="1">
        <f>Forecast_Data!F1011</f>
        <v>0</v>
      </c>
      <c r="E1017" s="1">
        <f>Forecast_Data!G1011</f>
        <v>0</v>
      </c>
      <c r="F1017" s="1">
        <f>Forecast_Data!H1011</f>
        <v>0</v>
      </c>
      <c r="G1017" s="1">
        <f>Forecast_Data!I1011</f>
        <v>0</v>
      </c>
      <c r="H1017" s="1">
        <f>Forecast_Data!J1011</f>
        <v>48</v>
      </c>
      <c r="I1017" s="1">
        <f>Forecast_Data!K1011</f>
        <v>1</v>
      </c>
      <c r="J1017" s="1" t="str">
        <f>Forecast_Data!L1011</f>
        <v>Sebastian Janikowski</v>
      </c>
      <c r="K1017" s="1" t="str">
        <f t="shared" si="66"/>
        <v>Sebastian Janikowski-2015</v>
      </c>
      <c r="L1017" s="13">
        <f t="shared" si="67"/>
        <v>0.7084770073808182</v>
      </c>
      <c r="M1017" s="13">
        <f t="shared" si="68"/>
        <v>0.2915229926191818</v>
      </c>
      <c r="N1017" s="4">
        <f t="shared" si="69"/>
        <v>8.4985655225643525E-2</v>
      </c>
    </row>
    <row r="1018" spans="1:14" x14ac:dyDescent="0.25">
      <c r="A1018" s="1">
        <f>Forecast_Data!C1012</f>
        <v>2015</v>
      </c>
      <c r="B1018" s="1">
        <v>1</v>
      </c>
      <c r="C1018" s="1">
        <f>Forecast_Data!E1012</f>
        <v>0</v>
      </c>
      <c r="D1018" s="1">
        <f>Forecast_Data!F1012</f>
        <v>0</v>
      </c>
      <c r="E1018" s="1">
        <f>Forecast_Data!G1012</f>
        <v>0</v>
      </c>
      <c r="F1018" s="1">
        <f>Forecast_Data!H1012</f>
        <v>0</v>
      </c>
      <c r="G1018" s="1">
        <f>Forecast_Data!I1012</f>
        <v>0</v>
      </c>
      <c r="H1018" s="1">
        <f>Forecast_Data!J1012</f>
        <v>56</v>
      </c>
      <c r="I1018" s="1">
        <f>Forecast_Data!K1012</f>
        <v>1</v>
      </c>
      <c r="J1018" s="1" t="str">
        <f>Forecast_Data!L1012</f>
        <v>Sebastian Janikowski</v>
      </c>
      <c r="K1018" s="1" t="str">
        <f t="shared" si="66"/>
        <v>Sebastian Janikowski-2015</v>
      </c>
      <c r="L1018" s="13">
        <f t="shared" si="67"/>
        <v>0.49276384560096298</v>
      </c>
      <c r="M1018" s="13">
        <f t="shared" si="68"/>
        <v>0.50723615439903702</v>
      </c>
      <c r="N1018" s="4">
        <f t="shared" si="69"/>
        <v>0.25728851632952371</v>
      </c>
    </row>
    <row r="1019" spans="1:14" x14ac:dyDescent="0.25">
      <c r="A1019" s="1">
        <f>Forecast_Data!C1013</f>
        <v>2012</v>
      </c>
      <c r="B1019" s="1">
        <v>1</v>
      </c>
      <c r="C1019" s="1">
        <f>Forecast_Data!E1013</f>
        <v>0</v>
      </c>
      <c r="D1019" s="1">
        <f>Forecast_Data!F1013</f>
        <v>0</v>
      </c>
      <c r="E1019" s="1">
        <f>Forecast_Data!G1013</f>
        <v>1</v>
      </c>
      <c r="F1019" s="1">
        <f>Forecast_Data!H1013</f>
        <v>1</v>
      </c>
      <c r="G1019" s="1">
        <f>Forecast_Data!I1013</f>
        <v>0</v>
      </c>
      <c r="H1019" s="1">
        <f>Forecast_Data!J1013</f>
        <v>51</v>
      </c>
      <c r="I1019" s="1">
        <f>Forecast_Data!K1013</f>
        <v>1</v>
      </c>
      <c r="J1019" s="1" t="str">
        <f>Forecast_Data!L1013</f>
        <v>Sebastian Janikowski</v>
      </c>
      <c r="K1019" s="1" t="str">
        <f t="shared" si="66"/>
        <v>Sebastian Janikowski-2012</v>
      </c>
      <c r="L1019" s="13">
        <f t="shared" si="67"/>
        <v>0.52734532009756097</v>
      </c>
      <c r="M1019" s="13">
        <f t="shared" si="68"/>
        <v>0.47265467990243903</v>
      </c>
      <c r="N1019" s="4">
        <f t="shared" si="69"/>
        <v>0.2234024464336771</v>
      </c>
    </row>
    <row r="1020" spans="1:14" x14ac:dyDescent="0.25">
      <c r="A1020" s="1">
        <f>Forecast_Data!C1014</f>
        <v>2012</v>
      </c>
      <c r="B1020" s="1">
        <v>1</v>
      </c>
      <c r="C1020" s="1">
        <f>Forecast_Data!E1014</f>
        <v>0</v>
      </c>
      <c r="D1020" s="1">
        <f>Forecast_Data!F1014</f>
        <v>0</v>
      </c>
      <c r="E1020" s="1">
        <f>Forecast_Data!G1014</f>
        <v>1</v>
      </c>
      <c r="F1020" s="1">
        <f>Forecast_Data!H1014</f>
        <v>1</v>
      </c>
      <c r="G1020" s="1">
        <f>Forecast_Data!I1014</f>
        <v>0</v>
      </c>
      <c r="H1020" s="1">
        <f>Forecast_Data!J1014</f>
        <v>19</v>
      </c>
      <c r="I1020" s="1">
        <f>Forecast_Data!K1014</f>
        <v>1</v>
      </c>
      <c r="J1020" s="1" t="str">
        <f>Forecast_Data!L1014</f>
        <v>Sebastian Janikowski</v>
      </c>
      <c r="K1020" s="1" t="str">
        <f t="shared" si="66"/>
        <v>Sebastian Janikowski-2012</v>
      </c>
      <c r="L1020" s="13">
        <f t="shared" si="67"/>
        <v>0.97762697070352789</v>
      </c>
      <c r="M1020" s="13">
        <f t="shared" si="68"/>
        <v>2.2373029296472113E-2</v>
      </c>
      <c r="N1020" s="4">
        <f t="shared" si="69"/>
        <v>5.0055243990079952E-4</v>
      </c>
    </row>
    <row r="1021" spans="1:14" x14ac:dyDescent="0.25">
      <c r="A1021" s="1">
        <f>Forecast_Data!C1015</f>
        <v>2012</v>
      </c>
      <c r="B1021" s="1">
        <v>1</v>
      </c>
      <c r="C1021" s="1">
        <f>Forecast_Data!E1015</f>
        <v>0</v>
      </c>
      <c r="D1021" s="1">
        <f>Forecast_Data!F1015</f>
        <v>0</v>
      </c>
      <c r="E1021" s="1">
        <f>Forecast_Data!G1015</f>
        <v>0</v>
      </c>
      <c r="F1021" s="1">
        <f>Forecast_Data!H1015</f>
        <v>1</v>
      </c>
      <c r="G1021" s="1">
        <f>Forecast_Data!I1015</f>
        <v>0</v>
      </c>
      <c r="H1021" s="1">
        <f>Forecast_Data!J1015</f>
        <v>25</v>
      </c>
      <c r="I1021" s="1">
        <f>Forecast_Data!K1015</f>
        <v>1</v>
      </c>
      <c r="J1021" s="1" t="str">
        <f>Forecast_Data!L1015</f>
        <v>Sebastian Janikowski</v>
      </c>
      <c r="K1021" s="1" t="str">
        <f t="shared" si="66"/>
        <v>Sebastian Janikowski-2012</v>
      </c>
      <c r="L1021" s="13">
        <f t="shared" si="67"/>
        <v>0.96454550109563053</v>
      </c>
      <c r="M1021" s="13">
        <f t="shared" si="68"/>
        <v>3.5454498904369469E-2</v>
      </c>
      <c r="N1021" s="4">
        <f t="shared" si="69"/>
        <v>1.2570214925599359E-3</v>
      </c>
    </row>
    <row r="1022" spans="1:14" x14ac:dyDescent="0.25">
      <c r="A1022" s="1">
        <f>Forecast_Data!C1016</f>
        <v>2012</v>
      </c>
      <c r="B1022" s="1">
        <v>1</v>
      </c>
      <c r="C1022" s="1">
        <f>Forecast_Data!E1016</f>
        <v>0</v>
      </c>
      <c r="D1022" s="1">
        <f>Forecast_Data!F1016</f>
        <v>0</v>
      </c>
      <c r="E1022" s="1">
        <f>Forecast_Data!G1016</f>
        <v>0</v>
      </c>
      <c r="F1022" s="1">
        <f>Forecast_Data!H1016</f>
        <v>1</v>
      </c>
      <c r="G1022" s="1">
        <f>Forecast_Data!I1016</f>
        <v>0</v>
      </c>
      <c r="H1022" s="1">
        <f>Forecast_Data!J1016</f>
        <v>27</v>
      </c>
      <c r="I1022" s="1">
        <f>Forecast_Data!K1016</f>
        <v>1</v>
      </c>
      <c r="J1022" s="1" t="str">
        <f>Forecast_Data!L1016</f>
        <v>Sebastian Janikowski</v>
      </c>
      <c r="K1022" s="1" t="str">
        <f t="shared" si="66"/>
        <v>Sebastian Janikowski-2012</v>
      </c>
      <c r="L1022" s="13">
        <f t="shared" si="67"/>
        <v>0.95581464092396862</v>
      </c>
      <c r="M1022" s="13">
        <f t="shared" si="68"/>
        <v>4.4185359076031383E-2</v>
      </c>
      <c r="N1022" s="4">
        <f t="shared" si="69"/>
        <v>1.9523459566778288E-3</v>
      </c>
    </row>
    <row r="1023" spans="1:14" x14ac:dyDescent="0.25">
      <c r="A1023" s="1">
        <f>Forecast_Data!C1017</f>
        <v>2012</v>
      </c>
      <c r="B1023" s="1">
        <v>1</v>
      </c>
      <c r="C1023" s="1">
        <f>Forecast_Data!E1017</f>
        <v>0</v>
      </c>
      <c r="D1023" s="1">
        <f>Forecast_Data!F1017</f>
        <v>0</v>
      </c>
      <c r="E1023" s="1">
        <f>Forecast_Data!G1017</f>
        <v>1</v>
      </c>
      <c r="F1023" s="1">
        <f>Forecast_Data!H1017</f>
        <v>1</v>
      </c>
      <c r="G1023" s="1">
        <f>Forecast_Data!I1017</f>
        <v>0</v>
      </c>
      <c r="H1023" s="1">
        <f>Forecast_Data!J1017</f>
        <v>32</v>
      </c>
      <c r="I1023" s="1">
        <f>Forecast_Data!K1017</f>
        <v>1</v>
      </c>
      <c r="J1023" s="1" t="str">
        <f>Forecast_Data!L1017</f>
        <v>Sebastian Janikowski</v>
      </c>
      <c r="K1023" s="1" t="str">
        <f t="shared" si="66"/>
        <v>Sebastian Janikowski-2012</v>
      </c>
      <c r="L1023" s="13">
        <f t="shared" si="67"/>
        <v>0.90781437974595491</v>
      </c>
      <c r="M1023" s="13">
        <f t="shared" si="68"/>
        <v>9.2185620254045086E-2</v>
      </c>
      <c r="N1023" s="4">
        <f t="shared" si="69"/>
        <v>8.498188581623007E-3</v>
      </c>
    </row>
    <row r="1024" spans="1:14" x14ac:dyDescent="0.25">
      <c r="A1024" s="1">
        <f>Forecast_Data!C1018</f>
        <v>2012</v>
      </c>
      <c r="B1024" s="1">
        <v>1</v>
      </c>
      <c r="C1024" s="1">
        <f>Forecast_Data!E1018</f>
        <v>0</v>
      </c>
      <c r="D1024" s="1">
        <f>Forecast_Data!F1018</f>
        <v>0</v>
      </c>
      <c r="E1024" s="1">
        <f>Forecast_Data!G1018</f>
        <v>1</v>
      </c>
      <c r="F1024" s="1">
        <f>Forecast_Data!H1018</f>
        <v>1</v>
      </c>
      <c r="G1024" s="1">
        <f>Forecast_Data!I1018</f>
        <v>0</v>
      </c>
      <c r="H1024" s="1">
        <f>Forecast_Data!J1018</f>
        <v>43</v>
      </c>
      <c r="I1024" s="1">
        <f>Forecast_Data!K1018</f>
        <v>1</v>
      </c>
      <c r="J1024" s="1" t="str">
        <f>Forecast_Data!L1018</f>
        <v>Sebastian Janikowski</v>
      </c>
      <c r="K1024" s="1" t="str">
        <f t="shared" si="66"/>
        <v>Sebastian Janikowski-2012</v>
      </c>
      <c r="L1024" s="13">
        <f t="shared" si="67"/>
        <v>0.73622433694922196</v>
      </c>
      <c r="M1024" s="13">
        <f t="shared" si="68"/>
        <v>0.26377566305077804</v>
      </c>
      <c r="N1024" s="4">
        <f t="shared" si="69"/>
        <v>6.9577600417877597E-2</v>
      </c>
    </row>
    <row r="1025" spans="1:14" x14ac:dyDescent="0.25">
      <c r="A1025" s="1">
        <f>Forecast_Data!C1019</f>
        <v>2012</v>
      </c>
      <c r="B1025" s="1">
        <v>1</v>
      </c>
      <c r="C1025" s="1">
        <f>Forecast_Data!E1019</f>
        <v>0</v>
      </c>
      <c r="D1025" s="1">
        <f>Forecast_Data!F1019</f>
        <v>0</v>
      </c>
      <c r="E1025" s="1">
        <f>Forecast_Data!G1019</f>
        <v>0</v>
      </c>
      <c r="F1025" s="1">
        <f>Forecast_Data!H1019</f>
        <v>1</v>
      </c>
      <c r="G1025" s="1">
        <f>Forecast_Data!I1019</f>
        <v>1</v>
      </c>
      <c r="H1025" s="1">
        <f>Forecast_Data!J1019</f>
        <v>38</v>
      </c>
      <c r="I1025" s="1">
        <f>Forecast_Data!K1019</f>
        <v>1</v>
      </c>
      <c r="J1025" s="1" t="str">
        <f>Forecast_Data!L1019</f>
        <v>Sebastian Janikowski</v>
      </c>
      <c r="K1025" s="1" t="str">
        <f t="shared" si="66"/>
        <v>Sebastian Janikowski-2012</v>
      </c>
      <c r="L1025" s="13">
        <f t="shared" si="67"/>
        <v>0.93082473923237874</v>
      </c>
      <c r="M1025" s="13">
        <f t="shared" si="68"/>
        <v>6.9175260767621261E-2</v>
      </c>
      <c r="N1025" s="4">
        <f t="shared" si="69"/>
        <v>4.7852167022684015E-3</v>
      </c>
    </row>
    <row r="1026" spans="1:14" x14ac:dyDescent="0.25">
      <c r="A1026" s="1">
        <f>Forecast_Data!C1020</f>
        <v>2012</v>
      </c>
      <c r="B1026" s="1">
        <v>1</v>
      </c>
      <c r="C1026" s="1">
        <f>Forecast_Data!E1020</f>
        <v>0</v>
      </c>
      <c r="D1026" s="1">
        <f>Forecast_Data!F1020</f>
        <v>0</v>
      </c>
      <c r="E1026" s="1">
        <f>Forecast_Data!G1020</f>
        <v>0</v>
      </c>
      <c r="F1026" s="1">
        <f>Forecast_Data!H1020</f>
        <v>1</v>
      </c>
      <c r="G1026" s="1">
        <f>Forecast_Data!I1020</f>
        <v>1</v>
      </c>
      <c r="H1026" s="1">
        <f>Forecast_Data!J1020</f>
        <v>24</v>
      </c>
      <c r="I1026" s="1">
        <f>Forecast_Data!K1020</f>
        <v>1</v>
      </c>
      <c r="J1026" s="1" t="str">
        <f>Forecast_Data!L1020</f>
        <v>Sebastian Janikowski</v>
      </c>
      <c r="K1026" s="1" t="str">
        <f t="shared" si="66"/>
        <v>Sebastian Janikowski-2012</v>
      </c>
      <c r="L1026" s="13">
        <f t="shared" si="67"/>
        <v>0.98528526887785639</v>
      </c>
      <c r="M1026" s="13">
        <f t="shared" si="68"/>
        <v>1.4714731122143609E-2</v>
      </c>
      <c r="N1026" s="4">
        <f t="shared" si="69"/>
        <v>2.1652331199698173E-4</v>
      </c>
    </row>
    <row r="1027" spans="1:14" x14ac:dyDescent="0.25">
      <c r="A1027" s="1">
        <f>Forecast_Data!C1021</f>
        <v>2012</v>
      </c>
      <c r="B1027" s="1">
        <v>1</v>
      </c>
      <c r="C1027" s="1">
        <f>Forecast_Data!E1021</f>
        <v>0</v>
      </c>
      <c r="D1027" s="1">
        <f>Forecast_Data!F1021</f>
        <v>0</v>
      </c>
      <c r="E1027" s="1">
        <f>Forecast_Data!G1021</f>
        <v>1</v>
      </c>
      <c r="F1027" s="1">
        <f>Forecast_Data!H1021</f>
        <v>1</v>
      </c>
      <c r="G1027" s="1">
        <f>Forecast_Data!I1021</f>
        <v>0</v>
      </c>
      <c r="H1027" s="1">
        <f>Forecast_Data!J1021</f>
        <v>21</v>
      </c>
      <c r="I1027" s="1">
        <f>Forecast_Data!K1021</f>
        <v>1</v>
      </c>
      <c r="J1027" s="1" t="str">
        <f>Forecast_Data!L1021</f>
        <v>Sebastian Janikowski</v>
      </c>
      <c r="K1027" s="1" t="str">
        <f t="shared" si="66"/>
        <v>Sebastian Janikowski-2012</v>
      </c>
      <c r="L1027" s="13">
        <f t="shared" si="67"/>
        <v>0.97202405861644248</v>
      </c>
      <c r="M1027" s="13">
        <f t="shared" si="68"/>
        <v>2.7975941383557523E-2</v>
      </c>
      <c r="N1027" s="4">
        <f t="shared" si="69"/>
        <v>7.8265329629624645E-4</v>
      </c>
    </row>
    <row r="1028" spans="1:14" x14ac:dyDescent="0.25">
      <c r="A1028" s="1">
        <f>Forecast_Data!C1022</f>
        <v>2012</v>
      </c>
      <c r="B1028" s="1">
        <v>1</v>
      </c>
      <c r="C1028" s="1">
        <f>Forecast_Data!E1022</f>
        <v>0</v>
      </c>
      <c r="D1028" s="1">
        <f>Forecast_Data!F1022</f>
        <v>0</v>
      </c>
      <c r="E1028" s="1">
        <f>Forecast_Data!G1022</f>
        <v>1</v>
      </c>
      <c r="F1028" s="1">
        <f>Forecast_Data!H1022</f>
        <v>1</v>
      </c>
      <c r="G1028" s="1">
        <f>Forecast_Data!I1022</f>
        <v>0</v>
      </c>
      <c r="H1028" s="1">
        <f>Forecast_Data!J1022</f>
        <v>33</v>
      </c>
      <c r="I1028" s="1">
        <f>Forecast_Data!K1022</f>
        <v>1</v>
      </c>
      <c r="J1028" s="1" t="str">
        <f>Forecast_Data!L1022</f>
        <v>Sebastian Janikowski</v>
      </c>
      <c r="K1028" s="1" t="str">
        <f t="shared" si="66"/>
        <v>Sebastian Janikowski-2012</v>
      </c>
      <c r="L1028" s="13">
        <f t="shared" si="67"/>
        <v>0.89776347153655445</v>
      </c>
      <c r="M1028" s="13">
        <f t="shared" si="68"/>
        <v>0.10223652846344555</v>
      </c>
      <c r="N1028" s="4">
        <f t="shared" si="69"/>
        <v>1.0452307752256912E-2</v>
      </c>
    </row>
    <row r="1029" spans="1:14" x14ac:dyDescent="0.25">
      <c r="A1029" s="1">
        <f>Forecast_Data!C1023</f>
        <v>2012</v>
      </c>
      <c r="B1029" s="1">
        <v>1</v>
      </c>
      <c r="C1029" s="1">
        <f>Forecast_Data!E1023</f>
        <v>0</v>
      </c>
      <c r="D1029" s="1">
        <f>Forecast_Data!F1023</f>
        <v>0</v>
      </c>
      <c r="E1029" s="1">
        <f>Forecast_Data!G1023</f>
        <v>1</v>
      </c>
      <c r="F1029" s="1">
        <f>Forecast_Data!H1023</f>
        <v>1</v>
      </c>
      <c r="G1029" s="1">
        <f>Forecast_Data!I1023</f>
        <v>0</v>
      </c>
      <c r="H1029" s="1">
        <f>Forecast_Data!J1023</f>
        <v>31</v>
      </c>
      <c r="I1029" s="1">
        <f>Forecast_Data!K1023</f>
        <v>1</v>
      </c>
      <c r="J1029" s="1" t="str">
        <f>Forecast_Data!L1023</f>
        <v>Sebastian Janikowski</v>
      </c>
      <c r="K1029" s="1" t="str">
        <f t="shared" si="66"/>
        <v>Sebastian Janikowski-2012</v>
      </c>
      <c r="L1029" s="13">
        <f t="shared" si="67"/>
        <v>0.91696856686665673</v>
      </c>
      <c r="M1029" s="13">
        <f t="shared" si="68"/>
        <v>8.3031433133343269E-2</v>
      </c>
      <c r="N1029" s="4">
        <f t="shared" si="69"/>
        <v>6.8942188881768547E-3</v>
      </c>
    </row>
    <row r="1030" spans="1:14" x14ac:dyDescent="0.25">
      <c r="A1030" s="1">
        <f>Forecast_Data!C1024</f>
        <v>2012</v>
      </c>
      <c r="B1030" s="1">
        <v>1</v>
      </c>
      <c r="C1030" s="1">
        <f>Forecast_Data!E1024</f>
        <v>0</v>
      </c>
      <c r="D1030" s="1">
        <f>Forecast_Data!F1024</f>
        <v>0</v>
      </c>
      <c r="E1030" s="1">
        <f>Forecast_Data!G1024</f>
        <v>1</v>
      </c>
      <c r="F1030" s="1">
        <f>Forecast_Data!H1024</f>
        <v>1</v>
      </c>
      <c r="G1030" s="1">
        <f>Forecast_Data!I1024</f>
        <v>0</v>
      </c>
      <c r="H1030" s="1">
        <f>Forecast_Data!J1024</f>
        <v>64</v>
      </c>
      <c r="I1030" s="1">
        <f>Forecast_Data!K1024</f>
        <v>0</v>
      </c>
      <c r="J1030" s="1" t="str">
        <f>Forecast_Data!L1024</f>
        <v>Sebastian Janikowski</v>
      </c>
      <c r="K1030" s="1" t="str">
        <f t="shared" si="66"/>
        <v>Sebastian Janikowski-2012</v>
      </c>
      <c r="L1030" s="13">
        <f t="shared" si="67"/>
        <v>0.20092137444494845</v>
      </c>
      <c r="M1030" s="13">
        <f t="shared" si="68"/>
        <v>-0.20092137444494845</v>
      </c>
      <c r="N1030" s="4">
        <f t="shared" si="69"/>
        <v>4.0369398708847183E-2</v>
      </c>
    </row>
    <row r="1031" spans="1:14" x14ac:dyDescent="0.25">
      <c r="A1031" s="1">
        <f>Forecast_Data!C1025</f>
        <v>2012</v>
      </c>
      <c r="B1031" s="1">
        <v>1</v>
      </c>
      <c r="C1031" s="1">
        <f>Forecast_Data!E1025</f>
        <v>0</v>
      </c>
      <c r="D1031" s="1">
        <f>Forecast_Data!F1025</f>
        <v>0</v>
      </c>
      <c r="E1031" s="1">
        <f>Forecast_Data!G1025</f>
        <v>1</v>
      </c>
      <c r="F1031" s="1">
        <f>Forecast_Data!H1025</f>
        <v>1</v>
      </c>
      <c r="G1031" s="1">
        <f>Forecast_Data!I1025</f>
        <v>0</v>
      </c>
      <c r="H1031" s="1">
        <f>Forecast_Data!J1025</f>
        <v>40</v>
      </c>
      <c r="I1031" s="1">
        <f>Forecast_Data!K1025</f>
        <v>1</v>
      </c>
      <c r="J1031" s="1" t="str">
        <f>Forecast_Data!L1025</f>
        <v>Sebastian Janikowski</v>
      </c>
      <c r="K1031" s="1" t="str">
        <f t="shared" si="66"/>
        <v>Sebastian Janikowski-2012</v>
      </c>
      <c r="L1031" s="13">
        <f t="shared" si="67"/>
        <v>0.79742706947942665</v>
      </c>
      <c r="M1031" s="13">
        <f t="shared" si="68"/>
        <v>0.20257293052057335</v>
      </c>
      <c r="N1031" s="4">
        <f t="shared" si="69"/>
        <v>4.103579217969304E-2</v>
      </c>
    </row>
    <row r="1032" spans="1:14" x14ac:dyDescent="0.25">
      <c r="A1032" s="1">
        <f>Forecast_Data!C1026</f>
        <v>2012</v>
      </c>
      <c r="B1032" s="1">
        <v>1</v>
      </c>
      <c r="C1032" s="1">
        <f>Forecast_Data!E1026</f>
        <v>0</v>
      </c>
      <c r="D1032" s="1">
        <f>Forecast_Data!F1026</f>
        <v>0</v>
      </c>
      <c r="E1032" s="1">
        <f>Forecast_Data!G1026</f>
        <v>0</v>
      </c>
      <c r="F1032" s="1">
        <f>Forecast_Data!H1026</f>
        <v>1</v>
      </c>
      <c r="G1032" s="1">
        <f>Forecast_Data!I1026</f>
        <v>0</v>
      </c>
      <c r="H1032" s="1">
        <f>Forecast_Data!J1026</f>
        <v>36</v>
      </c>
      <c r="I1032" s="1">
        <f>Forecast_Data!K1026</f>
        <v>1</v>
      </c>
      <c r="J1032" s="1" t="str">
        <f>Forecast_Data!L1026</f>
        <v>Sebastian Janikowski</v>
      </c>
      <c r="K1032" s="1" t="str">
        <f t="shared" si="66"/>
        <v>Sebastian Janikowski-2012</v>
      </c>
      <c r="L1032" s="13">
        <f t="shared" si="67"/>
        <v>0.88519846067320562</v>
      </c>
      <c r="M1032" s="13">
        <f t="shared" si="68"/>
        <v>0.11480153932679438</v>
      </c>
      <c r="N1032" s="4">
        <f t="shared" si="69"/>
        <v>1.3179393431801516E-2</v>
      </c>
    </row>
    <row r="1033" spans="1:14" x14ac:dyDescent="0.25">
      <c r="A1033" s="1">
        <f>Forecast_Data!C1027</f>
        <v>2012</v>
      </c>
      <c r="B1033" s="1">
        <v>1</v>
      </c>
      <c r="C1033" s="1">
        <f>Forecast_Data!E1027</f>
        <v>0</v>
      </c>
      <c r="D1033" s="1">
        <f>Forecast_Data!F1027</f>
        <v>0</v>
      </c>
      <c r="E1033" s="1">
        <f>Forecast_Data!G1027</f>
        <v>0</v>
      </c>
      <c r="F1033" s="1">
        <f>Forecast_Data!H1027</f>
        <v>1</v>
      </c>
      <c r="G1033" s="1">
        <f>Forecast_Data!I1027</f>
        <v>0</v>
      </c>
      <c r="H1033" s="1">
        <f>Forecast_Data!J1027</f>
        <v>35</v>
      </c>
      <c r="I1033" s="1">
        <f>Forecast_Data!K1027</f>
        <v>1</v>
      </c>
      <c r="J1033" s="1" t="str">
        <f>Forecast_Data!L1027</f>
        <v>Sebastian Janikowski</v>
      </c>
      <c r="K1033" s="1" t="str">
        <f t="shared" ref="K1033:K1096" si="70">CONCATENATE(J1033,"-",A1033)</f>
        <v>Sebastian Janikowski-2012</v>
      </c>
      <c r="L1033" s="13">
        <f t="shared" ref="L1033:L1039" si="71">1/(1+EXP(-(SUMPRODUCT($B$3:$H$3,B1033:H1033))))</f>
        <v>0.89634201202718056</v>
      </c>
      <c r="M1033" s="13">
        <f t="shared" ref="M1033:M1096" si="72">I1033-L1033</f>
        <v>0.10365798797281944</v>
      </c>
      <c r="N1033" s="4">
        <f t="shared" ref="N1033:N1096" si="73">M1033^2</f>
        <v>1.074497847057318E-2</v>
      </c>
    </row>
    <row r="1034" spans="1:14" x14ac:dyDescent="0.25">
      <c r="A1034" s="1">
        <f>Forecast_Data!C1028</f>
        <v>2012</v>
      </c>
      <c r="B1034" s="1">
        <v>1</v>
      </c>
      <c r="C1034" s="1">
        <f>Forecast_Data!E1028</f>
        <v>0</v>
      </c>
      <c r="D1034" s="1">
        <f>Forecast_Data!F1028</f>
        <v>0</v>
      </c>
      <c r="E1034" s="1">
        <f>Forecast_Data!G1028</f>
        <v>0</v>
      </c>
      <c r="F1034" s="1">
        <f>Forecast_Data!H1028</f>
        <v>1</v>
      </c>
      <c r="G1034" s="1">
        <f>Forecast_Data!I1028</f>
        <v>0</v>
      </c>
      <c r="H1034" s="1">
        <f>Forecast_Data!J1028</f>
        <v>29</v>
      </c>
      <c r="I1034" s="1">
        <f>Forecast_Data!K1028</f>
        <v>1</v>
      </c>
      <c r="J1034" s="1" t="str">
        <f>Forecast_Data!L1028</f>
        <v>Sebastian Janikowski</v>
      </c>
      <c r="K1034" s="1" t="str">
        <f t="shared" si="70"/>
        <v>Sebastian Janikowski-2012</v>
      </c>
      <c r="L1034" s="13">
        <f t="shared" si="71"/>
        <v>0.94505623214935708</v>
      </c>
      <c r="M1034" s="13">
        <f t="shared" si="72"/>
        <v>5.4943767850642922E-2</v>
      </c>
      <c r="N1034" s="4">
        <f t="shared" si="73"/>
        <v>3.0188176256253428E-3</v>
      </c>
    </row>
    <row r="1035" spans="1:14" x14ac:dyDescent="0.25">
      <c r="A1035" s="1">
        <f>Forecast_Data!C1029</f>
        <v>2012</v>
      </c>
      <c r="B1035" s="1">
        <v>1</v>
      </c>
      <c r="C1035" s="1">
        <f>Forecast_Data!E1029</f>
        <v>0</v>
      </c>
      <c r="D1035" s="1">
        <f>Forecast_Data!F1029</f>
        <v>0</v>
      </c>
      <c r="E1035" s="1">
        <f>Forecast_Data!G1029</f>
        <v>0</v>
      </c>
      <c r="F1035" s="1">
        <f>Forecast_Data!H1029</f>
        <v>1</v>
      </c>
      <c r="G1035" s="1">
        <f>Forecast_Data!I1029</f>
        <v>0</v>
      </c>
      <c r="H1035" s="1">
        <f>Forecast_Data!J1029</f>
        <v>32</v>
      </c>
      <c r="I1035" s="1">
        <f>Forecast_Data!K1029</f>
        <v>1</v>
      </c>
      <c r="J1035" s="1" t="str">
        <f>Forecast_Data!L1029</f>
        <v>Sebastian Janikowski</v>
      </c>
      <c r="K1035" s="1" t="str">
        <f t="shared" si="70"/>
        <v>Sebastian Janikowski-2012</v>
      </c>
      <c r="L1035" s="13">
        <f t="shared" si="71"/>
        <v>0.92421747345102112</v>
      </c>
      <c r="M1035" s="13">
        <f t="shared" si="72"/>
        <v>7.5782526548978879E-2</v>
      </c>
      <c r="N1035" s="4">
        <f t="shared" si="73"/>
        <v>5.7429913301466889E-3</v>
      </c>
    </row>
    <row r="1036" spans="1:14" x14ac:dyDescent="0.25">
      <c r="A1036" s="1">
        <f>Forecast_Data!C1030</f>
        <v>2012</v>
      </c>
      <c r="B1036" s="1">
        <v>1</v>
      </c>
      <c r="C1036" s="1">
        <f>Forecast_Data!E1030</f>
        <v>0</v>
      </c>
      <c r="D1036" s="1">
        <f>Forecast_Data!F1030</f>
        <v>0</v>
      </c>
      <c r="E1036" s="1">
        <f>Forecast_Data!G1030</f>
        <v>0</v>
      </c>
      <c r="F1036" s="1">
        <f>Forecast_Data!H1030</f>
        <v>0</v>
      </c>
      <c r="G1036" s="1">
        <f>Forecast_Data!I1030</f>
        <v>0</v>
      </c>
      <c r="H1036" s="1">
        <f>Forecast_Data!J1030</f>
        <v>32</v>
      </c>
      <c r="I1036" s="1">
        <f>Forecast_Data!K1030</f>
        <v>1</v>
      </c>
      <c r="J1036" s="1" t="str">
        <f>Forecast_Data!L1030</f>
        <v>Sebastian Janikowski</v>
      </c>
      <c r="K1036" s="1" t="str">
        <f t="shared" si="70"/>
        <v>Sebastian Janikowski-2012</v>
      </c>
      <c r="L1036" s="13">
        <f t="shared" si="71"/>
        <v>0.93830600094747685</v>
      </c>
      <c r="M1036" s="13">
        <f t="shared" si="72"/>
        <v>6.1693999052523152E-2</v>
      </c>
      <c r="N1036" s="4">
        <f t="shared" si="73"/>
        <v>3.8061495190927276E-3</v>
      </c>
    </row>
    <row r="1037" spans="1:14" x14ac:dyDescent="0.25">
      <c r="A1037" s="1">
        <f>Forecast_Data!C1031</f>
        <v>2012</v>
      </c>
      <c r="B1037" s="1">
        <v>1</v>
      </c>
      <c r="C1037" s="1">
        <f>Forecast_Data!E1031</f>
        <v>0</v>
      </c>
      <c r="D1037" s="1">
        <f>Forecast_Data!F1031</f>
        <v>0</v>
      </c>
      <c r="E1037" s="1">
        <f>Forecast_Data!G1031</f>
        <v>0</v>
      </c>
      <c r="F1037" s="1">
        <f>Forecast_Data!H1031</f>
        <v>0</v>
      </c>
      <c r="G1037" s="1">
        <f>Forecast_Data!I1031</f>
        <v>0</v>
      </c>
      <c r="H1037" s="1">
        <f>Forecast_Data!J1031</f>
        <v>47</v>
      </c>
      <c r="I1037" s="1">
        <f>Forecast_Data!K1031</f>
        <v>1</v>
      </c>
      <c r="J1037" s="1" t="str">
        <f>Forecast_Data!L1031</f>
        <v>Sebastian Janikowski</v>
      </c>
      <c r="K1037" s="1" t="str">
        <f t="shared" si="70"/>
        <v>Sebastian Janikowski-2012</v>
      </c>
      <c r="L1037" s="13">
        <f t="shared" si="71"/>
        <v>0.73157278062341635</v>
      </c>
      <c r="M1037" s="13">
        <f t="shared" si="72"/>
        <v>0.26842721937658365</v>
      </c>
      <c r="N1037" s="4">
        <f t="shared" si="73"/>
        <v>7.2053172102244559E-2</v>
      </c>
    </row>
    <row r="1038" spans="1:14" x14ac:dyDescent="0.25">
      <c r="A1038" s="1">
        <f>Forecast_Data!C1032</f>
        <v>2012</v>
      </c>
      <c r="B1038" s="1">
        <v>1</v>
      </c>
      <c r="C1038" s="1">
        <f>Forecast_Data!E1032</f>
        <v>0</v>
      </c>
      <c r="D1038" s="1">
        <f>Forecast_Data!F1032</f>
        <v>0</v>
      </c>
      <c r="E1038" s="1">
        <f>Forecast_Data!G1032</f>
        <v>0</v>
      </c>
      <c r="F1038" s="1">
        <f>Forecast_Data!H1032</f>
        <v>1</v>
      </c>
      <c r="G1038" s="1">
        <f>Forecast_Data!I1032</f>
        <v>0</v>
      </c>
      <c r="H1038" s="1">
        <f>Forecast_Data!J1032</f>
        <v>40</v>
      </c>
      <c r="I1038" s="1">
        <f>Forecast_Data!K1032</f>
        <v>1</v>
      </c>
      <c r="J1038" s="1" t="str">
        <f>Forecast_Data!L1032</f>
        <v>Sebastian Janikowski</v>
      </c>
      <c r="K1038" s="1" t="str">
        <f t="shared" si="70"/>
        <v>Sebastian Janikowski-2012</v>
      </c>
      <c r="L1038" s="13">
        <f t="shared" si="71"/>
        <v>0.82978923818292694</v>
      </c>
      <c r="M1038" s="13">
        <f t="shared" si="72"/>
        <v>0.17021076181707306</v>
      </c>
      <c r="N1038" s="4">
        <f t="shared" si="73"/>
        <v>2.8971703438348376E-2</v>
      </c>
    </row>
    <row r="1039" spans="1:14" x14ac:dyDescent="0.25">
      <c r="A1039" s="1">
        <f>Forecast_Data!C1033</f>
        <v>2012</v>
      </c>
      <c r="B1039" s="1">
        <v>1</v>
      </c>
      <c r="C1039" s="1">
        <f>Forecast_Data!E1033</f>
        <v>0</v>
      </c>
      <c r="D1039" s="1">
        <f>Forecast_Data!F1033</f>
        <v>1</v>
      </c>
      <c r="E1039" s="1">
        <f>Forecast_Data!G1033</f>
        <v>0</v>
      </c>
      <c r="F1039" s="1">
        <f>Forecast_Data!H1033</f>
        <v>0</v>
      </c>
      <c r="G1039" s="1">
        <f>Forecast_Data!I1033</f>
        <v>0</v>
      </c>
      <c r="H1039" s="1">
        <f>Forecast_Data!J1033</f>
        <v>55</v>
      </c>
      <c r="I1039" s="1">
        <f>Forecast_Data!K1033</f>
        <v>1</v>
      </c>
      <c r="J1039" s="1" t="str">
        <f>Forecast_Data!L1033</f>
        <v>Sebastian Janikowski</v>
      </c>
      <c r="K1039" s="1" t="str">
        <f t="shared" si="70"/>
        <v>Sebastian Janikowski-2012</v>
      </c>
      <c r="L1039" s="13">
        <f t="shared" si="71"/>
        <v>0.42767003393377717</v>
      </c>
      <c r="M1039" s="13">
        <f t="shared" si="72"/>
        <v>0.57232996606622288</v>
      </c>
      <c r="N1039" s="4">
        <f t="shared" si="73"/>
        <v>0.32756159005736385</v>
      </c>
    </row>
    <row r="1040" spans="1:14" x14ac:dyDescent="0.25">
      <c r="A1040" s="1">
        <f>Forecast_Data!C1034</f>
        <v>2012</v>
      </c>
      <c r="B1040" s="1">
        <v>1</v>
      </c>
      <c r="C1040" s="1">
        <f>Forecast_Data!E1034</f>
        <v>0</v>
      </c>
      <c r="D1040" s="1">
        <f>Forecast_Data!F1034</f>
        <v>0</v>
      </c>
      <c r="E1040" s="1">
        <f>Forecast_Data!G1034</f>
        <v>1</v>
      </c>
      <c r="F1040" s="1">
        <f>Forecast_Data!H1034</f>
        <v>1</v>
      </c>
      <c r="G1040" s="1">
        <f>Forecast_Data!I1034</f>
        <v>0</v>
      </c>
      <c r="H1040" s="1">
        <f>Forecast_Data!J1034</f>
        <v>51</v>
      </c>
      <c r="I1040" s="1">
        <f>Forecast_Data!K1034</f>
        <v>1</v>
      </c>
      <c r="J1040" s="1" t="str">
        <f>Forecast_Data!L1034</f>
        <v>Sebastian Janikowski</v>
      </c>
      <c r="K1040" s="1" t="str">
        <f t="shared" si="70"/>
        <v>Sebastian Janikowski-2012</v>
      </c>
      <c r="L1040" s="13">
        <f t="shared" ref="L1040:L1103" si="74">1/(1+EXP(-(SUMPRODUCT($B$3:$H$3,B1040:H1040))))</f>
        <v>0.52734532009756097</v>
      </c>
      <c r="M1040" s="13">
        <f t="shared" si="72"/>
        <v>0.47265467990243903</v>
      </c>
      <c r="N1040" s="4">
        <f t="shared" si="73"/>
        <v>0.2234024464336771</v>
      </c>
    </row>
    <row r="1041" spans="1:14" x14ac:dyDescent="0.25">
      <c r="A1041" s="1">
        <f>Forecast_Data!C1035</f>
        <v>2012</v>
      </c>
      <c r="B1041" s="1">
        <v>1</v>
      </c>
      <c r="C1041" s="1">
        <f>Forecast_Data!E1035</f>
        <v>0</v>
      </c>
      <c r="D1041" s="1">
        <f>Forecast_Data!F1035</f>
        <v>0</v>
      </c>
      <c r="E1041" s="1">
        <f>Forecast_Data!G1035</f>
        <v>1</v>
      </c>
      <c r="F1041" s="1">
        <f>Forecast_Data!H1035</f>
        <v>1</v>
      </c>
      <c r="G1041" s="1">
        <f>Forecast_Data!I1035</f>
        <v>0</v>
      </c>
      <c r="H1041" s="1">
        <f>Forecast_Data!J1035</f>
        <v>61</v>
      </c>
      <c r="I1041" s="1">
        <f>Forecast_Data!K1035</f>
        <v>0</v>
      </c>
      <c r="J1041" s="1" t="str">
        <f>Forecast_Data!L1035</f>
        <v>Sebastian Janikowski</v>
      </c>
      <c r="K1041" s="1" t="str">
        <f t="shared" si="70"/>
        <v>Sebastian Janikowski-2012</v>
      </c>
      <c r="L1041" s="13">
        <f t="shared" si="74"/>
        <v>0.26178893844287437</v>
      </c>
      <c r="M1041" s="13">
        <f t="shared" si="72"/>
        <v>-0.26178893844287437</v>
      </c>
      <c r="N1041" s="4">
        <f t="shared" si="73"/>
        <v>6.8533448291047072E-2</v>
      </c>
    </row>
    <row r="1042" spans="1:14" x14ac:dyDescent="0.25">
      <c r="A1042" s="1">
        <f>Forecast_Data!C1036</f>
        <v>2012</v>
      </c>
      <c r="B1042" s="1">
        <v>1</v>
      </c>
      <c r="C1042" s="1">
        <f>Forecast_Data!E1036</f>
        <v>0</v>
      </c>
      <c r="D1042" s="1">
        <f>Forecast_Data!F1036</f>
        <v>0</v>
      </c>
      <c r="E1042" s="1">
        <f>Forecast_Data!G1036</f>
        <v>0</v>
      </c>
      <c r="F1042" s="1">
        <f>Forecast_Data!H1036</f>
        <v>1</v>
      </c>
      <c r="G1042" s="1">
        <f>Forecast_Data!I1036</f>
        <v>0</v>
      </c>
      <c r="H1042" s="1">
        <f>Forecast_Data!J1036</f>
        <v>20</v>
      </c>
      <c r="I1042" s="1">
        <f>Forecast_Data!K1036</f>
        <v>1</v>
      </c>
      <c r="J1042" s="1" t="str">
        <f>Forecast_Data!L1036</f>
        <v>Sebastian Janikowski</v>
      </c>
      <c r="K1042" s="1" t="str">
        <f t="shared" si="70"/>
        <v>Sebastian Janikowski-2012</v>
      </c>
      <c r="L1042" s="13">
        <f t="shared" si="74"/>
        <v>0.97969745798234065</v>
      </c>
      <c r="M1042" s="13">
        <f t="shared" si="72"/>
        <v>2.0302542017659353E-2</v>
      </c>
      <c r="N1042" s="4">
        <f t="shared" si="73"/>
        <v>4.121932123788235E-4</v>
      </c>
    </row>
    <row r="1043" spans="1:14" x14ac:dyDescent="0.25">
      <c r="A1043" s="1">
        <f>Forecast_Data!C1037</f>
        <v>2012</v>
      </c>
      <c r="B1043" s="1">
        <v>1</v>
      </c>
      <c r="C1043" s="1">
        <f>Forecast_Data!E1037</f>
        <v>0</v>
      </c>
      <c r="D1043" s="1">
        <f>Forecast_Data!F1037</f>
        <v>0</v>
      </c>
      <c r="E1043" s="1">
        <f>Forecast_Data!G1037</f>
        <v>0</v>
      </c>
      <c r="F1043" s="1">
        <f>Forecast_Data!H1037</f>
        <v>1</v>
      </c>
      <c r="G1043" s="1">
        <f>Forecast_Data!I1037</f>
        <v>0</v>
      </c>
      <c r="H1043" s="1">
        <f>Forecast_Data!J1037</f>
        <v>50</v>
      </c>
      <c r="I1043" s="1">
        <f>Forecast_Data!K1037</f>
        <v>1</v>
      </c>
      <c r="J1043" s="1" t="str">
        <f>Forecast_Data!L1037</f>
        <v>Sebastian Janikowski</v>
      </c>
      <c r="K1043" s="1" t="str">
        <f t="shared" si="70"/>
        <v>Sebastian Janikowski-2012</v>
      </c>
      <c r="L1043" s="13">
        <f t="shared" si="74"/>
        <v>0.60777106538731296</v>
      </c>
      <c r="M1043" s="13">
        <f t="shared" si="72"/>
        <v>0.39222893461268704</v>
      </c>
      <c r="N1043" s="4">
        <f t="shared" si="73"/>
        <v>0.15384353714740354</v>
      </c>
    </row>
    <row r="1044" spans="1:14" x14ac:dyDescent="0.25">
      <c r="A1044" s="1">
        <f>Forecast_Data!C1038</f>
        <v>2012</v>
      </c>
      <c r="B1044" s="1">
        <v>1</v>
      </c>
      <c r="C1044" s="1">
        <f>Forecast_Data!E1038</f>
        <v>0</v>
      </c>
      <c r="D1044" s="1">
        <f>Forecast_Data!F1038</f>
        <v>0</v>
      </c>
      <c r="E1044" s="1">
        <f>Forecast_Data!G1038</f>
        <v>0</v>
      </c>
      <c r="F1044" s="1">
        <f>Forecast_Data!H1038</f>
        <v>1</v>
      </c>
      <c r="G1044" s="1">
        <f>Forecast_Data!I1038</f>
        <v>0</v>
      </c>
      <c r="H1044" s="1">
        <f>Forecast_Data!J1038</f>
        <v>51</v>
      </c>
      <c r="I1044" s="1">
        <f>Forecast_Data!K1038</f>
        <v>0</v>
      </c>
      <c r="J1044" s="1" t="str">
        <f>Forecast_Data!L1038</f>
        <v>Sebastian Janikowski</v>
      </c>
      <c r="K1044" s="1" t="str">
        <f t="shared" si="70"/>
        <v>Sebastian Janikowski-2012</v>
      </c>
      <c r="L1044" s="13">
        <f t="shared" si="74"/>
        <v>0.58013665949788884</v>
      </c>
      <c r="M1044" s="13">
        <f t="shared" si="72"/>
        <v>-0.58013665949788884</v>
      </c>
      <c r="N1044" s="4">
        <f t="shared" si="73"/>
        <v>0.33655854369336941</v>
      </c>
    </row>
    <row r="1045" spans="1:14" x14ac:dyDescent="0.25">
      <c r="A1045" s="1">
        <f>Forecast_Data!C1039</f>
        <v>2012</v>
      </c>
      <c r="B1045" s="1">
        <v>1</v>
      </c>
      <c r="C1045" s="1">
        <f>Forecast_Data!E1039</f>
        <v>0</v>
      </c>
      <c r="D1045" s="1">
        <f>Forecast_Data!F1039</f>
        <v>0</v>
      </c>
      <c r="E1045" s="1">
        <f>Forecast_Data!G1039</f>
        <v>0</v>
      </c>
      <c r="F1045" s="1">
        <f>Forecast_Data!H1039</f>
        <v>1</v>
      </c>
      <c r="G1045" s="1">
        <f>Forecast_Data!I1039</f>
        <v>0</v>
      </c>
      <c r="H1045" s="1">
        <f>Forecast_Data!J1039</f>
        <v>57</v>
      </c>
      <c r="I1045" s="1">
        <f>Forecast_Data!K1039</f>
        <v>1</v>
      </c>
      <c r="J1045" s="1" t="str">
        <f>Forecast_Data!L1039</f>
        <v>Sebastian Janikowski</v>
      </c>
      <c r="K1045" s="1" t="str">
        <f t="shared" si="70"/>
        <v>Sebastian Janikowski-2012</v>
      </c>
      <c r="L1045" s="13">
        <f t="shared" si="74"/>
        <v>0.40990101100540421</v>
      </c>
      <c r="M1045" s="13">
        <f t="shared" si="72"/>
        <v>0.59009898899459579</v>
      </c>
      <c r="N1045" s="4">
        <f t="shared" si="73"/>
        <v>0.3482168168124441</v>
      </c>
    </row>
    <row r="1046" spans="1:14" x14ac:dyDescent="0.25">
      <c r="A1046" s="1">
        <f>Forecast_Data!C1040</f>
        <v>2012</v>
      </c>
      <c r="B1046" s="1">
        <v>1</v>
      </c>
      <c r="C1046" s="1">
        <f>Forecast_Data!E1040</f>
        <v>0</v>
      </c>
      <c r="D1046" s="1">
        <f>Forecast_Data!F1040</f>
        <v>0</v>
      </c>
      <c r="E1046" s="1">
        <f>Forecast_Data!G1040</f>
        <v>0</v>
      </c>
      <c r="F1046" s="1">
        <f>Forecast_Data!H1040</f>
        <v>1</v>
      </c>
      <c r="G1046" s="1">
        <f>Forecast_Data!I1040</f>
        <v>0</v>
      </c>
      <c r="H1046" s="1">
        <f>Forecast_Data!J1040</f>
        <v>30</v>
      </c>
      <c r="I1046" s="1">
        <f>Forecast_Data!K1040</f>
        <v>1</v>
      </c>
      <c r="J1046" s="1" t="str">
        <f>Forecast_Data!L1040</f>
        <v>Sebastian Janikowski</v>
      </c>
      <c r="K1046" s="1" t="str">
        <f t="shared" si="70"/>
        <v>Sebastian Janikowski-2012</v>
      </c>
      <c r="L1046" s="13">
        <f t="shared" si="74"/>
        <v>0.93879199758670429</v>
      </c>
      <c r="M1046" s="13">
        <f t="shared" si="72"/>
        <v>6.1208002413295715E-2</v>
      </c>
      <c r="N1046" s="4">
        <f t="shared" si="73"/>
        <v>3.7464195594260142E-3</v>
      </c>
    </row>
    <row r="1047" spans="1:14" x14ac:dyDescent="0.25">
      <c r="A1047" s="1">
        <f>Forecast_Data!C1041</f>
        <v>2012</v>
      </c>
      <c r="B1047" s="1">
        <v>1</v>
      </c>
      <c r="C1047" s="1">
        <f>Forecast_Data!E1041</f>
        <v>0</v>
      </c>
      <c r="D1047" s="1">
        <f>Forecast_Data!F1041</f>
        <v>0</v>
      </c>
      <c r="E1047" s="1">
        <f>Forecast_Data!G1041</f>
        <v>0</v>
      </c>
      <c r="F1047" s="1">
        <f>Forecast_Data!H1041</f>
        <v>1</v>
      </c>
      <c r="G1047" s="1">
        <f>Forecast_Data!I1041</f>
        <v>0</v>
      </c>
      <c r="H1047" s="1">
        <f>Forecast_Data!J1041</f>
        <v>41</v>
      </c>
      <c r="I1047" s="1">
        <f>Forecast_Data!K1041</f>
        <v>1</v>
      </c>
      <c r="J1047" s="1" t="str">
        <f>Forecast_Data!L1041</f>
        <v>Sebastian Janikowski</v>
      </c>
      <c r="K1047" s="1" t="str">
        <f t="shared" si="70"/>
        <v>Sebastian Janikowski-2012</v>
      </c>
      <c r="L1047" s="13">
        <f t="shared" si="74"/>
        <v>0.81298382803858693</v>
      </c>
      <c r="M1047" s="13">
        <f t="shared" si="72"/>
        <v>0.18701617196141307</v>
      </c>
      <c r="N1047" s="4">
        <f t="shared" si="73"/>
        <v>3.4975048575100823E-2</v>
      </c>
    </row>
    <row r="1048" spans="1:14" x14ac:dyDescent="0.25">
      <c r="A1048" s="1">
        <f>Forecast_Data!C1042</f>
        <v>2012</v>
      </c>
      <c r="B1048" s="1">
        <v>1</v>
      </c>
      <c r="C1048" s="1">
        <f>Forecast_Data!E1042</f>
        <v>0</v>
      </c>
      <c r="D1048" s="1">
        <f>Forecast_Data!F1042</f>
        <v>0</v>
      </c>
      <c r="E1048" s="1">
        <f>Forecast_Data!G1042</f>
        <v>0</v>
      </c>
      <c r="F1048" s="1">
        <f>Forecast_Data!H1042</f>
        <v>1</v>
      </c>
      <c r="G1048" s="1">
        <f>Forecast_Data!I1042</f>
        <v>0</v>
      </c>
      <c r="H1048" s="1">
        <f>Forecast_Data!J1042</f>
        <v>21</v>
      </c>
      <c r="I1048" s="1">
        <f>Forecast_Data!K1042</f>
        <v>1</v>
      </c>
      <c r="J1048" s="1" t="str">
        <f>Forecast_Data!L1042</f>
        <v>Sebastian Janikowski</v>
      </c>
      <c r="K1048" s="1" t="str">
        <f t="shared" si="70"/>
        <v>Sebastian Janikowski-2012</v>
      </c>
      <c r="L1048" s="13">
        <f t="shared" si="74"/>
        <v>0.97728781281658972</v>
      </c>
      <c r="M1048" s="13">
        <f t="shared" si="72"/>
        <v>2.2712187183410282E-2</v>
      </c>
      <c r="N1048" s="4">
        <f t="shared" si="73"/>
        <v>5.1584344665426629E-4</v>
      </c>
    </row>
    <row r="1049" spans="1:14" x14ac:dyDescent="0.25">
      <c r="A1049" s="1">
        <f>Forecast_Data!C1043</f>
        <v>2012</v>
      </c>
      <c r="B1049" s="1">
        <v>1</v>
      </c>
      <c r="C1049" s="1">
        <f>Forecast_Data!E1043</f>
        <v>0</v>
      </c>
      <c r="D1049" s="1">
        <f>Forecast_Data!F1043</f>
        <v>0</v>
      </c>
      <c r="E1049" s="1">
        <f>Forecast_Data!G1043</f>
        <v>0</v>
      </c>
      <c r="F1049" s="1">
        <f>Forecast_Data!H1043</f>
        <v>1</v>
      </c>
      <c r="G1049" s="1">
        <f>Forecast_Data!I1043</f>
        <v>0</v>
      </c>
      <c r="H1049" s="1">
        <f>Forecast_Data!J1043</f>
        <v>31</v>
      </c>
      <c r="I1049" s="1">
        <f>Forecast_Data!K1043</f>
        <v>1</v>
      </c>
      <c r="J1049" s="1" t="str">
        <f>Forecast_Data!L1043</f>
        <v>Sebastian Janikowski</v>
      </c>
      <c r="K1049" s="1" t="str">
        <f t="shared" si="70"/>
        <v>Sebastian Janikowski-2012</v>
      </c>
      <c r="L1049" s="13">
        <f t="shared" si="74"/>
        <v>0.93186505756545035</v>
      </c>
      <c r="M1049" s="13">
        <f t="shared" si="72"/>
        <v>6.813494243454965E-2</v>
      </c>
      <c r="N1049" s="4">
        <f t="shared" si="73"/>
        <v>4.6423703805593946E-3</v>
      </c>
    </row>
    <row r="1050" spans="1:14" x14ac:dyDescent="0.25">
      <c r="A1050" s="1">
        <f>Forecast_Data!C1044</f>
        <v>2013</v>
      </c>
      <c r="B1050" s="1">
        <v>1</v>
      </c>
      <c r="C1050" s="1">
        <f>Forecast_Data!E1044</f>
        <v>0</v>
      </c>
      <c r="D1050" s="1">
        <f>Forecast_Data!F1044</f>
        <v>0</v>
      </c>
      <c r="E1050" s="1">
        <f>Forecast_Data!G1044</f>
        <v>1</v>
      </c>
      <c r="F1050" s="1">
        <f>Forecast_Data!H1044</f>
        <v>1</v>
      </c>
      <c r="G1050" s="1">
        <f>Forecast_Data!I1044</f>
        <v>0</v>
      </c>
      <c r="H1050" s="1">
        <f>Forecast_Data!J1044</f>
        <v>35</v>
      </c>
      <c r="I1050" s="1">
        <f>Forecast_Data!K1044</f>
        <v>0</v>
      </c>
      <c r="J1050" s="1" t="str">
        <f>Forecast_Data!L1044</f>
        <v>Sebastian Janikowski</v>
      </c>
      <c r="K1050" s="1" t="str">
        <f t="shared" si="70"/>
        <v>Sebastian Janikowski-2013</v>
      </c>
      <c r="L1050" s="13">
        <f t="shared" si="74"/>
        <v>0.87472314060679446</v>
      </c>
      <c r="M1050" s="13">
        <f t="shared" si="72"/>
        <v>-0.87472314060679446</v>
      </c>
      <c r="N1050" s="4">
        <f t="shared" si="73"/>
        <v>0.76514057271301394</v>
      </c>
    </row>
    <row r="1051" spans="1:14" x14ac:dyDescent="0.25">
      <c r="A1051" s="1">
        <f>Forecast_Data!C1045</f>
        <v>2013</v>
      </c>
      <c r="B1051" s="1">
        <v>1</v>
      </c>
      <c r="C1051" s="1">
        <f>Forecast_Data!E1045</f>
        <v>0</v>
      </c>
      <c r="D1051" s="1">
        <f>Forecast_Data!F1045</f>
        <v>0</v>
      </c>
      <c r="E1051" s="1">
        <f>Forecast_Data!G1045</f>
        <v>1</v>
      </c>
      <c r="F1051" s="1">
        <f>Forecast_Data!H1045</f>
        <v>1</v>
      </c>
      <c r="G1051" s="1">
        <f>Forecast_Data!I1045</f>
        <v>0</v>
      </c>
      <c r="H1051" s="1">
        <f>Forecast_Data!J1045</f>
        <v>46</v>
      </c>
      <c r="I1051" s="1">
        <f>Forecast_Data!K1045</f>
        <v>1</v>
      </c>
      <c r="J1051" s="1" t="str">
        <f>Forecast_Data!L1045</f>
        <v>Sebastian Janikowski</v>
      </c>
      <c r="K1051" s="1" t="str">
        <f t="shared" si="70"/>
        <v>Sebastian Janikowski-2013</v>
      </c>
      <c r="L1051" s="13">
        <f t="shared" si="74"/>
        <v>0.66431459211755206</v>
      </c>
      <c r="M1051" s="13">
        <f t="shared" si="72"/>
        <v>0.33568540788244794</v>
      </c>
      <c r="N1051" s="4">
        <f t="shared" si="73"/>
        <v>0.11268469306520544</v>
      </c>
    </row>
    <row r="1052" spans="1:14" x14ac:dyDescent="0.25">
      <c r="A1052" s="1">
        <f>Forecast_Data!C1046</f>
        <v>2013</v>
      </c>
      <c r="B1052" s="1">
        <v>1</v>
      </c>
      <c r="C1052" s="1">
        <f>Forecast_Data!E1046</f>
        <v>0</v>
      </c>
      <c r="D1052" s="1">
        <f>Forecast_Data!F1046</f>
        <v>0</v>
      </c>
      <c r="E1052" s="1">
        <f>Forecast_Data!G1046</f>
        <v>1</v>
      </c>
      <c r="F1052" s="1">
        <f>Forecast_Data!H1046</f>
        <v>1</v>
      </c>
      <c r="G1052" s="1">
        <f>Forecast_Data!I1046</f>
        <v>0</v>
      </c>
      <c r="H1052" s="1">
        <f>Forecast_Data!J1046</f>
        <v>30</v>
      </c>
      <c r="I1052" s="1">
        <f>Forecast_Data!K1046</f>
        <v>1</v>
      </c>
      <c r="J1052" s="1" t="str">
        <f>Forecast_Data!L1046</f>
        <v>Sebastian Janikowski</v>
      </c>
      <c r="K1052" s="1" t="str">
        <f t="shared" si="70"/>
        <v>Sebastian Janikowski-2013</v>
      </c>
      <c r="L1052" s="13">
        <f t="shared" si="74"/>
        <v>0.92528853900117791</v>
      </c>
      <c r="M1052" s="13">
        <f t="shared" si="72"/>
        <v>7.4711460998822088E-2</v>
      </c>
      <c r="N1052" s="4">
        <f t="shared" si="73"/>
        <v>5.5818024045785142E-3</v>
      </c>
    </row>
    <row r="1053" spans="1:14" x14ac:dyDescent="0.25">
      <c r="A1053" s="1">
        <f>Forecast_Data!C1047</f>
        <v>2013</v>
      </c>
      <c r="B1053" s="1">
        <v>1</v>
      </c>
      <c r="C1053" s="1">
        <f>Forecast_Data!E1047</f>
        <v>0</v>
      </c>
      <c r="D1053" s="1">
        <f>Forecast_Data!F1047</f>
        <v>0</v>
      </c>
      <c r="E1053" s="1">
        <f>Forecast_Data!G1047</f>
        <v>1</v>
      </c>
      <c r="F1053" s="1">
        <f>Forecast_Data!H1047</f>
        <v>1</v>
      </c>
      <c r="G1053" s="1">
        <f>Forecast_Data!I1047</f>
        <v>0</v>
      </c>
      <c r="H1053" s="1">
        <f>Forecast_Data!J1047</f>
        <v>29</v>
      </c>
      <c r="I1053" s="1">
        <f>Forecast_Data!K1047</f>
        <v>1</v>
      </c>
      <c r="J1053" s="1" t="str">
        <f>Forecast_Data!L1047</f>
        <v>Sebastian Janikowski</v>
      </c>
      <c r="K1053" s="1" t="str">
        <f t="shared" si="70"/>
        <v>Sebastian Janikowski-2013</v>
      </c>
      <c r="L1053" s="13">
        <f t="shared" si="74"/>
        <v>0.93283589145580981</v>
      </c>
      <c r="M1053" s="13">
        <f t="shared" si="72"/>
        <v>6.7164108544190193E-2</v>
      </c>
      <c r="N1053" s="4">
        <f t="shared" si="73"/>
        <v>4.5110174765357622E-3</v>
      </c>
    </row>
    <row r="1054" spans="1:14" x14ac:dyDescent="0.25">
      <c r="A1054" s="1">
        <f>Forecast_Data!C1048</f>
        <v>2013</v>
      </c>
      <c r="B1054" s="1">
        <v>1</v>
      </c>
      <c r="C1054" s="1">
        <f>Forecast_Data!E1048</f>
        <v>0</v>
      </c>
      <c r="D1054" s="1">
        <f>Forecast_Data!F1048</f>
        <v>0</v>
      </c>
      <c r="E1054" s="1">
        <f>Forecast_Data!G1048</f>
        <v>1</v>
      </c>
      <c r="F1054" s="1">
        <f>Forecast_Data!H1048</f>
        <v>1</v>
      </c>
      <c r="G1054" s="1">
        <f>Forecast_Data!I1048</f>
        <v>0</v>
      </c>
      <c r="H1054" s="1">
        <f>Forecast_Data!J1048</f>
        <v>29</v>
      </c>
      <c r="I1054" s="1">
        <f>Forecast_Data!K1048</f>
        <v>1</v>
      </c>
      <c r="J1054" s="1" t="str">
        <f>Forecast_Data!L1048</f>
        <v>Sebastian Janikowski</v>
      </c>
      <c r="K1054" s="1" t="str">
        <f t="shared" si="70"/>
        <v>Sebastian Janikowski-2013</v>
      </c>
      <c r="L1054" s="13">
        <f t="shared" si="74"/>
        <v>0.93283589145580981</v>
      </c>
      <c r="M1054" s="13">
        <f t="shared" si="72"/>
        <v>6.7164108544190193E-2</v>
      </c>
      <c r="N1054" s="4">
        <f t="shared" si="73"/>
        <v>4.5110174765357622E-3</v>
      </c>
    </row>
    <row r="1055" spans="1:14" x14ac:dyDescent="0.25">
      <c r="A1055" s="1">
        <f>Forecast_Data!C1049</f>
        <v>2013</v>
      </c>
      <c r="B1055" s="1">
        <v>1</v>
      </c>
      <c r="C1055" s="1">
        <f>Forecast_Data!E1049</f>
        <v>0</v>
      </c>
      <c r="D1055" s="1">
        <f>Forecast_Data!F1049</f>
        <v>0</v>
      </c>
      <c r="E1055" s="1">
        <f>Forecast_Data!G1049</f>
        <v>1</v>
      </c>
      <c r="F1055" s="1">
        <f>Forecast_Data!H1049</f>
        <v>1</v>
      </c>
      <c r="G1055" s="1">
        <f>Forecast_Data!I1049</f>
        <v>0</v>
      </c>
      <c r="H1055" s="1">
        <f>Forecast_Data!J1049</f>
        <v>52</v>
      </c>
      <c r="I1055" s="1">
        <f>Forecast_Data!K1049</f>
        <v>0</v>
      </c>
      <c r="J1055" s="1" t="str">
        <f>Forecast_Data!L1049</f>
        <v>Sebastian Janikowski</v>
      </c>
      <c r="K1055" s="1" t="str">
        <f t="shared" si="70"/>
        <v>Sebastian Janikowski-2013</v>
      </c>
      <c r="L1055" s="13">
        <f t="shared" si="74"/>
        <v>0.49871809316657645</v>
      </c>
      <c r="M1055" s="13">
        <f t="shared" si="72"/>
        <v>-0.49871809316657645</v>
      </c>
      <c r="N1055" s="4">
        <f t="shared" si="73"/>
        <v>0.24871973645170603</v>
      </c>
    </row>
    <row r="1056" spans="1:14" x14ac:dyDescent="0.25">
      <c r="A1056" s="1">
        <f>Forecast_Data!C1050</f>
        <v>2013</v>
      </c>
      <c r="B1056" s="1">
        <v>1</v>
      </c>
      <c r="C1056" s="1">
        <f>Forecast_Data!E1050</f>
        <v>0</v>
      </c>
      <c r="D1056" s="1">
        <f>Forecast_Data!F1050</f>
        <v>0</v>
      </c>
      <c r="E1056" s="1">
        <f>Forecast_Data!G1050</f>
        <v>0</v>
      </c>
      <c r="F1056" s="1">
        <f>Forecast_Data!H1050</f>
        <v>1</v>
      </c>
      <c r="G1056" s="1">
        <f>Forecast_Data!I1050</f>
        <v>0</v>
      </c>
      <c r="H1056" s="1">
        <f>Forecast_Data!J1050</f>
        <v>47</v>
      </c>
      <c r="I1056" s="1">
        <f>Forecast_Data!K1050</f>
        <v>1</v>
      </c>
      <c r="J1056" s="1" t="str">
        <f>Forecast_Data!L1050</f>
        <v>Sebastian Janikowski</v>
      </c>
      <c r="K1056" s="1" t="str">
        <f t="shared" si="70"/>
        <v>Sebastian Janikowski-2013</v>
      </c>
      <c r="L1056" s="13">
        <f t="shared" si="74"/>
        <v>0.68606945453005364</v>
      </c>
      <c r="M1056" s="13">
        <f t="shared" si="72"/>
        <v>0.31393054546994636</v>
      </c>
      <c r="N1056" s="4">
        <f t="shared" si="73"/>
        <v>9.8552387379058068E-2</v>
      </c>
    </row>
    <row r="1057" spans="1:14" x14ac:dyDescent="0.25">
      <c r="A1057" s="1">
        <f>Forecast_Data!C1051</f>
        <v>2013</v>
      </c>
      <c r="B1057" s="1">
        <v>1</v>
      </c>
      <c r="C1057" s="1">
        <f>Forecast_Data!E1051</f>
        <v>0</v>
      </c>
      <c r="D1057" s="1">
        <f>Forecast_Data!F1051</f>
        <v>0</v>
      </c>
      <c r="E1057" s="1">
        <f>Forecast_Data!G1051</f>
        <v>0</v>
      </c>
      <c r="F1057" s="1">
        <f>Forecast_Data!H1051</f>
        <v>1</v>
      </c>
      <c r="G1057" s="1">
        <f>Forecast_Data!I1051</f>
        <v>0</v>
      </c>
      <c r="H1057" s="1">
        <f>Forecast_Data!J1051</f>
        <v>50</v>
      </c>
      <c r="I1057" s="1">
        <f>Forecast_Data!K1051</f>
        <v>1</v>
      </c>
      <c r="J1057" s="1" t="str">
        <f>Forecast_Data!L1051</f>
        <v>Sebastian Janikowski</v>
      </c>
      <c r="K1057" s="1" t="str">
        <f t="shared" si="70"/>
        <v>Sebastian Janikowski-2013</v>
      </c>
      <c r="L1057" s="13">
        <f t="shared" si="74"/>
        <v>0.60777106538731296</v>
      </c>
      <c r="M1057" s="13">
        <f t="shared" si="72"/>
        <v>0.39222893461268704</v>
      </c>
      <c r="N1057" s="4">
        <f t="shared" si="73"/>
        <v>0.15384353714740354</v>
      </c>
    </row>
    <row r="1058" spans="1:14" x14ac:dyDescent="0.25">
      <c r="A1058" s="1">
        <f>Forecast_Data!C1052</f>
        <v>2013</v>
      </c>
      <c r="B1058" s="1">
        <v>1</v>
      </c>
      <c r="C1058" s="1">
        <f>Forecast_Data!E1052</f>
        <v>0</v>
      </c>
      <c r="D1058" s="1">
        <f>Forecast_Data!F1052</f>
        <v>0</v>
      </c>
      <c r="E1058" s="1">
        <f>Forecast_Data!G1052</f>
        <v>0</v>
      </c>
      <c r="F1058" s="1">
        <f>Forecast_Data!H1052</f>
        <v>1</v>
      </c>
      <c r="G1058" s="1">
        <f>Forecast_Data!I1052</f>
        <v>0</v>
      </c>
      <c r="H1058" s="1">
        <f>Forecast_Data!J1052</f>
        <v>51</v>
      </c>
      <c r="I1058" s="1">
        <f>Forecast_Data!K1052</f>
        <v>0</v>
      </c>
      <c r="J1058" s="1" t="str">
        <f>Forecast_Data!L1052</f>
        <v>Sebastian Janikowski</v>
      </c>
      <c r="K1058" s="1" t="str">
        <f t="shared" si="70"/>
        <v>Sebastian Janikowski-2013</v>
      </c>
      <c r="L1058" s="13">
        <f t="shared" si="74"/>
        <v>0.58013665949788884</v>
      </c>
      <c r="M1058" s="13">
        <f t="shared" si="72"/>
        <v>-0.58013665949788884</v>
      </c>
      <c r="N1058" s="4">
        <f t="shared" si="73"/>
        <v>0.33655854369336941</v>
      </c>
    </row>
    <row r="1059" spans="1:14" x14ac:dyDescent="0.25">
      <c r="A1059" s="1">
        <f>Forecast_Data!C1053</f>
        <v>2013</v>
      </c>
      <c r="B1059" s="1">
        <v>1</v>
      </c>
      <c r="C1059" s="1">
        <f>Forecast_Data!E1053</f>
        <v>0</v>
      </c>
      <c r="D1059" s="1">
        <f>Forecast_Data!F1053</f>
        <v>0</v>
      </c>
      <c r="E1059" s="1">
        <f>Forecast_Data!G1053</f>
        <v>0</v>
      </c>
      <c r="F1059" s="1">
        <f>Forecast_Data!H1053</f>
        <v>1</v>
      </c>
      <c r="G1059" s="1">
        <f>Forecast_Data!I1053</f>
        <v>0</v>
      </c>
      <c r="H1059" s="1">
        <f>Forecast_Data!J1053</f>
        <v>24</v>
      </c>
      <c r="I1059" s="1">
        <f>Forecast_Data!K1053</f>
        <v>1</v>
      </c>
      <c r="J1059" s="1" t="str">
        <f>Forecast_Data!L1053</f>
        <v>Sebastian Janikowski</v>
      </c>
      <c r="K1059" s="1" t="str">
        <f t="shared" si="70"/>
        <v>Sebastian Janikowski-2013</v>
      </c>
      <c r="L1059" s="13">
        <f t="shared" si="74"/>
        <v>0.96826313743625625</v>
      </c>
      <c r="M1059" s="13">
        <f t="shared" si="72"/>
        <v>3.1736862563743751E-2</v>
      </c>
      <c r="N1059" s="4">
        <f t="shared" si="73"/>
        <v>1.0072284453899595E-3</v>
      </c>
    </row>
    <row r="1060" spans="1:14" x14ac:dyDescent="0.25">
      <c r="A1060" s="1">
        <f>Forecast_Data!C1054</f>
        <v>2013</v>
      </c>
      <c r="B1060" s="1">
        <v>1</v>
      </c>
      <c r="C1060" s="1">
        <f>Forecast_Data!E1054</f>
        <v>0</v>
      </c>
      <c r="D1060" s="1">
        <f>Forecast_Data!F1054</f>
        <v>0</v>
      </c>
      <c r="E1060" s="1">
        <f>Forecast_Data!G1054</f>
        <v>0</v>
      </c>
      <c r="F1060" s="1">
        <f>Forecast_Data!H1054</f>
        <v>1</v>
      </c>
      <c r="G1060" s="1">
        <f>Forecast_Data!I1054</f>
        <v>0</v>
      </c>
      <c r="H1060" s="1">
        <f>Forecast_Data!J1054</f>
        <v>53</v>
      </c>
      <c r="I1060" s="1">
        <f>Forecast_Data!K1054</f>
        <v>1</v>
      </c>
      <c r="J1060" s="1" t="str">
        <f>Forecast_Data!L1054</f>
        <v>Sebastian Janikowski</v>
      </c>
      <c r="K1060" s="1" t="str">
        <f t="shared" si="70"/>
        <v>Sebastian Janikowski-2013</v>
      </c>
      <c r="L1060" s="13">
        <f t="shared" si="74"/>
        <v>0.52350717624254128</v>
      </c>
      <c r="M1060" s="13">
        <f t="shared" si="72"/>
        <v>0.47649282375745872</v>
      </c>
      <c r="N1060" s="4">
        <f t="shared" si="73"/>
        <v>0.22704541109235662</v>
      </c>
    </row>
    <row r="1061" spans="1:14" x14ac:dyDescent="0.25">
      <c r="A1061" s="1">
        <f>Forecast_Data!C1055</f>
        <v>2013</v>
      </c>
      <c r="B1061" s="1">
        <v>1</v>
      </c>
      <c r="C1061" s="1">
        <f>Forecast_Data!E1055</f>
        <v>0</v>
      </c>
      <c r="D1061" s="1">
        <f>Forecast_Data!F1055</f>
        <v>1</v>
      </c>
      <c r="E1061" s="1">
        <f>Forecast_Data!G1055</f>
        <v>1</v>
      </c>
      <c r="F1061" s="1">
        <f>Forecast_Data!H1055</f>
        <v>0</v>
      </c>
      <c r="G1061" s="1">
        <f>Forecast_Data!I1055</f>
        <v>0</v>
      </c>
      <c r="H1061" s="1">
        <f>Forecast_Data!J1055</f>
        <v>33</v>
      </c>
      <c r="I1061" s="1">
        <f>Forecast_Data!K1055</f>
        <v>1</v>
      </c>
      <c r="J1061" s="1" t="str">
        <f>Forecast_Data!L1055</f>
        <v>Sebastian Janikowski</v>
      </c>
      <c r="K1061" s="1" t="str">
        <f t="shared" si="70"/>
        <v>Sebastian Janikowski-2013</v>
      </c>
      <c r="L1061" s="13">
        <f t="shared" si="74"/>
        <v>0.88250743200388926</v>
      </c>
      <c r="M1061" s="13">
        <f t="shared" si="72"/>
        <v>0.11749256799611074</v>
      </c>
      <c r="N1061" s="4">
        <f t="shared" si="73"/>
        <v>1.3804503534320707E-2</v>
      </c>
    </row>
    <row r="1062" spans="1:14" x14ac:dyDescent="0.25">
      <c r="A1062" s="1">
        <f>Forecast_Data!C1056</f>
        <v>2013</v>
      </c>
      <c r="B1062" s="1">
        <v>1</v>
      </c>
      <c r="C1062" s="1">
        <f>Forecast_Data!E1056</f>
        <v>0</v>
      </c>
      <c r="D1062" s="1">
        <f>Forecast_Data!F1056</f>
        <v>1</v>
      </c>
      <c r="E1062" s="1">
        <f>Forecast_Data!G1056</f>
        <v>1</v>
      </c>
      <c r="F1062" s="1">
        <f>Forecast_Data!H1056</f>
        <v>0</v>
      </c>
      <c r="G1062" s="1">
        <f>Forecast_Data!I1056</f>
        <v>0</v>
      </c>
      <c r="H1062" s="1">
        <f>Forecast_Data!J1056</f>
        <v>24</v>
      </c>
      <c r="I1062" s="1">
        <f>Forecast_Data!K1056</f>
        <v>1</v>
      </c>
      <c r="J1062" s="1" t="str">
        <f>Forecast_Data!L1056</f>
        <v>Sebastian Janikowski</v>
      </c>
      <c r="K1062" s="1" t="str">
        <f t="shared" si="70"/>
        <v>Sebastian Janikowski-2013</v>
      </c>
      <c r="L1062" s="13">
        <f t="shared" si="74"/>
        <v>0.95469418466335987</v>
      </c>
      <c r="M1062" s="13">
        <f t="shared" si="72"/>
        <v>4.5305815336640132E-2</v>
      </c>
      <c r="N1062" s="4">
        <f t="shared" si="73"/>
        <v>2.0526169033177363E-3</v>
      </c>
    </row>
    <row r="1063" spans="1:14" x14ac:dyDescent="0.25">
      <c r="A1063" s="1">
        <f>Forecast_Data!C1057</f>
        <v>2013</v>
      </c>
      <c r="B1063" s="1">
        <v>1</v>
      </c>
      <c r="C1063" s="1">
        <f>Forecast_Data!E1057</f>
        <v>0</v>
      </c>
      <c r="D1063" s="1">
        <f>Forecast_Data!F1057</f>
        <v>0</v>
      </c>
      <c r="E1063" s="1">
        <f>Forecast_Data!G1057</f>
        <v>0</v>
      </c>
      <c r="F1063" s="1">
        <f>Forecast_Data!H1057</f>
        <v>1</v>
      </c>
      <c r="G1063" s="1">
        <f>Forecast_Data!I1057</f>
        <v>0</v>
      </c>
      <c r="H1063" s="1">
        <f>Forecast_Data!J1057</f>
        <v>52</v>
      </c>
      <c r="I1063" s="1">
        <f>Forecast_Data!K1057</f>
        <v>1</v>
      </c>
      <c r="J1063" s="1" t="str">
        <f>Forecast_Data!L1057</f>
        <v>Sebastian Janikowski</v>
      </c>
      <c r="K1063" s="1" t="str">
        <f t="shared" si="70"/>
        <v>Sebastian Janikowski-2013</v>
      </c>
      <c r="L1063" s="13">
        <f t="shared" si="74"/>
        <v>0.55199046240089478</v>
      </c>
      <c r="M1063" s="13">
        <f t="shared" si="72"/>
        <v>0.44800953759910522</v>
      </c>
      <c r="N1063" s="4">
        <f t="shared" si="73"/>
        <v>0.20071254577976408</v>
      </c>
    </row>
    <row r="1064" spans="1:14" x14ac:dyDescent="0.25">
      <c r="A1064" s="1">
        <f>Forecast_Data!C1058</f>
        <v>2013</v>
      </c>
      <c r="B1064" s="1">
        <v>1</v>
      </c>
      <c r="C1064" s="1">
        <f>Forecast_Data!E1058</f>
        <v>0</v>
      </c>
      <c r="D1064" s="1">
        <f>Forecast_Data!F1058</f>
        <v>0</v>
      </c>
      <c r="E1064" s="1">
        <f>Forecast_Data!G1058</f>
        <v>0</v>
      </c>
      <c r="F1064" s="1">
        <f>Forecast_Data!H1058</f>
        <v>1</v>
      </c>
      <c r="G1064" s="1">
        <f>Forecast_Data!I1058</f>
        <v>0</v>
      </c>
      <c r="H1064" s="1">
        <f>Forecast_Data!J1058</f>
        <v>48</v>
      </c>
      <c r="I1064" s="1">
        <f>Forecast_Data!K1058</f>
        <v>1</v>
      </c>
      <c r="J1064" s="1" t="str">
        <f>Forecast_Data!L1058</f>
        <v>Sebastian Janikowski</v>
      </c>
      <c r="K1064" s="1" t="str">
        <f t="shared" si="70"/>
        <v>Sebastian Janikowski-2013</v>
      </c>
      <c r="L1064" s="13">
        <f t="shared" si="74"/>
        <v>0.66087342788774039</v>
      </c>
      <c r="M1064" s="13">
        <f t="shared" si="72"/>
        <v>0.33912657211225961</v>
      </c>
      <c r="N1064" s="4">
        <f t="shared" si="73"/>
        <v>0.11500683191261162</v>
      </c>
    </row>
    <row r="1065" spans="1:14" x14ac:dyDescent="0.25">
      <c r="A1065" s="1">
        <f>Forecast_Data!C1059</f>
        <v>2013</v>
      </c>
      <c r="B1065" s="1">
        <v>1</v>
      </c>
      <c r="C1065" s="1">
        <f>Forecast_Data!E1059</f>
        <v>0</v>
      </c>
      <c r="D1065" s="1">
        <f>Forecast_Data!F1059</f>
        <v>0</v>
      </c>
      <c r="E1065" s="1">
        <f>Forecast_Data!G1059</f>
        <v>0</v>
      </c>
      <c r="F1065" s="1">
        <f>Forecast_Data!H1059</f>
        <v>1</v>
      </c>
      <c r="G1065" s="1">
        <f>Forecast_Data!I1059</f>
        <v>0</v>
      </c>
      <c r="H1065" s="1">
        <f>Forecast_Data!J1059</f>
        <v>24</v>
      </c>
      <c r="I1065" s="1">
        <f>Forecast_Data!K1059</f>
        <v>1</v>
      </c>
      <c r="J1065" s="1" t="str">
        <f>Forecast_Data!L1059</f>
        <v>Sebastian Janikowski</v>
      </c>
      <c r="K1065" s="1" t="str">
        <f t="shared" si="70"/>
        <v>Sebastian Janikowski-2013</v>
      </c>
      <c r="L1065" s="13">
        <f t="shared" si="74"/>
        <v>0.96826313743625625</v>
      </c>
      <c r="M1065" s="13">
        <f t="shared" si="72"/>
        <v>3.1736862563743751E-2</v>
      </c>
      <c r="N1065" s="4">
        <f t="shared" si="73"/>
        <v>1.0072284453899595E-3</v>
      </c>
    </row>
    <row r="1066" spans="1:14" x14ac:dyDescent="0.25">
      <c r="A1066" s="1">
        <f>Forecast_Data!C1060</f>
        <v>2013</v>
      </c>
      <c r="B1066" s="1">
        <v>1</v>
      </c>
      <c r="C1066" s="1">
        <f>Forecast_Data!E1060</f>
        <v>0</v>
      </c>
      <c r="D1066" s="1">
        <f>Forecast_Data!F1060</f>
        <v>0</v>
      </c>
      <c r="E1066" s="1">
        <f>Forecast_Data!G1060</f>
        <v>0</v>
      </c>
      <c r="F1066" s="1">
        <f>Forecast_Data!H1060</f>
        <v>1</v>
      </c>
      <c r="G1066" s="1">
        <f>Forecast_Data!I1060</f>
        <v>0</v>
      </c>
      <c r="H1066" s="1">
        <f>Forecast_Data!J1060</f>
        <v>32</v>
      </c>
      <c r="I1066" s="1">
        <f>Forecast_Data!K1060</f>
        <v>0</v>
      </c>
      <c r="J1066" s="1" t="str">
        <f>Forecast_Data!L1060</f>
        <v>Sebastian Janikowski</v>
      </c>
      <c r="K1066" s="1" t="str">
        <f t="shared" si="70"/>
        <v>Sebastian Janikowski-2013</v>
      </c>
      <c r="L1066" s="13">
        <f t="shared" si="74"/>
        <v>0.92421747345102112</v>
      </c>
      <c r="M1066" s="13">
        <f t="shared" si="72"/>
        <v>-0.92421747345102112</v>
      </c>
      <c r="N1066" s="4">
        <f t="shared" si="73"/>
        <v>0.8541779382321889</v>
      </c>
    </row>
    <row r="1067" spans="1:14" x14ac:dyDescent="0.25">
      <c r="A1067" s="1">
        <f>Forecast_Data!C1061</f>
        <v>2013</v>
      </c>
      <c r="B1067" s="1">
        <v>1</v>
      </c>
      <c r="C1067" s="1">
        <f>Forecast_Data!E1061</f>
        <v>0</v>
      </c>
      <c r="D1067" s="1">
        <f>Forecast_Data!F1061</f>
        <v>0</v>
      </c>
      <c r="E1067" s="1">
        <f>Forecast_Data!G1061</f>
        <v>0</v>
      </c>
      <c r="F1067" s="1">
        <f>Forecast_Data!H1061</f>
        <v>1</v>
      </c>
      <c r="G1067" s="1">
        <f>Forecast_Data!I1061</f>
        <v>0</v>
      </c>
      <c r="H1067" s="1">
        <f>Forecast_Data!J1061</f>
        <v>48</v>
      </c>
      <c r="I1067" s="1">
        <f>Forecast_Data!K1061</f>
        <v>0</v>
      </c>
      <c r="J1067" s="1" t="str">
        <f>Forecast_Data!L1061</f>
        <v>Sebastian Janikowski</v>
      </c>
      <c r="K1067" s="1" t="str">
        <f t="shared" si="70"/>
        <v>Sebastian Janikowski-2013</v>
      </c>
      <c r="L1067" s="13">
        <f t="shared" si="74"/>
        <v>0.66087342788774039</v>
      </c>
      <c r="M1067" s="13">
        <f t="shared" si="72"/>
        <v>-0.66087342788774039</v>
      </c>
      <c r="N1067" s="4">
        <f t="shared" si="73"/>
        <v>0.43675368768809242</v>
      </c>
    </row>
    <row r="1068" spans="1:14" x14ac:dyDescent="0.25">
      <c r="A1068" s="1">
        <f>Forecast_Data!C1062</f>
        <v>2013</v>
      </c>
      <c r="B1068" s="1">
        <v>1</v>
      </c>
      <c r="C1068" s="1">
        <f>Forecast_Data!E1062</f>
        <v>0</v>
      </c>
      <c r="D1068" s="1">
        <f>Forecast_Data!F1062</f>
        <v>0</v>
      </c>
      <c r="E1068" s="1">
        <f>Forecast_Data!G1062</f>
        <v>0</v>
      </c>
      <c r="F1068" s="1">
        <f>Forecast_Data!H1062</f>
        <v>1</v>
      </c>
      <c r="G1068" s="1">
        <f>Forecast_Data!I1062</f>
        <v>0</v>
      </c>
      <c r="H1068" s="1">
        <f>Forecast_Data!J1062</f>
        <v>42</v>
      </c>
      <c r="I1068" s="1">
        <f>Forecast_Data!K1062</f>
        <v>1</v>
      </c>
      <c r="J1068" s="1" t="str">
        <f>Forecast_Data!L1062</f>
        <v>Sebastian Janikowski</v>
      </c>
      <c r="K1068" s="1" t="str">
        <f t="shared" si="70"/>
        <v>Sebastian Janikowski-2013</v>
      </c>
      <c r="L1068" s="13">
        <f t="shared" si="74"/>
        <v>0.79492923000934301</v>
      </c>
      <c r="M1068" s="13">
        <f t="shared" si="72"/>
        <v>0.20507076999065699</v>
      </c>
      <c r="N1068" s="4">
        <f t="shared" si="73"/>
        <v>4.2054020704560942E-2</v>
      </c>
    </row>
    <row r="1069" spans="1:14" x14ac:dyDescent="0.25">
      <c r="A1069" s="1">
        <f>Forecast_Data!C1063</f>
        <v>2013</v>
      </c>
      <c r="B1069" s="1">
        <v>1</v>
      </c>
      <c r="C1069" s="1">
        <f>Forecast_Data!E1063</f>
        <v>0</v>
      </c>
      <c r="D1069" s="1">
        <f>Forecast_Data!F1063</f>
        <v>1</v>
      </c>
      <c r="E1069" s="1">
        <f>Forecast_Data!G1063</f>
        <v>0</v>
      </c>
      <c r="F1069" s="1">
        <f>Forecast_Data!H1063</f>
        <v>0</v>
      </c>
      <c r="G1069" s="1">
        <f>Forecast_Data!I1063</f>
        <v>0</v>
      </c>
      <c r="H1069" s="1">
        <f>Forecast_Data!J1063</f>
        <v>52</v>
      </c>
      <c r="I1069" s="1">
        <f>Forecast_Data!K1063</f>
        <v>0</v>
      </c>
      <c r="J1069" s="1" t="str">
        <f>Forecast_Data!L1063</f>
        <v>Sebastian Janikowski</v>
      </c>
      <c r="K1069" s="1" t="str">
        <f t="shared" si="70"/>
        <v>Sebastian Janikowski-2013</v>
      </c>
      <c r="L1069" s="13">
        <f t="shared" si="74"/>
        <v>0.51311968092273352</v>
      </c>
      <c r="M1069" s="13">
        <f t="shared" si="72"/>
        <v>-0.51311968092273352</v>
      </c>
      <c r="N1069" s="4">
        <f t="shared" si="73"/>
        <v>0.26329180695024784</v>
      </c>
    </row>
    <row r="1070" spans="1:14" x14ac:dyDescent="0.25">
      <c r="A1070" s="1">
        <f>Forecast_Data!C1064</f>
        <v>2013</v>
      </c>
      <c r="B1070" s="1">
        <v>1</v>
      </c>
      <c r="C1070" s="1">
        <f>Forecast_Data!E1064</f>
        <v>0</v>
      </c>
      <c r="D1070" s="1">
        <f>Forecast_Data!F1064</f>
        <v>1</v>
      </c>
      <c r="E1070" s="1">
        <f>Forecast_Data!G1064</f>
        <v>0</v>
      </c>
      <c r="F1070" s="1">
        <f>Forecast_Data!H1064</f>
        <v>0</v>
      </c>
      <c r="G1070" s="1">
        <f>Forecast_Data!I1064</f>
        <v>0</v>
      </c>
      <c r="H1070" s="1">
        <f>Forecast_Data!J1064</f>
        <v>41</v>
      </c>
      <c r="I1070" s="1">
        <f>Forecast_Data!K1064</f>
        <v>1</v>
      </c>
      <c r="J1070" s="1" t="str">
        <f>Forecast_Data!L1064</f>
        <v>Sebastian Janikowski</v>
      </c>
      <c r="K1070" s="1" t="str">
        <f t="shared" si="70"/>
        <v>Sebastian Janikowski-2013</v>
      </c>
      <c r="L1070" s="13">
        <f t="shared" si="74"/>
        <v>0.78806327966663137</v>
      </c>
      <c r="M1070" s="13">
        <f t="shared" si="72"/>
        <v>0.21193672033336863</v>
      </c>
      <c r="N1070" s="4">
        <f t="shared" si="73"/>
        <v>4.4917173425664508E-2</v>
      </c>
    </row>
    <row r="1071" spans="1:14" x14ac:dyDescent="0.25">
      <c r="A1071" s="1">
        <f>Forecast_Data!C1065</f>
        <v>2013</v>
      </c>
      <c r="B1071" s="1">
        <v>1</v>
      </c>
      <c r="C1071" s="1">
        <f>Forecast_Data!E1065</f>
        <v>0</v>
      </c>
      <c r="D1071" s="1">
        <f>Forecast_Data!F1065</f>
        <v>1</v>
      </c>
      <c r="E1071" s="1">
        <f>Forecast_Data!G1065</f>
        <v>0</v>
      </c>
      <c r="F1071" s="1">
        <f>Forecast_Data!H1065</f>
        <v>0</v>
      </c>
      <c r="G1071" s="1">
        <f>Forecast_Data!I1065</f>
        <v>0</v>
      </c>
      <c r="H1071" s="1">
        <f>Forecast_Data!J1065</f>
        <v>40</v>
      </c>
      <c r="I1071" s="1">
        <f>Forecast_Data!K1065</f>
        <v>1</v>
      </c>
      <c r="J1071" s="1" t="str">
        <f>Forecast_Data!L1065</f>
        <v>Sebastian Janikowski</v>
      </c>
      <c r="K1071" s="1" t="str">
        <f t="shared" si="70"/>
        <v>Sebastian Janikowski-2013</v>
      </c>
      <c r="L1071" s="13">
        <f t="shared" si="74"/>
        <v>0.80657527661993267</v>
      </c>
      <c r="M1071" s="13">
        <f t="shared" si="72"/>
        <v>0.19342472338006733</v>
      </c>
      <c r="N1071" s="4">
        <f t="shared" si="73"/>
        <v>3.7413123614655569E-2</v>
      </c>
    </row>
    <row r="1072" spans="1:14" x14ac:dyDescent="0.25">
      <c r="A1072" s="1">
        <f>Forecast_Data!C1066</f>
        <v>2013</v>
      </c>
      <c r="B1072" s="1">
        <v>1</v>
      </c>
      <c r="C1072" s="1">
        <f>Forecast_Data!E1066</f>
        <v>0</v>
      </c>
      <c r="D1072" s="1">
        <f>Forecast_Data!F1066</f>
        <v>0</v>
      </c>
      <c r="E1072" s="1">
        <f>Forecast_Data!G1066</f>
        <v>0</v>
      </c>
      <c r="F1072" s="1">
        <f>Forecast_Data!H1066</f>
        <v>1</v>
      </c>
      <c r="G1072" s="1">
        <f>Forecast_Data!I1066</f>
        <v>0</v>
      </c>
      <c r="H1072" s="1">
        <f>Forecast_Data!J1066</f>
        <v>34</v>
      </c>
      <c r="I1072" s="1">
        <f>Forecast_Data!K1066</f>
        <v>1</v>
      </c>
      <c r="J1072" s="1" t="str">
        <f>Forecast_Data!L1066</f>
        <v>Sebastian Janikowski</v>
      </c>
      <c r="K1072" s="1" t="str">
        <f t="shared" si="70"/>
        <v>Sebastian Janikowski-2013</v>
      </c>
      <c r="L1072" s="13">
        <f t="shared" si="74"/>
        <v>0.90651811319435049</v>
      </c>
      <c r="M1072" s="13">
        <f t="shared" si="72"/>
        <v>9.3481886805649506E-2</v>
      </c>
      <c r="N1072" s="4">
        <f t="shared" si="73"/>
        <v>8.7388631607442663E-3</v>
      </c>
    </row>
    <row r="1073" spans="1:14" x14ac:dyDescent="0.25">
      <c r="A1073" s="1">
        <f>Forecast_Data!C1067</f>
        <v>2013</v>
      </c>
      <c r="B1073" s="1">
        <v>1</v>
      </c>
      <c r="C1073" s="1">
        <f>Forecast_Data!E1067</f>
        <v>0</v>
      </c>
      <c r="D1073" s="1">
        <f>Forecast_Data!F1067</f>
        <v>0</v>
      </c>
      <c r="E1073" s="1">
        <f>Forecast_Data!G1067</f>
        <v>0</v>
      </c>
      <c r="F1073" s="1">
        <f>Forecast_Data!H1067</f>
        <v>1</v>
      </c>
      <c r="G1073" s="1">
        <f>Forecast_Data!I1067</f>
        <v>0</v>
      </c>
      <c r="H1073" s="1">
        <f>Forecast_Data!J1067</f>
        <v>20</v>
      </c>
      <c r="I1073" s="1">
        <f>Forecast_Data!K1067</f>
        <v>1</v>
      </c>
      <c r="J1073" s="1" t="str">
        <f>Forecast_Data!L1067</f>
        <v>Sebastian Janikowski</v>
      </c>
      <c r="K1073" s="1" t="str">
        <f t="shared" si="70"/>
        <v>Sebastian Janikowski-2013</v>
      </c>
      <c r="L1073" s="13">
        <f t="shared" si="74"/>
        <v>0.97969745798234065</v>
      </c>
      <c r="M1073" s="13">
        <f t="shared" si="72"/>
        <v>2.0302542017659353E-2</v>
      </c>
      <c r="N1073" s="4">
        <f t="shared" si="73"/>
        <v>4.121932123788235E-4</v>
      </c>
    </row>
    <row r="1074" spans="1:14" x14ac:dyDescent="0.25">
      <c r="A1074" s="1">
        <f>Forecast_Data!C1068</f>
        <v>2013</v>
      </c>
      <c r="B1074" s="1">
        <v>1</v>
      </c>
      <c r="C1074" s="1">
        <f>Forecast_Data!E1068</f>
        <v>0</v>
      </c>
      <c r="D1074" s="1">
        <f>Forecast_Data!F1068</f>
        <v>0</v>
      </c>
      <c r="E1074" s="1">
        <f>Forecast_Data!G1068</f>
        <v>0</v>
      </c>
      <c r="F1074" s="1">
        <f>Forecast_Data!H1068</f>
        <v>1</v>
      </c>
      <c r="G1074" s="1">
        <f>Forecast_Data!I1068</f>
        <v>0</v>
      </c>
      <c r="H1074" s="1">
        <f>Forecast_Data!J1068</f>
        <v>42</v>
      </c>
      <c r="I1074" s="1">
        <f>Forecast_Data!K1068</f>
        <v>1</v>
      </c>
      <c r="J1074" s="1" t="str">
        <f>Forecast_Data!L1068</f>
        <v>Sebastian Janikowski</v>
      </c>
      <c r="K1074" s="1" t="str">
        <f t="shared" si="70"/>
        <v>Sebastian Janikowski-2013</v>
      </c>
      <c r="L1074" s="13">
        <f t="shared" si="74"/>
        <v>0.79492923000934301</v>
      </c>
      <c r="M1074" s="13">
        <f t="shared" si="72"/>
        <v>0.20507076999065699</v>
      </c>
      <c r="N1074" s="4">
        <f t="shared" si="73"/>
        <v>4.2054020704560942E-2</v>
      </c>
    </row>
    <row r="1075" spans="1:14" x14ac:dyDescent="0.25">
      <c r="A1075" s="1">
        <f>Forecast_Data!C1069</f>
        <v>2013</v>
      </c>
      <c r="B1075" s="1">
        <v>1</v>
      </c>
      <c r="C1075" s="1">
        <f>Forecast_Data!E1069</f>
        <v>0</v>
      </c>
      <c r="D1075" s="1">
        <f>Forecast_Data!F1069</f>
        <v>0</v>
      </c>
      <c r="E1075" s="1">
        <f>Forecast_Data!G1069</f>
        <v>0</v>
      </c>
      <c r="F1075" s="1">
        <f>Forecast_Data!H1069</f>
        <v>1</v>
      </c>
      <c r="G1075" s="1">
        <f>Forecast_Data!I1069</f>
        <v>0</v>
      </c>
      <c r="H1075" s="1">
        <f>Forecast_Data!J1069</f>
        <v>42</v>
      </c>
      <c r="I1075" s="1">
        <f>Forecast_Data!K1069</f>
        <v>0</v>
      </c>
      <c r="J1075" s="1" t="str">
        <f>Forecast_Data!L1069</f>
        <v>Sebastian Janikowski</v>
      </c>
      <c r="K1075" s="1" t="str">
        <f t="shared" si="70"/>
        <v>Sebastian Janikowski-2013</v>
      </c>
      <c r="L1075" s="13">
        <f t="shared" si="74"/>
        <v>0.79492923000934301</v>
      </c>
      <c r="M1075" s="13">
        <f t="shared" si="72"/>
        <v>-0.79492923000934301</v>
      </c>
      <c r="N1075" s="4">
        <f t="shared" si="73"/>
        <v>0.63191248072324702</v>
      </c>
    </row>
    <row r="1076" spans="1:14" x14ac:dyDescent="0.25">
      <c r="A1076" s="1">
        <f>Forecast_Data!C1070</f>
        <v>2014</v>
      </c>
      <c r="B1076" s="1">
        <v>1</v>
      </c>
      <c r="C1076" s="1">
        <f>Forecast_Data!E1070</f>
        <v>0</v>
      </c>
      <c r="D1076" s="1">
        <f>Forecast_Data!F1070</f>
        <v>0</v>
      </c>
      <c r="E1076" s="1">
        <f>Forecast_Data!G1070</f>
        <v>1</v>
      </c>
      <c r="F1076" s="1">
        <f>Forecast_Data!H1070</f>
        <v>0</v>
      </c>
      <c r="G1076" s="1">
        <f>Forecast_Data!I1070</f>
        <v>0</v>
      </c>
      <c r="H1076" s="1">
        <f>Forecast_Data!J1070</f>
        <v>49</v>
      </c>
      <c r="I1076" s="1">
        <f>Forecast_Data!K1070</f>
        <v>1</v>
      </c>
      <c r="J1076" s="1" t="str">
        <f>Forecast_Data!L1070</f>
        <v>Sebastian Janikowski</v>
      </c>
      <c r="K1076" s="1" t="str">
        <f t="shared" si="70"/>
        <v>Sebastian Janikowski-2014</v>
      </c>
      <c r="L1076" s="13">
        <f t="shared" si="74"/>
        <v>0.63634532808629385</v>
      </c>
      <c r="M1076" s="13">
        <f t="shared" si="72"/>
        <v>0.36365467191370615</v>
      </c>
      <c r="N1076" s="4">
        <f t="shared" si="73"/>
        <v>0.13224472040466526</v>
      </c>
    </row>
    <row r="1077" spans="1:14" x14ac:dyDescent="0.25">
      <c r="A1077" s="1">
        <f>Forecast_Data!C1071</f>
        <v>2014</v>
      </c>
      <c r="B1077" s="1">
        <v>1</v>
      </c>
      <c r="C1077" s="1">
        <f>Forecast_Data!E1071</f>
        <v>0</v>
      </c>
      <c r="D1077" s="1">
        <f>Forecast_Data!F1071</f>
        <v>0</v>
      </c>
      <c r="E1077" s="1">
        <f>Forecast_Data!G1071</f>
        <v>1</v>
      </c>
      <c r="F1077" s="1">
        <f>Forecast_Data!H1071</f>
        <v>0</v>
      </c>
      <c r="G1077" s="1">
        <f>Forecast_Data!I1071</f>
        <v>0</v>
      </c>
      <c r="H1077" s="1">
        <f>Forecast_Data!J1071</f>
        <v>37</v>
      </c>
      <c r="I1077" s="1">
        <f>Forecast_Data!K1071</f>
        <v>1</v>
      </c>
      <c r="J1077" s="1" t="str">
        <f>Forecast_Data!L1071</f>
        <v>Sebastian Janikowski</v>
      </c>
      <c r="K1077" s="1" t="str">
        <f t="shared" si="70"/>
        <v>Sebastian Janikowski-2014</v>
      </c>
      <c r="L1077" s="13">
        <f t="shared" si="74"/>
        <v>0.87379681881128957</v>
      </c>
      <c r="M1077" s="13">
        <f t="shared" si="72"/>
        <v>0.12620318118871043</v>
      </c>
      <c r="N1077" s="4">
        <f t="shared" si="73"/>
        <v>1.5927242942150473E-2</v>
      </c>
    </row>
    <row r="1078" spans="1:14" x14ac:dyDescent="0.25">
      <c r="A1078" s="1">
        <f>Forecast_Data!C1072</f>
        <v>2014</v>
      </c>
      <c r="B1078" s="1">
        <v>1</v>
      </c>
      <c r="C1078" s="1">
        <f>Forecast_Data!E1072</f>
        <v>0</v>
      </c>
      <c r="D1078" s="1">
        <f>Forecast_Data!F1072</f>
        <v>0</v>
      </c>
      <c r="E1078" s="1">
        <f>Forecast_Data!G1072</f>
        <v>1</v>
      </c>
      <c r="F1078" s="1">
        <f>Forecast_Data!H1072</f>
        <v>0</v>
      </c>
      <c r="G1078" s="1">
        <f>Forecast_Data!I1072</f>
        <v>0</v>
      </c>
      <c r="H1078" s="1">
        <f>Forecast_Data!J1072</f>
        <v>47</v>
      </c>
      <c r="I1078" s="1">
        <f>Forecast_Data!K1072</f>
        <v>1</v>
      </c>
      <c r="J1078" s="1" t="str">
        <f>Forecast_Data!L1072</f>
        <v>Sebastian Janikowski</v>
      </c>
      <c r="K1078" s="1" t="str">
        <f t="shared" si="70"/>
        <v>Sebastian Janikowski-2014</v>
      </c>
      <c r="L1078" s="13">
        <f t="shared" si="74"/>
        <v>0.68756781180105508</v>
      </c>
      <c r="M1078" s="13">
        <f t="shared" si="72"/>
        <v>0.31243218819894492</v>
      </c>
      <c r="N1078" s="4">
        <f t="shared" si="73"/>
        <v>9.7613872222780937E-2</v>
      </c>
    </row>
    <row r="1079" spans="1:14" x14ac:dyDescent="0.25">
      <c r="A1079" s="1">
        <f>Forecast_Data!C1073</f>
        <v>2014</v>
      </c>
      <c r="B1079" s="1">
        <v>1</v>
      </c>
      <c r="C1079" s="1">
        <f>Forecast_Data!E1073</f>
        <v>0</v>
      </c>
      <c r="D1079" s="1">
        <f>Forecast_Data!F1073</f>
        <v>0</v>
      </c>
      <c r="E1079" s="1">
        <f>Forecast_Data!G1073</f>
        <v>0</v>
      </c>
      <c r="F1079" s="1">
        <f>Forecast_Data!H1073</f>
        <v>1</v>
      </c>
      <c r="G1079" s="1">
        <f>Forecast_Data!I1073</f>
        <v>0</v>
      </c>
      <c r="H1079" s="1">
        <f>Forecast_Data!J1073</f>
        <v>53</v>
      </c>
      <c r="I1079" s="1">
        <f>Forecast_Data!K1073</f>
        <v>0</v>
      </c>
      <c r="J1079" s="1" t="str">
        <f>Forecast_Data!L1073</f>
        <v>Sebastian Janikowski</v>
      </c>
      <c r="K1079" s="1" t="str">
        <f t="shared" si="70"/>
        <v>Sebastian Janikowski-2014</v>
      </c>
      <c r="L1079" s="13">
        <f t="shared" si="74"/>
        <v>0.52350717624254128</v>
      </c>
      <c r="M1079" s="13">
        <f t="shared" si="72"/>
        <v>-0.52350717624254128</v>
      </c>
      <c r="N1079" s="4">
        <f t="shared" si="73"/>
        <v>0.27405976357743916</v>
      </c>
    </row>
    <row r="1080" spans="1:14" x14ac:dyDescent="0.25">
      <c r="A1080" s="1">
        <f>Forecast_Data!C1074</f>
        <v>2014</v>
      </c>
      <c r="B1080" s="1">
        <v>1</v>
      </c>
      <c r="C1080" s="1">
        <f>Forecast_Data!E1074</f>
        <v>0</v>
      </c>
      <c r="D1080" s="1">
        <f>Forecast_Data!F1074</f>
        <v>0</v>
      </c>
      <c r="E1080" s="1">
        <f>Forecast_Data!G1074</f>
        <v>0</v>
      </c>
      <c r="F1080" s="1">
        <f>Forecast_Data!H1074</f>
        <v>1</v>
      </c>
      <c r="G1080" s="1">
        <f>Forecast_Data!I1074</f>
        <v>0</v>
      </c>
      <c r="H1080" s="1">
        <f>Forecast_Data!J1074</f>
        <v>29</v>
      </c>
      <c r="I1080" s="1">
        <f>Forecast_Data!K1074</f>
        <v>1</v>
      </c>
      <c r="J1080" s="1" t="str">
        <f>Forecast_Data!L1074</f>
        <v>Sebastian Janikowski</v>
      </c>
      <c r="K1080" s="1" t="str">
        <f t="shared" si="70"/>
        <v>Sebastian Janikowski-2014</v>
      </c>
      <c r="L1080" s="13">
        <f t="shared" si="74"/>
        <v>0.94505623214935708</v>
      </c>
      <c r="M1080" s="13">
        <f t="shared" si="72"/>
        <v>5.4943767850642922E-2</v>
      </c>
      <c r="N1080" s="4">
        <f t="shared" si="73"/>
        <v>3.0188176256253428E-3</v>
      </c>
    </row>
    <row r="1081" spans="1:14" x14ac:dyDescent="0.25">
      <c r="A1081" s="1">
        <f>Forecast_Data!C1075</f>
        <v>2014</v>
      </c>
      <c r="B1081" s="1">
        <v>1</v>
      </c>
      <c r="C1081" s="1">
        <f>Forecast_Data!E1075</f>
        <v>0</v>
      </c>
      <c r="D1081" s="1">
        <f>Forecast_Data!F1075</f>
        <v>0</v>
      </c>
      <c r="E1081" s="1">
        <f>Forecast_Data!G1075</f>
        <v>0</v>
      </c>
      <c r="F1081" s="1">
        <f>Forecast_Data!H1075</f>
        <v>1</v>
      </c>
      <c r="G1081" s="1">
        <f>Forecast_Data!I1075</f>
        <v>0</v>
      </c>
      <c r="H1081" s="1">
        <f>Forecast_Data!J1075</f>
        <v>53</v>
      </c>
      <c r="I1081" s="1">
        <f>Forecast_Data!K1075</f>
        <v>1</v>
      </c>
      <c r="J1081" s="1" t="str">
        <f>Forecast_Data!L1075</f>
        <v>Sebastian Janikowski</v>
      </c>
      <c r="K1081" s="1" t="str">
        <f t="shared" si="70"/>
        <v>Sebastian Janikowski-2014</v>
      </c>
      <c r="L1081" s="13">
        <f t="shared" si="74"/>
        <v>0.52350717624254128</v>
      </c>
      <c r="M1081" s="13">
        <f t="shared" si="72"/>
        <v>0.47649282375745872</v>
      </c>
      <c r="N1081" s="4">
        <f t="shared" si="73"/>
        <v>0.22704541109235662</v>
      </c>
    </row>
    <row r="1082" spans="1:14" x14ac:dyDescent="0.25">
      <c r="A1082" s="1">
        <f>Forecast_Data!C1076</f>
        <v>2014</v>
      </c>
      <c r="B1082" s="1">
        <v>1</v>
      </c>
      <c r="C1082" s="1">
        <f>Forecast_Data!E1076</f>
        <v>0</v>
      </c>
      <c r="D1082" s="1">
        <f>Forecast_Data!F1076</f>
        <v>0</v>
      </c>
      <c r="E1082" s="1">
        <f>Forecast_Data!G1076</f>
        <v>1</v>
      </c>
      <c r="F1082" s="1">
        <f>Forecast_Data!H1076</f>
        <v>1</v>
      </c>
      <c r="G1082" s="1">
        <f>Forecast_Data!I1076</f>
        <v>0</v>
      </c>
      <c r="H1082" s="1">
        <f>Forecast_Data!J1076</f>
        <v>46</v>
      </c>
      <c r="I1082" s="1">
        <f>Forecast_Data!K1076</f>
        <v>1</v>
      </c>
      <c r="J1082" s="1" t="str">
        <f>Forecast_Data!L1076</f>
        <v>Sebastian Janikowski</v>
      </c>
      <c r="K1082" s="1" t="str">
        <f t="shared" si="70"/>
        <v>Sebastian Janikowski-2014</v>
      </c>
      <c r="L1082" s="13">
        <f t="shared" si="74"/>
        <v>0.66431459211755206</v>
      </c>
      <c r="M1082" s="13">
        <f t="shared" si="72"/>
        <v>0.33568540788244794</v>
      </c>
      <c r="N1082" s="4">
        <f t="shared" si="73"/>
        <v>0.11268469306520544</v>
      </c>
    </row>
    <row r="1083" spans="1:14" x14ac:dyDescent="0.25">
      <c r="A1083" s="1">
        <f>Forecast_Data!C1077</f>
        <v>2014</v>
      </c>
      <c r="B1083" s="1">
        <v>1</v>
      </c>
      <c r="C1083" s="1">
        <f>Forecast_Data!E1077</f>
        <v>0</v>
      </c>
      <c r="D1083" s="1">
        <f>Forecast_Data!F1077</f>
        <v>0</v>
      </c>
      <c r="E1083" s="1">
        <f>Forecast_Data!G1077</f>
        <v>1</v>
      </c>
      <c r="F1083" s="1">
        <f>Forecast_Data!H1077</f>
        <v>1</v>
      </c>
      <c r="G1083" s="1">
        <f>Forecast_Data!I1077</f>
        <v>0</v>
      </c>
      <c r="H1083" s="1">
        <f>Forecast_Data!J1077</f>
        <v>38</v>
      </c>
      <c r="I1083" s="1">
        <f>Forecast_Data!K1077</f>
        <v>1</v>
      </c>
      <c r="J1083" s="1" t="str">
        <f>Forecast_Data!L1077</f>
        <v>Sebastian Janikowski</v>
      </c>
      <c r="K1083" s="1" t="str">
        <f t="shared" si="70"/>
        <v>Sebastian Janikowski-2014</v>
      </c>
      <c r="L1083" s="13">
        <f t="shared" si="74"/>
        <v>0.83195223158249643</v>
      </c>
      <c r="M1083" s="13">
        <f t="shared" si="72"/>
        <v>0.16804776841750357</v>
      </c>
      <c r="N1083" s="4">
        <f t="shared" si="73"/>
        <v>2.8240052470102913E-2</v>
      </c>
    </row>
    <row r="1084" spans="1:14" x14ac:dyDescent="0.25">
      <c r="A1084" s="1">
        <f>Forecast_Data!C1078</f>
        <v>2014</v>
      </c>
      <c r="B1084" s="1">
        <v>1</v>
      </c>
      <c r="C1084" s="1">
        <f>Forecast_Data!E1078</f>
        <v>1</v>
      </c>
      <c r="D1084" s="1">
        <f>Forecast_Data!F1078</f>
        <v>0</v>
      </c>
      <c r="E1084" s="1">
        <f>Forecast_Data!G1078</f>
        <v>0</v>
      </c>
      <c r="F1084" s="1">
        <f>Forecast_Data!H1078</f>
        <v>0</v>
      </c>
      <c r="G1084" s="1">
        <f>Forecast_Data!I1078</f>
        <v>0</v>
      </c>
      <c r="H1084" s="1">
        <f>Forecast_Data!J1078</f>
        <v>48</v>
      </c>
      <c r="I1084" s="1">
        <f>Forecast_Data!K1078</f>
        <v>1</v>
      </c>
      <c r="J1084" s="1" t="str">
        <f>Forecast_Data!L1078</f>
        <v>Sebastian Janikowski</v>
      </c>
      <c r="K1084" s="1" t="str">
        <f t="shared" si="70"/>
        <v>Sebastian Janikowski-2014</v>
      </c>
      <c r="L1084" s="13">
        <f t="shared" si="74"/>
        <v>0.64347265243859475</v>
      </c>
      <c r="M1084" s="13">
        <f t="shared" si="72"/>
        <v>0.35652734756140525</v>
      </c>
      <c r="N1084" s="4">
        <f t="shared" si="73"/>
        <v>0.12711174955917107</v>
      </c>
    </row>
    <row r="1085" spans="1:14" x14ac:dyDescent="0.25">
      <c r="A1085" s="1">
        <f>Forecast_Data!C1079</f>
        <v>2014</v>
      </c>
      <c r="B1085" s="1">
        <v>1</v>
      </c>
      <c r="C1085" s="1">
        <f>Forecast_Data!E1079</f>
        <v>1</v>
      </c>
      <c r="D1085" s="1">
        <f>Forecast_Data!F1079</f>
        <v>0</v>
      </c>
      <c r="E1085" s="1">
        <f>Forecast_Data!G1079</f>
        <v>0</v>
      </c>
      <c r="F1085" s="1">
        <f>Forecast_Data!H1079</f>
        <v>0</v>
      </c>
      <c r="G1085" s="1">
        <f>Forecast_Data!I1079</f>
        <v>0</v>
      </c>
      <c r="H1085" s="1">
        <f>Forecast_Data!J1079</f>
        <v>51</v>
      </c>
      <c r="I1085" s="1">
        <f>Forecast_Data!K1079</f>
        <v>0</v>
      </c>
      <c r="J1085" s="1" t="str">
        <f>Forecast_Data!L1079</f>
        <v>Sebastian Janikowski</v>
      </c>
      <c r="K1085" s="1" t="str">
        <f t="shared" si="70"/>
        <v>Sebastian Janikowski-2014</v>
      </c>
      <c r="L1085" s="13">
        <f t="shared" si="74"/>
        <v>0.56134293290160375</v>
      </c>
      <c r="M1085" s="13">
        <f t="shared" si="72"/>
        <v>-0.56134293290160375</v>
      </c>
      <c r="N1085" s="4">
        <f t="shared" si="73"/>
        <v>0.31510588831857439</v>
      </c>
    </row>
    <row r="1086" spans="1:14" x14ac:dyDescent="0.25">
      <c r="A1086" s="1">
        <f>Forecast_Data!C1080</f>
        <v>2014</v>
      </c>
      <c r="B1086" s="1">
        <v>1</v>
      </c>
      <c r="C1086" s="1">
        <f>Forecast_Data!E1080</f>
        <v>0</v>
      </c>
      <c r="D1086" s="1">
        <f>Forecast_Data!F1080</f>
        <v>0</v>
      </c>
      <c r="E1086" s="1">
        <f>Forecast_Data!G1080</f>
        <v>0</v>
      </c>
      <c r="F1086" s="1">
        <f>Forecast_Data!H1080</f>
        <v>1</v>
      </c>
      <c r="G1086" s="1">
        <f>Forecast_Data!I1080</f>
        <v>0</v>
      </c>
      <c r="H1086" s="1">
        <f>Forecast_Data!J1080</f>
        <v>41</v>
      </c>
      <c r="I1086" s="1">
        <f>Forecast_Data!K1080</f>
        <v>1</v>
      </c>
      <c r="J1086" s="1" t="str">
        <f>Forecast_Data!L1080</f>
        <v>Sebastian Janikowski</v>
      </c>
      <c r="K1086" s="1" t="str">
        <f t="shared" si="70"/>
        <v>Sebastian Janikowski-2014</v>
      </c>
      <c r="L1086" s="13">
        <f t="shared" si="74"/>
        <v>0.81298382803858693</v>
      </c>
      <c r="M1086" s="13">
        <f t="shared" si="72"/>
        <v>0.18701617196141307</v>
      </c>
      <c r="N1086" s="4">
        <f t="shared" si="73"/>
        <v>3.4975048575100823E-2</v>
      </c>
    </row>
    <row r="1087" spans="1:14" x14ac:dyDescent="0.25">
      <c r="A1087" s="1">
        <f>Forecast_Data!C1081</f>
        <v>2014</v>
      </c>
      <c r="B1087" s="1">
        <v>1</v>
      </c>
      <c r="C1087" s="1">
        <f>Forecast_Data!E1081</f>
        <v>0</v>
      </c>
      <c r="D1087" s="1">
        <f>Forecast_Data!F1081</f>
        <v>0</v>
      </c>
      <c r="E1087" s="1">
        <f>Forecast_Data!G1081</f>
        <v>1</v>
      </c>
      <c r="F1087" s="1">
        <f>Forecast_Data!H1081</f>
        <v>1</v>
      </c>
      <c r="G1087" s="1">
        <f>Forecast_Data!I1081</f>
        <v>0</v>
      </c>
      <c r="H1087" s="1">
        <f>Forecast_Data!J1081</f>
        <v>42</v>
      </c>
      <c r="I1087" s="1">
        <f>Forecast_Data!K1081</f>
        <v>1</v>
      </c>
      <c r="J1087" s="1" t="str">
        <f>Forecast_Data!L1081</f>
        <v>Sebastian Janikowski</v>
      </c>
      <c r="K1087" s="1" t="str">
        <f t="shared" si="70"/>
        <v>Sebastian Janikowski-2014</v>
      </c>
      <c r="L1087" s="13">
        <f t="shared" si="74"/>
        <v>0.75787311455971607</v>
      </c>
      <c r="M1087" s="13">
        <f t="shared" si="72"/>
        <v>0.24212688544028393</v>
      </c>
      <c r="N1087" s="4">
        <f t="shared" si="73"/>
        <v>5.8625428653012381E-2</v>
      </c>
    </row>
    <row r="1088" spans="1:14" x14ac:dyDescent="0.25">
      <c r="A1088" s="1">
        <f>Forecast_Data!C1082</f>
        <v>2014</v>
      </c>
      <c r="B1088" s="1">
        <v>1</v>
      </c>
      <c r="C1088" s="1">
        <f>Forecast_Data!E1082</f>
        <v>0</v>
      </c>
      <c r="D1088" s="1">
        <f>Forecast_Data!F1082</f>
        <v>0</v>
      </c>
      <c r="E1088" s="1">
        <f>Forecast_Data!G1082</f>
        <v>1</v>
      </c>
      <c r="F1088" s="1">
        <f>Forecast_Data!H1082</f>
        <v>1</v>
      </c>
      <c r="G1088" s="1">
        <f>Forecast_Data!I1082</f>
        <v>0</v>
      </c>
      <c r="H1088" s="1">
        <f>Forecast_Data!J1082</f>
        <v>25</v>
      </c>
      <c r="I1088" s="1">
        <f>Forecast_Data!K1082</f>
        <v>1</v>
      </c>
      <c r="J1088" s="1" t="str">
        <f>Forecast_Data!L1082</f>
        <v>Sebastian Janikowski</v>
      </c>
      <c r="K1088" s="1" t="str">
        <f t="shared" si="70"/>
        <v>Sebastian Janikowski-2014</v>
      </c>
      <c r="L1088" s="13">
        <f t="shared" si="74"/>
        <v>0.95646016889500707</v>
      </c>
      <c r="M1088" s="13">
        <f t="shared" si="72"/>
        <v>4.3539831104992932E-2</v>
      </c>
      <c r="N1088" s="4">
        <f t="shared" si="73"/>
        <v>1.8957168926513101E-3</v>
      </c>
    </row>
    <row r="1089" spans="1:14" x14ac:dyDescent="0.25">
      <c r="A1089" s="1">
        <f>Forecast_Data!C1083</f>
        <v>2014</v>
      </c>
      <c r="B1089" s="1">
        <v>1</v>
      </c>
      <c r="C1089" s="1">
        <f>Forecast_Data!E1083</f>
        <v>0</v>
      </c>
      <c r="D1089" s="1">
        <f>Forecast_Data!F1083</f>
        <v>0</v>
      </c>
      <c r="E1089" s="1">
        <f>Forecast_Data!G1083</f>
        <v>0</v>
      </c>
      <c r="F1089" s="1">
        <f>Forecast_Data!H1083</f>
        <v>1</v>
      </c>
      <c r="G1089" s="1">
        <f>Forecast_Data!I1083</f>
        <v>0</v>
      </c>
      <c r="H1089" s="1">
        <f>Forecast_Data!J1083</f>
        <v>40</v>
      </c>
      <c r="I1089" s="1">
        <f>Forecast_Data!K1083</f>
        <v>1</v>
      </c>
      <c r="J1089" s="1" t="str">
        <f>Forecast_Data!L1083</f>
        <v>Sebastian Janikowski</v>
      </c>
      <c r="K1089" s="1" t="str">
        <f t="shared" si="70"/>
        <v>Sebastian Janikowski-2014</v>
      </c>
      <c r="L1089" s="13">
        <f t="shared" si="74"/>
        <v>0.82978923818292694</v>
      </c>
      <c r="M1089" s="13">
        <f t="shared" si="72"/>
        <v>0.17021076181707306</v>
      </c>
      <c r="N1089" s="4">
        <f t="shared" si="73"/>
        <v>2.8971703438348376E-2</v>
      </c>
    </row>
    <row r="1090" spans="1:14" x14ac:dyDescent="0.25">
      <c r="A1090" s="1">
        <f>Forecast_Data!C1084</f>
        <v>2014</v>
      </c>
      <c r="B1090" s="1">
        <v>1</v>
      </c>
      <c r="C1090" s="1">
        <f>Forecast_Data!E1084</f>
        <v>0</v>
      </c>
      <c r="D1090" s="1">
        <f>Forecast_Data!F1084</f>
        <v>0</v>
      </c>
      <c r="E1090" s="1">
        <f>Forecast_Data!G1084</f>
        <v>0</v>
      </c>
      <c r="F1090" s="1">
        <f>Forecast_Data!H1084</f>
        <v>1</v>
      </c>
      <c r="G1090" s="1">
        <f>Forecast_Data!I1084</f>
        <v>0</v>
      </c>
      <c r="H1090" s="1">
        <f>Forecast_Data!J1084</f>
        <v>57</v>
      </c>
      <c r="I1090" s="1">
        <f>Forecast_Data!K1084</f>
        <v>1</v>
      </c>
      <c r="J1090" s="1" t="str">
        <f>Forecast_Data!L1084</f>
        <v>Sebastian Janikowski</v>
      </c>
      <c r="K1090" s="1" t="str">
        <f t="shared" si="70"/>
        <v>Sebastian Janikowski-2014</v>
      </c>
      <c r="L1090" s="13">
        <f t="shared" si="74"/>
        <v>0.40990101100540421</v>
      </c>
      <c r="M1090" s="13">
        <f t="shared" si="72"/>
        <v>0.59009898899459579</v>
      </c>
      <c r="N1090" s="4">
        <f t="shared" si="73"/>
        <v>0.3482168168124441</v>
      </c>
    </row>
    <row r="1091" spans="1:14" x14ac:dyDescent="0.25">
      <c r="A1091" s="1">
        <f>Forecast_Data!C1085</f>
        <v>2014</v>
      </c>
      <c r="B1091" s="1">
        <v>1</v>
      </c>
      <c r="C1091" s="1">
        <f>Forecast_Data!E1085</f>
        <v>0</v>
      </c>
      <c r="D1091" s="1">
        <f>Forecast_Data!F1085</f>
        <v>0</v>
      </c>
      <c r="E1091" s="1">
        <f>Forecast_Data!G1085</f>
        <v>1</v>
      </c>
      <c r="F1091" s="1">
        <f>Forecast_Data!H1085</f>
        <v>1</v>
      </c>
      <c r="G1091" s="1">
        <f>Forecast_Data!I1085</f>
        <v>0</v>
      </c>
      <c r="H1091" s="1">
        <f>Forecast_Data!J1085</f>
        <v>53</v>
      </c>
      <c r="I1091" s="1">
        <f>Forecast_Data!K1085</f>
        <v>1</v>
      </c>
      <c r="J1091" s="1" t="str">
        <f>Forecast_Data!L1085</f>
        <v>Sebastian Janikowski</v>
      </c>
      <c r="K1091" s="1" t="str">
        <f t="shared" si="70"/>
        <v>Sebastian Janikowski-2014</v>
      </c>
      <c r="L1091" s="13">
        <f t="shared" si="74"/>
        <v>0.47009926819122028</v>
      </c>
      <c r="M1091" s="13">
        <f t="shared" si="72"/>
        <v>0.52990073180877972</v>
      </c>
      <c r="N1091" s="4">
        <f t="shared" si="73"/>
        <v>0.2807947855714803</v>
      </c>
    </row>
    <row r="1092" spans="1:14" x14ac:dyDescent="0.25">
      <c r="A1092" s="1">
        <f>Forecast_Data!C1086</f>
        <v>2014</v>
      </c>
      <c r="B1092" s="1">
        <v>1</v>
      </c>
      <c r="C1092" s="1">
        <f>Forecast_Data!E1086</f>
        <v>0</v>
      </c>
      <c r="D1092" s="1">
        <f>Forecast_Data!F1086</f>
        <v>0</v>
      </c>
      <c r="E1092" s="1">
        <f>Forecast_Data!G1086</f>
        <v>1</v>
      </c>
      <c r="F1092" s="1">
        <f>Forecast_Data!H1086</f>
        <v>1</v>
      </c>
      <c r="G1092" s="1">
        <f>Forecast_Data!I1086</f>
        <v>0</v>
      </c>
      <c r="H1092" s="1">
        <f>Forecast_Data!J1086</f>
        <v>33</v>
      </c>
      <c r="I1092" s="1">
        <f>Forecast_Data!K1086</f>
        <v>1</v>
      </c>
      <c r="J1092" s="1" t="str">
        <f>Forecast_Data!L1086</f>
        <v>Sebastian Janikowski</v>
      </c>
      <c r="K1092" s="1" t="str">
        <f t="shared" si="70"/>
        <v>Sebastian Janikowski-2014</v>
      </c>
      <c r="L1092" s="13">
        <f t="shared" si="74"/>
        <v>0.89776347153655445</v>
      </c>
      <c r="M1092" s="13">
        <f t="shared" si="72"/>
        <v>0.10223652846344555</v>
      </c>
      <c r="N1092" s="4">
        <f t="shared" si="73"/>
        <v>1.0452307752256912E-2</v>
      </c>
    </row>
    <row r="1093" spans="1:14" x14ac:dyDescent="0.25">
      <c r="A1093" s="1">
        <f>Forecast_Data!C1087</f>
        <v>2014</v>
      </c>
      <c r="B1093" s="1">
        <v>1</v>
      </c>
      <c r="C1093" s="1">
        <f>Forecast_Data!E1087</f>
        <v>0</v>
      </c>
      <c r="D1093" s="1">
        <f>Forecast_Data!F1087</f>
        <v>0</v>
      </c>
      <c r="E1093" s="1">
        <f>Forecast_Data!G1087</f>
        <v>1</v>
      </c>
      <c r="F1093" s="1">
        <f>Forecast_Data!H1087</f>
        <v>1</v>
      </c>
      <c r="G1093" s="1">
        <f>Forecast_Data!I1087</f>
        <v>0</v>
      </c>
      <c r="H1093" s="1">
        <f>Forecast_Data!J1087</f>
        <v>45</v>
      </c>
      <c r="I1093" s="1">
        <f>Forecast_Data!K1087</f>
        <v>1</v>
      </c>
      <c r="J1093" s="1" t="str">
        <f>Forecast_Data!L1087</f>
        <v>Sebastian Janikowski</v>
      </c>
      <c r="K1093" s="1" t="str">
        <f t="shared" si="70"/>
        <v>Sebastian Janikowski-2014</v>
      </c>
      <c r="L1093" s="13">
        <f t="shared" si="74"/>
        <v>0.6893751205079256</v>
      </c>
      <c r="M1093" s="13">
        <f t="shared" si="72"/>
        <v>0.3106248794920744</v>
      </c>
      <c r="N1093" s="4">
        <f t="shared" si="73"/>
        <v>9.6487815759465745E-2</v>
      </c>
    </row>
    <row r="1094" spans="1:14" x14ac:dyDescent="0.25">
      <c r="A1094" s="1">
        <f>Forecast_Data!C1088</f>
        <v>2014</v>
      </c>
      <c r="B1094" s="1">
        <v>1</v>
      </c>
      <c r="C1094" s="1">
        <f>Forecast_Data!E1088</f>
        <v>0</v>
      </c>
      <c r="D1094" s="1">
        <f>Forecast_Data!F1088</f>
        <v>0</v>
      </c>
      <c r="E1094" s="1">
        <f>Forecast_Data!G1088</f>
        <v>1</v>
      </c>
      <c r="F1094" s="1">
        <f>Forecast_Data!H1088</f>
        <v>1</v>
      </c>
      <c r="G1094" s="1">
        <f>Forecast_Data!I1088</f>
        <v>0</v>
      </c>
      <c r="H1094" s="1">
        <f>Forecast_Data!J1088</f>
        <v>36</v>
      </c>
      <c r="I1094" s="1">
        <f>Forecast_Data!K1088</f>
        <v>1</v>
      </c>
      <c r="J1094" s="1" t="str">
        <f>Forecast_Data!L1088</f>
        <v>Sebastian Janikowski</v>
      </c>
      <c r="K1094" s="1" t="str">
        <f t="shared" si="70"/>
        <v>Sebastian Janikowski-2014</v>
      </c>
      <c r="L1094" s="13">
        <f t="shared" si="74"/>
        <v>0.86161430990820487</v>
      </c>
      <c r="M1094" s="13">
        <f t="shared" si="72"/>
        <v>0.13838569009179513</v>
      </c>
      <c r="N1094" s="4">
        <f t="shared" si="73"/>
        <v>1.9150599222182367E-2</v>
      </c>
    </row>
    <row r="1095" spans="1:14" x14ac:dyDescent="0.25">
      <c r="A1095" s="1">
        <f>Forecast_Data!C1089</f>
        <v>2014</v>
      </c>
      <c r="B1095" s="1">
        <v>1</v>
      </c>
      <c r="C1095" s="1">
        <f>Forecast_Data!E1089</f>
        <v>0</v>
      </c>
      <c r="D1095" s="1">
        <f>Forecast_Data!F1089</f>
        <v>0</v>
      </c>
      <c r="E1095" s="1">
        <f>Forecast_Data!G1089</f>
        <v>1</v>
      </c>
      <c r="F1095" s="1">
        <f>Forecast_Data!H1089</f>
        <v>1</v>
      </c>
      <c r="G1095" s="1">
        <f>Forecast_Data!I1089</f>
        <v>0</v>
      </c>
      <c r="H1095" s="1">
        <f>Forecast_Data!J1089</f>
        <v>38</v>
      </c>
      <c r="I1095" s="1">
        <f>Forecast_Data!K1089</f>
        <v>1</v>
      </c>
      <c r="J1095" s="1" t="str">
        <f>Forecast_Data!L1089</f>
        <v>Sebastian Janikowski</v>
      </c>
      <c r="K1095" s="1" t="str">
        <f t="shared" si="70"/>
        <v>Sebastian Janikowski-2014</v>
      </c>
      <c r="L1095" s="13">
        <f t="shared" si="74"/>
        <v>0.83195223158249643</v>
      </c>
      <c r="M1095" s="13">
        <f t="shared" si="72"/>
        <v>0.16804776841750357</v>
      </c>
      <c r="N1095" s="4">
        <f t="shared" si="73"/>
        <v>2.8240052470102913E-2</v>
      </c>
    </row>
    <row r="1096" spans="1:14" x14ac:dyDescent="0.25">
      <c r="A1096" s="1">
        <f>Forecast_Data!C1090</f>
        <v>2014</v>
      </c>
      <c r="B1096" s="1">
        <v>1</v>
      </c>
      <c r="C1096" s="1">
        <f>Forecast_Data!E1090</f>
        <v>0</v>
      </c>
      <c r="D1096" s="1">
        <f>Forecast_Data!F1090</f>
        <v>0</v>
      </c>
      <c r="E1096" s="1">
        <f>Forecast_Data!G1090</f>
        <v>1</v>
      </c>
      <c r="F1096" s="1">
        <f>Forecast_Data!H1090</f>
        <v>1</v>
      </c>
      <c r="G1096" s="1">
        <f>Forecast_Data!I1090</f>
        <v>0</v>
      </c>
      <c r="H1096" s="1">
        <f>Forecast_Data!J1090</f>
        <v>49</v>
      </c>
      <c r="I1096" s="1">
        <f>Forecast_Data!K1090</f>
        <v>1</v>
      </c>
      <c r="J1096" s="1" t="str">
        <f>Forecast_Data!L1090</f>
        <v>Sebastian Janikowski</v>
      </c>
      <c r="K1096" s="1" t="str">
        <f t="shared" si="70"/>
        <v>Sebastian Janikowski-2014</v>
      </c>
      <c r="L1096" s="13">
        <f t="shared" si="74"/>
        <v>0.58388123214217102</v>
      </c>
      <c r="M1096" s="13">
        <f t="shared" si="72"/>
        <v>0.41611876785782898</v>
      </c>
      <c r="N1096" s="4">
        <f t="shared" si="73"/>
        <v>0.17315482896351775</v>
      </c>
    </row>
    <row r="1097" spans="1:14" x14ac:dyDescent="0.25">
      <c r="A1097" s="1">
        <f>Forecast_Data!C1091</f>
        <v>2014</v>
      </c>
      <c r="B1097" s="1">
        <v>1</v>
      </c>
      <c r="C1097" s="1">
        <f>Forecast_Data!E1091</f>
        <v>0</v>
      </c>
      <c r="D1097" s="1">
        <f>Forecast_Data!F1091</f>
        <v>0</v>
      </c>
      <c r="E1097" s="1">
        <f>Forecast_Data!G1091</f>
        <v>1</v>
      </c>
      <c r="F1097" s="1">
        <f>Forecast_Data!H1091</f>
        <v>1</v>
      </c>
      <c r="G1097" s="1">
        <f>Forecast_Data!I1091</f>
        <v>0</v>
      </c>
      <c r="H1097" s="1">
        <f>Forecast_Data!J1091</f>
        <v>48</v>
      </c>
      <c r="I1097" s="1">
        <f>Forecast_Data!K1091</f>
        <v>0</v>
      </c>
      <c r="J1097" s="1" t="str">
        <f>Forecast_Data!L1091</f>
        <v>Sebastian Janikowski</v>
      </c>
      <c r="K1097" s="1" t="str">
        <f t="shared" ref="K1097:K1160" si="75">CONCATENATE(J1097,"-",A1097)</f>
        <v>Sebastian Janikowski-2014</v>
      </c>
      <c r="L1097" s="13">
        <f t="shared" si="74"/>
        <v>0.61143425315786715</v>
      </c>
      <c r="M1097" s="13">
        <f t="shared" ref="M1097:M1160" si="76">I1097-L1097</f>
        <v>-0.61143425315786715</v>
      </c>
      <c r="N1097" s="4">
        <f t="shared" ref="N1097:N1160" si="77">M1097^2</f>
        <v>0.37385184593471876</v>
      </c>
    </row>
    <row r="1098" spans="1:14" x14ac:dyDescent="0.25">
      <c r="A1098" s="1">
        <f>Forecast_Data!C1092</f>
        <v>2015</v>
      </c>
      <c r="B1098" s="1">
        <v>1</v>
      </c>
      <c r="C1098" s="1">
        <f>Forecast_Data!E1092</f>
        <v>0</v>
      </c>
      <c r="D1098" s="1">
        <f>Forecast_Data!F1092</f>
        <v>0</v>
      </c>
      <c r="E1098" s="1">
        <f>Forecast_Data!G1092</f>
        <v>0</v>
      </c>
      <c r="F1098" s="1">
        <f>Forecast_Data!H1092</f>
        <v>1</v>
      </c>
      <c r="G1098" s="1">
        <f>Forecast_Data!I1092</f>
        <v>0</v>
      </c>
      <c r="H1098" s="1">
        <f>Forecast_Data!J1092</f>
        <v>23</v>
      </c>
      <c r="I1098" s="1">
        <f>Forecast_Data!K1092</f>
        <v>1</v>
      </c>
      <c r="J1098" s="1" t="str">
        <f>Forecast_Data!L1092</f>
        <v>Sebastian Janikowski</v>
      </c>
      <c r="K1098" s="1" t="str">
        <f t="shared" si="75"/>
        <v>Sebastian Janikowski-2015</v>
      </c>
      <c r="L1098" s="13">
        <f t="shared" si="74"/>
        <v>0.97160243206806396</v>
      </c>
      <c r="M1098" s="13">
        <f t="shared" si="76"/>
        <v>2.8397567931936041E-2</v>
      </c>
      <c r="N1098" s="4">
        <f t="shared" si="77"/>
        <v>8.0642186444892215E-4</v>
      </c>
    </row>
    <row r="1099" spans="1:14" x14ac:dyDescent="0.25">
      <c r="A1099" s="1">
        <f>Forecast_Data!C1093</f>
        <v>2015</v>
      </c>
      <c r="B1099" s="1">
        <v>1</v>
      </c>
      <c r="C1099" s="1">
        <f>Forecast_Data!E1093</f>
        <v>0</v>
      </c>
      <c r="D1099" s="1">
        <f>Forecast_Data!F1093</f>
        <v>0</v>
      </c>
      <c r="E1099" s="1">
        <f>Forecast_Data!G1093</f>
        <v>0</v>
      </c>
      <c r="F1099" s="1">
        <f>Forecast_Data!H1093</f>
        <v>1</v>
      </c>
      <c r="G1099" s="1">
        <f>Forecast_Data!I1093</f>
        <v>0</v>
      </c>
      <c r="H1099" s="1">
        <f>Forecast_Data!J1093</f>
        <v>46</v>
      </c>
      <c r="I1099" s="1">
        <f>Forecast_Data!K1093</f>
        <v>1</v>
      </c>
      <c r="J1099" s="1" t="str">
        <f>Forecast_Data!L1093</f>
        <v>Sebastian Janikowski</v>
      </c>
      <c r="K1099" s="1" t="str">
        <f t="shared" si="75"/>
        <v>Sebastian Janikowski-2015</v>
      </c>
      <c r="L1099" s="13">
        <f t="shared" si="74"/>
        <v>0.71021434096769342</v>
      </c>
      <c r="M1099" s="13">
        <f t="shared" si="76"/>
        <v>0.28978565903230658</v>
      </c>
      <c r="N1099" s="4">
        <f t="shared" si="77"/>
        <v>8.3975728180788245E-2</v>
      </c>
    </row>
    <row r="1100" spans="1:14" x14ac:dyDescent="0.25">
      <c r="A1100" s="1">
        <f>Forecast_Data!C1094</f>
        <v>2015</v>
      </c>
      <c r="B1100" s="1">
        <v>1</v>
      </c>
      <c r="C1100" s="1">
        <f>Forecast_Data!E1094</f>
        <v>0</v>
      </c>
      <c r="D1100" s="1">
        <f>Forecast_Data!F1094</f>
        <v>0</v>
      </c>
      <c r="E1100" s="1">
        <f>Forecast_Data!G1094</f>
        <v>0</v>
      </c>
      <c r="F1100" s="1">
        <f>Forecast_Data!H1094</f>
        <v>1</v>
      </c>
      <c r="G1100" s="1">
        <f>Forecast_Data!I1094</f>
        <v>0</v>
      </c>
      <c r="H1100" s="1">
        <f>Forecast_Data!J1094</f>
        <v>48</v>
      </c>
      <c r="I1100" s="1">
        <f>Forecast_Data!K1094</f>
        <v>1</v>
      </c>
      <c r="J1100" s="1" t="str">
        <f>Forecast_Data!L1094</f>
        <v>Sebastian Janikowski</v>
      </c>
      <c r="K1100" s="1" t="str">
        <f t="shared" si="75"/>
        <v>Sebastian Janikowski-2015</v>
      </c>
      <c r="L1100" s="13">
        <f t="shared" si="74"/>
        <v>0.66087342788774039</v>
      </c>
      <c r="M1100" s="13">
        <f t="shared" si="76"/>
        <v>0.33912657211225961</v>
      </c>
      <c r="N1100" s="4">
        <f t="shared" si="77"/>
        <v>0.11500683191261162</v>
      </c>
    </row>
    <row r="1101" spans="1:14" x14ac:dyDescent="0.25">
      <c r="A1101" s="1">
        <f>Forecast_Data!C1095</f>
        <v>2015</v>
      </c>
      <c r="B1101" s="1">
        <v>1</v>
      </c>
      <c r="C1101" s="1">
        <f>Forecast_Data!E1095</f>
        <v>0</v>
      </c>
      <c r="D1101" s="1">
        <f>Forecast_Data!F1095</f>
        <v>0</v>
      </c>
      <c r="E1101" s="1">
        <f>Forecast_Data!G1095</f>
        <v>1</v>
      </c>
      <c r="F1101" s="1">
        <f>Forecast_Data!H1095</f>
        <v>1</v>
      </c>
      <c r="G1101" s="1">
        <f>Forecast_Data!I1095</f>
        <v>0</v>
      </c>
      <c r="H1101" s="1">
        <f>Forecast_Data!J1095</f>
        <v>23</v>
      </c>
      <c r="I1101" s="1">
        <f>Forecast_Data!K1095</f>
        <v>1</v>
      </c>
      <c r="J1101" s="1" t="str">
        <f>Forecast_Data!L1095</f>
        <v>Sebastian Janikowski</v>
      </c>
      <c r="K1101" s="1" t="str">
        <f t="shared" si="75"/>
        <v>Sebastian Janikowski-2015</v>
      </c>
      <c r="L1101" s="13">
        <f t="shared" si="74"/>
        <v>0.96506813684892745</v>
      </c>
      <c r="M1101" s="13">
        <f t="shared" si="76"/>
        <v>3.4931863151072551E-2</v>
      </c>
      <c r="N1101" s="4">
        <f t="shared" si="77"/>
        <v>1.2202350632052603E-3</v>
      </c>
    </row>
    <row r="1102" spans="1:14" x14ac:dyDescent="0.25">
      <c r="A1102" s="1">
        <f>Forecast_Data!C1096</f>
        <v>2015</v>
      </c>
      <c r="B1102" s="1">
        <v>1</v>
      </c>
      <c r="C1102" s="1">
        <f>Forecast_Data!E1096</f>
        <v>0</v>
      </c>
      <c r="D1102" s="1">
        <f>Forecast_Data!F1096</f>
        <v>0</v>
      </c>
      <c r="E1102" s="1">
        <f>Forecast_Data!G1096</f>
        <v>1</v>
      </c>
      <c r="F1102" s="1">
        <f>Forecast_Data!H1096</f>
        <v>1</v>
      </c>
      <c r="G1102" s="1">
        <f>Forecast_Data!I1096</f>
        <v>0</v>
      </c>
      <c r="H1102" s="1">
        <f>Forecast_Data!J1096</f>
        <v>35</v>
      </c>
      <c r="I1102" s="1">
        <f>Forecast_Data!K1096</f>
        <v>1</v>
      </c>
      <c r="J1102" s="1" t="str">
        <f>Forecast_Data!L1096</f>
        <v>Sebastian Janikowski</v>
      </c>
      <c r="K1102" s="1" t="str">
        <f t="shared" si="75"/>
        <v>Sebastian Janikowski-2015</v>
      </c>
      <c r="L1102" s="13">
        <f t="shared" si="74"/>
        <v>0.87472314060679446</v>
      </c>
      <c r="M1102" s="13">
        <f t="shared" si="76"/>
        <v>0.12527685939320554</v>
      </c>
      <c r="N1102" s="4">
        <f t="shared" si="77"/>
        <v>1.569429149942499E-2</v>
      </c>
    </row>
    <row r="1103" spans="1:14" x14ac:dyDescent="0.25">
      <c r="A1103" s="1">
        <f>Forecast_Data!C1097</f>
        <v>2015</v>
      </c>
      <c r="B1103" s="1">
        <v>1</v>
      </c>
      <c r="C1103" s="1">
        <f>Forecast_Data!E1097</f>
        <v>0</v>
      </c>
      <c r="D1103" s="1">
        <f>Forecast_Data!F1097</f>
        <v>0</v>
      </c>
      <c r="E1103" s="1">
        <f>Forecast_Data!G1097</f>
        <v>1</v>
      </c>
      <c r="F1103" s="1">
        <f>Forecast_Data!H1097</f>
        <v>1</v>
      </c>
      <c r="G1103" s="1">
        <f>Forecast_Data!I1097</f>
        <v>0</v>
      </c>
      <c r="H1103" s="1">
        <f>Forecast_Data!J1097</f>
        <v>29</v>
      </c>
      <c r="I1103" s="1">
        <f>Forecast_Data!K1097</f>
        <v>1</v>
      </c>
      <c r="J1103" s="1" t="str">
        <f>Forecast_Data!L1097</f>
        <v>Sebastian Janikowski</v>
      </c>
      <c r="K1103" s="1" t="str">
        <f t="shared" si="75"/>
        <v>Sebastian Janikowski-2015</v>
      </c>
      <c r="L1103" s="13">
        <f t="shared" si="74"/>
        <v>0.93283589145580981</v>
      </c>
      <c r="M1103" s="13">
        <f t="shared" si="76"/>
        <v>6.7164108544190193E-2</v>
      </c>
      <c r="N1103" s="4">
        <f t="shared" si="77"/>
        <v>4.5110174765357622E-3</v>
      </c>
    </row>
    <row r="1104" spans="1:14" x14ac:dyDescent="0.25">
      <c r="A1104" s="1">
        <f>Forecast_Data!C1098</f>
        <v>2015</v>
      </c>
      <c r="B1104" s="1">
        <v>1</v>
      </c>
      <c r="C1104" s="1">
        <f>Forecast_Data!E1098</f>
        <v>0</v>
      </c>
      <c r="D1104" s="1">
        <f>Forecast_Data!F1098</f>
        <v>0</v>
      </c>
      <c r="E1104" s="1">
        <f>Forecast_Data!G1098</f>
        <v>1</v>
      </c>
      <c r="F1104" s="1">
        <f>Forecast_Data!H1098</f>
        <v>1</v>
      </c>
      <c r="G1104" s="1">
        <f>Forecast_Data!I1098</f>
        <v>0</v>
      </c>
      <c r="H1104" s="1">
        <f>Forecast_Data!J1098</f>
        <v>41</v>
      </c>
      <c r="I1104" s="1">
        <f>Forecast_Data!K1098</f>
        <v>1</v>
      </c>
      <c r="J1104" s="1" t="str">
        <f>Forecast_Data!L1098</f>
        <v>Sebastian Janikowski</v>
      </c>
      <c r="K1104" s="1" t="str">
        <f t="shared" si="75"/>
        <v>Sebastian Janikowski-2015</v>
      </c>
      <c r="L1104" s="13">
        <f t="shared" ref="L1104:L1167" si="78">1/(1+EXP(-(SUMPRODUCT($B$3:$H$3,B1104:H1104))))</f>
        <v>0.77828020818168819</v>
      </c>
      <c r="M1104" s="13">
        <f t="shared" si="76"/>
        <v>0.22171979181831181</v>
      </c>
      <c r="N1104" s="4">
        <f t="shared" si="77"/>
        <v>4.9159666083955528E-2</v>
      </c>
    </row>
    <row r="1105" spans="1:14" x14ac:dyDescent="0.25">
      <c r="A1105" s="1">
        <f>Forecast_Data!C1099</f>
        <v>2015</v>
      </c>
      <c r="B1105" s="1">
        <v>1</v>
      </c>
      <c r="C1105" s="1">
        <f>Forecast_Data!E1099</f>
        <v>0</v>
      </c>
      <c r="D1105" s="1">
        <f>Forecast_Data!F1099</f>
        <v>0</v>
      </c>
      <c r="E1105" s="1">
        <f>Forecast_Data!G1099</f>
        <v>1</v>
      </c>
      <c r="F1105" s="1">
        <f>Forecast_Data!H1099</f>
        <v>1</v>
      </c>
      <c r="G1105" s="1">
        <f>Forecast_Data!I1099</f>
        <v>0</v>
      </c>
      <c r="H1105" s="1">
        <f>Forecast_Data!J1099</f>
        <v>38</v>
      </c>
      <c r="I1105" s="1">
        <f>Forecast_Data!K1099</f>
        <v>0</v>
      </c>
      <c r="J1105" s="1" t="str">
        <f>Forecast_Data!L1099</f>
        <v>Sebastian Janikowski</v>
      </c>
      <c r="K1105" s="1" t="str">
        <f t="shared" si="75"/>
        <v>Sebastian Janikowski-2015</v>
      </c>
      <c r="L1105" s="13">
        <f t="shared" si="78"/>
        <v>0.83195223158249643</v>
      </c>
      <c r="M1105" s="13">
        <f t="shared" si="76"/>
        <v>-0.83195223158249643</v>
      </c>
      <c r="N1105" s="4">
        <f t="shared" si="77"/>
        <v>0.69214451563509571</v>
      </c>
    </row>
    <row r="1106" spans="1:14" x14ac:dyDescent="0.25">
      <c r="A1106" s="1">
        <f>Forecast_Data!C1100</f>
        <v>2015</v>
      </c>
      <c r="B1106" s="1">
        <v>1</v>
      </c>
      <c r="C1106" s="1">
        <f>Forecast_Data!E1100</f>
        <v>0</v>
      </c>
      <c r="D1106" s="1">
        <f>Forecast_Data!F1100</f>
        <v>0</v>
      </c>
      <c r="E1106" s="1">
        <f>Forecast_Data!G1100</f>
        <v>1</v>
      </c>
      <c r="F1106" s="1">
        <f>Forecast_Data!H1100</f>
        <v>1</v>
      </c>
      <c r="G1106" s="1">
        <f>Forecast_Data!I1100</f>
        <v>0</v>
      </c>
      <c r="H1106" s="1">
        <f>Forecast_Data!J1100</f>
        <v>40</v>
      </c>
      <c r="I1106" s="1">
        <f>Forecast_Data!K1100</f>
        <v>0</v>
      </c>
      <c r="J1106" s="1" t="str">
        <f>Forecast_Data!L1100</f>
        <v>Sebastian Janikowski</v>
      </c>
      <c r="K1106" s="1" t="str">
        <f t="shared" si="75"/>
        <v>Sebastian Janikowski-2015</v>
      </c>
      <c r="L1106" s="13">
        <f t="shared" si="78"/>
        <v>0.79742706947942665</v>
      </c>
      <c r="M1106" s="13">
        <f t="shared" si="76"/>
        <v>-0.79742706947942665</v>
      </c>
      <c r="N1106" s="4">
        <f t="shared" si="77"/>
        <v>0.6358899311385463</v>
      </c>
    </row>
    <row r="1107" spans="1:14" x14ac:dyDescent="0.25">
      <c r="A1107" s="1">
        <f>Forecast_Data!C1101</f>
        <v>2015</v>
      </c>
      <c r="B1107" s="1">
        <v>1</v>
      </c>
      <c r="C1107" s="1">
        <f>Forecast_Data!E1101</f>
        <v>0</v>
      </c>
      <c r="D1107" s="1">
        <f>Forecast_Data!F1101</f>
        <v>0</v>
      </c>
      <c r="E1107" s="1">
        <f>Forecast_Data!G1101</f>
        <v>1</v>
      </c>
      <c r="F1107" s="1">
        <f>Forecast_Data!H1101</f>
        <v>1</v>
      </c>
      <c r="G1107" s="1">
        <f>Forecast_Data!I1101</f>
        <v>0</v>
      </c>
      <c r="H1107" s="1">
        <f>Forecast_Data!J1101</f>
        <v>50</v>
      </c>
      <c r="I1107" s="1">
        <f>Forecast_Data!K1101</f>
        <v>1</v>
      </c>
      <c r="J1107" s="1" t="str">
        <f>Forecast_Data!L1101</f>
        <v>Sebastian Janikowski</v>
      </c>
      <c r="K1107" s="1" t="str">
        <f t="shared" si="75"/>
        <v>Sebastian Janikowski-2015</v>
      </c>
      <c r="L1107" s="13">
        <f t="shared" si="78"/>
        <v>0.55579385174712015</v>
      </c>
      <c r="M1107" s="13">
        <f t="shared" si="76"/>
        <v>0.44420614825287985</v>
      </c>
      <c r="N1107" s="4">
        <f t="shared" si="77"/>
        <v>0.19731910214565948</v>
      </c>
    </row>
    <row r="1108" spans="1:14" x14ac:dyDescent="0.25">
      <c r="A1108" s="1">
        <f>Forecast_Data!C1102</f>
        <v>2015</v>
      </c>
      <c r="B1108" s="1">
        <v>1</v>
      </c>
      <c r="C1108" s="1">
        <f>Forecast_Data!E1102</f>
        <v>0</v>
      </c>
      <c r="D1108" s="1">
        <f>Forecast_Data!F1102</f>
        <v>0</v>
      </c>
      <c r="E1108" s="1">
        <f>Forecast_Data!G1102</f>
        <v>0</v>
      </c>
      <c r="F1108" s="1">
        <f>Forecast_Data!H1102</f>
        <v>1</v>
      </c>
      <c r="G1108" s="1">
        <f>Forecast_Data!I1102</f>
        <v>0</v>
      </c>
      <c r="H1108" s="1">
        <f>Forecast_Data!J1102</f>
        <v>29</v>
      </c>
      <c r="I1108" s="1">
        <f>Forecast_Data!K1102</f>
        <v>1</v>
      </c>
      <c r="J1108" s="1" t="str">
        <f>Forecast_Data!L1102</f>
        <v>Sebastian Janikowski</v>
      </c>
      <c r="K1108" s="1" t="str">
        <f t="shared" si="75"/>
        <v>Sebastian Janikowski-2015</v>
      </c>
      <c r="L1108" s="13">
        <f t="shared" si="78"/>
        <v>0.94505623214935708</v>
      </c>
      <c r="M1108" s="13">
        <f t="shared" si="76"/>
        <v>5.4943767850642922E-2</v>
      </c>
      <c r="N1108" s="4">
        <f t="shared" si="77"/>
        <v>3.0188176256253428E-3</v>
      </c>
    </row>
    <row r="1109" spans="1:14" x14ac:dyDescent="0.25">
      <c r="A1109" s="1">
        <f>Forecast_Data!C1103</f>
        <v>2015</v>
      </c>
      <c r="B1109" s="1">
        <v>1</v>
      </c>
      <c r="C1109" s="1">
        <f>Forecast_Data!E1103</f>
        <v>0</v>
      </c>
      <c r="D1109" s="1">
        <f>Forecast_Data!F1103</f>
        <v>0</v>
      </c>
      <c r="E1109" s="1">
        <f>Forecast_Data!G1103</f>
        <v>0</v>
      </c>
      <c r="F1109" s="1">
        <f>Forecast_Data!H1103</f>
        <v>1</v>
      </c>
      <c r="G1109" s="1">
        <f>Forecast_Data!I1103</f>
        <v>0</v>
      </c>
      <c r="H1109" s="1">
        <f>Forecast_Data!J1103</f>
        <v>32</v>
      </c>
      <c r="I1109" s="1">
        <f>Forecast_Data!K1103</f>
        <v>1</v>
      </c>
      <c r="J1109" s="1" t="str">
        <f>Forecast_Data!L1103</f>
        <v>Sebastian Janikowski</v>
      </c>
      <c r="K1109" s="1" t="str">
        <f t="shared" si="75"/>
        <v>Sebastian Janikowski-2015</v>
      </c>
      <c r="L1109" s="13">
        <f t="shared" si="78"/>
        <v>0.92421747345102112</v>
      </c>
      <c r="M1109" s="13">
        <f t="shared" si="76"/>
        <v>7.5782526548978879E-2</v>
      </c>
      <c r="N1109" s="4">
        <f t="shared" si="77"/>
        <v>5.7429913301466889E-3</v>
      </c>
    </row>
    <row r="1110" spans="1:14" x14ac:dyDescent="0.25">
      <c r="A1110" s="1">
        <f>Forecast_Data!C1104</f>
        <v>2015</v>
      </c>
      <c r="B1110" s="1">
        <v>1</v>
      </c>
      <c r="C1110" s="1">
        <f>Forecast_Data!E1104</f>
        <v>0</v>
      </c>
      <c r="D1110" s="1">
        <f>Forecast_Data!F1104</f>
        <v>0</v>
      </c>
      <c r="E1110" s="1">
        <f>Forecast_Data!G1104</f>
        <v>0</v>
      </c>
      <c r="F1110" s="1">
        <f>Forecast_Data!H1104</f>
        <v>1</v>
      </c>
      <c r="G1110" s="1">
        <f>Forecast_Data!I1104</f>
        <v>0</v>
      </c>
      <c r="H1110" s="1">
        <f>Forecast_Data!J1104</f>
        <v>31</v>
      </c>
      <c r="I1110" s="1">
        <f>Forecast_Data!K1104</f>
        <v>1</v>
      </c>
      <c r="J1110" s="1" t="str">
        <f>Forecast_Data!L1104</f>
        <v>Sebastian Janikowski</v>
      </c>
      <c r="K1110" s="1" t="str">
        <f t="shared" si="75"/>
        <v>Sebastian Janikowski-2015</v>
      </c>
      <c r="L1110" s="13">
        <f t="shared" si="78"/>
        <v>0.93186505756545035</v>
      </c>
      <c r="M1110" s="13">
        <f t="shared" si="76"/>
        <v>6.813494243454965E-2</v>
      </c>
      <c r="N1110" s="4">
        <f t="shared" si="77"/>
        <v>4.6423703805593946E-3</v>
      </c>
    </row>
    <row r="1111" spans="1:14" x14ac:dyDescent="0.25">
      <c r="A1111" s="1">
        <f>Forecast_Data!C1105</f>
        <v>2015</v>
      </c>
      <c r="B1111" s="1">
        <v>1</v>
      </c>
      <c r="C1111" s="1">
        <f>Forecast_Data!E1105</f>
        <v>0</v>
      </c>
      <c r="D1111" s="1">
        <f>Forecast_Data!F1105</f>
        <v>0</v>
      </c>
      <c r="E1111" s="1">
        <f>Forecast_Data!G1105</f>
        <v>0</v>
      </c>
      <c r="F1111" s="1">
        <f>Forecast_Data!H1105</f>
        <v>1</v>
      </c>
      <c r="G1111" s="1">
        <f>Forecast_Data!I1105</f>
        <v>0</v>
      </c>
      <c r="H1111" s="1">
        <f>Forecast_Data!J1105</f>
        <v>52</v>
      </c>
      <c r="I1111" s="1">
        <f>Forecast_Data!K1105</f>
        <v>0</v>
      </c>
      <c r="J1111" s="1" t="str">
        <f>Forecast_Data!L1105</f>
        <v>Sebastian Janikowski</v>
      </c>
      <c r="K1111" s="1" t="str">
        <f t="shared" si="75"/>
        <v>Sebastian Janikowski-2015</v>
      </c>
      <c r="L1111" s="13">
        <f t="shared" si="78"/>
        <v>0.55199046240089478</v>
      </c>
      <c r="M1111" s="13">
        <f t="shared" si="76"/>
        <v>-0.55199046240089478</v>
      </c>
      <c r="N1111" s="4">
        <f t="shared" si="77"/>
        <v>0.3046934705815536</v>
      </c>
    </row>
    <row r="1112" spans="1:14" x14ac:dyDescent="0.25">
      <c r="A1112" s="1">
        <f>Forecast_Data!C1106</f>
        <v>2015</v>
      </c>
      <c r="B1112" s="1">
        <v>1</v>
      </c>
      <c r="C1112" s="1">
        <f>Forecast_Data!E1106</f>
        <v>0</v>
      </c>
      <c r="D1112" s="1">
        <f>Forecast_Data!F1106</f>
        <v>0</v>
      </c>
      <c r="E1112" s="1">
        <f>Forecast_Data!G1106</f>
        <v>0</v>
      </c>
      <c r="F1112" s="1">
        <f>Forecast_Data!H1106</f>
        <v>1</v>
      </c>
      <c r="G1112" s="1">
        <f>Forecast_Data!I1106</f>
        <v>0</v>
      </c>
      <c r="H1112" s="1">
        <f>Forecast_Data!J1106</f>
        <v>52</v>
      </c>
      <c r="I1112" s="1">
        <f>Forecast_Data!K1106</f>
        <v>1</v>
      </c>
      <c r="J1112" s="1" t="str">
        <f>Forecast_Data!L1106</f>
        <v>Sebastian Janikowski</v>
      </c>
      <c r="K1112" s="1" t="str">
        <f t="shared" si="75"/>
        <v>Sebastian Janikowski-2015</v>
      </c>
      <c r="L1112" s="13">
        <f t="shared" si="78"/>
        <v>0.55199046240089478</v>
      </c>
      <c r="M1112" s="13">
        <f t="shared" si="76"/>
        <v>0.44800953759910522</v>
      </c>
      <c r="N1112" s="4">
        <f t="shared" si="77"/>
        <v>0.20071254577976408</v>
      </c>
    </row>
    <row r="1113" spans="1:14" x14ac:dyDescent="0.25">
      <c r="A1113" s="1">
        <f>Forecast_Data!C1107</f>
        <v>2015</v>
      </c>
      <c r="B1113" s="1">
        <v>1</v>
      </c>
      <c r="C1113" s="1">
        <f>Forecast_Data!E1107</f>
        <v>0</v>
      </c>
      <c r="D1113" s="1">
        <f>Forecast_Data!F1107</f>
        <v>0</v>
      </c>
      <c r="E1113" s="1">
        <f>Forecast_Data!G1107</f>
        <v>0</v>
      </c>
      <c r="F1113" s="1">
        <f>Forecast_Data!H1107</f>
        <v>1</v>
      </c>
      <c r="G1113" s="1">
        <f>Forecast_Data!I1107</f>
        <v>0</v>
      </c>
      <c r="H1113" s="1">
        <f>Forecast_Data!J1107</f>
        <v>47</v>
      </c>
      <c r="I1113" s="1">
        <f>Forecast_Data!K1107</f>
        <v>1</v>
      </c>
      <c r="J1113" s="1" t="str">
        <f>Forecast_Data!L1107</f>
        <v>Sebastian Janikowski</v>
      </c>
      <c r="K1113" s="1" t="str">
        <f t="shared" si="75"/>
        <v>Sebastian Janikowski-2015</v>
      </c>
      <c r="L1113" s="13">
        <f t="shared" si="78"/>
        <v>0.68606945453005364</v>
      </c>
      <c r="M1113" s="13">
        <f t="shared" si="76"/>
        <v>0.31393054546994636</v>
      </c>
      <c r="N1113" s="4">
        <f t="shared" si="77"/>
        <v>9.8552387379058068E-2</v>
      </c>
    </row>
    <row r="1114" spans="1:14" x14ac:dyDescent="0.25">
      <c r="A1114" s="1">
        <f>Forecast_Data!C1108</f>
        <v>2015</v>
      </c>
      <c r="B1114" s="1">
        <v>1</v>
      </c>
      <c r="C1114" s="1">
        <f>Forecast_Data!E1108</f>
        <v>1</v>
      </c>
      <c r="D1114" s="1">
        <f>Forecast_Data!F1108</f>
        <v>0</v>
      </c>
      <c r="E1114" s="1">
        <f>Forecast_Data!G1108</f>
        <v>0</v>
      </c>
      <c r="F1114" s="1">
        <f>Forecast_Data!H1108</f>
        <v>1</v>
      </c>
      <c r="G1114" s="1">
        <f>Forecast_Data!I1108</f>
        <v>0</v>
      </c>
      <c r="H1114" s="1">
        <f>Forecast_Data!J1108</f>
        <v>24</v>
      </c>
      <c r="I1114" s="1">
        <f>Forecast_Data!K1108</f>
        <v>1</v>
      </c>
      <c r="J1114" s="1" t="str">
        <f>Forecast_Data!L1108</f>
        <v>Sebastian Janikowski</v>
      </c>
      <c r="K1114" s="1" t="str">
        <f t="shared" si="75"/>
        <v>Sebastian Janikowski-2015</v>
      </c>
      <c r="L1114" s="13">
        <f t="shared" si="78"/>
        <v>0.95773026683103069</v>
      </c>
      <c r="M1114" s="13">
        <f t="shared" si="76"/>
        <v>4.2269733168969315E-2</v>
      </c>
      <c r="N1114" s="4">
        <f t="shared" si="77"/>
        <v>1.7867303421758647E-3</v>
      </c>
    </row>
    <row r="1115" spans="1:14" x14ac:dyDescent="0.25">
      <c r="A1115" s="1">
        <f>Forecast_Data!C1109</f>
        <v>2015</v>
      </c>
      <c r="B1115" s="1">
        <v>1</v>
      </c>
      <c r="C1115" s="1">
        <f>Forecast_Data!E1109</f>
        <v>0</v>
      </c>
      <c r="D1115" s="1">
        <f>Forecast_Data!F1109</f>
        <v>0</v>
      </c>
      <c r="E1115" s="1">
        <f>Forecast_Data!G1109</f>
        <v>0</v>
      </c>
      <c r="F1115" s="1">
        <f>Forecast_Data!H1109</f>
        <v>1</v>
      </c>
      <c r="G1115" s="1">
        <f>Forecast_Data!I1109</f>
        <v>0</v>
      </c>
      <c r="H1115" s="1">
        <f>Forecast_Data!J1109</f>
        <v>49</v>
      </c>
      <c r="I1115" s="1">
        <f>Forecast_Data!K1109</f>
        <v>0</v>
      </c>
      <c r="J1115" s="1" t="str">
        <f>Forecast_Data!L1109</f>
        <v>Sebastian Janikowski</v>
      </c>
      <c r="K1115" s="1" t="str">
        <f t="shared" si="75"/>
        <v>Sebastian Janikowski-2015</v>
      </c>
      <c r="L1115" s="13">
        <f t="shared" si="78"/>
        <v>0.63473182066337186</v>
      </c>
      <c r="M1115" s="13">
        <f t="shared" si="76"/>
        <v>-0.63473182066337186</v>
      </c>
      <c r="N1115" s="4">
        <f t="shared" si="77"/>
        <v>0.40288448416263883</v>
      </c>
    </row>
    <row r="1116" spans="1:14" x14ac:dyDescent="0.25">
      <c r="A1116" s="1">
        <f>Forecast_Data!C1110</f>
        <v>2015</v>
      </c>
      <c r="B1116" s="1">
        <v>1</v>
      </c>
      <c r="C1116" s="1">
        <f>Forecast_Data!E1110</f>
        <v>0</v>
      </c>
      <c r="D1116" s="1">
        <f>Forecast_Data!F1110</f>
        <v>1</v>
      </c>
      <c r="E1116" s="1">
        <f>Forecast_Data!G1110</f>
        <v>0</v>
      </c>
      <c r="F1116" s="1">
        <f>Forecast_Data!H1110</f>
        <v>1</v>
      </c>
      <c r="G1116" s="1">
        <f>Forecast_Data!I1110</f>
        <v>1</v>
      </c>
      <c r="H1116" s="1">
        <f>Forecast_Data!J1110</f>
        <v>43</v>
      </c>
      <c r="I1116" s="1">
        <f>Forecast_Data!K1110</f>
        <v>0</v>
      </c>
      <c r="J1116" s="1" t="str">
        <f>Forecast_Data!L1110</f>
        <v>Sebastian Janikowski</v>
      </c>
      <c r="K1116" s="1" t="str">
        <f t="shared" si="75"/>
        <v>Sebastian Janikowski-2015</v>
      </c>
      <c r="L1116" s="13">
        <f t="shared" si="78"/>
        <v>0.83879663593079901</v>
      </c>
      <c r="M1116" s="13">
        <f t="shared" si="76"/>
        <v>-0.83879663593079901</v>
      </c>
      <c r="N1116" s="4">
        <f t="shared" si="77"/>
        <v>0.7035797964488254</v>
      </c>
    </row>
    <row r="1117" spans="1:14" x14ac:dyDescent="0.25">
      <c r="A1117" s="1">
        <f>Forecast_Data!C1111</f>
        <v>2015</v>
      </c>
      <c r="B1117" s="1">
        <v>1</v>
      </c>
      <c r="C1117" s="1">
        <f>Forecast_Data!E1111</f>
        <v>0</v>
      </c>
      <c r="D1117" s="1">
        <f>Forecast_Data!F1111</f>
        <v>0</v>
      </c>
      <c r="E1117" s="1">
        <f>Forecast_Data!G1111</f>
        <v>1</v>
      </c>
      <c r="F1117" s="1">
        <f>Forecast_Data!H1111</f>
        <v>1</v>
      </c>
      <c r="G1117" s="1">
        <f>Forecast_Data!I1111</f>
        <v>0</v>
      </c>
      <c r="H1117" s="1">
        <f>Forecast_Data!J1111</f>
        <v>23</v>
      </c>
      <c r="I1117" s="1">
        <f>Forecast_Data!K1111</f>
        <v>1</v>
      </c>
      <c r="J1117" s="1" t="str">
        <f>Forecast_Data!L1111</f>
        <v>Sebastian Janikowski</v>
      </c>
      <c r="K1117" s="1" t="str">
        <f t="shared" si="75"/>
        <v>Sebastian Janikowski-2015</v>
      </c>
      <c r="L1117" s="13">
        <f t="shared" si="78"/>
        <v>0.96506813684892745</v>
      </c>
      <c r="M1117" s="13">
        <f t="shared" si="76"/>
        <v>3.4931863151072551E-2</v>
      </c>
      <c r="N1117" s="4">
        <f t="shared" si="77"/>
        <v>1.2202350632052603E-3</v>
      </c>
    </row>
    <row r="1118" spans="1:14" x14ac:dyDescent="0.25">
      <c r="A1118" s="1">
        <f>Forecast_Data!C1112</f>
        <v>2015</v>
      </c>
      <c r="B1118" s="1">
        <v>1</v>
      </c>
      <c r="C1118" s="1">
        <f>Forecast_Data!E1112</f>
        <v>0</v>
      </c>
      <c r="D1118" s="1">
        <f>Forecast_Data!F1112</f>
        <v>0</v>
      </c>
      <c r="E1118" s="1">
        <f>Forecast_Data!G1112</f>
        <v>1</v>
      </c>
      <c r="F1118" s="1">
        <f>Forecast_Data!H1112</f>
        <v>1</v>
      </c>
      <c r="G1118" s="1">
        <f>Forecast_Data!I1112</f>
        <v>0</v>
      </c>
      <c r="H1118" s="1">
        <f>Forecast_Data!J1112</f>
        <v>30</v>
      </c>
      <c r="I1118" s="1">
        <f>Forecast_Data!K1112</f>
        <v>1</v>
      </c>
      <c r="J1118" s="1" t="str">
        <f>Forecast_Data!L1112</f>
        <v>Sebastian Janikowski</v>
      </c>
      <c r="K1118" s="1" t="str">
        <f t="shared" si="75"/>
        <v>Sebastian Janikowski-2015</v>
      </c>
      <c r="L1118" s="13">
        <f t="shared" si="78"/>
        <v>0.92528853900117791</v>
      </c>
      <c r="M1118" s="13">
        <f t="shared" si="76"/>
        <v>7.4711460998822088E-2</v>
      </c>
      <c r="N1118" s="4">
        <f t="shared" si="77"/>
        <v>5.5818024045785142E-3</v>
      </c>
    </row>
    <row r="1119" spans="1:14" x14ac:dyDescent="0.25">
      <c r="A1119" s="1">
        <f>Forecast_Data!C1113</f>
        <v>2015</v>
      </c>
      <c r="B1119" s="1">
        <v>1</v>
      </c>
      <c r="C1119" s="1">
        <f>Forecast_Data!E1113</f>
        <v>0</v>
      </c>
      <c r="D1119" s="1">
        <f>Forecast_Data!F1113</f>
        <v>1</v>
      </c>
      <c r="E1119" s="1">
        <f>Forecast_Data!G1113</f>
        <v>1</v>
      </c>
      <c r="F1119" s="1">
        <f>Forecast_Data!H1113</f>
        <v>1</v>
      </c>
      <c r="G1119" s="1">
        <f>Forecast_Data!I1113</f>
        <v>0</v>
      </c>
      <c r="H1119" s="1">
        <f>Forecast_Data!J1113</f>
        <v>50</v>
      </c>
      <c r="I1119" s="1">
        <f>Forecast_Data!K1113</f>
        <v>1</v>
      </c>
      <c r="J1119" s="1" t="str">
        <f>Forecast_Data!L1113</f>
        <v>Sebastian Janikowski</v>
      </c>
      <c r="K1119" s="1" t="str">
        <f t="shared" si="75"/>
        <v>Sebastian Janikowski-2015</v>
      </c>
      <c r="L1119" s="13">
        <f t="shared" si="78"/>
        <v>0.4618426928159976</v>
      </c>
      <c r="M1119" s="13">
        <f t="shared" si="76"/>
        <v>0.53815730718400245</v>
      </c>
      <c r="N1119" s="4">
        <f t="shared" si="77"/>
        <v>0.28961328727553676</v>
      </c>
    </row>
    <row r="1120" spans="1:14" x14ac:dyDescent="0.25">
      <c r="A1120" s="1">
        <f>Forecast_Data!C1114</f>
        <v>2015</v>
      </c>
      <c r="B1120" s="1">
        <v>1</v>
      </c>
      <c r="C1120" s="1">
        <f>Forecast_Data!E1114</f>
        <v>0</v>
      </c>
      <c r="D1120" s="1">
        <f>Forecast_Data!F1114</f>
        <v>1</v>
      </c>
      <c r="E1120" s="1">
        <f>Forecast_Data!G1114</f>
        <v>1</v>
      </c>
      <c r="F1120" s="1">
        <f>Forecast_Data!H1114</f>
        <v>1</v>
      </c>
      <c r="G1120" s="1">
        <f>Forecast_Data!I1114</f>
        <v>0</v>
      </c>
      <c r="H1120" s="1">
        <f>Forecast_Data!J1114</f>
        <v>31</v>
      </c>
      <c r="I1120" s="1">
        <f>Forecast_Data!K1114</f>
        <v>1</v>
      </c>
      <c r="J1120" s="1" t="str">
        <f>Forecast_Data!L1114</f>
        <v>Sebastian Janikowski</v>
      </c>
      <c r="K1120" s="1" t="str">
        <f t="shared" si="75"/>
        <v>Sebastian Janikowski-2015</v>
      </c>
      <c r="L1120" s="13">
        <f t="shared" si="78"/>
        <v>0.88337835170104206</v>
      </c>
      <c r="M1120" s="13">
        <f t="shared" si="76"/>
        <v>0.11662164829895794</v>
      </c>
      <c r="N1120" s="4">
        <f t="shared" si="77"/>
        <v>1.3600608851965838E-2</v>
      </c>
    </row>
    <row r="1121" spans="1:14" x14ac:dyDescent="0.25">
      <c r="A1121" s="1">
        <f>Forecast_Data!C1115</f>
        <v>2015</v>
      </c>
      <c r="B1121" s="1">
        <v>1</v>
      </c>
      <c r="C1121" s="1">
        <f>Forecast_Data!E1115</f>
        <v>0</v>
      </c>
      <c r="D1121" s="1">
        <f>Forecast_Data!F1115</f>
        <v>1</v>
      </c>
      <c r="E1121" s="1">
        <f>Forecast_Data!G1115</f>
        <v>0</v>
      </c>
      <c r="F1121" s="1">
        <f>Forecast_Data!H1115</f>
        <v>1</v>
      </c>
      <c r="G1121" s="1">
        <f>Forecast_Data!I1115</f>
        <v>0</v>
      </c>
      <c r="H1121" s="1">
        <f>Forecast_Data!J1115</f>
        <v>29</v>
      </c>
      <c r="I1121" s="1">
        <f>Forecast_Data!K1115</f>
        <v>1</v>
      </c>
      <c r="J1121" s="1" t="str">
        <f>Forecast_Data!L1115</f>
        <v>Sebastian Janikowski</v>
      </c>
      <c r="K1121" s="1" t="str">
        <f t="shared" si="75"/>
        <v>Sebastian Janikowski-2015</v>
      </c>
      <c r="L1121" s="13">
        <f t="shared" si="78"/>
        <v>0.92186054898794567</v>
      </c>
      <c r="M1121" s="13">
        <f t="shared" si="76"/>
        <v>7.8139451012054328E-2</v>
      </c>
      <c r="N1121" s="4">
        <f t="shared" si="77"/>
        <v>6.1057738044652385E-3</v>
      </c>
    </row>
    <row r="1122" spans="1:14" x14ac:dyDescent="0.25">
      <c r="A1122" s="1">
        <f>Forecast_Data!C1116</f>
        <v>2012</v>
      </c>
      <c r="B1122" s="1">
        <v>1</v>
      </c>
      <c r="C1122" s="1">
        <f>Forecast_Data!E1116</f>
        <v>0</v>
      </c>
      <c r="D1122" s="1">
        <f>Forecast_Data!F1116</f>
        <v>0</v>
      </c>
      <c r="E1122" s="1">
        <f>Forecast_Data!G1116</f>
        <v>0</v>
      </c>
      <c r="F1122" s="1">
        <f>Forecast_Data!H1116</f>
        <v>1</v>
      </c>
      <c r="G1122" s="1">
        <f>Forecast_Data!I1116</f>
        <v>0</v>
      </c>
      <c r="H1122" s="1">
        <f>Forecast_Data!J1116</f>
        <v>52</v>
      </c>
      <c r="I1122" s="1">
        <f>Forecast_Data!K1116</f>
        <v>0</v>
      </c>
      <c r="J1122" s="1" t="str">
        <f>Forecast_Data!L1116</f>
        <v>Shayne Graham</v>
      </c>
      <c r="K1122" s="1" t="str">
        <f t="shared" si="75"/>
        <v>Shayne Graham-2012</v>
      </c>
      <c r="L1122" s="13">
        <f t="shared" si="78"/>
        <v>0.55199046240089478</v>
      </c>
      <c r="M1122" s="13">
        <f t="shared" si="76"/>
        <v>-0.55199046240089478</v>
      </c>
      <c r="N1122" s="4">
        <f t="shared" si="77"/>
        <v>0.3046934705815536</v>
      </c>
    </row>
    <row r="1123" spans="1:14" x14ac:dyDescent="0.25">
      <c r="A1123" s="1">
        <f>Forecast_Data!C1117</f>
        <v>2012</v>
      </c>
      <c r="B1123" s="1">
        <v>1</v>
      </c>
      <c r="C1123" s="1">
        <f>Forecast_Data!E1117</f>
        <v>0</v>
      </c>
      <c r="D1123" s="1">
        <f>Forecast_Data!F1117</f>
        <v>0</v>
      </c>
      <c r="E1123" s="1">
        <f>Forecast_Data!G1117</f>
        <v>0</v>
      </c>
      <c r="F1123" s="1">
        <f>Forecast_Data!H1117</f>
        <v>1</v>
      </c>
      <c r="G1123" s="1">
        <f>Forecast_Data!I1117</f>
        <v>0</v>
      </c>
      <c r="H1123" s="1">
        <f>Forecast_Data!J1117</f>
        <v>35</v>
      </c>
      <c r="I1123" s="1">
        <f>Forecast_Data!K1117</f>
        <v>1</v>
      </c>
      <c r="J1123" s="1" t="str">
        <f>Forecast_Data!L1117</f>
        <v>Shayne Graham</v>
      </c>
      <c r="K1123" s="1" t="str">
        <f t="shared" si="75"/>
        <v>Shayne Graham-2012</v>
      </c>
      <c r="L1123" s="13">
        <f t="shared" si="78"/>
        <v>0.89634201202718056</v>
      </c>
      <c r="M1123" s="13">
        <f t="shared" si="76"/>
        <v>0.10365798797281944</v>
      </c>
      <c r="N1123" s="4">
        <f t="shared" si="77"/>
        <v>1.074497847057318E-2</v>
      </c>
    </row>
    <row r="1124" spans="1:14" x14ac:dyDescent="0.25">
      <c r="A1124" s="1">
        <f>Forecast_Data!C1118</f>
        <v>2012</v>
      </c>
      <c r="B1124" s="1">
        <v>1</v>
      </c>
      <c r="C1124" s="1">
        <f>Forecast_Data!E1118</f>
        <v>0</v>
      </c>
      <c r="D1124" s="1">
        <f>Forecast_Data!F1118</f>
        <v>0</v>
      </c>
      <c r="E1124" s="1">
        <f>Forecast_Data!G1118</f>
        <v>0</v>
      </c>
      <c r="F1124" s="1">
        <f>Forecast_Data!H1118</f>
        <v>1</v>
      </c>
      <c r="G1124" s="1">
        <f>Forecast_Data!I1118</f>
        <v>0</v>
      </c>
      <c r="H1124" s="1">
        <f>Forecast_Data!J1118</f>
        <v>40</v>
      </c>
      <c r="I1124" s="1">
        <f>Forecast_Data!K1118</f>
        <v>1</v>
      </c>
      <c r="J1124" s="1" t="str">
        <f>Forecast_Data!L1118</f>
        <v>Shayne Graham</v>
      </c>
      <c r="K1124" s="1" t="str">
        <f t="shared" si="75"/>
        <v>Shayne Graham-2012</v>
      </c>
      <c r="L1124" s="13">
        <f t="shared" si="78"/>
        <v>0.82978923818292694</v>
      </c>
      <c r="M1124" s="13">
        <f t="shared" si="76"/>
        <v>0.17021076181707306</v>
      </c>
      <c r="N1124" s="4">
        <f t="shared" si="77"/>
        <v>2.8971703438348376E-2</v>
      </c>
    </row>
    <row r="1125" spans="1:14" x14ac:dyDescent="0.25">
      <c r="A1125" s="1">
        <f>Forecast_Data!C1119</f>
        <v>2012</v>
      </c>
      <c r="B1125" s="1">
        <v>1</v>
      </c>
      <c r="C1125" s="1">
        <f>Forecast_Data!E1119</f>
        <v>0</v>
      </c>
      <c r="D1125" s="1">
        <f>Forecast_Data!F1119</f>
        <v>0</v>
      </c>
      <c r="E1125" s="1">
        <f>Forecast_Data!G1119</f>
        <v>0</v>
      </c>
      <c r="F1125" s="1">
        <f>Forecast_Data!H1119</f>
        <v>1</v>
      </c>
      <c r="G1125" s="1">
        <f>Forecast_Data!I1119</f>
        <v>0</v>
      </c>
      <c r="H1125" s="1">
        <f>Forecast_Data!J1119</f>
        <v>19</v>
      </c>
      <c r="I1125" s="1">
        <f>Forecast_Data!K1119</f>
        <v>1</v>
      </c>
      <c r="J1125" s="1" t="str">
        <f>Forecast_Data!L1119</f>
        <v>Shayne Graham</v>
      </c>
      <c r="K1125" s="1" t="str">
        <f t="shared" si="75"/>
        <v>Shayne Graham-2012</v>
      </c>
      <c r="L1125" s="13">
        <f t="shared" si="78"/>
        <v>0.98185619858045792</v>
      </c>
      <c r="M1125" s="13">
        <f t="shared" si="76"/>
        <v>1.8143801419542083E-2</v>
      </c>
      <c r="N1125" s="4">
        <f t="shared" si="77"/>
        <v>3.2919752995177727E-4</v>
      </c>
    </row>
    <row r="1126" spans="1:14" x14ac:dyDescent="0.25">
      <c r="A1126" s="1">
        <f>Forecast_Data!C1120</f>
        <v>2012</v>
      </c>
      <c r="B1126" s="1">
        <v>1</v>
      </c>
      <c r="C1126" s="1">
        <f>Forecast_Data!E1120</f>
        <v>0</v>
      </c>
      <c r="D1126" s="1">
        <f>Forecast_Data!F1120</f>
        <v>0</v>
      </c>
      <c r="E1126" s="1">
        <f>Forecast_Data!G1120</f>
        <v>0</v>
      </c>
      <c r="F1126" s="1">
        <f>Forecast_Data!H1120</f>
        <v>1</v>
      </c>
      <c r="G1126" s="1">
        <f>Forecast_Data!I1120</f>
        <v>0</v>
      </c>
      <c r="H1126" s="1">
        <f>Forecast_Data!J1120</f>
        <v>33</v>
      </c>
      <c r="I1126" s="1">
        <f>Forecast_Data!K1120</f>
        <v>1</v>
      </c>
      <c r="J1126" s="1" t="str">
        <f>Forecast_Data!L1120</f>
        <v>Shayne Graham</v>
      </c>
      <c r="K1126" s="1" t="str">
        <f t="shared" si="75"/>
        <v>Shayne Graham-2012</v>
      </c>
      <c r="L1126" s="13">
        <f t="shared" si="78"/>
        <v>0.91578908127035819</v>
      </c>
      <c r="M1126" s="13">
        <f t="shared" si="76"/>
        <v>8.4210918729641815E-2</v>
      </c>
      <c r="N1126" s="4">
        <f t="shared" si="77"/>
        <v>7.0914788332903387E-3</v>
      </c>
    </row>
    <row r="1127" spans="1:14" x14ac:dyDescent="0.25">
      <c r="A1127" s="1">
        <f>Forecast_Data!C1121</f>
        <v>2012</v>
      </c>
      <c r="B1127" s="1">
        <v>1</v>
      </c>
      <c r="C1127" s="1">
        <f>Forecast_Data!E1121</f>
        <v>0</v>
      </c>
      <c r="D1127" s="1">
        <f>Forecast_Data!F1121</f>
        <v>0</v>
      </c>
      <c r="E1127" s="1">
        <f>Forecast_Data!G1121</f>
        <v>0</v>
      </c>
      <c r="F1127" s="1">
        <f>Forecast_Data!H1121</f>
        <v>1</v>
      </c>
      <c r="G1127" s="1">
        <f>Forecast_Data!I1121</f>
        <v>0</v>
      </c>
      <c r="H1127" s="1">
        <f>Forecast_Data!J1121</f>
        <v>51</v>
      </c>
      <c r="I1127" s="1">
        <f>Forecast_Data!K1121</f>
        <v>1</v>
      </c>
      <c r="J1127" s="1" t="str">
        <f>Forecast_Data!L1121</f>
        <v>Shayne Graham</v>
      </c>
      <c r="K1127" s="1" t="str">
        <f t="shared" si="75"/>
        <v>Shayne Graham-2012</v>
      </c>
      <c r="L1127" s="13">
        <f t="shared" si="78"/>
        <v>0.58013665949788884</v>
      </c>
      <c r="M1127" s="13">
        <f t="shared" si="76"/>
        <v>0.41986334050211116</v>
      </c>
      <c r="N1127" s="4">
        <f t="shared" si="77"/>
        <v>0.17628522469759172</v>
      </c>
    </row>
    <row r="1128" spans="1:14" x14ac:dyDescent="0.25">
      <c r="A1128" s="1">
        <f>Forecast_Data!C1122</f>
        <v>2012</v>
      </c>
      <c r="B1128" s="1">
        <v>1</v>
      </c>
      <c r="C1128" s="1">
        <f>Forecast_Data!E1122</f>
        <v>0</v>
      </c>
      <c r="D1128" s="1">
        <f>Forecast_Data!F1122</f>
        <v>0</v>
      </c>
      <c r="E1128" s="1">
        <f>Forecast_Data!G1122</f>
        <v>0</v>
      </c>
      <c r="F1128" s="1">
        <f>Forecast_Data!H1122</f>
        <v>1</v>
      </c>
      <c r="G1128" s="1">
        <f>Forecast_Data!I1122</f>
        <v>0</v>
      </c>
      <c r="H1128" s="1">
        <f>Forecast_Data!J1122</f>
        <v>33</v>
      </c>
      <c r="I1128" s="1">
        <f>Forecast_Data!K1122</f>
        <v>1</v>
      </c>
      <c r="J1128" s="1" t="str">
        <f>Forecast_Data!L1122</f>
        <v>Shayne Graham</v>
      </c>
      <c r="K1128" s="1" t="str">
        <f t="shared" si="75"/>
        <v>Shayne Graham-2012</v>
      </c>
      <c r="L1128" s="13">
        <f t="shared" si="78"/>
        <v>0.91578908127035819</v>
      </c>
      <c r="M1128" s="13">
        <f t="shared" si="76"/>
        <v>8.4210918729641815E-2</v>
      </c>
      <c r="N1128" s="4">
        <f t="shared" si="77"/>
        <v>7.0914788332903387E-3</v>
      </c>
    </row>
    <row r="1129" spans="1:14" x14ac:dyDescent="0.25">
      <c r="A1129" s="1">
        <f>Forecast_Data!C1123</f>
        <v>2012</v>
      </c>
      <c r="B1129" s="1">
        <v>1</v>
      </c>
      <c r="C1129" s="1">
        <f>Forecast_Data!E1123</f>
        <v>0</v>
      </c>
      <c r="D1129" s="1">
        <f>Forecast_Data!F1123</f>
        <v>0</v>
      </c>
      <c r="E1129" s="1">
        <f>Forecast_Data!G1123</f>
        <v>0</v>
      </c>
      <c r="F1129" s="1">
        <f>Forecast_Data!H1123</f>
        <v>1</v>
      </c>
      <c r="G1129" s="1">
        <f>Forecast_Data!I1123</f>
        <v>0</v>
      </c>
      <c r="H1129" s="1">
        <f>Forecast_Data!J1123</f>
        <v>29</v>
      </c>
      <c r="I1129" s="1">
        <f>Forecast_Data!K1123</f>
        <v>1</v>
      </c>
      <c r="J1129" s="1" t="str">
        <f>Forecast_Data!L1123</f>
        <v>Shayne Graham</v>
      </c>
      <c r="K1129" s="1" t="str">
        <f t="shared" si="75"/>
        <v>Shayne Graham-2012</v>
      </c>
      <c r="L1129" s="13">
        <f t="shared" si="78"/>
        <v>0.94505623214935708</v>
      </c>
      <c r="M1129" s="13">
        <f t="shared" si="76"/>
        <v>5.4943767850642922E-2</v>
      </c>
      <c r="N1129" s="4">
        <f t="shared" si="77"/>
        <v>3.0188176256253428E-3</v>
      </c>
    </row>
    <row r="1130" spans="1:14" x14ac:dyDescent="0.25">
      <c r="A1130" s="1">
        <f>Forecast_Data!C1124</f>
        <v>2012</v>
      </c>
      <c r="B1130" s="1">
        <v>1</v>
      </c>
      <c r="C1130" s="1">
        <f>Forecast_Data!E1124</f>
        <v>0</v>
      </c>
      <c r="D1130" s="1">
        <f>Forecast_Data!F1124</f>
        <v>0</v>
      </c>
      <c r="E1130" s="1">
        <f>Forecast_Data!G1124</f>
        <v>0</v>
      </c>
      <c r="F1130" s="1">
        <f>Forecast_Data!H1124</f>
        <v>1</v>
      </c>
      <c r="G1130" s="1">
        <f>Forecast_Data!I1124</f>
        <v>0</v>
      </c>
      <c r="H1130" s="1">
        <f>Forecast_Data!J1124</f>
        <v>46</v>
      </c>
      <c r="I1130" s="1">
        <f>Forecast_Data!K1124</f>
        <v>0</v>
      </c>
      <c r="J1130" s="1" t="str">
        <f>Forecast_Data!L1124</f>
        <v>Shayne Graham</v>
      </c>
      <c r="K1130" s="1" t="str">
        <f t="shared" si="75"/>
        <v>Shayne Graham-2012</v>
      </c>
      <c r="L1130" s="13">
        <f t="shared" si="78"/>
        <v>0.71021434096769342</v>
      </c>
      <c r="M1130" s="13">
        <f t="shared" si="76"/>
        <v>-0.71021434096769342</v>
      </c>
      <c r="N1130" s="4">
        <f t="shared" si="77"/>
        <v>0.50440441011617509</v>
      </c>
    </row>
    <row r="1131" spans="1:14" x14ac:dyDescent="0.25">
      <c r="A1131" s="1">
        <f>Forecast_Data!C1125</f>
        <v>2012</v>
      </c>
      <c r="B1131" s="1">
        <v>1</v>
      </c>
      <c r="C1131" s="1">
        <f>Forecast_Data!E1125</f>
        <v>0</v>
      </c>
      <c r="D1131" s="1">
        <f>Forecast_Data!F1125</f>
        <v>0</v>
      </c>
      <c r="E1131" s="1">
        <f>Forecast_Data!G1125</f>
        <v>0</v>
      </c>
      <c r="F1131" s="1">
        <f>Forecast_Data!H1125</f>
        <v>1</v>
      </c>
      <c r="G1131" s="1">
        <f>Forecast_Data!I1125</f>
        <v>0</v>
      </c>
      <c r="H1131" s="1">
        <f>Forecast_Data!J1125</f>
        <v>42</v>
      </c>
      <c r="I1131" s="1">
        <f>Forecast_Data!K1125</f>
        <v>1</v>
      </c>
      <c r="J1131" s="1" t="str">
        <f>Forecast_Data!L1125</f>
        <v>Shayne Graham</v>
      </c>
      <c r="K1131" s="1" t="str">
        <f t="shared" si="75"/>
        <v>Shayne Graham-2012</v>
      </c>
      <c r="L1131" s="13">
        <f t="shared" si="78"/>
        <v>0.79492923000934301</v>
      </c>
      <c r="M1131" s="13">
        <f t="shared" si="76"/>
        <v>0.20507076999065699</v>
      </c>
      <c r="N1131" s="4">
        <f t="shared" si="77"/>
        <v>4.2054020704560942E-2</v>
      </c>
    </row>
    <row r="1132" spans="1:14" x14ac:dyDescent="0.25">
      <c r="A1132" s="1">
        <f>Forecast_Data!C1126</f>
        <v>2012</v>
      </c>
      <c r="B1132" s="1">
        <v>1</v>
      </c>
      <c r="C1132" s="1">
        <f>Forecast_Data!E1126</f>
        <v>0</v>
      </c>
      <c r="D1132" s="1">
        <f>Forecast_Data!F1126</f>
        <v>0</v>
      </c>
      <c r="E1132" s="1">
        <f>Forecast_Data!G1126</f>
        <v>0</v>
      </c>
      <c r="F1132" s="1">
        <f>Forecast_Data!H1126</f>
        <v>1</v>
      </c>
      <c r="G1132" s="1">
        <f>Forecast_Data!I1126</f>
        <v>0</v>
      </c>
      <c r="H1132" s="1">
        <f>Forecast_Data!J1126</f>
        <v>50</v>
      </c>
      <c r="I1132" s="1">
        <f>Forecast_Data!K1126</f>
        <v>0</v>
      </c>
      <c r="J1132" s="1" t="str">
        <f>Forecast_Data!L1126</f>
        <v>Shayne Graham</v>
      </c>
      <c r="K1132" s="1" t="str">
        <f t="shared" si="75"/>
        <v>Shayne Graham-2012</v>
      </c>
      <c r="L1132" s="13">
        <f t="shared" si="78"/>
        <v>0.60777106538731296</v>
      </c>
      <c r="M1132" s="13">
        <f t="shared" si="76"/>
        <v>-0.60777106538731296</v>
      </c>
      <c r="N1132" s="4">
        <f t="shared" si="77"/>
        <v>0.36938566792202943</v>
      </c>
    </row>
    <row r="1133" spans="1:14" x14ac:dyDescent="0.25">
      <c r="A1133" s="1">
        <f>Forecast_Data!C1127</f>
        <v>2012</v>
      </c>
      <c r="B1133" s="1">
        <v>1</v>
      </c>
      <c r="C1133" s="1">
        <f>Forecast_Data!E1127</f>
        <v>0</v>
      </c>
      <c r="D1133" s="1">
        <f>Forecast_Data!F1127</f>
        <v>0</v>
      </c>
      <c r="E1133" s="1">
        <f>Forecast_Data!G1127</f>
        <v>0</v>
      </c>
      <c r="F1133" s="1">
        <f>Forecast_Data!H1127</f>
        <v>1</v>
      </c>
      <c r="G1133" s="1">
        <f>Forecast_Data!I1127</f>
        <v>0</v>
      </c>
      <c r="H1133" s="1">
        <f>Forecast_Data!J1127</f>
        <v>27</v>
      </c>
      <c r="I1133" s="1">
        <f>Forecast_Data!K1127</f>
        <v>1</v>
      </c>
      <c r="J1133" s="1" t="str">
        <f>Forecast_Data!L1127</f>
        <v>Shayne Graham</v>
      </c>
      <c r="K1133" s="1" t="str">
        <f t="shared" si="75"/>
        <v>Shayne Graham-2012</v>
      </c>
      <c r="L1133" s="13">
        <f t="shared" si="78"/>
        <v>0.95581464092396862</v>
      </c>
      <c r="M1133" s="13">
        <f t="shared" si="76"/>
        <v>4.4185359076031383E-2</v>
      </c>
      <c r="N1133" s="4">
        <f t="shared" si="77"/>
        <v>1.9523459566778288E-3</v>
      </c>
    </row>
    <row r="1134" spans="1:14" x14ac:dyDescent="0.25">
      <c r="A1134" s="1">
        <f>Forecast_Data!C1128</f>
        <v>2012</v>
      </c>
      <c r="B1134" s="1">
        <v>1</v>
      </c>
      <c r="C1134" s="1">
        <f>Forecast_Data!E1128</f>
        <v>0</v>
      </c>
      <c r="D1134" s="1">
        <f>Forecast_Data!F1128</f>
        <v>0</v>
      </c>
      <c r="E1134" s="1">
        <f>Forecast_Data!G1128</f>
        <v>0</v>
      </c>
      <c r="F1134" s="1">
        <f>Forecast_Data!H1128</f>
        <v>1</v>
      </c>
      <c r="G1134" s="1">
        <f>Forecast_Data!I1128</f>
        <v>0</v>
      </c>
      <c r="H1134" s="1">
        <f>Forecast_Data!J1128</f>
        <v>47</v>
      </c>
      <c r="I1134" s="1">
        <f>Forecast_Data!K1128</f>
        <v>0</v>
      </c>
      <c r="J1134" s="1" t="str">
        <f>Forecast_Data!L1128</f>
        <v>Shayne Graham</v>
      </c>
      <c r="K1134" s="1" t="str">
        <f t="shared" si="75"/>
        <v>Shayne Graham-2012</v>
      </c>
      <c r="L1134" s="13">
        <f t="shared" si="78"/>
        <v>0.68606945453005364</v>
      </c>
      <c r="M1134" s="13">
        <f t="shared" si="76"/>
        <v>-0.68606945453005364</v>
      </c>
      <c r="N1134" s="4">
        <f t="shared" si="77"/>
        <v>0.47069129643916535</v>
      </c>
    </row>
    <row r="1135" spans="1:14" x14ac:dyDescent="0.25">
      <c r="A1135" s="1">
        <f>Forecast_Data!C1129</f>
        <v>2012</v>
      </c>
      <c r="B1135" s="1">
        <v>1</v>
      </c>
      <c r="C1135" s="1">
        <f>Forecast_Data!E1129</f>
        <v>0</v>
      </c>
      <c r="D1135" s="1">
        <f>Forecast_Data!F1129</f>
        <v>0</v>
      </c>
      <c r="E1135" s="1">
        <f>Forecast_Data!G1129</f>
        <v>0</v>
      </c>
      <c r="F1135" s="1">
        <f>Forecast_Data!H1129</f>
        <v>1</v>
      </c>
      <c r="G1135" s="1">
        <f>Forecast_Data!I1129</f>
        <v>0</v>
      </c>
      <c r="H1135" s="1">
        <f>Forecast_Data!J1129</f>
        <v>25</v>
      </c>
      <c r="I1135" s="1">
        <f>Forecast_Data!K1129</f>
        <v>1</v>
      </c>
      <c r="J1135" s="1" t="str">
        <f>Forecast_Data!L1129</f>
        <v>Shayne Graham</v>
      </c>
      <c r="K1135" s="1" t="str">
        <f t="shared" si="75"/>
        <v>Shayne Graham-2012</v>
      </c>
      <c r="L1135" s="13">
        <f t="shared" si="78"/>
        <v>0.96454550109563053</v>
      </c>
      <c r="M1135" s="13">
        <f t="shared" si="76"/>
        <v>3.5454498904369469E-2</v>
      </c>
      <c r="N1135" s="4">
        <f t="shared" si="77"/>
        <v>1.2570214925599359E-3</v>
      </c>
    </row>
    <row r="1136" spans="1:14" x14ac:dyDescent="0.25">
      <c r="A1136" s="1">
        <f>Forecast_Data!C1130</f>
        <v>2012</v>
      </c>
      <c r="B1136" s="1">
        <v>1</v>
      </c>
      <c r="C1136" s="1">
        <f>Forecast_Data!E1130</f>
        <v>0</v>
      </c>
      <c r="D1136" s="1">
        <f>Forecast_Data!F1130</f>
        <v>0</v>
      </c>
      <c r="E1136" s="1">
        <f>Forecast_Data!G1130</f>
        <v>0</v>
      </c>
      <c r="F1136" s="1">
        <f>Forecast_Data!H1130</f>
        <v>0</v>
      </c>
      <c r="G1136" s="1">
        <f>Forecast_Data!I1130</f>
        <v>0</v>
      </c>
      <c r="H1136" s="1">
        <f>Forecast_Data!J1130</f>
        <v>45</v>
      </c>
      <c r="I1136" s="1">
        <f>Forecast_Data!K1130</f>
        <v>1</v>
      </c>
      <c r="J1136" s="1" t="str">
        <f>Forecast_Data!L1130</f>
        <v>Shayne Graham</v>
      </c>
      <c r="K1136" s="1" t="str">
        <f t="shared" si="75"/>
        <v>Shayne Graham-2012</v>
      </c>
      <c r="L1136" s="13">
        <f t="shared" si="78"/>
        <v>0.77414276972841145</v>
      </c>
      <c r="M1136" s="13">
        <f t="shared" si="76"/>
        <v>0.22585723027158855</v>
      </c>
      <c r="N1136" s="4">
        <f t="shared" si="77"/>
        <v>5.1011488465953374E-2</v>
      </c>
    </row>
    <row r="1137" spans="1:14" x14ac:dyDescent="0.25">
      <c r="A1137" s="1">
        <f>Forecast_Data!C1131</f>
        <v>2012</v>
      </c>
      <c r="B1137" s="1">
        <v>1</v>
      </c>
      <c r="C1137" s="1">
        <f>Forecast_Data!E1131</f>
        <v>0</v>
      </c>
      <c r="D1137" s="1">
        <f>Forecast_Data!F1131</f>
        <v>0</v>
      </c>
      <c r="E1137" s="1">
        <f>Forecast_Data!G1131</f>
        <v>0</v>
      </c>
      <c r="F1137" s="1">
        <f>Forecast_Data!H1131</f>
        <v>0</v>
      </c>
      <c r="G1137" s="1">
        <f>Forecast_Data!I1131</f>
        <v>0</v>
      </c>
      <c r="H1137" s="1">
        <f>Forecast_Data!J1131</f>
        <v>51</v>
      </c>
      <c r="I1137" s="1">
        <f>Forecast_Data!K1131</f>
        <v>0</v>
      </c>
      <c r="J1137" s="1" t="str">
        <f>Forecast_Data!L1131</f>
        <v>Shayne Graham</v>
      </c>
      <c r="K1137" s="1" t="str">
        <f t="shared" si="75"/>
        <v>Shayne Graham-2012</v>
      </c>
      <c r="L1137" s="13">
        <f t="shared" si="78"/>
        <v>0.63277593995266612</v>
      </c>
      <c r="M1137" s="13">
        <f t="shared" si="76"/>
        <v>-0.63277593995266612</v>
      </c>
      <c r="N1137" s="4">
        <f t="shared" si="77"/>
        <v>0.4004053901829801</v>
      </c>
    </row>
    <row r="1138" spans="1:14" x14ac:dyDescent="0.25">
      <c r="A1138" s="1">
        <f>Forecast_Data!C1132</f>
        <v>2012</v>
      </c>
      <c r="B1138" s="1">
        <v>1</v>
      </c>
      <c r="C1138" s="1">
        <f>Forecast_Data!E1132</f>
        <v>0</v>
      </c>
      <c r="D1138" s="1">
        <f>Forecast_Data!F1132</f>
        <v>0</v>
      </c>
      <c r="E1138" s="1">
        <f>Forecast_Data!G1132</f>
        <v>0</v>
      </c>
      <c r="F1138" s="1">
        <f>Forecast_Data!H1132</f>
        <v>0</v>
      </c>
      <c r="G1138" s="1">
        <f>Forecast_Data!I1132</f>
        <v>0</v>
      </c>
      <c r="H1138" s="1">
        <f>Forecast_Data!J1132</f>
        <v>32</v>
      </c>
      <c r="I1138" s="1">
        <f>Forecast_Data!K1132</f>
        <v>1</v>
      </c>
      <c r="J1138" s="1" t="str">
        <f>Forecast_Data!L1132</f>
        <v>Shayne Graham</v>
      </c>
      <c r="K1138" s="1" t="str">
        <f t="shared" si="75"/>
        <v>Shayne Graham-2012</v>
      </c>
      <c r="L1138" s="13">
        <f t="shared" si="78"/>
        <v>0.93830600094747685</v>
      </c>
      <c r="M1138" s="13">
        <f t="shared" si="76"/>
        <v>6.1693999052523152E-2</v>
      </c>
      <c r="N1138" s="4">
        <f t="shared" si="77"/>
        <v>3.8061495190927276E-3</v>
      </c>
    </row>
    <row r="1139" spans="1:14" x14ac:dyDescent="0.25">
      <c r="A1139" s="1">
        <f>Forecast_Data!C1133</f>
        <v>2012</v>
      </c>
      <c r="B1139" s="1">
        <v>1</v>
      </c>
      <c r="C1139" s="1">
        <f>Forecast_Data!E1133</f>
        <v>0</v>
      </c>
      <c r="D1139" s="1">
        <f>Forecast_Data!F1133</f>
        <v>0</v>
      </c>
      <c r="E1139" s="1">
        <f>Forecast_Data!G1133</f>
        <v>0</v>
      </c>
      <c r="F1139" s="1">
        <f>Forecast_Data!H1133</f>
        <v>1</v>
      </c>
      <c r="G1139" s="1">
        <f>Forecast_Data!I1133</f>
        <v>0</v>
      </c>
      <c r="H1139" s="1">
        <f>Forecast_Data!J1133</f>
        <v>29</v>
      </c>
      <c r="I1139" s="1">
        <f>Forecast_Data!K1133</f>
        <v>1</v>
      </c>
      <c r="J1139" s="1" t="str">
        <f>Forecast_Data!L1133</f>
        <v>Shayne Graham</v>
      </c>
      <c r="K1139" s="1" t="str">
        <f t="shared" si="75"/>
        <v>Shayne Graham-2012</v>
      </c>
      <c r="L1139" s="13">
        <f t="shared" si="78"/>
        <v>0.94505623214935708</v>
      </c>
      <c r="M1139" s="13">
        <f t="shared" si="76"/>
        <v>5.4943767850642922E-2</v>
      </c>
      <c r="N1139" s="4">
        <f t="shared" si="77"/>
        <v>3.0188176256253428E-3</v>
      </c>
    </row>
    <row r="1140" spans="1:14" x14ac:dyDescent="0.25">
      <c r="A1140" s="1">
        <f>Forecast_Data!C1134</f>
        <v>2012</v>
      </c>
      <c r="B1140" s="1">
        <v>1</v>
      </c>
      <c r="C1140" s="1">
        <f>Forecast_Data!E1134</f>
        <v>0</v>
      </c>
      <c r="D1140" s="1">
        <f>Forecast_Data!F1134</f>
        <v>0</v>
      </c>
      <c r="E1140" s="1">
        <f>Forecast_Data!G1134</f>
        <v>0</v>
      </c>
      <c r="F1140" s="1">
        <f>Forecast_Data!H1134</f>
        <v>1</v>
      </c>
      <c r="G1140" s="1">
        <f>Forecast_Data!I1134</f>
        <v>0</v>
      </c>
      <c r="H1140" s="1">
        <f>Forecast_Data!J1134</f>
        <v>35</v>
      </c>
      <c r="I1140" s="1">
        <f>Forecast_Data!K1134</f>
        <v>1</v>
      </c>
      <c r="J1140" s="1" t="str">
        <f>Forecast_Data!L1134</f>
        <v>Shayne Graham</v>
      </c>
      <c r="K1140" s="1" t="str">
        <f t="shared" si="75"/>
        <v>Shayne Graham-2012</v>
      </c>
      <c r="L1140" s="13">
        <f t="shared" si="78"/>
        <v>0.89634201202718056</v>
      </c>
      <c r="M1140" s="13">
        <f t="shared" si="76"/>
        <v>0.10365798797281944</v>
      </c>
      <c r="N1140" s="4">
        <f t="shared" si="77"/>
        <v>1.074497847057318E-2</v>
      </c>
    </row>
    <row r="1141" spans="1:14" x14ac:dyDescent="0.25">
      <c r="A1141" s="1">
        <f>Forecast_Data!C1135</f>
        <v>2012</v>
      </c>
      <c r="B1141" s="1">
        <v>1</v>
      </c>
      <c r="C1141" s="1">
        <f>Forecast_Data!E1135</f>
        <v>0</v>
      </c>
      <c r="D1141" s="1">
        <f>Forecast_Data!F1135</f>
        <v>0</v>
      </c>
      <c r="E1141" s="1">
        <f>Forecast_Data!G1135</f>
        <v>0</v>
      </c>
      <c r="F1141" s="1">
        <f>Forecast_Data!H1135</f>
        <v>1</v>
      </c>
      <c r="G1141" s="1">
        <f>Forecast_Data!I1135</f>
        <v>0</v>
      </c>
      <c r="H1141" s="1">
        <f>Forecast_Data!J1135</f>
        <v>50</v>
      </c>
      <c r="I1141" s="1">
        <f>Forecast_Data!K1135</f>
        <v>0</v>
      </c>
      <c r="J1141" s="1" t="str">
        <f>Forecast_Data!L1135</f>
        <v>Shayne Graham</v>
      </c>
      <c r="K1141" s="1" t="str">
        <f t="shared" si="75"/>
        <v>Shayne Graham-2012</v>
      </c>
      <c r="L1141" s="13">
        <f t="shared" si="78"/>
        <v>0.60777106538731296</v>
      </c>
      <c r="M1141" s="13">
        <f t="shared" si="76"/>
        <v>-0.60777106538731296</v>
      </c>
      <c r="N1141" s="4">
        <f t="shared" si="77"/>
        <v>0.36938566792202943</v>
      </c>
    </row>
    <row r="1142" spans="1:14" x14ac:dyDescent="0.25">
      <c r="A1142" s="1">
        <f>Forecast_Data!C1136</f>
        <v>2012</v>
      </c>
      <c r="B1142" s="1">
        <v>1</v>
      </c>
      <c r="C1142" s="1">
        <f>Forecast_Data!E1136</f>
        <v>0</v>
      </c>
      <c r="D1142" s="1">
        <f>Forecast_Data!F1136</f>
        <v>0</v>
      </c>
      <c r="E1142" s="1">
        <f>Forecast_Data!G1136</f>
        <v>0</v>
      </c>
      <c r="F1142" s="1">
        <f>Forecast_Data!H1136</f>
        <v>1</v>
      </c>
      <c r="G1142" s="1">
        <f>Forecast_Data!I1136</f>
        <v>0</v>
      </c>
      <c r="H1142" s="1">
        <f>Forecast_Data!J1136</f>
        <v>27</v>
      </c>
      <c r="I1142" s="1">
        <f>Forecast_Data!K1136</f>
        <v>1</v>
      </c>
      <c r="J1142" s="1" t="str">
        <f>Forecast_Data!L1136</f>
        <v>Shayne Graham</v>
      </c>
      <c r="K1142" s="1" t="str">
        <f t="shared" si="75"/>
        <v>Shayne Graham-2012</v>
      </c>
      <c r="L1142" s="13">
        <f t="shared" si="78"/>
        <v>0.95581464092396862</v>
      </c>
      <c r="M1142" s="13">
        <f t="shared" si="76"/>
        <v>4.4185359076031383E-2</v>
      </c>
      <c r="N1142" s="4">
        <f t="shared" si="77"/>
        <v>1.9523459566778288E-3</v>
      </c>
    </row>
    <row r="1143" spans="1:14" x14ac:dyDescent="0.25">
      <c r="A1143" s="1">
        <f>Forecast_Data!C1137</f>
        <v>2012</v>
      </c>
      <c r="B1143" s="1">
        <v>1</v>
      </c>
      <c r="C1143" s="1">
        <f>Forecast_Data!E1137</f>
        <v>0</v>
      </c>
      <c r="D1143" s="1">
        <f>Forecast_Data!F1137</f>
        <v>0</v>
      </c>
      <c r="E1143" s="1">
        <f>Forecast_Data!G1137</f>
        <v>0</v>
      </c>
      <c r="F1143" s="1">
        <f>Forecast_Data!H1137</f>
        <v>1</v>
      </c>
      <c r="G1143" s="1">
        <f>Forecast_Data!I1137</f>
        <v>0</v>
      </c>
      <c r="H1143" s="1">
        <f>Forecast_Data!J1137</f>
        <v>46</v>
      </c>
      <c r="I1143" s="1">
        <f>Forecast_Data!K1137</f>
        <v>1</v>
      </c>
      <c r="J1143" s="1" t="str">
        <f>Forecast_Data!L1137</f>
        <v>Shayne Graham</v>
      </c>
      <c r="K1143" s="1" t="str">
        <f t="shared" si="75"/>
        <v>Shayne Graham-2012</v>
      </c>
      <c r="L1143" s="13">
        <f t="shared" si="78"/>
        <v>0.71021434096769342</v>
      </c>
      <c r="M1143" s="13">
        <f t="shared" si="76"/>
        <v>0.28978565903230658</v>
      </c>
      <c r="N1143" s="4">
        <f t="shared" si="77"/>
        <v>8.3975728180788245E-2</v>
      </c>
    </row>
    <row r="1144" spans="1:14" x14ac:dyDescent="0.25">
      <c r="A1144" s="1">
        <f>Forecast_Data!C1138</f>
        <v>2012</v>
      </c>
      <c r="B1144" s="1">
        <v>1</v>
      </c>
      <c r="C1144" s="1">
        <f>Forecast_Data!E1138</f>
        <v>0</v>
      </c>
      <c r="D1144" s="1">
        <f>Forecast_Data!F1138</f>
        <v>0</v>
      </c>
      <c r="E1144" s="1">
        <f>Forecast_Data!G1138</f>
        <v>0</v>
      </c>
      <c r="F1144" s="1">
        <f>Forecast_Data!H1138</f>
        <v>1</v>
      </c>
      <c r="G1144" s="1">
        <f>Forecast_Data!I1138</f>
        <v>0</v>
      </c>
      <c r="H1144" s="1">
        <f>Forecast_Data!J1138</f>
        <v>33</v>
      </c>
      <c r="I1144" s="1">
        <f>Forecast_Data!K1138</f>
        <v>1</v>
      </c>
      <c r="J1144" s="1" t="str">
        <f>Forecast_Data!L1138</f>
        <v>Shayne Graham</v>
      </c>
      <c r="K1144" s="1" t="str">
        <f t="shared" si="75"/>
        <v>Shayne Graham-2012</v>
      </c>
      <c r="L1144" s="13">
        <f t="shared" si="78"/>
        <v>0.91578908127035819</v>
      </c>
      <c r="M1144" s="13">
        <f t="shared" si="76"/>
        <v>8.4210918729641815E-2</v>
      </c>
      <c r="N1144" s="4">
        <f t="shared" si="77"/>
        <v>7.0914788332903387E-3</v>
      </c>
    </row>
    <row r="1145" spans="1:14" x14ac:dyDescent="0.25">
      <c r="A1145" s="1">
        <f>Forecast_Data!C1139</f>
        <v>2012</v>
      </c>
      <c r="B1145" s="1">
        <v>1</v>
      </c>
      <c r="C1145" s="1">
        <f>Forecast_Data!E1139</f>
        <v>0</v>
      </c>
      <c r="D1145" s="1">
        <f>Forecast_Data!F1139</f>
        <v>0</v>
      </c>
      <c r="E1145" s="1">
        <f>Forecast_Data!G1139</f>
        <v>0</v>
      </c>
      <c r="F1145" s="1">
        <f>Forecast_Data!H1139</f>
        <v>1</v>
      </c>
      <c r="G1145" s="1">
        <f>Forecast_Data!I1139</f>
        <v>0</v>
      </c>
      <c r="H1145" s="1">
        <f>Forecast_Data!J1139</f>
        <v>51</v>
      </c>
      <c r="I1145" s="1">
        <f>Forecast_Data!K1139</f>
        <v>1</v>
      </c>
      <c r="J1145" s="1" t="str">
        <f>Forecast_Data!L1139</f>
        <v>Shayne Graham</v>
      </c>
      <c r="K1145" s="1" t="str">
        <f t="shared" si="75"/>
        <v>Shayne Graham-2012</v>
      </c>
      <c r="L1145" s="13">
        <f t="shared" si="78"/>
        <v>0.58013665949788884</v>
      </c>
      <c r="M1145" s="13">
        <f t="shared" si="76"/>
        <v>0.41986334050211116</v>
      </c>
      <c r="N1145" s="4">
        <f t="shared" si="77"/>
        <v>0.17628522469759172</v>
      </c>
    </row>
    <row r="1146" spans="1:14" x14ac:dyDescent="0.25">
      <c r="A1146" s="1">
        <f>Forecast_Data!C1140</f>
        <v>2012</v>
      </c>
      <c r="B1146" s="1">
        <v>1</v>
      </c>
      <c r="C1146" s="1">
        <f>Forecast_Data!E1140</f>
        <v>0</v>
      </c>
      <c r="D1146" s="1">
        <f>Forecast_Data!F1140</f>
        <v>0</v>
      </c>
      <c r="E1146" s="1">
        <f>Forecast_Data!G1140</f>
        <v>0</v>
      </c>
      <c r="F1146" s="1">
        <f>Forecast_Data!H1140</f>
        <v>1</v>
      </c>
      <c r="G1146" s="1">
        <f>Forecast_Data!I1140</f>
        <v>0</v>
      </c>
      <c r="H1146" s="1">
        <f>Forecast_Data!J1140</f>
        <v>33</v>
      </c>
      <c r="I1146" s="1">
        <f>Forecast_Data!K1140</f>
        <v>1</v>
      </c>
      <c r="J1146" s="1" t="str">
        <f>Forecast_Data!L1140</f>
        <v>Shayne Graham</v>
      </c>
      <c r="K1146" s="1" t="str">
        <f t="shared" si="75"/>
        <v>Shayne Graham-2012</v>
      </c>
      <c r="L1146" s="13">
        <f t="shared" si="78"/>
        <v>0.91578908127035819</v>
      </c>
      <c r="M1146" s="13">
        <f t="shared" si="76"/>
        <v>8.4210918729641815E-2</v>
      </c>
      <c r="N1146" s="4">
        <f t="shared" si="77"/>
        <v>7.0914788332903387E-3</v>
      </c>
    </row>
    <row r="1147" spans="1:14" x14ac:dyDescent="0.25">
      <c r="A1147" s="1">
        <f>Forecast_Data!C1141</f>
        <v>2012</v>
      </c>
      <c r="B1147" s="1">
        <v>1</v>
      </c>
      <c r="C1147" s="1">
        <f>Forecast_Data!E1141</f>
        <v>0</v>
      </c>
      <c r="D1147" s="1">
        <f>Forecast_Data!F1141</f>
        <v>0</v>
      </c>
      <c r="E1147" s="1">
        <f>Forecast_Data!G1141</f>
        <v>0</v>
      </c>
      <c r="F1147" s="1">
        <f>Forecast_Data!H1141</f>
        <v>0</v>
      </c>
      <c r="G1147" s="1">
        <f>Forecast_Data!I1141</f>
        <v>0</v>
      </c>
      <c r="H1147" s="1">
        <f>Forecast_Data!J1141</f>
        <v>51</v>
      </c>
      <c r="I1147" s="1">
        <f>Forecast_Data!K1141</f>
        <v>1</v>
      </c>
      <c r="J1147" s="1" t="str">
        <f>Forecast_Data!L1141</f>
        <v>Shayne Graham</v>
      </c>
      <c r="K1147" s="1" t="str">
        <f t="shared" si="75"/>
        <v>Shayne Graham-2012</v>
      </c>
      <c r="L1147" s="13">
        <f t="shared" si="78"/>
        <v>0.63277593995266612</v>
      </c>
      <c r="M1147" s="13">
        <f t="shared" si="76"/>
        <v>0.36722406004733388</v>
      </c>
      <c r="N1147" s="4">
        <f t="shared" si="77"/>
        <v>0.13485351027764789</v>
      </c>
    </row>
    <row r="1148" spans="1:14" x14ac:dyDescent="0.25">
      <c r="A1148" s="1">
        <f>Forecast_Data!C1142</f>
        <v>2012</v>
      </c>
      <c r="B1148" s="1">
        <v>1</v>
      </c>
      <c r="C1148" s="1">
        <f>Forecast_Data!E1142</f>
        <v>0</v>
      </c>
      <c r="D1148" s="1">
        <f>Forecast_Data!F1142</f>
        <v>0</v>
      </c>
      <c r="E1148" s="1">
        <f>Forecast_Data!G1142</f>
        <v>0</v>
      </c>
      <c r="F1148" s="1">
        <f>Forecast_Data!H1142</f>
        <v>0</v>
      </c>
      <c r="G1148" s="1">
        <f>Forecast_Data!I1142</f>
        <v>0</v>
      </c>
      <c r="H1148" s="1">
        <f>Forecast_Data!J1142</f>
        <v>37</v>
      </c>
      <c r="I1148" s="1">
        <f>Forecast_Data!K1142</f>
        <v>1</v>
      </c>
      <c r="J1148" s="1" t="str">
        <f>Forecast_Data!L1142</f>
        <v>Shayne Graham</v>
      </c>
      <c r="K1148" s="1" t="str">
        <f t="shared" si="75"/>
        <v>Shayne Graham-2012</v>
      </c>
      <c r="L1148" s="13">
        <f t="shared" si="78"/>
        <v>0.89555645754546476</v>
      </c>
      <c r="M1148" s="13">
        <f t="shared" si="76"/>
        <v>0.10444354245453524</v>
      </c>
      <c r="N1148" s="4">
        <f t="shared" si="77"/>
        <v>1.0908453560452306E-2</v>
      </c>
    </row>
    <row r="1149" spans="1:14" x14ac:dyDescent="0.25">
      <c r="A1149" s="1">
        <f>Forecast_Data!C1143</f>
        <v>2012</v>
      </c>
      <c r="B1149" s="1">
        <v>1</v>
      </c>
      <c r="C1149" s="1">
        <f>Forecast_Data!E1143</f>
        <v>0</v>
      </c>
      <c r="D1149" s="1">
        <f>Forecast_Data!F1143</f>
        <v>0</v>
      </c>
      <c r="E1149" s="1">
        <f>Forecast_Data!G1143</f>
        <v>0</v>
      </c>
      <c r="F1149" s="1">
        <f>Forecast_Data!H1143</f>
        <v>0</v>
      </c>
      <c r="G1149" s="1">
        <f>Forecast_Data!I1143</f>
        <v>0</v>
      </c>
      <c r="H1149" s="1">
        <f>Forecast_Data!J1143</f>
        <v>37</v>
      </c>
      <c r="I1149" s="1">
        <f>Forecast_Data!K1143</f>
        <v>1</v>
      </c>
      <c r="J1149" s="1" t="str">
        <f>Forecast_Data!L1143</f>
        <v>Shayne Graham</v>
      </c>
      <c r="K1149" s="1" t="str">
        <f t="shared" si="75"/>
        <v>Shayne Graham-2012</v>
      </c>
      <c r="L1149" s="13">
        <f t="shared" si="78"/>
        <v>0.89555645754546476</v>
      </c>
      <c r="M1149" s="13">
        <f t="shared" si="76"/>
        <v>0.10444354245453524</v>
      </c>
      <c r="N1149" s="4">
        <f t="shared" si="77"/>
        <v>1.0908453560452306E-2</v>
      </c>
    </row>
    <row r="1150" spans="1:14" x14ac:dyDescent="0.25">
      <c r="A1150" s="1">
        <f>Forecast_Data!C1144</f>
        <v>2012</v>
      </c>
      <c r="B1150" s="1">
        <v>1</v>
      </c>
      <c r="C1150" s="1">
        <f>Forecast_Data!E1144</f>
        <v>0</v>
      </c>
      <c r="D1150" s="1">
        <f>Forecast_Data!F1144</f>
        <v>0</v>
      </c>
      <c r="E1150" s="1">
        <f>Forecast_Data!G1144</f>
        <v>0</v>
      </c>
      <c r="F1150" s="1">
        <f>Forecast_Data!H1144</f>
        <v>0</v>
      </c>
      <c r="G1150" s="1">
        <f>Forecast_Data!I1144</f>
        <v>0</v>
      </c>
      <c r="H1150" s="1">
        <f>Forecast_Data!J1144</f>
        <v>52</v>
      </c>
      <c r="I1150" s="1">
        <f>Forecast_Data!K1144</f>
        <v>0</v>
      </c>
      <c r="J1150" s="1" t="str">
        <f>Forecast_Data!L1144</f>
        <v>Shayne Graham</v>
      </c>
      <c r="K1150" s="1" t="str">
        <f t="shared" si="75"/>
        <v>Shayne Graham-2012</v>
      </c>
      <c r="L1150" s="13">
        <f t="shared" si="78"/>
        <v>0.60576048641858704</v>
      </c>
      <c r="M1150" s="13">
        <f t="shared" si="76"/>
        <v>-0.60576048641858704</v>
      </c>
      <c r="N1150" s="4">
        <f t="shared" si="77"/>
        <v>0.36694576690608316</v>
      </c>
    </row>
    <row r="1151" spans="1:14" x14ac:dyDescent="0.25">
      <c r="A1151" s="1">
        <f>Forecast_Data!C1145</f>
        <v>2012</v>
      </c>
      <c r="B1151" s="1">
        <v>1</v>
      </c>
      <c r="C1151" s="1">
        <f>Forecast_Data!E1145</f>
        <v>0</v>
      </c>
      <c r="D1151" s="1">
        <f>Forecast_Data!F1145</f>
        <v>0</v>
      </c>
      <c r="E1151" s="1">
        <f>Forecast_Data!G1145</f>
        <v>0</v>
      </c>
      <c r="F1151" s="1">
        <f>Forecast_Data!H1145</f>
        <v>1</v>
      </c>
      <c r="G1151" s="1">
        <f>Forecast_Data!I1145</f>
        <v>0</v>
      </c>
      <c r="H1151" s="1">
        <f>Forecast_Data!J1145</f>
        <v>48</v>
      </c>
      <c r="I1151" s="1">
        <f>Forecast_Data!K1145</f>
        <v>1</v>
      </c>
      <c r="J1151" s="1" t="str">
        <f>Forecast_Data!L1145</f>
        <v>Shayne Graham</v>
      </c>
      <c r="K1151" s="1" t="str">
        <f t="shared" si="75"/>
        <v>Shayne Graham-2012</v>
      </c>
      <c r="L1151" s="13">
        <f t="shared" si="78"/>
        <v>0.66087342788774039</v>
      </c>
      <c r="M1151" s="13">
        <f t="shared" si="76"/>
        <v>0.33912657211225961</v>
      </c>
      <c r="N1151" s="4">
        <f t="shared" si="77"/>
        <v>0.11500683191261162</v>
      </c>
    </row>
    <row r="1152" spans="1:14" x14ac:dyDescent="0.25">
      <c r="A1152" s="1">
        <f>Forecast_Data!C1146</f>
        <v>2012</v>
      </c>
      <c r="B1152" s="1">
        <v>1</v>
      </c>
      <c r="C1152" s="1">
        <f>Forecast_Data!E1146</f>
        <v>0</v>
      </c>
      <c r="D1152" s="1">
        <f>Forecast_Data!F1146</f>
        <v>0</v>
      </c>
      <c r="E1152" s="1">
        <f>Forecast_Data!G1146</f>
        <v>0</v>
      </c>
      <c r="F1152" s="1">
        <f>Forecast_Data!H1146</f>
        <v>1</v>
      </c>
      <c r="G1152" s="1">
        <f>Forecast_Data!I1146</f>
        <v>0</v>
      </c>
      <c r="H1152" s="1">
        <f>Forecast_Data!J1146</f>
        <v>27</v>
      </c>
      <c r="I1152" s="1">
        <f>Forecast_Data!K1146</f>
        <v>1</v>
      </c>
      <c r="J1152" s="1" t="str">
        <f>Forecast_Data!L1146</f>
        <v>Shayne Graham</v>
      </c>
      <c r="K1152" s="1" t="str">
        <f t="shared" si="75"/>
        <v>Shayne Graham-2012</v>
      </c>
      <c r="L1152" s="13">
        <f t="shared" si="78"/>
        <v>0.95581464092396862</v>
      </c>
      <c r="M1152" s="13">
        <f t="shared" si="76"/>
        <v>4.4185359076031383E-2</v>
      </c>
      <c r="N1152" s="4">
        <f t="shared" si="77"/>
        <v>1.9523459566778288E-3</v>
      </c>
    </row>
    <row r="1153" spans="1:14" x14ac:dyDescent="0.25">
      <c r="A1153" s="1">
        <f>Forecast_Data!C1147</f>
        <v>2012</v>
      </c>
      <c r="B1153" s="1">
        <v>1</v>
      </c>
      <c r="C1153" s="1">
        <f>Forecast_Data!E1147</f>
        <v>0</v>
      </c>
      <c r="D1153" s="1">
        <f>Forecast_Data!F1147</f>
        <v>0</v>
      </c>
      <c r="E1153" s="1">
        <f>Forecast_Data!G1147</f>
        <v>0</v>
      </c>
      <c r="F1153" s="1">
        <f>Forecast_Data!H1147</f>
        <v>1</v>
      </c>
      <c r="G1153" s="1">
        <f>Forecast_Data!I1147</f>
        <v>0</v>
      </c>
      <c r="H1153" s="1">
        <f>Forecast_Data!J1147</f>
        <v>22</v>
      </c>
      <c r="I1153" s="1">
        <f>Forecast_Data!K1147</f>
        <v>1</v>
      </c>
      <c r="J1153" s="1" t="str">
        <f>Forecast_Data!L1147</f>
        <v>Shayne Graham</v>
      </c>
      <c r="K1153" s="1" t="str">
        <f t="shared" si="75"/>
        <v>Shayne Graham-2012</v>
      </c>
      <c r="L1153" s="13">
        <f t="shared" si="78"/>
        <v>0.97459958929510371</v>
      </c>
      <c r="M1153" s="13">
        <f t="shared" si="76"/>
        <v>2.5400410704896292E-2</v>
      </c>
      <c r="N1153" s="4">
        <f t="shared" si="77"/>
        <v>6.451808639774102E-4</v>
      </c>
    </row>
    <row r="1154" spans="1:14" x14ac:dyDescent="0.25">
      <c r="A1154" s="1">
        <f>Forecast_Data!C1148</f>
        <v>2012</v>
      </c>
      <c r="B1154" s="1">
        <v>1</v>
      </c>
      <c r="C1154" s="1">
        <f>Forecast_Data!E1148</f>
        <v>0</v>
      </c>
      <c r="D1154" s="1">
        <f>Forecast_Data!F1148</f>
        <v>0</v>
      </c>
      <c r="E1154" s="1">
        <f>Forecast_Data!G1148</f>
        <v>0</v>
      </c>
      <c r="F1154" s="1">
        <f>Forecast_Data!H1148</f>
        <v>1</v>
      </c>
      <c r="G1154" s="1">
        <f>Forecast_Data!I1148</f>
        <v>0</v>
      </c>
      <c r="H1154" s="1">
        <f>Forecast_Data!J1148</f>
        <v>24</v>
      </c>
      <c r="I1154" s="1">
        <f>Forecast_Data!K1148</f>
        <v>1</v>
      </c>
      <c r="J1154" s="1" t="str">
        <f>Forecast_Data!L1148</f>
        <v>Shayne Graham</v>
      </c>
      <c r="K1154" s="1" t="str">
        <f t="shared" si="75"/>
        <v>Shayne Graham-2012</v>
      </c>
      <c r="L1154" s="13">
        <f t="shared" si="78"/>
        <v>0.96826313743625625</v>
      </c>
      <c r="M1154" s="13">
        <f t="shared" si="76"/>
        <v>3.1736862563743751E-2</v>
      </c>
      <c r="N1154" s="4">
        <f t="shared" si="77"/>
        <v>1.0072284453899595E-3</v>
      </c>
    </row>
    <row r="1155" spans="1:14" x14ac:dyDescent="0.25">
      <c r="A1155" s="1">
        <f>Forecast_Data!C1149</f>
        <v>2014</v>
      </c>
      <c r="B1155" s="1">
        <v>1</v>
      </c>
      <c r="C1155" s="1">
        <f>Forecast_Data!E1149</f>
        <v>0</v>
      </c>
      <c r="D1155" s="1">
        <f>Forecast_Data!F1149</f>
        <v>0</v>
      </c>
      <c r="E1155" s="1">
        <f>Forecast_Data!G1149</f>
        <v>0</v>
      </c>
      <c r="F1155" s="1">
        <f>Forecast_Data!H1149</f>
        <v>0</v>
      </c>
      <c r="G1155" s="1">
        <f>Forecast_Data!I1149</f>
        <v>0</v>
      </c>
      <c r="H1155" s="1">
        <f>Forecast_Data!J1149</f>
        <v>31</v>
      </c>
      <c r="I1155" s="1">
        <f>Forecast_Data!K1149</f>
        <v>1</v>
      </c>
      <c r="J1155" s="1" t="str">
        <f>Forecast_Data!L1149</f>
        <v>Shayne Graham</v>
      </c>
      <c r="K1155" s="1" t="str">
        <f t="shared" si="75"/>
        <v>Shayne Graham-2014</v>
      </c>
      <c r="L1155" s="13">
        <f t="shared" si="78"/>
        <v>0.94461703978597433</v>
      </c>
      <c r="M1155" s="13">
        <f t="shared" si="76"/>
        <v>5.5382960214025667E-2</v>
      </c>
      <c r="N1155" s="4">
        <f t="shared" si="77"/>
        <v>3.0672722820683498E-3</v>
      </c>
    </row>
    <row r="1156" spans="1:14" x14ac:dyDescent="0.25">
      <c r="A1156" s="1">
        <f>Forecast_Data!C1150</f>
        <v>2014</v>
      </c>
      <c r="B1156" s="1">
        <v>1</v>
      </c>
      <c r="C1156" s="1">
        <f>Forecast_Data!E1150</f>
        <v>0</v>
      </c>
      <c r="D1156" s="1">
        <f>Forecast_Data!F1150</f>
        <v>0</v>
      </c>
      <c r="E1156" s="1">
        <f>Forecast_Data!G1150</f>
        <v>0</v>
      </c>
      <c r="F1156" s="1">
        <f>Forecast_Data!H1150</f>
        <v>0</v>
      </c>
      <c r="G1156" s="1">
        <f>Forecast_Data!I1150</f>
        <v>0</v>
      </c>
      <c r="H1156" s="1">
        <f>Forecast_Data!J1150</f>
        <v>50</v>
      </c>
      <c r="I1156" s="1">
        <f>Forecast_Data!K1150</f>
        <v>1</v>
      </c>
      <c r="J1156" s="1" t="str">
        <f>Forecast_Data!L1150</f>
        <v>Shayne Graham</v>
      </c>
      <c r="K1156" s="1" t="str">
        <f t="shared" si="75"/>
        <v>Shayne Graham-2014</v>
      </c>
      <c r="L1156" s="13">
        <f t="shared" si="78"/>
        <v>0.65898232068151108</v>
      </c>
      <c r="M1156" s="13">
        <f t="shared" si="76"/>
        <v>0.34101767931848892</v>
      </c>
      <c r="N1156" s="4">
        <f t="shared" si="77"/>
        <v>0.11629305760776774</v>
      </c>
    </row>
    <row r="1157" spans="1:14" x14ac:dyDescent="0.25">
      <c r="A1157" s="1">
        <f>Forecast_Data!C1151</f>
        <v>2014</v>
      </c>
      <c r="B1157" s="1">
        <v>1</v>
      </c>
      <c r="C1157" s="1">
        <f>Forecast_Data!E1151</f>
        <v>0</v>
      </c>
      <c r="D1157" s="1">
        <f>Forecast_Data!F1151</f>
        <v>0</v>
      </c>
      <c r="E1157" s="1">
        <f>Forecast_Data!G1151</f>
        <v>0</v>
      </c>
      <c r="F1157" s="1">
        <f>Forecast_Data!H1151</f>
        <v>0</v>
      </c>
      <c r="G1157" s="1">
        <f>Forecast_Data!I1151</f>
        <v>0</v>
      </c>
      <c r="H1157" s="1">
        <f>Forecast_Data!J1151</f>
        <v>41</v>
      </c>
      <c r="I1157" s="1">
        <f>Forecast_Data!K1151</f>
        <v>0</v>
      </c>
      <c r="J1157" s="1" t="str">
        <f>Forecast_Data!L1151</f>
        <v>Shayne Graham</v>
      </c>
      <c r="K1157" s="1" t="str">
        <f t="shared" si="75"/>
        <v>Shayne Graham-2014</v>
      </c>
      <c r="L1157" s="13">
        <f t="shared" si="78"/>
        <v>0.84426701684556227</v>
      </c>
      <c r="M1157" s="13">
        <f t="shared" si="76"/>
        <v>-0.84426701684556227</v>
      </c>
      <c r="N1157" s="4">
        <f t="shared" si="77"/>
        <v>0.71278679573330495</v>
      </c>
    </row>
    <row r="1158" spans="1:14" x14ac:dyDescent="0.25">
      <c r="A1158" s="1">
        <f>Forecast_Data!C1152</f>
        <v>2014</v>
      </c>
      <c r="B1158" s="1">
        <v>1</v>
      </c>
      <c r="C1158" s="1">
        <f>Forecast_Data!E1152</f>
        <v>0</v>
      </c>
      <c r="D1158" s="1">
        <f>Forecast_Data!F1152</f>
        <v>0</v>
      </c>
      <c r="E1158" s="1">
        <f>Forecast_Data!G1152</f>
        <v>0</v>
      </c>
      <c r="F1158" s="1">
        <f>Forecast_Data!H1152</f>
        <v>0</v>
      </c>
      <c r="G1158" s="1">
        <f>Forecast_Data!I1152</f>
        <v>0</v>
      </c>
      <c r="H1158" s="1">
        <f>Forecast_Data!J1152</f>
        <v>30</v>
      </c>
      <c r="I1158" s="1">
        <f>Forecast_Data!K1152</f>
        <v>1</v>
      </c>
      <c r="J1158" s="1" t="str">
        <f>Forecast_Data!L1152</f>
        <v>Shayne Graham</v>
      </c>
      <c r="K1158" s="1" t="str">
        <f t="shared" si="75"/>
        <v>Shayne Graham-2014</v>
      </c>
      <c r="L1158" s="13">
        <f t="shared" si="78"/>
        <v>0.95031666983427465</v>
      </c>
      <c r="M1158" s="13">
        <f t="shared" si="76"/>
        <v>4.9683330165725348E-2</v>
      </c>
      <c r="N1158" s="4">
        <f t="shared" si="77"/>
        <v>2.4684332963564744E-3</v>
      </c>
    </row>
    <row r="1159" spans="1:14" x14ac:dyDescent="0.25">
      <c r="A1159" s="1">
        <f>Forecast_Data!C1153</f>
        <v>2014</v>
      </c>
      <c r="B1159" s="1">
        <v>1</v>
      </c>
      <c r="C1159" s="1">
        <f>Forecast_Data!E1153</f>
        <v>0</v>
      </c>
      <c r="D1159" s="1">
        <f>Forecast_Data!F1153</f>
        <v>0</v>
      </c>
      <c r="E1159" s="1">
        <f>Forecast_Data!G1153</f>
        <v>0</v>
      </c>
      <c r="F1159" s="1">
        <f>Forecast_Data!H1153</f>
        <v>0</v>
      </c>
      <c r="G1159" s="1">
        <f>Forecast_Data!I1153</f>
        <v>0</v>
      </c>
      <c r="H1159" s="1">
        <f>Forecast_Data!J1153</f>
        <v>30</v>
      </c>
      <c r="I1159" s="1">
        <f>Forecast_Data!K1153</f>
        <v>1</v>
      </c>
      <c r="J1159" s="1" t="str">
        <f>Forecast_Data!L1153</f>
        <v>Shayne Graham</v>
      </c>
      <c r="K1159" s="1" t="str">
        <f t="shared" si="75"/>
        <v>Shayne Graham-2014</v>
      </c>
      <c r="L1159" s="13">
        <f t="shared" si="78"/>
        <v>0.95031666983427465</v>
      </c>
      <c r="M1159" s="13">
        <f t="shared" si="76"/>
        <v>4.9683330165725348E-2</v>
      </c>
      <c r="N1159" s="4">
        <f t="shared" si="77"/>
        <v>2.4684332963564744E-3</v>
      </c>
    </row>
    <row r="1160" spans="1:14" x14ac:dyDescent="0.25">
      <c r="A1160" s="1">
        <f>Forecast_Data!C1154</f>
        <v>2014</v>
      </c>
      <c r="B1160" s="1">
        <v>1</v>
      </c>
      <c r="C1160" s="1">
        <f>Forecast_Data!E1154</f>
        <v>0</v>
      </c>
      <c r="D1160" s="1">
        <f>Forecast_Data!F1154</f>
        <v>0</v>
      </c>
      <c r="E1160" s="1">
        <f>Forecast_Data!G1154</f>
        <v>0</v>
      </c>
      <c r="F1160" s="1">
        <f>Forecast_Data!H1154</f>
        <v>0</v>
      </c>
      <c r="G1160" s="1">
        <f>Forecast_Data!I1154</f>
        <v>0</v>
      </c>
      <c r="H1160" s="1">
        <f>Forecast_Data!J1154</f>
        <v>29</v>
      </c>
      <c r="I1160" s="1">
        <f>Forecast_Data!K1154</f>
        <v>1</v>
      </c>
      <c r="J1160" s="1" t="str">
        <f>Forecast_Data!L1154</f>
        <v>Shayne Graham</v>
      </c>
      <c r="K1160" s="1" t="str">
        <f t="shared" si="75"/>
        <v>Shayne Graham-2014</v>
      </c>
      <c r="L1160" s="13">
        <f t="shared" si="78"/>
        <v>0.95545739253438244</v>
      </c>
      <c r="M1160" s="13">
        <f t="shared" si="76"/>
        <v>4.4542607465617556E-2</v>
      </c>
      <c r="N1160" s="4">
        <f t="shared" si="77"/>
        <v>1.984043879836089E-3</v>
      </c>
    </row>
    <row r="1161" spans="1:14" x14ac:dyDescent="0.25">
      <c r="A1161" s="1">
        <f>Forecast_Data!C1155</f>
        <v>2014</v>
      </c>
      <c r="B1161" s="1">
        <v>1</v>
      </c>
      <c r="C1161" s="1">
        <f>Forecast_Data!E1155</f>
        <v>0</v>
      </c>
      <c r="D1161" s="1">
        <f>Forecast_Data!F1155</f>
        <v>0</v>
      </c>
      <c r="E1161" s="1">
        <f>Forecast_Data!G1155</f>
        <v>0</v>
      </c>
      <c r="F1161" s="1">
        <f>Forecast_Data!H1155</f>
        <v>0</v>
      </c>
      <c r="G1161" s="1">
        <f>Forecast_Data!I1155</f>
        <v>0</v>
      </c>
      <c r="H1161" s="1">
        <f>Forecast_Data!J1155</f>
        <v>44</v>
      </c>
      <c r="I1161" s="1">
        <f>Forecast_Data!K1155</f>
        <v>1</v>
      </c>
      <c r="J1161" s="1" t="str">
        <f>Forecast_Data!L1155</f>
        <v>Shayne Graham</v>
      </c>
      <c r="K1161" s="1" t="str">
        <f t="shared" ref="K1161:K1208" si="79">CONCATENATE(J1161,"-",A1161)</f>
        <v>Shayne Graham-2014</v>
      </c>
      <c r="L1161" s="13">
        <f t="shared" si="78"/>
        <v>0.7935521480153428</v>
      </c>
      <c r="M1161" s="13">
        <f t="shared" ref="M1161:M1208" si="80">I1161-L1161</f>
        <v>0.2064478519846572</v>
      </c>
      <c r="N1161" s="4">
        <f t="shared" ref="N1161:N1208" si="81">M1161^2</f>
        <v>4.2620715589078928E-2</v>
      </c>
    </row>
    <row r="1162" spans="1:14" x14ac:dyDescent="0.25">
      <c r="A1162" s="1">
        <f>Forecast_Data!C1156</f>
        <v>2014</v>
      </c>
      <c r="B1162" s="1">
        <v>1</v>
      </c>
      <c r="C1162" s="1">
        <f>Forecast_Data!E1156</f>
        <v>0</v>
      </c>
      <c r="D1162" s="1">
        <f>Forecast_Data!F1156</f>
        <v>0</v>
      </c>
      <c r="E1162" s="1">
        <f>Forecast_Data!G1156</f>
        <v>0</v>
      </c>
      <c r="F1162" s="1">
        <f>Forecast_Data!H1156</f>
        <v>0</v>
      </c>
      <c r="G1162" s="1">
        <f>Forecast_Data!I1156</f>
        <v>0</v>
      </c>
      <c r="H1162" s="1">
        <f>Forecast_Data!J1156</f>
        <v>27</v>
      </c>
      <c r="I1162" s="1">
        <f>Forecast_Data!K1156</f>
        <v>1</v>
      </c>
      <c r="J1162" s="1" t="str">
        <f>Forecast_Data!L1156</f>
        <v>Shayne Graham</v>
      </c>
      <c r="K1162" s="1" t="str">
        <f t="shared" si="79"/>
        <v>Shayne Graham-2014</v>
      </c>
      <c r="L1162" s="13">
        <f t="shared" si="78"/>
        <v>0.9642562038096002</v>
      </c>
      <c r="M1162" s="13">
        <f t="shared" si="80"/>
        <v>3.5743796190399801E-2</v>
      </c>
      <c r="N1162" s="4">
        <f t="shared" si="81"/>
        <v>1.2776189661008394E-3</v>
      </c>
    </row>
    <row r="1163" spans="1:14" x14ac:dyDescent="0.25">
      <c r="A1163" s="1">
        <f>Forecast_Data!C1157</f>
        <v>2014</v>
      </c>
      <c r="B1163" s="1">
        <v>1</v>
      </c>
      <c r="C1163" s="1">
        <f>Forecast_Data!E1157</f>
        <v>0</v>
      </c>
      <c r="D1163" s="1">
        <f>Forecast_Data!F1157</f>
        <v>0</v>
      </c>
      <c r="E1163" s="1">
        <f>Forecast_Data!G1157</f>
        <v>0</v>
      </c>
      <c r="F1163" s="1">
        <f>Forecast_Data!H1157</f>
        <v>0</v>
      </c>
      <c r="G1163" s="1">
        <f>Forecast_Data!I1157</f>
        <v>0</v>
      </c>
      <c r="H1163" s="1">
        <f>Forecast_Data!J1157</f>
        <v>48</v>
      </c>
      <c r="I1163" s="1">
        <f>Forecast_Data!K1157</f>
        <v>1</v>
      </c>
      <c r="J1163" s="1" t="str">
        <f>Forecast_Data!L1157</f>
        <v>Shayne Graham</v>
      </c>
      <c r="K1163" s="1" t="str">
        <f t="shared" si="79"/>
        <v>Shayne Graham-2014</v>
      </c>
      <c r="L1163" s="13">
        <f t="shared" si="78"/>
        <v>0.7084770073808182</v>
      </c>
      <c r="M1163" s="13">
        <f t="shared" si="80"/>
        <v>0.2915229926191818</v>
      </c>
      <c r="N1163" s="4">
        <f t="shared" si="81"/>
        <v>8.4985655225643525E-2</v>
      </c>
    </row>
    <row r="1164" spans="1:14" x14ac:dyDescent="0.25">
      <c r="A1164" s="1">
        <f>Forecast_Data!C1158</f>
        <v>2014</v>
      </c>
      <c r="B1164" s="1">
        <v>1</v>
      </c>
      <c r="C1164" s="1">
        <f>Forecast_Data!E1158</f>
        <v>0</v>
      </c>
      <c r="D1164" s="1">
        <f>Forecast_Data!F1158</f>
        <v>0</v>
      </c>
      <c r="E1164" s="1">
        <f>Forecast_Data!G1158</f>
        <v>0</v>
      </c>
      <c r="F1164" s="1">
        <f>Forecast_Data!H1158</f>
        <v>0</v>
      </c>
      <c r="G1164" s="1">
        <f>Forecast_Data!I1158</f>
        <v>0</v>
      </c>
      <c r="H1164" s="1">
        <f>Forecast_Data!J1158</f>
        <v>36</v>
      </c>
      <c r="I1164" s="1">
        <f>Forecast_Data!K1158</f>
        <v>1</v>
      </c>
      <c r="J1164" s="1" t="str">
        <f>Forecast_Data!L1158</f>
        <v>Shayne Graham</v>
      </c>
      <c r="K1164" s="1" t="str">
        <f t="shared" si="79"/>
        <v>Shayne Graham-2014</v>
      </c>
      <c r="L1164" s="13">
        <f t="shared" si="78"/>
        <v>0.90580157209510104</v>
      </c>
      <c r="M1164" s="13">
        <f t="shared" si="80"/>
        <v>9.4198427904898963E-2</v>
      </c>
      <c r="N1164" s="4">
        <f t="shared" si="81"/>
        <v>8.8733438197544472E-3</v>
      </c>
    </row>
    <row r="1165" spans="1:14" x14ac:dyDescent="0.25">
      <c r="A1165" s="1">
        <f>Forecast_Data!C1159</f>
        <v>2014</v>
      </c>
      <c r="B1165" s="1">
        <v>1</v>
      </c>
      <c r="C1165" s="1">
        <f>Forecast_Data!E1159</f>
        <v>0</v>
      </c>
      <c r="D1165" s="1">
        <f>Forecast_Data!F1159</f>
        <v>0</v>
      </c>
      <c r="E1165" s="1">
        <f>Forecast_Data!G1159</f>
        <v>0</v>
      </c>
      <c r="F1165" s="1">
        <f>Forecast_Data!H1159</f>
        <v>0</v>
      </c>
      <c r="G1165" s="1">
        <f>Forecast_Data!I1159</f>
        <v>0</v>
      </c>
      <c r="H1165" s="1">
        <f>Forecast_Data!J1159</f>
        <v>31</v>
      </c>
      <c r="I1165" s="1">
        <f>Forecast_Data!K1159</f>
        <v>1</v>
      </c>
      <c r="J1165" s="1" t="str">
        <f>Forecast_Data!L1159</f>
        <v>Shayne Graham</v>
      </c>
      <c r="K1165" s="1" t="str">
        <f t="shared" si="79"/>
        <v>Shayne Graham-2014</v>
      </c>
      <c r="L1165" s="13">
        <f t="shared" si="78"/>
        <v>0.94461703978597433</v>
      </c>
      <c r="M1165" s="13">
        <f t="shared" si="80"/>
        <v>5.5382960214025667E-2</v>
      </c>
      <c r="N1165" s="4">
        <f t="shared" si="81"/>
        <v>3.0672722820683498E-3</v>
      </c>
    </row>
    <row r="1166" spans="1:14" x14ac:dyDescent="0.25">
      <c r="A1166" s="1">
        <f>Forecast_Data!C1160</f>
        <v>2014</v>
      </c>
      <c r="B1166" s="1">
        <v>1</v>
      </c>
      <c r="C1166" s="1">
        <f>Forecast_Data!E1160</f>
        <v>0</v>
      </c>
      <c r="D1166" s="1">
        <f>Forecast_Data!F1160</f>
        <v>0</v>
      </c>
      <c r="E1166" s="1">
        <f>Forecast_Data!G1160</f>
        <v>0</v>
      </c>
      <c r="F1166" s="1">
        <f>Forecast_Data!H1160</f>
        <v>0</v>
      </c>
      <c r="G1166" s="1">
        <f>Forecast_Data!I1160</f>
        <v>0</v>
      </c>
      <c r="H1166" s="1">
        <f>Forecast_Data!J1160</f>
        <v>29</v>
      </c>
      <c r="I1166" s="1">
        <f>Forecast_Data!K1160</f>
        <v>1</v>
      </c>
      <c r="J1166" s="1" t="str">
        <f>Forecast_Data!L1160</f>
        <v>Shayne Graham</v>
      </c>
      <c r="K1166" s="1" t="str">
        <f t="shared" si="79"/>
        <v>Shayne Graham-2014</v>
      </c>
      <c r="L1166" s="13">
        <f t="shared" si="78"/>
        <v>0.95545739253438244</v>
      </c>
      <c r="M1166" s="13">
        <f t="shared" si="80"/>
        <v>4.4542607465617556E-2</v>
      </c>
      <c r="N1166" s="4">
        <f t="shared" si="81"/>
        <v>1.984043879836089E-3</v>
      </c>
    </row>
    <row r="1167" spans="1:14" x14ac:dyDescent="0.25">
      <c r="A1167" s="1">
        <f>Forecast_Data!C1161</f>
        <v>2014</v>
      </c>
      <c r="B1167" s="1">
        <v>1</v>
      </c>
      <c r="C1167" s="1">
        <f>Forecast_Data!E1161</f>
        <v>0</v>
      </c>
      <c r="D1167" s="1">
        <f>Forecast_Data!F1161</f>
        <v>0</v>
      </c>
      <c r="E1167" s="1">
        <f>Forecast_Data!G1161</f>
        <v>0</v>
      </c>
      <c r="F1167" s="1">
        <f>Forecast_Data!H1161</f>
        <v>0</v>
      </c>
      <c r="G1167" s="1">
        <f>Forecast_Data!I1161</f>
        <v>0</v>
      </c>
      <c r="H1167" s="1">
        <f>Forecast_Data!J1161</f>
        <v>37</v>
      </c>
      <c r="I1167" s="1">
        <f>Forecast_Data!K1161</f>
        <v>1</v>
      </c>
      <c r="J1167" s="1" t="str">
        <f>Forecast_Data!L1161</f>
        <v>Shayne Graham</v>
      </c>
      <c r="K1167" s="1" t="str">
        <f t="shared" si="79"/>
        <v>Shayne Graham-2014</v>
      </c>
      <c r="L1167" s="13">
        <f t="shared" si="78"/>
        <v>0.89555645754546476</v>
      </c>
      <c r="M1167" s="13">
        <f t="shared" si="80"/>
        <v>0.10444354245453524</v>
      </c>
      <c r="N1167" s="4">
        <f t="shared" si="81"/>
        <v>1.0908453560452306E-2</v>
      </c>
    </row>
    <row r="1168" spans="1:14" x14ac:dyDescent="0.25">
      <c r="A1168" s="1">
        <f>Forecast_Data!C1162</f>
        <v>2014</v>
      </c>
      <c r="B1168" s="1">
        <v>1</v>
      </c>
      <c r="C1168" s="1">
        <f>Forecast_Data!E1162</f>
        <v>0</v>
      </c>
      <c r="D1168" s="1">
        <f>Forecast_Data!F1162</f>
        <v>0</v>
      </c>
      <c r="E1168" s="1">
        <f>Forecast_Data!G1162</f>
        <v>0</v>
      </c>
      <c r="F1168" s="1">
        <f>Forecast_Data!H1162</f>
        <v>0</v>
      </c>
      <c r="G1168" s="1">
        <f>Forecast_Data!I1162</f>
        <v>0</v>
      </c>
      <c r="H1168" s="1">
        <f>Forecast_Data!J1162</f>
        <v>40</v>
      </c>
      <c r="I1168" s="1">
        <f>Forecast_Data!K1162</f>
        <v>1</v>
      </c>
      <c r="J1168" s="1" t="str">
        <f>Forecast_Data!L1162</f>
        <v>Shayne Graham</v>
      </c>
      <c r="K1168" s="1" t="str">
        <f t="shared" si="79"/>
        <v>Shayne Graham-2014</v>
      </c>
      <c r="L1168" s="13">
        <f t="shared" ref="L1168:L1208" si="82">1/(1+EXP(-(SUMPRODUCT($B$3:$H$3,B1168:H1168))))</f>
        <v>0.8587497110788993</v>
      </c>
      <c r="M1168" s="13">
        <f t="shared" si="80"/>
        <v>0.1412502889211007</v>
      </c>
      <c r="N1168" s="4">
        <f t="shared" si="81"/>
        <v>1.9951644120294421E-2</v>
      </c>
    </row>
    <row r="1169" spans="1:14" x14ac:dyDescent="0.25">
      <c r="A1169" s="1">
        <f>Forecast_Data!C1163</f>
        <v>2014</v>
      </c>
      <c r="B1169" s="1">
        <v>1</v>
      </c>
      <c r="C1169" s="1">
        <f>Forecast_Data!E1163</f>
        <v>0</v>
      </c>
      <c r="D1169" s="1">
        <f>Forecast_Data!F1163</f>
        <v>0</v>
      </c>
      <c r="E1169" s="1">
        <f>Forecast_Data!G1163</f>
        <v>0</v>
      </c>
      <c r="F1169" s="1">
        <f>Forecast_Data!H1163</f>
        <v>0</v>
      </c>
      <c r="G1169" s="1">
        <f>Forecast_Data!I1163</f>
        <v>0</v>
      </c>
      <c r="H1169" s="1">
        <f>Forecast_Data!J1163</f>
        <v>31</v>
      </c>
      <c r="I1169" s="1">
        <f>Forecast_Data!K1163</f>
        <v>1</v>
      </c>
      <c r="J1169" s="1" t="str">
        <f>Forecast_Data!L1163</f>
        <v>Shayne Graham</v>
      </c>
      <c r="K1169" s="1" t="str">
        <f t="shared" si="79"/>
        <v>Shayne Graham-2014</v>
      </c>
      <c r="L1169" s="13">
        <f t="shared" si="82"/>
        <v>0.94461703978597433</v>
      </c>
      <c r="M1169" s="13">
        <f t="shared" si="80"/>
        <v>5.5382960214025667E-2</v>
      </c>
      <c r="N1169" s="4">
        <f t="shared" si="81"/>
        <v>3.0672722820683498E-3</v>
      </c>
    </row>
    <row r="1170" spans="1:14" x14ac:dyDescent="0.25">
      <c r="A1170" s="1">
        <f>Forecast_Data!C1164</f>
        <v>2014</v>
      </c>
      <c r="B1170" s="1">
        <v>1</v>
      </c>
      <c r="C1170" s="1">
        <f>Forecast_Data!E1164</f>
        <v>0</v>
      </c>
      <c r="D1170" s="1">
        <f>Forecast_Data!F1164</f>
        <v>0</v>
      </c>
      <c r="E1170" s="1">
        <f>Forecast_Data!G1164</f>
        <v>0</v>
      </c>
      <c r="F1170" s="1">
        <f>Forecast_Data!H1164</f>
        <v>0</v>
      </c>
      <c r="G1170" s="1">
        <f>Forecast_Data!I1164</f>
        <v>0</v>
      </c>
      <c r="H1170" s="1">
        <f>Forecast_Data!J1164</f>
        <v>20</v>
      </c>
      <c r="I1170" s="1">
        <f>Forecast_Data!K1164</f>
        <v>1</v>
      </c>
      <c r="J1170" s="1" t="str">
        <f>Forecast_Data!L1164</f>
        <v>Shayne Graham</v>
      </c>
      <c r="K1170" s="1" t="str">
        <f t="shared" si="79"/>
        <v>Shayne Graham-2014</v>
      </c>
      <c r="L1170" s="13">
        <f t="shared" si="82"/>
        <v>0.98365426552845681</v>
      </c>
      <c r="M1170" s="13">
        <f t="shared" si="80"/>
        <v>1.6345734471543194E-2</v>
      </c>
      <c r="N1170" s="4">
        <f t="shared" si="81"/>
        <v>2.6718303541419544E-4</v>
      </c>
    </row>
    <row r="1171" spans="1:14" x14ac:dyDescent="0.25">
      <c r="A1171" s="1">
        <f>Forecast_Data!C1165</f>
        <v>2014</v>
      </c>
      <c r="B1171" s="1">
        <v>1</v>
      </c>
      <c r="C1171" s="1">
        <f>Forecast_Data!E1165</f>
        <v>0</v>
      </c>
      <c r="D1171" s="1">
        <f>Forecast_Data!F1165</f>
        <v>0</v>
      </c>
      <c r="E1171" s="1">
        <f>Forecast_Data!G1165</f>
        <v>0</v>
      </c>
      <c r="F1171" s="1">
        <f>Forecast_Data!H1165</f>
        <v>0</v>
      </c>
      <c r="G1171" s="1">
        <f>Forecast_Data!I1165</f>
        <v>0</v>
      </c>
      <c r="H1171" s="1">
        <f>Forecast_Data!J1165</f>
        <v>34</v>
      </c>
      <c r="I1171" s="1">
        <f>Forecast_Data!K1165</f>
        <v>1</v>
      </c>
      <c r="J1171" s="1" t="str">
        <f>Forecast_Data!L1165</f>
        <v>Shayne Graham</v>
      </c>
      <c r="K1171" s="1" t="str">
        <f t="shared" si="79"/>
        <v>Shayne Graham-2014</v>
      </c>
      <c r="L1171" s="13">
        <f t="shared" si="82"/>
        <v>0.92362516844231579</v>
      </c>
      <c r="M1171" s="13">
        <f t="shared" si="80"/>
        <v>7.6374831557684209E-2</v>
      </c>
      <c r="N1171" s="4">
        <f t="shared" si="81"/>
        <v>5.833114895464636E-3</v>
      </c>
    </row>
    <row r="1172" spans="1:14" x14ac:dyDescent="0.25">
      <c r="A1172" s="1">
        <f>Forecast_Data!C1166</f>
        <v>2014</v>
      </c>
      <c r="B1172" s="1">
        <v>1</v>
      </c>
      <c r="C1172" s="1">
        <f>Forecast_Data!E1166</f>
        <v>0</v>
      </c>
      <c r="D1172" s="1">
        <f>Forecast_Data!F1166</f>
        <v>0</v>
      </c>
      <c r="E1172" s="1">
        <f>Forecast_Data!G1166</f>
        <v>0</v>
      </c>
      <c r="F1172" s="1">
        <f>Forecast_Data!H1166</f>
        <v>0</v>
      </c>
      <c r="G1172" s="1">
        <f>Forecast_Data!I1166</f>
        <v>0</v>
      </c>
      <c r="H1172" s="1">
        <f>Forecast_Data!J1166</f>
        <v>37</v>
      </c>
      <c r="I1172" s="1">
        <f>Forecast_Data!K1166</f>
        <v>1</v>
      </c>
      <c r="J1172" s="1" t="str">
        <f>Forecast_Data!L1166</f>
        <v>Shayne Graham</v>
      </c>
      <c r="K1172" s="1" t="str">
        <f t="shared" si="79"/>
        <v>Shayne Graham-2014</v>
      </c>
      <c r="L1172" s="13">
        <f t="shared" si="82"/>
        <v>0.89555645754546476</v>
      </c>
      <c r="M1172" s="13">
        <f t="shared" si="80"/>
        <v>0.10444354245453524</v>
      </c>
      <c r="N1172" s="4">
        <f t="shared" si="81"/>
        <v>1.0908453560452306E-2</v>
      </c>
    </row>
    <row r="1173" spans="1:14" x14ac:dyDescent="0.25">
      <c r="A1173" s="1">
        <f>Forecast_Data!C1167</f>
        <v>2014</v>
      </c>
      <c r="B1173" s="1">
        <v>1</v>
      </c>
      <c r="C1173" s="1">
        <f>Forecast_Data!E1167</f>
        <v>0</v>
      </c>
      <c r="D1173" s="1">
        <f>Forecast_Data!F1167</f>
        <v>0</v>
      </c>
      <c r="E1173" s="1">
        <f>Forecast_Data!G1167</f>
        <v>0</v>
      </c>
      <c r="F1173" s="1">
        <f>Forecast_Data!H1167</f>
        <v>0</v>
      </c>
      <c r="G1173" s="1">
        <f>Forecast_Data!I1167</f>
        <v>0</v>
      </c>
      <c r="H1173" s="1">
        <f>Forecast_Data!J1167</f>
        <v>42</v>
      </c>
      <c r="I1173" s="1">
        <f>Forecast_Data!K1167</f>
        <v>0</v>
      </c>
      <c r="J1173" s="1" t="str">
        <f>Forecast_Data!L1167</f>
        <v>Shayne Graham</v>
      </c>
      <c r="K1173" s="1" t="str">
        <f t="shared" si="79"/>
        <v>Shayne Graham-2014</v>
      </c>
      <c r="L1173" s="13">
        <f t="shared" si="82"/>
        <v>0.82859577151481367</v>
      </c>
      <c r="M1173" s="13">
        <f t="shared" si="80"/>
        <v>-0.82859577151481367</v>
      </c>
      <c r="N1173" s="4">
        <f t="shared" si="81"/>
        <v>0.68657095257222933</v>
      </c>
    </row>
    <row r="1174" spans="1:14" x14ac:dyDescent="0.25">
      <c r="A1174" s="1">
        <f>Forecast_Data!C1168</f>
        <v>2015</v>
      </c>
      <c r="B1174" s="1">
        <v>1</v>
      </c>
      <c r="C1174" s="1">
        <f>Forecast_Data!E1168</f>
        <v>0</v>
      </c>
      <c r="D1174" s="1">
        <f>Forecast_Data!F1168</f>
        <v>0</v>
      </c>
      <c r="E1174" s="1">
        <f>Forecast_Data!G1168</f>
        <v>0</v>
      </c>
      <c r="F1174" s="1">
        <f>Forecast_Data!H1168</f>
        <v>0</v>
      </c>
      <c r="G1174" s="1">
        <f>Forecast_Data!I1168</f>
        <v>0</v>
      </c>
      <c r="H1174" s="1">
        <f>Forecast_Data!J1168</f>
        <v>31</v>
      </c>
      <c r="I1174" s="1">
        <f>Forecast_Data!K1168</f>
        <v>1</v>
      </c>
      <c r="J1174" s="1" t="str">
        <f>Forecast_Data!L1168</f>
        <v>Shayne Graham</v>
      </c>
      <c r="K1174" s="1" t="str">
        <f t="shared" si="79"/>
        <v>Shayne Graham-2015</v>
      </c>
      <c r="L1174" s="13">
        <f t="shared" si="82"/>
        <v>0.94461703978597433</v>
      </c>
      <c r="M1174" s="13">
        <f t="shared" si="80"/>
        <v>5.5382960214025667E-2</v>
      </c>
      <c r="N1174" s="4">
        <f t="shared" si="81"/>
        <v>3.0672722820683498E-3</v>
      </c>
    </row>
    <row r="1175" spans="1:14" x14ac:dyDescent="0.25">
      <c r="A1175" s="1">
        <f>Forecast_Data!C1169</f>
        <v>2015</v>
      </c>
      <c r="B1175" s="1">
        <v>1</v>
      </c>
      <c r="C1175" s="1">
        <f>Forecast_Data!E1169</f>
        <v>0</v>
      </c>
      <c r="D1175" s="1">
        <f>Forecast_Data!F1169</f>
        <v>0</v>
      </c>
      <c r="E1175" s="1">
        <f>Forecast_Data!G1169</f>
        <v>0</v>
      </c>
      <c r="F1175" s="1">
        <f>Forecast_Data!H1169</f>
        <v>0</v>
      </c>
      <c r="G1175" s="1">
        <f>Forecast_Data!I1169</f>
        <v>0</v>
      </c>
      <c r="H1175" s="1">
        <f>Forecast_Data!J1169</f>
        <v>43</v>
      </c>
      <c r="I1175" s="1">
        <f>Forecast_Data!K1169</f>
        <v>0</v>
      </c>
      <c r="J1175" s="1" t="str">
        <f>Forecast_Data!L1169</f>
        <v>Shayne Graham</v>
      </c>
      <c r="K1175" s="1" t="str">
        <f t="shared" si="79"/>
        <v>Shayne Graham-2015</v>
      </c>
      <c r="L1175" s="13">
        <f t="shared" si="82"/>
        <v>0.81169926659384772</v>
      </c>
      <c r="M1175" s="13">
        <f t="shared" si="80"/>
        <v>-0.81169926659384772</v>
      </c>
      <c r="N1175" s="4">
        <f t="shared" si="81"/>
        <v>0.65885569938899025</v>
      </c>
    </row>
    <row r="1176" spans="1:14" x14ac:dyDescent="0.25">
      <c r="A1176" s="1">
        <f>Forecast_Data!C1170</f>
        <v>2015</v>
      </c>
      <c r="B1176" s="1">
        <v>1</v>
      </c>
      <c r="C1176" s="1">
        <f>Forecast_Data!E1170</f>
        <v>0</v>
      </c>
      <c r="D1176" s="1">
        <f>Forecast_Data!F1170</f>
        <v>0</v>
      </c>
      <c r="E1176" s="1">
        <f>Forecast_Data!G1170</f>
        <v>0</v>
      </c>
      <c r="F1176" s="1">
        <f>Forecast_Data!H1170</f>
        <v>0</v>
      </c>
      <c r="G1176" s="1">
        <f>Forecast_Data!I1170</f>
        <v>0</v>
      </c>
      <c r="H1176" s="1">
        <f>Forecast_Data!J1170</f>
        <v>37</v>
      </c>
      <c r="I1176" s="1">
        <f>Forecast_Data!K1170</f>
        <v>1</v>
      </c>
      <c r="J1176" s="1" t="str">
        <f>Forecast_Data!L1170</f>
        <v>Shayne Graham</v>
      </c>
      <c r="K1176" s="1" t="str">
        <f t="shared" si="79"/>
        <v>Shayne Graham-2015</v>
      </c>
      <c r="L1176" s="13">
        <f t="shared" si="82"/>
        <v>0.89555645754546476</v>
      </c>
      <c r="M1176" s="13">
        <f t="shared" si="80"/>
        <v>0.10444354245453524</v>
      </c>
      <c r="N1176" s="4">
        <f t="shared" si="81"/>
        <v>1.0908453560452306E-2</v>
      </c>
    </row>
    <row r="1177" spans="1:14" x14ac:dyDescent="0.25">
      <c r="A1177" s="1">
        <f>Forecast_Data!C1171</f>
        <v>2015</v>
      </c>
      <c r="B1177" s="1">
        <v>1</v>
      </c>
      <c r="C1177" s="1">
        <f>Forecast_Data!E1171</f>
        <v>0</v>
      </c>
      <c r="D1177" s="1">
        <f>Forecast_Data!F1171</f>
        <v>0</v>
      </c>
      <c r="E1177" s="1">
        <f>Forecast_Data!G1171</f>
        <v>0</v>
      </c>
      <c r="F1177" s="1">
        <f>Forecast_Data!H1171</f>
        <v>0</v>
      </c>
      <c r="G1177" s="1">
        <f>Forecast_Data!I1171</f>
        <v>0</v>
      </c>
      <c r="H1177" s="1">
        <f>Forecast_Data!J1171</f>
        <v>54</v>
      </c>
      <c r="I1177" s="1">
        <f>Forecast_Data!K1171</f>
        <v>1</v>
      </c>
      <c r="J1177" s="1" t="str">
        <f>Forecast_Data!L1171</f>
        <v>Shayne Graham</v>
      </c>
      <c r="K1177" s="1" t="str">
        <f t="shared" si="79"/>
        <v>Shayne Graham-2015</v>
      </c>
      <c r="L1177" s="13">
        <f t="shared" si="82"/>
        <v>0.54990570248055115</v>
      </c>
      <c r="M1177" s="13">
        <f t="shared" si="80"/>
        <v>0.45009429751944885</v>
      </c>
      <c r="N1177" s="4">
        <f t="shared" si="81"/>
        <v>0.20258487665952613</v>
      </c>
    </row>
    <row r="1178" spans="1:14" x14ac:dyDescent="0.25">
      <c r="A1178" s="1">
        <f>Forecast_Data!C1172</f>
        <v>2015</v>
      </c>
      <c r="B1178" s="1">
        <v>1</v>
      </c>
      <c r="C1178" s="1">
        <f>Forecast_Data!E1172</f>
        <v>0</v>
      </c>
      <c r="D1178" s="1">
        <f>Forecast_Data!F1172</f>
        <v>0</v>
      </c>
      <c r="E1178" s="1">
        <f>Forecast_Data!G1172</f>
        <v>0</v>
      </c>
      <c r="F1178" s="1">
        <f>Forecast_Data!H1172</f>
        <v>0</v>
      </c>
      <c r="G1178" s="1">
        <f>Forecast_Data!I1172</f>
        <v>0</v>
      </c>
      <c r="H1178" s="1">
        <f>Forecast_Data!J1172</f>
        <v>51</v>
      </c>
      <c r="I1178" s="1">
        <f>Forecast_Data!K1172</f>
        <v>1</v>
      </c>
      <c r="J1178" s="1" t="str">
        <f>Forecast_Data!L1172</f>
        <v>Shayne Graham</v>
      </c>
      <c r="K1178" s="1" t="str">
        <f t="shared" si="79"/>
        <v>Shayne Graham-2015</v>
      </c>
      <c r="L1178" s="13">
        <f t="shared" si="82"/>
        <v>0.63277593995266612</v>
      </c>
      <c r="M1178" s="13">
        <f t="shared" si="80"/>
        <v>0.36722406004733388</v>
      </c>
      <c r="N1178" s="4">
        <f t="shared" si="81"/>
        <v>0.13485351027764789</v>
      </c>
    </row>
    <row r="1179" spans="1:14" x14ac:dyDescent="0.25">
      <c r="A1179" s="1">
        <f>Forecast_Data!C1173</f>
        <v>2015</v>
      </c>
      <c r="B1179" s="1">
        <v>1</v>
      </c>
      <c r="C1179" s="1">
        <f>Forecast_Data!E1173</f>
        <v>0</v>
      </c>
      <c r="D1179" s="1">
        <f>Forecast_Data!F1173</f>
        <v>0</v>
      </c>
      <c r="E1179" s="1">
        <f>Forecast_Data!G1173</f>
        <v>0</v>
      </c>
      <c r="F1179" s="1">
        <f>Forecast_Data!H1173</f>
        <v>0</v>
      </c>
      <c r="G1179" s="1">
        <f>Forecast_Data!I1173</f>
        <v>0</v>
      </c>
      <c r="H1179" s="1">
        <f>Forecast_Data!J1173</f>
        <v>45</v>
      </c>
      <c r="I1179" s="1">
        <f>Forecast_Data!K1173</f>
        <v>0</v>
      </c>
      <c r="J1179" s="1" t="str">
        <f>Forecast_Data!L1173</f>
        <v>Shayne Graham</v>
      </c>
      <c r="K1179" s="1" t="str">
        <f t="shared" si="79"/>
        <v>Shayne Graham-2015</v>
      </c>
      <c r="L1179" s="13">
        <f t="shared" si="82"/>
        <v>0.77414276972841145</v>
      </c>
      <c r="M1179" s="13">
        <f t="shared" si="80"/>
        <v>-0.77414276972841145</v>
      </c>
      <c r="N1179" s="4">
        <f t="shared" si="81"/>
        <v>0.59929702792277628</v>
      </c>
    </row>
    <row r="1180" spans="1:14" x14ac:dyDescent="0.25">
      <c r="A1180" s="1">
        <f>Forecast_Data!C1174</f>
        <v>2012</v>
      </c>
      <c r="B1180" s="1">
        <v>1</v>
      </c>
      <c r="C1180" s="1">
        <f>Forecast_Data!E1174</f>
        <v>0</v>
      </c>
      <c r="D1180" s="1">
        <f>Forecast_Data!F1174</f>
        <v>0</v>
      </c>
      <c r="E1180" s="1">
        <f>Forecast_Data!G1174</f>
        <v>0</v>
      </c>
      <c r="F1180" s="1">
        <f>Forecast_Data!H1174</f>
        <v>1</v>
      </c>
      <c r="G1180" s="1">
        <f>Forecast_Data!I1174</f>
        <v>0</v>
      </c>
      <c r="H1180" s="1">
        <f>Forecast_Data!J1174</f>
        <v>31</v>
      </c>
      <c r="I1180" s="1">
        <f>Forecast_Data!K1174</f>
        <v>1</v>
      </c>
      <c r="J1180" s="1" t="str">
        <f>Forecast_Data!L1174</f>
        <v>Shayne Graham</v>
      </c>
      <c r="K1180" s="1" t="str">
        <f t="shared" si="79"/>
        <v>Shayne Graham-2012</v>
      </c>
      <c r="L1180" s="13">
        <f t="shared" si="82"/>
        <v>0.93186505756545035</v>
      </c>
      <c r="M1180" s="13">
        <f t="shared" si="80"/>
        <v>6.813494243454965E-2</v>
      </c>
      <c r="N1180" s="4">
        <f t="shared" si="81"/>
        <v>4.6423703805593946E-3</v>
      </c>
    </row>
    <row r="1181" spans="1:14" x14ac:dyDescent="0.25">
      <c r="A1181" s="1">
        <f>Forecast_Data!C1175</f>
        <v>2012</v>
      </c>
      <c r="B1181" s="1">
        <v>1</v>
      </c>
      <c r="C1181" s="1">
        <f>Forecast_Data!E1175</f>
        <v>0</v>
      </c>
      <c r="D1181" s="1">
        <f>Forecast_Data!F1175</f>
        <v>0</v>
      </c>
      <c r="E1181" s="1">
        <f>Forecast_Data!G1175</f>
        <v>0</v>
      </c>
      <c r="F1181" s="1">
        <f>Forecast_Data!H1175</f>
        <v>1</v>
      </c>
      <c r="G1181" s="1">
        <f>Forecast_Data!I1175</f>
        <v>0</v>
      </c>
      <c r="H1181" s="1">
        <f>Forecast_Data!J1175</f>
        <v>37</v>
      </c>
      <c r="I1181" s="1">
        <f>Forecast_Data!K1175</f>
        <v>1</v>
      </c>
      <c r="J1181" s="1" t="str">
        <f>Forecast_Data!L1175</f>
        <v>Shayne Graham</v>
      </c>
      <c r="K1181" s="1" t="str">
        <f t="shared" si="79"/>
        <v>Shayne Graham-2012</v>
      </c>
      <c r="L1181" s="13">
        <f t="shared" si="82"/>
        <v>0.8730266439737091</v>
      </c>
      <c r="M1181" s="13">
        <f t="shared" si="80"/>
        <v>0.1269733560262909</v>
      </c>
      <c r="N1181" s="4">
        <f t="shared" si="81"/>
        <v>1.6122233140579222E-2</v>
      </c>
    </row>
    <row r="1182" spans="1:14" x14ac:dyDescent="0.25">
      <c r="A1182" s="1">
        <f>Forecast_Data!C1176</f>
        <v>2012</v>
      </c>
      <c r="B1182" s="1">
        <v>1</v>
      </c>
      <c r="C1182" s="1">
        <f>Forecast_Data!E1176</f>
        <v>0</v>
      </c>
      <c r="D1182" s="1">
        <f>Forecast_Data!F1176</f>
        <v>0</v>
      </c>
      <c r="E1182" s="1">
        <f>Forecast_Data!G1176</f>
        <v>1</v>
      </c>
      <c r="F1182" s="1">
        <f>Forecast_Data!H1176</f>
        <v>1</v>
      </c>
      <c r="G1182" s="1">
        <f>Forecast_Data!I1176</f>
        <v>1</v>
      </c>
      <c r="H1182" s="1">
        <f>Forecast_Data!J1176</f>
        <v>41</v>
      </c>
      <c r="I1182" s="1">
        <f>Forecast_Data!K1176</f>
        <v>1</v>
      </c>
      <c r="J1182" s="1" t="str">
        <f>Forecast_Data!L1176</f>
        <v>Shayne Graham</v>
      </c>
      <c r="K1182" s="1" t="str">
        <f t="shared" si="79"/>
        <v>Shayne Graham-2012</v>
      </c>
      <c r="L1182" s="13">
        <f t="shared" si="82"/>
        <v>0.88510924088988907</v>
      </c>
      <c r="M1182" s="13">
        <f t="shared" si="80"/>
        <v>0.11489075911011093</v>
      </c>
      <c r="N1182" s="4">
        <f t="shared" si="81"/>
        <v>1.3199886528897538E-2</v>
      </c>
    </row>
    <row r="1183" spans="1:14" x14ac:dyDescent="0.25">
      <c r="A1183" s="1">
        <f>Forecast_Data!C1177</f>
        <v>2012</v>
      </c>
      <c r="B1183" s="1">
        <v>1</v>
      </c>
      <c r="C1183" s="1">
        <f>Forecast_Data!E1177</f>
        <v>0</v>
      </c>
      <c r="D1183" s="1">
        <f>Forecast_Data!F1177</f>
        <v>0</v>
      </c>
      <c r="E1183" s="1">
        <f>Forecast_Data!G1177</f>
        <v>0</v>
      </c>
      <c r="F1183" s="1">
        <f>Forecast_Data!H1177</f>
        <v>0</v>
      </c>
      <c r="G1183" s="1">
        <f>Forecast_Data!I1177</f>
        <v>0</v>
      </c>
      <c r="H1183" s="1">
        <f>Forecast_Data!J1177</f>
        <v>27</v>
      </c>
      <c r="I1183" s="1">
        <f>Forecast_Data!K1177</f>
        <v>1</v>
      </c>
      <c r="J1183" s="1" t="str">
        <f>Forecast_Data!L1177</f>
        <v>Shayne Graham</v>
      </c>
      <c r="K1183" s="1" t="str">
        <f t="shared" si="79"/>
        <v>Shayne Graham-2012</v>
      </c>
      <c r="L1183" s="13">
        <f t="shared" si="82"/>
        <v>0.9642562038096002</v>
      </c>
      <c r="M1183" s="13">
        <f t="shared" si="80"/>
        <v>3.5743796190399801E-2</v>
      </c>
      <c r="N1183" s="4">
        <f t="shared" si="81"/>
        <v>1.2776189661008394E-3</v>
      </c>
    </row>
    <row r="1184" spans="1:14" x14ac:dyDescent="0.25">
      <c r="A1184" s="1">
        <f>Forecast_Data!C1178</f>
        <v>2012</v>
      </c>
      <c r="B1184" s="1">
        <v>1</v>
      </c>
      <c r="C1184" s="1">
        <f>Forecast_Data!E1178</f>
        <v>0</v>
      </c>
      <c r="D1184" s="1">
        <f>Forecast_Data!F1178</f>
        <v>0</v>
      </c>
      <c r="E1184" s="1">
        <f>Forecast_Data!G1178</f>
        <v>0</v>
      </c>
      <c r="F1184" s="1">
        <f>Forecast_Data!H1178</f>
        <v>0</v>
      </c>
      <c r="G1184" s="1">
        <f>Forecast_Data!I1178</f>
        <v>0</v>
      </c>
      <c r="H1184" s="1">
        <f>Forecast_Data!J1178</f>
        <v>42</v>
      </c>
      <c r="I1184" s="1">
        <f>Forecast_Data!K1178</f>
        <v>1</v>
      </c>
      <c r="J1184" s="1" t="str">
        <f>Forecast_Data!L1178</f>
        <v>Shayne Graham</v>
      </c>
      <c r="K1184" s="1" t="str">
        <f t="shared" si="79"/>
        <v>Shayne Graham-2012</v>
      </c>
      <c r="L1184" s="13">
        <f t="shared" si="82"/>
        <v>0.82859577151481367</v>
      </c>
      <c r="M1184" s="13">
        <f t="shared" si="80"/>
        <v>0.17140422848518633</v>
      </c>
      <c r="N1184" s="4">
        <f t="shared" si="81"/>
        <v>2.9379409542601959E-2</v>
      </c>
    </row>
    <row r="1185" spans="1:14" x14ac:dyDescent="0.25">
      <c r="A1185" s="1">
        <f>Forecast_Data!C1179</f>
        <v>2012</v>
      </c>
      <c r="B1185" s="1">
        <v>1</v>
      </c>
      <c r="C1185" s="1">
        <f>Forecast_Data!E1179</f>
        <v>0</v>
      </c>
      <c r="D1185" s="1">
        <f>Forecast_Data!F1179</f>
        <v>0</v>
      </c>
      <c r="E1185" s="1">
        <f>Forecast_Data!G1179</f>
        <v>0</v>
      </c>
      <c r="F1185" s="1">
        <f>Forecast_Data!H1179</f>
        <v>0</v>
      </c>
      <c r="G1185" s="1">
        <f>Forecast_Data!I1179</f>
        <v>0</v>
      </c>
      <c r="H1185" s="1">
        <f>Forecast_Data!J1179</f>
        <v>22</v>
      </c>
      <c r="I1185" s="1">
        <f>Forecast_Data!K1179</f>
        <v>1</v>
      </c>
      <c r="J1185" s="1" t="str">
        <f>Forecast_Data!L1179</f>
        <v>Shayne Graham</v>
      </c>
      <c r="K1185" s="1" t="str">
        <f t="shared" si="79"/>
        <v>Shayne Graham-2012</v>
      </c>
      <c r="L1185" s="13">
        <f t="shared" si="82"/>
        <v>0.97952917183868415</v>
      </c>
      <c r="M1185" s="13">
        <f t="shared" si="80"/>
        <v>2.0470828161315846E-2</v>
      </c>
      <c r="N1185" s="4">
        <f t="shared" si="81"/>
        <v>4.1905480561012188E-4</v>
      </c>
    </row>
    <row r="1186" spans="1:14" x14ac:dyDescent="0.25">
      <c r="A1186" s="1">
        <f>Forecast_Data!C1180</f>
        <v>2012</v>
      </c>
      <c r="B1186" s="1">
        <v>1</v>
      </c>
      <c r="C1186" s="1">
        <f>Forecast_Data!E1180</f>
        <v>1</v>
      </c>
      <c r="D1186" s="1">
        <f>Forecast_Data!F1180</f>
        <v>0</v>
      </c>
      <c r="E1186" s="1">
        <f>Forecast_Data!G1180</f>
        <v>0</v>
      </c>
      <c r="F1186" s="1">
        <f>Forecast_Data!H1180</f>
        <v>1</v>
      </c>
      <c r="G1186" s="1">
        <f>Forecast_Data!I1180</f>
        <v>0</v>
      </c>
      <c r="H1186" s="1">
        <f>Forecast_Data!J1180</f>
        <v>20</v>
      </c>
      <c r="I1186" s="1">
        <f>Forecast_Data!K1180</f>
        <v>1</v>
      </c>
      <c r="J1186" s="1" t="str">
        <f>Forecast_Data!L1180</f>
        <v>Shayne Graham</v>
      </c>
      <c r="K1186" s="1" t="str">
        <f t="shared" si="79"/>
        <v>Shayne Graham-2012</v>
      </c>
      <c r="L1186" s="13">
        <f t="shared" si="82"/>
        <v>0.97285302935843088</v>
      </c>
      <c r="M1186" s="13">
        <f t="shared" si="80"/>
        <v>2.7146970641569124E-2</v>
      </c>
      <c r="N1186" s="4">
        <f t="shared" si="81"/>
        <v>7.369580150142159E-4</v>
      </c>
    </row>
    <row r="1187" spans="1:14" x14ac:dyDescent="0.25">
      <c r="A1187" s="1">
        <f>Forecast_Data!C1181</f>
        <v>2012</v>
      </c>
      <c r="B1187" s="1">
        <v>1</v>
      </c>
      <c r="C1187" s="1">
        <f>Forecast_Data!E1181</f>
        <v>1</v>
      </c>
      <c r="D1187" s="1">
        <f>Forecast_Data!F1181</f>
        <v>0</v>
      </c>
      <c r="E1187" s="1">
        <f>Forecast_Data!G1181</f>
        <v>0</v>
      </c>
      <c r="F1187" s="1">
        <f>Forecast_Data!H1181</f>
        <v>1</v>
      </c>
      <c r="G1187" s="1">
        <f>Forecast_Data!I1181</f>
        <v>0</v>
      </c>
      <c r="H1187" s="1">
        <f>Forecast_Data!J1181</f>
        <v>42</v>
      </c>
      <c r="I1187" s="1">
        <f>Forecast_Data!K1181</f>
        <v>1</v>
      </c>
      <c r="J1187" s="1" t="str">
        <f>Forecast_Data!L1181</f>
        <v>Shayne Graham</v>
      </c>
      <c r="K1187" s="1" t="str">
        <f t="shared" si="79"/>
        <v>Shayne Graham-2012</v>
      </c>
      <c r="L1187" s="13">
        <f t="shared" si="82"/>
        <v>0.74218720839071506</v>
      </c>
      <c r="M1187" s="13">
        <f t="shared" si="80"/>
        <v>0.25781279160928494</v>
      </c>
      <c r="N1187" s="4">
        <f t="shared" si="81"/>
        <v>6.6467435517372581E-2</v>
      </c>
    </row>
    <row r="1188" spans="1:14" x14ac:dyDescent="0.25">
      <c r="A1188" s="1">
        <f>Forecast_Data!C1182</f>
        <v>2012</v>
      </c>
      <c r="B1188" s="1">
        <v>1</v>
      </c>
      <c r="C1188" s="1">
        <f>Forecast_Data!E1182</f>
        <v>0</v>
      </c>
      <c r="D1188" s="1">
        <f>Forecast_Data!F1182</f>
        <v>0</v>
      </c>
      <c r="E1188" s="1">
        <f>Forecast_Data!G1182</f>
        <v>1</v>
      </c>
      <c r="F1188" s="1">
        <f>Forecast_Data!H1182</f>
        <v>1</v>
      </c>
      <c r="G1188" s="1">
        <f>Forecast_Data!I1182</f>
        <v>0</v>
      </c>
      <c r="H1188" s="1">
        <f>Forecast_Data!J1182</f>
        <v>50</v>
      </c>
      <c r="I1188" s="1">
        <f>Forecast_Data!K1182</f>
        <v>1</v>
      </c>
      <c r="J1188" s="1" t="str">
        <f>Forecast_Data!L1182</f>
        <v>Shayne Graham</v>
      </c>
      <c r="K1188" s="1" t="str">
        <f t="shared" si="79"/>
        <v>Shayne Graham-2012</v>
      </c>
      <c r="L1188" s="13">
        <f t="shared" si="82"/>
        <v>0.55579385174712015</v>
      </c>
      <c r="M1188" s="13">
        <f t="shared" si="80"/>
        <v>0.44420614825287985</v>
      </c>
      <c r="N1188" s="4">
        <f t="shared" si="81"/>
        <v>0.19731910214565948</v>
      </c>
    </row>
    <row r="1189" spans="1:14" x14ac:dyDescent="0.25">
      <c r="A1189" s="1">
        <f>Forecast_Data!C1183</f>
        <v>2012</v>
      </c>
      <c r="B1189" s="1">
        <v>1</v>
      </c>
      <c r="C1189" s="1">
        <f>Forecast_Data!E1183</f>
        <v>0</v>
      </c>
      <c r="D1189" s="1">
        <f>Forecast_Data!F1183</f>
        <v>0</v>
      </c>
      <c r="E1189" s="1">
        <f>Forecast_Data!G1183</f>
        <v>1</v>
      </c>
      <c r="F1189" s="1">
        <f>Forecast_Data!H1183</f>
        <v>0</v>
      </c>
      <c r="G1189" s="1">
        <f>Forecast_Data!I1183</f>
        <v>0</v>
      </c>
      <c r="H1189" s="1">
        <f>Forecast_Data!J1183</f>
        <v>27</v>
      </c>
      <c r="I1189" s="1">
        <f>Forecast_Data!K1183</f>
        <v>1</v>
      </c>
      <c r="J1189" s="1" t="str">
        <f>Forecast_Data!L1183</f>
        <v>Shayne Graham</v>
      </c>
      <c r="K1189" s="1" t="str">
        <f t="shared" si="79"/>
        <v>Shayne Graham-2012</v>
      </c>
      <c r="L1189" s="13">
        <f t="shared" si="82"/>
        <v>0.95610790006838764</v>
      </c>
      <c r="M1189" s="13">
        <f t="shared" si="80"/>
        <v>4.3892099931612361E-2</v>
      </c>
      <c r="N1189" s="4">
        <f t="shared" si="81"/>
        <v>1.9265164364066457E-3</v>
      </c>
    </row>
    <row r="1190" spans="1:14" x14ac:dyDescent="0.25">
      <c r="A1190" s="1">
        <f>Forecast_Data!C1184</f>
        <v>2012</v>
      </c>
      <c r="B1190" s="1">
        <v>1</v>
      </c>
      <c r="C1190" s="1">
        <f>Forecast_Data!E1184</f>
        <v>0</v>
      </c>
      <c r="D1190" s="1">
        <f>Forecast_Data!F1184</f>
        <v>0</v>
      </c>
      <c r="E1190" s="1">
        <f>Forecast_Data!G1184</f>
        <v>1</v>
      </c>
      <c r="F1190" s="1">
        <f>Forecast_Data!H1184</f>
        <v>0</v>
      </c>
      <c r="G1190" s="1">
        <f>Forecast_Data!I1184</f>
        <v>0</v>
      </c>
      <c r="H1190" s="1">
        <f>Forecast_Data!J1184</f>
        <v>55</v>
      </c>
      <c r="I1190" s="1">
        <f>Forecast_Data!K1184</f>
        <v>1</v>
      </c>
      <c r="J1190" s="1" t="str">
        <f>Forecast_Data!L1184</f>
        <v>Shayne Graham</v>
      </c>
      <c r="K1190" s="1" t="str">
        <f t="shared" si="79"/>
        <v>Shayne Graham-2012</v>
      </c>
      <c r="L1190" s="13">
        <f t="shared" si="82"/>
        <v>0.46800070720516346</v>
      </c>
      <c r="M1190" s="13">
        <f t="shared" si="80"/>
        <v>0.53199929279483649</v>
      </c>
      <c r="N1190" s="4">
        <f t="shared" si="81"/>
        <v>0.28302324753420616</v>
      </c>
    </row>
    <row r="1191" spans="1:14" x14ac:dyDescent="0.25">
      <c r="A1191" s="1">
        <f>Forecast_Data!C1185</f>
        <v>2013</v>
      </c>
      <c r="B1191" s="1">
        <v>1</v>
      </c>
      <c r="C1191" s="1">
        <f>Forecast_Data!E1185</f>
        <v>1</v>
      </c>
      <c r="D1191" s="1">
        <f>Forecast_Data!F1185</f>
        <v>0</v>
      </c>
      <c r="E1191" s="1">
        <f>Forecast_Data!G1185</f>
        <v>1</v>
      </c>
      <c r="F1191" s="1">
        <f>Forecast_Data!H1185</f>
        <v>1</v>
      </c>
      <c r="G1191" s="1">
        <f>Forecast_Data!I1185</f>
        <v>0</v>
      </c>
      <c r="H1191" s="1">
        <f>Forecast_Data!J1185</f>
        <v>40</v>
      </c>
      <c r="I1191" s="1">
        <f>Forecast_Data!K1185</f>
        <v>1</v>
      </c>
      <c r="J1191" s="1" t="str">
        <f>Forecast_Data!L1185</f>
        <v>Shayne Graham</v>
      </c>
      <c r="K1191" s="1" t="str">
        <f t="shared" si="79"/>
        <v>Shayne Graham-2013</v>
      </c>
      <c r="L1191" s="13">
        <f t="shared" si="82"/>
        <v>0.74512148692374836</v>
      </c>
      <c r="M1191" s="13">
        <f t="shared" si="80"/>
        <v>0.25487851307625164</v>
      </c>
      <c r="N1191" s="4">
        <f t="shared" si="81"/>
        <v>6.4963056427960977E-2</v>
      </c>
    </row>
    <row r="1192" spans="1:14" x14ac:dyDescent="0.25">
      <c r="A1192" s="1">
        <f>Forecast_Data!C1186</f>
        <v>2013</v>
      </c>
      <c r="B1192" s="1">
        <v>1</v>
      </c>
      <c r="C1192" s="1">
        <f>Forecast_Data!E1186</f>
        <v>1</v>
      </c>
      <c r="D1192" s="1">
        <f>Forecast_Data!F1186</f>
        <v>0</v>
      </c>
      <c r="E1192" s="1">
        <f>Forecast_Data!G1186</f>
        <v>1</v>
      </c>
      <c r="F1192" s="1">
        <f>Forecast_Data!H1186</f>
        <v>1</v>
      </c>
      <c r="G1192" s="1">
        <f>Forecast_Data!I1186</f>
        <v>0</v>
      </c>
      <c r="H1192" s="1">
        <f>Forecast_Data!J1186</f>
        <v>24</v>
      </c>
      <c r="I1192" s="1">
        <f>Forecast_Data!K1186</f>
        <v>1</v>
      </c>
      <c r="J1192" s="1" t="str">
        <f>Forecast_Data!L1186</f>
        <v>Shayne Graham</v>
      </c>
      <c r="K1192" s="1" t="str">
        <f t="shared" si="79"/>
        <v>Shayne Graham-2013</v>
      </c>
      <c r="L1192" s="13">
        <f t="shared" si="82"/>
        <v>0.94817424161308017</v>
      </c>
      <c r="M1192" s="13">
        <f t="shared" si="80"/>
        <v>5.1825758386919829E-2</v>
      </c>
      <c r="N1192" s="4">
        <f t="shared" si="81"/>
        <v>2.6859092323793911E-3</v>
      </c>
    </row>
    <row r="1193" spans="1:14" x14ac:dyDescent="0.25">
      <c r="A1193" s="1">
        <f>Forecast_Data!C1187</f>
        <v>2013</v>
      </c>
      <c r="B1193" s="1">
        <v>1</v>
      </c>
      <c r="C1193" s="1">
        <f>Forecast_Data!E1187</f>
        <v>0</v>
      </c>
      <c r="D1193" s="1">
        <f>Forecast_Data!F1187</f>
        <v>1</v>
      </c>
      <c r="E1193" s="1">
        <f>Forecast_Data!G1187</f>
        <v>0</v>
      </c>
      <c r="F1193" s="1">
        <f>Forecast_Data!H1187</f>
        <v>1</v>
      </c>
      <c r="G1193" s="1">
        <f>Forecast_Data!I1187</f>
        <v>0</v>
      </c>
      <c r="H1193" s="1">
        <f>Forecast_Data!J1187</f>
        <v>36</v>
      </c>
      <c r="I1193" s="1">
        <f>Forecast_Data!K1187</f>
        <v>1</v>
      </c>
      <c r="J1193" s="1" t="str">
        <f>Forecast_Data!L1187</f>
        <v>Shayne Graham</v>
      </c>
      <c r="K1193" s="1" t="str">
        <f t="shared" si="79"/>
        <v>Shayne Graham-2013</v>
      </c>
      <c r="L1193" s="13">
        <f t="shared" si="82"/>
        <v>0.84098452109211397</v>
      </c>
      <c r="M1193" s="13">
        <f t="shared" si="80"/>
        <v>0.15901547890788603</v>
      </c>
      <c r="N1193" s="4">
        <f t="shared" si="81"/>
        <v>2.5285922532304349E-2</v>
      </c>
    </row>
    <row r="1194" spans="1:14" x14ac:dyDescent="0.25">
      <c r="A1194" s="1">
        <f>Forecast_Data!C1188</f>
        <v>2013</v>
      </c>
      <c r="B1194" s="1">
        <v>1</v>
      </c>
      <c r="C1194" s="1">
        <f>Forecast_Data!E1188</f>
        <v>0</v>
      </c>
      <c r="D1194" s="1">
        <f>Forecast_Data!F1188</f>
        <v>1</v>
      </c>
      <c r="E1194" s="1">
        <f>Forecast_Data!G1188</f>
        <v>0</v>
      </c>
      <c r="F1194" s="1">
        <f>Forecast_Data!H1188</f>
        <v>1</v>
      </c>
      <c r="G1194" s="1">
        <f>Forecast_Data!I1188</f>
        <v>0</v>
      </c>
      <c r="H1194" s="1">
        <f>Forecast_Data!J1188</f>
        <v>46</v>
      </c>
      <c r="I1194" s="1">
        <f>Forecast_Data!K1188</f>
        <v>1</v>
      </c>
      <c r="J1194" s="1" t="str">
        <f>Forecast_Data!L1188</f>
        <v>Shayne Graham</v>
      </c>
      <c r="K1194" s="1" t="str">
        <f t="shared" si="79"/>
        <v>Shayne Graham-2013</v>
      </c>
      <c r="L1194" s="13">
        <f t="shared" si="82"/>
        <v>0.62700511660190006</v>
      </c>
      <c r="M1194" s="13">
        <f t="shared" si="80"/>
        <v>0.37299488339809994</v>
      </c>
      <c r="N1194" s="4">
        <f t="shared" si="81"/>
        <v>0.13912518304116217</v>
      </c>
    </row>
    <row r="1195" spans="1:14" x14ac:dyDescent="0.25">
      <c r="A1195" s="1">
        <f>Forecast_Data!C1189</f>
        <v>2013</v>
      </c>
      <c r="B1195" s="1">
        <v>1</v>
      </c>
      <c r="C1195" s="1">
        <f>Forecast_Data!E1189</f>
        <v>0</v>
      </c>
      <c r="D1195" s="1">
        <f>Forecast_Data!F1189</f>
        <v>1</v>
      </c>
      <c r="E1195" s="1">
        <f>Forecast_Data!G1189</f>
        <v>0</v>
      </c>
      <c r="F1195" s="1">
        <f>Forecast_Data!H1189</f>
        <v>1</v>
      </c>
      <c r="G1195" s="1">
        <f>Forecast_Data!I1189</f>
        <v>0</v>
      </c>
      <c r="H1195" s="1">
        <f>Forecast_Data!J1189</f>
        <v>35</v>
      </c>
      <c r="I1195" s="1">
        <f>Forecast_Data!K1189</f>
        <v>1</v>
      </c>
      <c r="J1195" s="1" t="str">
        <f>Forecast_Data!L1189</f>
        <v>Shayne Graham</v>
      </c>
      <c r="K1195" s="1" t="str">
        <f t="shared" si="79"/>
        <v>Shayne Graham-2013</v>
      </c>
      <c r="L1195" s="13">
        <f t="shared" si="82"/>
        <v>0.85572031016265093</v>
      </c>
      <c r="M1195" s="13">
        <f t="shared" si="80"/>
        <v>0.14427968983734907</v>
      </c>
      <c r="N1195" s="4">
        <f t="shared" si="81"/>
        <v>2.0816628899561648E-2</v>
      </c>
    </row>
    <row r="1196" spans="1:14" x14ac:dyDescent="0.25">
      <c r="A1196" s="1">
        <f>Forecast_Data!C1190</f>
        <v>2013</v>
      </c>
      <c r="B1196" s="1">
        <v>1</v>
      </c>
      <c r="C1196" s="1">
        <f>Forecast_Data!E1190</f>
        <v>0</v>
      </c>
      <c r="D1196" s="1">
        <f>Forecast_Data!F1190</f>
        <v>1</v>
      </c>
      <c r="E1196" s="1">
        <f>Forecast_Data!G1190</f>
        <v>0</v>
      </c>
      <c r="F1196" s="1">
        <f>Forecast_Data!H1190</f>
        <v>1</v>
      </c>
      <c r="G1196" s="1">
        <f>Forecast_Data!I1190</f>
        <v>0</v>
      </c>
      <c r="H1196" s="1">
        <f>Forecast_Data!J1190</f>
        <v>32</v>
      </c>
      <c r="I1196" s="1">
        <f>Forecast_Data!K1190</f>
        <v>1</v>
      </c>
      <c r="J1196" s="1" t="str">
        <f>Forecast_Data!L1190</f>
        <v>Shayne Graham</v>
      </c>
      <c r="K1196" s="1" t="str">
        <f t="shared" si="79"/>
        <v>Shayne Graham-2013</v>
      </c>
      <c r="L1196" s="13">
        <f t="shared" si="82"/>
        <v>0.89321829461527502</v>
      </c>
      <c r="M1196" s="13">
        <f t="shared" si="80"/>
        <v>0.10678170538472498</v>
      </c>
      <c r="N1196" s="4">
        <f t="shared" si="81"/>
        <v>1.1402332604870204E-2</v>
      </c>
    </row>
    <row r="1197" spans="1:14" x14ac:dyDescent="0.25">
      <c r="A1197" s="1">
        <f>Forecast_Data!C1191</f>
        <v>2013</v>
      </c>
      <c r="B1197" s="1">
        <v>1</v>
      </c>
      <c r="C1197" s="1">
        <f>Forecast_Data!E1191</f>
        <v>1</v>
      </c>
      <c r="D1197" s="1">
        <f>Forecast_Data!F1191</f>
        <v>1</v>
      </c>
      <c r="E1197" s="1">
        <f>Forecast_Data!G1191</f>
        <v>1</v>
      </c>
      <c r="F1197" s="1">
        <f>Forecast_Data!H1191</f>
        <v>0</v>
      </c>
      <c r="G1197" s="1">
        <f>Forecast_Data!I1191</f>
        <v>0</v>
      </c>
      <c r="H1197" s="1">
        <f>Forecast_Data!J1191</f>
        <v>45</v>
      </c>
      <c r="I1197" s="1">
        <f>Forecast_Data!K1191</f>
        <v>0</v>
      </c>
      <c r="J1197" s="1" t="str">
        <f>Forecast_Data!L1191</f>
        <v>Shayne Graham</v>
      </c>
      <c r="K1197" s="1" t="str">
        <f t="shared" si="79"/>
        <v>Shayne Graham-2013</v>
      </c>
      <c r="L1197" s="13">
        <f t="shared" si="82"/>
        <v>0.58502685271670263</v>
      </c>
      <c r="M1197" s="13">
        <f t="shared" si="80"/>
        <v>-0.58502685271670263</v>
      </c>
      <c r="N1197" s="4">
        <f t="shared" si="81"/>
        <v>0.34225641839961046</v>
      </c>
    </row>
    <row r="1198" spans="1:14" x14ac:dyDescent="0.25">
      <c r="A1198" s="1">
        <f>Forecast_Data!C1192</f>
        <v>2013</v>
      </c>
      <c r="B1198" s="1">
        <v>1</v>
      </c>
      <c r="C1198" s="1">
        <f>Forecast_Data!E1192</f>
        <v>1</v>
      </c>
      <c r="D1198" s="1">
        <f>Forecast_Data!F1192</f>
        <v>1</v>
      </c>
      <c r="E1198" s="1">
        <f>Forecast_Data!G1192</f>
        <v>1</v>
      </c>
      <c r="F1198" s="1">
        <f>Forecast_Data!H1192</f>
        <v>0</v>
      </c>
      <c r="G1198" s="1">
        <f>Forecast_Data!I1192</f>
        <v>0</v>
      </c>
      <c r="H1198" s="1">
        <f>Forecast_Data!J1192</f>
        <v>48</v>
      </c>
      <c r="I1198" s="1">
        <f>Forecast_Data!K1192</f>
        <v>0</v>
      </c>
      <c r="J1198" s="1" t="str">
        <f>Forecast_Data!L1192</f>
        <v>Shayne Graham</v>
      </c>
      <c r="K1198" s="1" t="str">
        <f t="shared" si="79"/>
        <v>Shayne Graham-2013</v>
      </c>
      <c r="L1198" s="13">
        <f t="shared" si="82"/>
        <v>0.49989735588639905</v>
      </c>
      <c r="M1198" s="13">
        <f t="shared" si="80"/>
        <v>-0.49989735588639905</v>
      </c>
      <c r="N1198" s="4">
        <f t="shared" si="81"/>
        <v>0.24989736642221311</v>
      </c>
    </row>
    <row r="1199" spans="1:14" x14ac:dyDescent="0.25">
      <c r="A1199" s="1">
        <f>Forecast_Data!C1193</f>
        <v>2014</v>
      </c>
      <c r="B1199" s="1">
        <v>1</v>
      </c>
      <c r="C1199" s="1">
        <f>Forecast_Data!E1193</f>
        <v>0</v>
      </c>
      <c r="D1199" s="1">
        <f>Forecast_Data!F1193</f>
        <v>0</v>
      </c>
      <c r="E1199" s="1">
        <f>Forecast_Data!G1193</f>
        <v>0</v>
      </c>
      <c r="F1199" s="1">
        <f>Forecast_Data!H1193</f>
        <v>1</v>
      </c>
      <c r="G1199" s="1">
        <f>Forecast_Data!I1193</f>
        <v>0</v>
      </c>
      <c r="H1199" s="1">
        <f>Forecast_Data!J1193</f>
        <v>27</v>
      </c>
      <c r="I1199" s="1">
        <f>Forecast_Data!K1193</f>
        <v>1</v>
      </c>
      <c r="J1199" s="1" t="str">
        <f>Forecast_Data!L1193</f>
        <v>Shayne Graham</v>
      </c>
      <c r="K1199" s="1" t="str">
        <f t="shared" si="79"/>
        <v>Shayne Graham-2014</v>
      </c>
      <c r="L1199" s="13">
        <f t="shared" si="82"/>
        <v>0.95581464092396862</v>
      </c>
      <c r="M1199" s="13">
        <f t="shared" si="80"/>
        <v>4.4185359076031383E-2</v>
      </c>
      <c r="N1199" s="4">
        <f t="shared" si="81"/>
        <v>1.9523459566778288E-3</v>
      </c>
    </row>
    <row r="1200" spans="1:14" x14ac:dyDescent="0.25">
      <c r="A1200" s="1">
        <f>Forecast_Data!C1194</f>
        <v>2014</v>
      </c>
      <c r="B1200" s="1">
        <v>1</v>
      </c>
      <c r="C1200" s="1">
        <f>Forecast_Data!E1194</f>
        <v>1</v>
      </c>
      <c r="D1200" s="1">
        <f>Forecast_Data!F1194</f>
        <v>1</v>
      </c>
      <c r="E1200" s="1">
        <f>Forecast_Data!G1194</f>
        <v>0</v>
      </c>
      <c r="F1200" s="1">
        <f>Forecast_Data!H1194</f>
        <v>1</v>
      </c>
      <c r="G1200" s="1">
        <f>Forecast_Data!I1194</f>
        <v>0</v>
      </c>
      <c r="H1200" s="1">
        <f>Forecast_Data!J1194</f>
        <v>51</v>
      </c>
      <c r="I1200" s="1">
        <f>Forecast_Data!K1194</f>
        <v>0</v>
      </c>
      <c r="J1200" s="1" t="str">
        <f>Forecast_Data!L1194</f>
        <v>Shayne Graham</v>
      </c>
      <c r="K1200" s="1" t="str">
        <f t="shared" si="79"/>
        <v>Shayne Graham-2014</v>
      </c>
      <c r="L1200" s="13">
        <f t="shared" si="82"/>
        <v>0.41308393842528762</v>
      </c>
      <c r="M1200" s="13">
        <f t="shared" si="80"/>
        <v>-0.41308393842528762</v>
      </c>
      <c r="N1200" s="4">
        <f t="shared" si="81"/>
        <v>0.17063834018494681</v>
      </c>
    </row>
    <row r="1201" spans="1:14" x14ac:dyDescent="0.25">
      <c r="A1201" s="1">
        <f>Forecast_Data!C1195</f>
        <v>2014</v>
      </c>
      <c r="B1201" s="1">
        <v>1</v>
      </c>
      <c r="C1201" s="1">
        <f>Forecast_Data!E1195</f>
        <v>1</v>
      </c>
      <c r="D1201" s="1">
        <f>Forecast_Data!F1195</f>
        <v>1</v>
      </c>
      <c r="E1201" s="1">
        <f>Forecast_Data!G1195</f>
        <v>0</v>
      </c>
      <c r="F1201" s="1">
        <f>Forecast_Data!H1195</f>
        <v>1</v>
      </c>
      <c r="G1201" s="1">
        <f>Forecast_Data!I1195</f>
        <v>0</v>
      </c>
      <c r="H1201" s="1">
        <f>Forecast_Data!J1195</f>
        <v>25</v>
      </c>
      <c r="I1201" s="1">
        <f>Forecast_Data!K1195</f>
        <v>1</v>
      </c>
      <c r="J1201" s="1" t="str">
        <f>Forecast_Data!L1195</f>
        <v>Shayne Graham</v>
      </c>
      <c r="K1201" s="1" t="str">
        <f t="shared" si="79"/>
        <v>Shayne Graham-2014</v>
      </c>
      <c r="L1201" s="13">
        <f t="shared" si="82"/>
        <v>0.93269485680253339</v>
      </c>
      <c r="M1201" s="13">
        <f t="shared" si="80"/>
        <v>6.730514319746661E-2</v>
      </c>
      <c r="N1201" s="4">
        <f t="shared" si="81"/>
        <v>4.5299823008314857E-3</v>
      </c>
    </row>
    <row r="1202" spans="1:14" x14ac:dyDescent="0.25">
      <c r="A1202" s="1">
        <f>Forecast_Data!C1196</f>
        <v>2015</v>
      </c>
      <c r="B1202" s="1">
        <v>1</v>
      </c>
      <c r="C1202" s="1">
        <f>Forecast_Data!E1196</f>
        <v>0</v>
      </c>
      <c r="D1202" s="1">
        <f>Forecast_Data!F1196</f>
        <v>0</v>
      </c>
      <c r="E1202" s="1">
        <f>Forecast_Data!G1196</f>
        <v>1</v>
      </c>
      <c r="F1202" s="1">
        <f>Forecast_Data!H1196</f>
        <v>1</v>
      </c>
      <c r="G1202" s="1">
        <f>Forecast_Data!I1196</f>
        <v>0</v>
      </c>
      <c r="H1202" s="1">
        <f>Forecast_Data!J1196</f>
        <v>28</v>
      </c>
      <c r="I1202" s="1">
        <f>Forecast_Data!K1196</f>
        <v>1</v>
      </c>
      <c r="J1202" s="1" t="str">
        <f>Forecast_Data!L1196</f>
        <v>Shayne Graham</v>
      </c>
      <c r="K1202" s="1" t="str">
        <f t="shared" si="79"/>
        <v>Shayne Graham-2015</v>
      </c>
      <c r="L1202" s="13">
        <f t="shared" si="82"/>
        <v>0.93967052151841834</v>
      </c>
      <c r="M1202" s="13">
        <f t="shared" si="80"/>
        <v>6.0329478481581655E-2</v>
      </c>
      <c r="N1202" s="4">
        <f t="shared" si="81"/>
        <v>3.639645973859624E-3</v>
      </c>
    </row>
    <row r="1203" spans="1:14" x14ac:dyDescent="0.25">
      <c r="A1203" s="1">
        <f>Forecast_Data!C1197</f>
        <v>2015</v>
      </c>
      <c r="B1203" s="1">
        <v>1</v>
      </c>
      <c r="C1203" s="1">
        <f>Forecast_Data!E1197</f>
        <v>0</v>
      </c>
      <c r="D1203" s="1">
        <f>Forecast_Data!F1197</f>
        <v>0</v>
      </c>
      <c r="E1203" s="1">
        <f>Forecast_Data!G1197</f>
        <v>1</v>
      </c>
      <c r="F1203" s="1">
        <f>Forecast_Data!H1197</f>
        <v>1</v>
      </c>
      <c r="G1203" s="1">
        <f>Forecast_Data!I1197</f>
        <v>0</v>
      </c>
      <c r="H1203" s="1">
        <f>Forecast_Data!J1197</f>
        <v>47</v>
      </c>
      <c r="I1203" s="1">
        <f>Forecast_Data!K1197</f>
        <v>1</v>
      </c>
      <c r="J1203" s="1" t="str">
        <f>Forecast_Data!L1197</f>
        <v>Shayne Graham</v>
      </c>
      <c r="K1203" s="1" t="str">
        <f t="shared" si="79"/>
        <v>Shayne Graham-2015</v>
      </c>
      <c r="L1203" s="13">
        <f t="shared" si="82"/>
        <v>0.63829306485044435</v>
      </c>
      <c r="M1203" s="13">
        <f t="shared" si="80"/>
        <v>0.36170693514955565</v>
      </c>
      <c r="N1203" s="4">
        <f t="shared" si="81"/>
        <v>0.13083190693528485</v>
      </c>
    </row>
    <row r="1204" spans="1:14" x14ac:dyDescent="0.25">
      <c r="A1204" s="1">
        <f>Forecast_Data!C1198</f>
        <v>2015</v>
      </c>
      <c r="B1204" s="1">
        <v>1</v>
      </c>
      <c r="C1204" s="1">
        <f>Forecast_Data!E1198</f>
        <v>0</v>
      </c>
      <c r="D1204" s="1">
        <f>Forecast_Data!F1198</f>
        <v>0</v>
      </c>
      <c r="E1204" s="1">
        <f>Forecast_Data!G1198</f>
        <v>1</v>
      </c>
      <c r="F1204" s="1">
        <f>Forecast_Data!H1198</f>
        <v>1</v>
      </c>
      <c r="G1204" s="1">
        <f>Forecast_Data!I1198</f>
        <v>0</v>
      </c>
      <c r="H1204" s="1">
        <f>Forecast_Data!J1198</f>
        <v>52</v>
      </c>
      <c r="I1204" s="1">
        <f>Forecast_Data!K1198</f>
        <v>1</v>
      </c>
      <c r="J1204" s="1" t="str">
        <f>Forecast_Data!L1198</f>
        <v>Shayne Graham</v>
      </c>
      <c r="K1204" s="1" t="str">
        <f t="shared" si="79"/>
        <v>Shayne Graham-2015</v>
      </c>
      <c r="L1204" s="13">
        <f t="shared" si="82"/>
        <v>0.49871809316657645</v>
      </c>
      <c r="M1204" s="13">
        <f t="shared" si="80"/>
        <v>0.50128190683342355</v>
      </c>
      <c r="N1204" s="4">
        <f t="shared" si="81"/>
        <v>0.25128355011855313</v>
      </c>
    </row>
    <row r="1205" spans="1:14" x14ac:dyDescent="0.25">
      <c r="A1205" s="1">
        <f>Forecast_Data!C1199</f>
        <v>2015</v>
      </c>
      <c r="B1205" s="1">
        <v>1</v>
      </c>
      <c r="C1205" s="1">
        <f>Forecast_Data!E1199</f>
        <v>0</v>
      </c>
      <c r="D1205" s="1">
        <f>Forecast_Data!F1199</f>
        <v>0</v>
      </c>
      <c r="E1205" s="1">
        <f>Forecast_Data!G1199</f>
        <v>1</v>
      </c>
      <c r="F1205" s="1">
        <f>Forecast_Data!H1199</f>
        <v>1</v>
      </c>
      <c r="G1205" s="1">
        <f>Forecast_Data!I1199</f>
        <v>0</v>
      </c>
      <c r="H1205" s="1">
        <f>Forecast_Data!J1199</f>
        <v>29</v>
      </c>
      <c r="I1205" s="1">
        <f>Forecast_Data!K1199</f>
        <v>1</v>
      </c>
      <c r="J1205" s="1" t="str">
        <f>Forecast_Data!L1199</f>
        <v>Shayne Graham</v>
      </c>
      <c r="K1205" s="1" t="str">
        <f t="shared" si="79"/>
        <v>Shayne Graham-2015</v>
      </c>
      <c r="L1205" s="13">
        <f t="shared" si="82"/>
        <v>0.93283589145580981</v>
      </c>
      <c r="M1205" s="13">
        <f t="shared" si="80"/>
        <v>6.7164108544190193E-2</v>
      </c>
      <c r="N1205" s="4">
        <f t="shared" si="81"/>
        <v>4.5110174765357622E-3</v>
      </c>
    </row>
    <row r="1206" spans="1:14" x14ac:dyDescent="0.25">
      <c r="A1206" s="1">
        <f>Forecast_Data!C1200</f>
        <v>2015</v>
      </c>
      <c r="B1206" s="1">
        <v>1</v>
      </c>
      <c r="C1206" s="1">
        <f>Forecast_Data!E1200</f>
        <v>0</v>
      </c>
      <c r="D1206" s="1">
        <f>Forecast_Data!F1200</f>
        <v>0</v>
      </c>
      <c r="E1206" s="1">
        <f>Forecast_Data!G1200</f>
        <v>0</v>
      </c>
      <c r="F1206" s="1">
        <f>Forecast_Data!H1200</f>
        <v>1</v>
      </c>
      <c r="G1206" s="1">
        <f>Forecast_Data!I1200</f>
        <v>0</v>
      </c>
      <c r="H1206" s="1">
        <f>Forecast_Data!J1200</f>
        <v>34</v>
      </c>
      <c r="I1206" s="1">
        <f>Forecast_Data!K1200</f>
        <v>1</v>
      </c>
      <c r="J1206" s="1" t="str">
        <f>Forecast_Data!L1200</f>
        <v>Shayne Graham</v>
      </c>
      <c r="K1206" s="1" t="str">
        <f t="shared" si="79"/>
        <v>Shayne Graham-2015</v>
      </c>
      <c r="L1206" s="13">
        <f t="shared" si="82"/>
        <v>0.90651811319435049</v>
      </c>
      <c r="M1206" s="13">
        <f t="shared" si="80"/>
        <v>9.3481886805649506E-2</v>
      </c>
      <c r="N1206" s="4">
        <f t="shared" si="81"/>
        <v>8.7388631607442663E-3</v>
      </c>
    </row>
    <row r="1207" spans="1:14" x14ac:dyDescent="0.25">
      <c r="A1207" s="1">
        <f>Forecast_Data!C1201</f>
        <v>2015</v>
      </c>
      <c r="B1207" s="1">
        <v>1</v>
      </c>
      <c r="C1207" s="1">
        <f>Forecast_Data!E1201</f>
        <v>0</v>
      </c>
      <c r="D1207" s="1">
        <f>Forecast_Data!F1201</f>
        <v>0</v>
      </c>
      <c r="E1207" s="1">
        <f>Forecast_Data!G1201</f>
        <v>0</v>
      </c>
      <c r="F1207" s="1">
        <f>Forecast_Data!H1201</f>
        <v>1</v>
      </c>
      <c r="G1207" s="1">
        <f>Forecast_Data!I1201</f>
        <v>0</v>
      </c>
      <c r="H1207" s="1">
        <f>Forecast_Data!J1201</f>
        <v>33</v>
      </c>
      <c r="I1207" s="1">
        <f>Forecast_Data!K1201</f>
        <v>1</v>
      </c>
      <c r="J1207" s="1" t="str">
        <f>Forecast_Data!L1201</f>
        <v>Shayne Graham</v>
      </c>
      <c r="K1207" s="1" t="str">
        <f t="shared" si="79"/>
        <v>Shayne Graham-2015</v>
      </c>
      <c r="L1207" s="13">
        <f t="shared" si="82"/>
        <v>0.91578908127035819</v>
      </c>
      <c r="M1207" s="13">
        <f t="shared" si="80"/>
        <v>8.4210918729641815E-2</v>
      </c>
      <c r="N1207" s="4">
        <f t="shared" si="81"/>
        <v>7.0914788332903387E-3</v>
      </c>
    </row>
    <row r="1208" spans="1:14" x14ac:dyDescent="0.25">
      <c r="A1208" s="1">
        <f>Forecast_Data!C1202</f>
        <v>2015</v>
      </c>
      <c r="B1208" s="1">
        <v>1</v>
      </c>
      <c r="C1208" s="1">
        <f>Forecast_Data!E1202</f>
        <v>0</v>
      </c>
      <c r="D1208" s="1">
        <f>Forecast_Data!F1202</f>
        <v>0</v>
      </c>
      <c r="E1208" s="1">
        <f>Forecast_Data!G1202</f>
        <v>0</v>
      </c>
      <c r="F1208" s="1">
        <f>Forecast_Data!H1202</f>
        <v>1</v>
      </c>
      <c r="G1208" s="1">
        <f>Forecast_Data!I1202</f>
        <v>0</v>
      </c>
      <c r="H1208" s="1">
        <f>Forecast_Data!J1202</f>
        <v>46</v>
      </c>
      <c r="I1208" s="1">
        <f>Forecast_Data!K1202</f>
        <v>1</v>
      </c>
      <c r="J1208" s="1" t="str">
        <f>Forecast_Data!L1202</f>
        <v>Shayne Graham</v>
      </c>
      <c r="K1208" s="1" t="str">
        <f t="shared" si="79"/>
        <v>Shayne Graham-2015</v>
      </c>
      <c r="L1208" s="13">
        <f t="shared" si="82"/>
        <v>0.71021434096769342</v>
      </c>
      <c r="M1208" s="13">
        <f t="shared" si="80"/>
        <v>0.28978565903230658</v>
      </c>
      <c r="N1208" s="4">
        <f t="shared" si="81"/>
        <v>8.3975728180788245E-2</v>
      </c>
    </row>
    <row r="1209" spans="1:14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</row>
    <row r="1210" spans="1:14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</row>
    <row r="1211" spans="1:14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</row>
  </sheetData>
  <sortState ref="S11:V26">
    <sortCondition descending="1" ref="T11:T26"/>
  </sortState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1"/>
  <sheetViews>
    <sheetView workbookViewId="0">
      <selection activeCell="K8" sqref="K8"/>
    </sheetView>
  </sheetViews>
  <sheetFormatPr defaultRowHeight="15" x14ac:dyDescent="0.25"/>
  <cols>
    <col min="2" max="2" width="12.7109375" bestFit="1" customWidth="1"/>
    <col min="10" max="10" width="19.85546875" bestFit="1" customWidth="1"/>
    <col min="11" max="11" width="5.5703125" bestFit="1" customWidth="1"/>
    <col min="12" max="12" width="5.5703125" customWidth="1"/>
    <col min="13" max="13" width="10" style="13" bestFit="1" customWidth="1"/>
    <col min="15" max="15" width="9.7109375" customWidth="1"/>
    <col min="20" max="20" width="19.85546875" bestFit="1" customWidth="1"/>
  </cols>
  <sheetData>
    <row r="1" spans="1:24" x14ac:dyDescent="0.25">
      <c r="B1" s="30" t="s">
        <v>190</v>
      </c>
      <c r="C1" s="30"/>
      <c r="D1" s="30"/>
      <c r="E1" s="30"/>
      <c r="F1" s="30"/>
      <c r="G1" s="30"/>
      <c r="H1" s="30"/>
    </row>
    <row r="2" spans="1:24" x14ac:dyDescent="0.25">
      <c r="A2" s="1" t="s">
        <v>179</v>
      </c>
      <c r="B2" s="1" t="s">
        <v>4</v>
      </c>
      <c r="C2" s="1" t="s">
        <v>27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188</v>
      </c>
      <c r="I2" s="1" t="s">
        <v>189</v>
      </c>
      <c r="K2" s="1"/>
      <c r="L2" s="1"/>
      <c r="O2" s="1" t="s">
        <v>184</v>
      </c>
    </row>
    <row r="3" spans="1:24" x14ac:dyDescent="0.25">
      <c r="A3" s="2">
        <v>0</v>
      </c>
      <c r="B3" s="2">
        <f>VLOOKUP(CONCATENATE(B2,"_1"),Estimates!$E$2:$F$500,2,FALSE)</f>
        <v>-0.30391365099648698</v>
      </c>
      <c r="C3" s="2">
        <f>VLOOKUP(CONCATENATE(C2,"_1"),Estimates!$E$2:$F$500,2,FALSE)</f>
        <v>-0.362460475809319</v>
      </c>
      <c r="D3" s="2">
        <f>VLOOKUP(CONCATENATE(D2,"_1"),Estimates!$E$2:$F$500,2,FALSE)</f>
        <v>-0.200014286851564</v>
      </c>
      <c r="E3" s="2">
        <f>VLOOKUP(CONCATENATE(E2,"_1"),Estimates!$E$2:$F$500,2,FALSE)</f>
        <v>-0.23296738700014899</v>
      </c>
      <c r="F3" s="2">
        <f>VLOOKUP(CONCATENATE(F2,"_1"),Estimates!$E$2:$F$500,2,FALSE)</f>
        <v>0.97910241557511701</v>
      </c>
      <c r="G3" s="2">
        <f>VLOOKUP(CONCATENATE(G2,"_1"),Estimates!$E$2:$F$500,2,FALSE)</f>
        <v>-0.71615656854361698</v>
      </c>
      <c r="H3" s="2">
        <f>VLOOKUP(CONCATENATE(H2,"_1"),Estimates!$E$2:$F$500,2,FALSE)</f>
        <v>1.4698358679423399E-2</v>
      </c>
      <c r="I3" s="2">
        <f>VLOOKUP(CONCATENATE(I2,"_1"),Estimates!$E$2:$F$500,2,FALSE)</f>
        <v>-1.1606079196078499E-4</v>
      </c>
    </row>
    <row r="4" spans="1:24" x14ac:dyDescent="0.25">
      <c r="A4" s="16">
        <v>2012</v>
      </c>
      <c r="B4" s="16">
        <v>2013</v>
      </c>
      <c r="C4" s="16">
        <v>2014</v>
      </c>
      <c r="D4" s="16">
        <v>2015</v>
      </c>
      <c r="E4" s="14"/>
      <c r="F4" s="14"/>
      <c r="G4" s="14"/>
    </row>
    <row r="5" spans="1:24" x14ac:dyDescent="0.25">
      <c r="A5" s="2">
        <f>VLOOKUP(A4,'My Graphs'!$A$3:$D$17,3,FALSE)</f>
        <v>0.3306</v>
      </c>
      <c r="B5" s="2">
        <f>VLOOKUP(B4,'My Graphs'!$A$3:$D$17,3,FALSE)</f>
        <v>0.37260000000000004</v>
      </c>
      <c r="C5" s="2">
        <f>VLOOKUP(C4,'My Graphs'!$A$3:$D$17,3,FALSE)</f>
        <v>0.41460000000000008</v>
      </c>
      <c r="D5" s="2">
        <f>VLOOKUP(D4,'My Graphs'!$A$3:$D$17,3,FALSE)</f>
        <v>0.45660000000000001</v>
      </c>
      <c r="U5" s="1" t="s">
        <v>187</v>
      </c>
      <c r="V5" s="1" t="s">
        <v>183</v>
      </c>
      <c r="W5" s="1" t="s">
        <v>184</v>
      </c>
    </row>
    <row r="6" spans="1:24" x14ac:dyDescent="0.25">
      <c r="T6" s="1" t="s">
        <v>186</v>
      </c>
      <c r="U6" s="1">
        <f>SUM(B$8:B$1208)</f>
        <v>1201</v>
      </c>
      <c r="V6" s="15">
        <f>AVERAGE(N8:N1208)</f>
        <v>-3.3540731188323714E-4</v>
      </c>
      <c r="W6" s="13">
        <f>SQRT(AVERAGE(O8:O1208))</f>
        <v>0.33872550521569711</v>
      </c>
      <c r="X6" s="12"/>
    </row>
    <row r="7" spans="1:24" x14ac:dyDescent="0.25">
      <c r="A7" s="1" t="str">
        <f>Forecast_Data!C1</f>
        <v>SEASON</v>
      </c>
      <c r="B7" s="1" t="s">
        <v>179</v>
      </c>
      <c r="C7" s="1" t="str">
        <f>Forecast_Data!E1</f>
        <v>PRECIP</v>
      </c>
      <c r="D7" s="1" t="str">
        <f>Forecast_Data!F1</f>
        <v>cold</v>
      </c>
      <c r="E7" s="1" t="str">
        <f>Forecast_Data!G1</f>
        <v>WINDY</v>
      </c>
      <c r="F7" s="1" t="str">
        <f>Forecast_Data!H1</f>
        <v>GRASS</v>
      </c>
      <c r="G7" s="1" t="str">
        <f>Forecast_Data!I1</f>
        <v>ALTITUDE</v>
      </c>
      <c r="H7" s="1" t="str">
        <f>Forecast_Data!J1</f>
        <v>DIST</v>
      </c>
      <c r="I7" s="1" t="str">
        <f>Forecast_Data!K1</f>
        <v>MAKE</v>
      </c>
      <c r="J7" s="1" t="str">
        <f>Forecast_Data!L1</f>
        <v>NAME</v>
      </c>
      <c r="K7" s="1"/>
      <c r="L7" s="1"/>
      <c r="M7" s="13" t="s">
        <v>180</v>
      </c>
      <c r="N7" t="s">
        <v>182</v>
      </c>
      <c r="O7" t="s">
        <v>185</v>
      </c>
      <c r="T7" s="1">
        <v>2012</v>
      </c>
      <c r="U7" s="1">
        <f>COUNTIF($A$8:$A$1208,$T7)</f>
        <v>469</v>
      </c>
      <c r="V7" s="15">
        <f>SUMIF($A$8:$A$1208,$T7,$N$8:$N$1208)/COUNTIF($A$8:$A$1208,$T7)</f>
        <v>-3.3344587391468399E-3</v>
      </c>
      <c r="W7" s="13">
        <f>SQRT(SUMIF($A$8:$A$1208,$T7,$O$8:$O$1208)/U7)</f>
        <v>0.34492986397560504</v>
      </c>
      <c r="X7" s="12"/>
    </row>
    <row r="8" spans="1:24" x14ac:dyDescent="0.25">
      <c r="A8" s="1">
        <f>Forecast_Data!C2</f>
        <v>2012</v>
      </c>
      <c r="B8" s="1">
        <v>1</v>
      </c>
      <c r="C8" s="1">
        <f>Forecast_Data!E2</f>
        <v>0</v>
      </c>
      <c r="D8" s="1">
        <f>Forecast_Data!F2</f>
        <v>0</v>
      </c>
      <c r="E8" s="1">
        <f>Forecast_Data!G2</f>
        <v>0</v>
      </c>
      <c r="F8" s="1">
        <f>Forecast_Data!H2</f>
        <v>0</v>
      </c>
      <c r="G8" s="1">
        <f>Forecast_Data!I2</f>
        <v>0</v>
      </c>
      <c r="H8" s="1">
        <f>Forecast_Data!J2</f>
        <v>24</v>
      </c>
      <c r="I8" s="1">
        <f>Forecast_Data!K2</f>
        <v>1</v>
      </c>
      <c r="J8" s="1" t="str">
        <f>Forecast_Data!L2</f>
        <v>Adam Vinatieri</v>
      </c>
      <c r="K8" s="2">
        <f>VLOOKUP(J8,Estimates!$C$9:$F$35,4,FALSE)</f>
        <v>14.3622565254569</v>
      </c>
      <c r="L8" s="2">
        <f>IF(A8=2012,$A$5,IF(A8=2013,$B$5,IF(A8=2014,$C$5,$D$5)))</f>
        <v>0.3306</v>
      </c>
      <c r="M8" s="13">
        <f>1/(1+EXP(-(SUMPRODUCT($A$3:$G$3,B8:H8)+$H$3*H8^2+$I$3*H8^3+K8+L8)))</f>
        <v>0.98746887083977419</v>
      </c>
      <c r="N8" s="13">
        <f>I8-M8</f>
        <v>1.2531129160225807E-2</v>
      </c>
      <c r="O8" s="4">
        <f>N8^2</f>
        <v>1.5702919803026153E-4</v>
      </c>
      <c r="T8" s="1">
        <v>2013</v>
      </c>
      <c r="U8" s="1">
        <f t="shared" ref="U8:U10" si="0">COUNTIF($A$8:$A$1208,$T8)</f>
        <v>332</v>
      </c>
      <c r="V8" s="15">
        <f>SUMIF($A$8:$A$1208,$T8,$N$8:$N$1208)/COUNTIF($A$8:$A$1208,$T8)</f>
        <v>4.8956634270986947E-3</v>
      </c>
      <c r="W8" s="13">
        <f t="shared" ref="W8:W10" si="1">SQRT(SUMIF($A$8:$A$1208,$T8,$O$8:$O$1208)/U8)</f>
        <v>0.3306655554517397</v>
      </c>
      <c r="X8" s="12"/>
    </row>
    <row r="9" spans="1:24" x14ac:dyDescent="0.25">
      <c r="A9" s="1">
        <f>Forecast_Data!C3</f>
        <v>2012</v>
      </c>
      <c r="B9" s="1">
        <v>1</v>
      </c>
      <c r="C9" s="1">
        <f>Forecast_Data!E3</f>
        <v>0</v>
      </c>
      <c r="D9" s="1">
        <f>Forecast_Data!F3</f>
        <v>0</v>
      </c>
      <c r="E9" s="1">
        <f>Forecast_Data!G3</f>
        <v>0</v>
      </c>
      <c r="F9" s="1">
        <f>Forecast_Data!H3</f>
        <v>0</v>
      </c>
      <c r="G9" s="1">
        <f>Forecast_Data!I3</f>
        <v>0</v>
      </c>
      <c r="H9" s="1">
        <f>Forecast_Data!J3</f>
        <v>53</v>
      </c>
      <c r="I9" s="1">
        <f>Forecast_Data!K3</f>
        <v>0</v>
      </c>
      <c r="J9" s="1" t="str">
        <f>Forecast_Data!L3</f>
        <v>Adam Vinatieri</v>
      </c>
      <c r="K9" s="2">
        <f>VLOOKUP(J9,Estimates!$C$9:$F$35,4,FALSE)</f>
        <v>14.3622565254569</v>
      </c>
      <c r="L9" s="2">
        <f t="shared" ref="L9:L72" si="2">IF(A9=2012,$A$5,IF(A9=2013,$B$5,IF(A9=2014,$C$5,$D$5)))</f>
        <v>0.3306</v>
      </c>
      <c r="M9" s="13">
        <f t="shared" ref="M9:M72" si="3">1/(1+EXP(-(SUMPRODUCT($A$3:$G$3,B9:H9)+$H$3*H9^2+$I$3*H9^3+K9+L9)))</f>
        <v>0.67818983042263559</v>
      </c>
      <c r="N9" s="13">
        <f t="shared" ref="N9:N72" si="4">I9-M9</f>
        <v>-0.67818983042263559</v>
      </c>
      <c r="O9" s="4">
        <f t="shared" ref="O9:O72" si="5">N9^2</f>
        <v>0.4599414460886832</v>
      </c>
      <c r="T9" s="1">
        <v>2014</v>
      </c>
      <c r="U9" s="1">
        <f t="shared" si="0"/>
        <v>208</v>
      </c>
      <c r="V9" s="15">
        <f>SUMIF($A$8:$A$1208,$T9,$N$8:$N$1208)/COUNTIF($A$8:$A$1208,$T9)</f>
        <v>1.2458036416979255E-2</v>
      </c>
      <c r="W9" s="13">
        <f t="shared" si="1"/>
        <v>0.32435136995247876</v>
      </c>
      <c r="X9" s="12"/>
    </row>
    <row r="10" spans="1:24" x14ac:dyDescent="0.25">
      <c r="A10" s="1">
        <f>Forecast_Data!C4</f>
        <v>2012</v>
      </c>
      <c r="B10" s="1">
        <v>1</v>
      </c>
      <c r="C10" s="1">
        <f>Forecast_Data!E4</f>
        <v>0</v>
      </c>
      <c r="D10" s="1">
        <f>Forecast_Data!F4</f>
        <v>0</v>
      </c>
      <c r="E10" s="1">
        <f>Forecast_Data!G4</f>
        <v>0</v>
      </c>
      <c r="F10" s="1">
        <f>Forecast_Data!H4</f>
        <v>0</v>
      </c>
      <c r="G10" s="1">
        <f>Forecast_Data!I4</f>
        <v>0</v>
      </c>
      <c r="H10" s="1">
        <f>Forecast_Data!J4</f>
        <v>50</v>
      </c>
      <c r="I10" s="1">
        <f>Forecast_Data!K4</f>
        <v>1</v>
      </c>
      <c r="J10" s="1" t="str">
        <f>Forecast_Data!L4</f>
        <v>Adam Vinatieri</v>
      </c>
      <c r="K10" s="2">
        <f>VLOOKUP(J10,Estimates!$C$9:$F$35,4,FALSE)</f>
        <v>14.3622565254569</v>
      </c>
      <c r="L10" s="2">
        <f t="shared" si="2"/>
        <v>0.3306</v>
      </c>
      <c r="M10" s="13">
        <f t="shared" si="3"/>
        <v>0.75460509728647185</v>
      </c>
      <c r="N10" s="13">
        <f t="shared" si="4"/>
        <v>0.24539490271352815</v>
      </c>
      <c r="O10" s="4">
        <f t="shared" si="5"/>
        <v>6.0218658277781945E-2</v>
      </c>
      <c r="T10" s="1">
        <v>2015</v>
      </c>
      <c r="U10" s="1">
        <f t="shared" si="0"/>
        <v>192</v>
      </c>
      <c r="V10" s="15">
        <f>SUMIF($A$8:$A$1208,$T10,$N$8:$N$1208)/COUNTIF($A$8:$A$1208,$T10)</f>
        <v>-1.5914556590835158E-2</v>
      </c>
      <c r="W10" s="13">
        <f t="shared" si="1"/>
        <v>0.35217693187242111</v>
      </c>
      <c r="X10" s="12"/>
    </row>
    <row r="11" spans="1:24" x14ac:dyDescent="0.25">
      <c r="A11" s="1">
        <f>Forecast_Data!C5</f>
        <v>2012</v>
      </c>
      <c r="B11" s="1">
        <v>1</v>
      </c>
      <c r="C11" s="1">
        <f>Forecast_Data!E5</f>
        <v>0</v>
      </c>
      <c r="D11" s="1">
        <f>Forecast_Data!F5</f>
        <v>0</v>
      </c>
      <c r="E11" s="1">
        <f>Forecast_Data!G5</f>
        <v>0</v>
      </c>
      <c r="F11" s="1">
        <f>Forecast_Data!H5</f>
        <v>0</v>
      </c>
      <c r="G11" s="1">
        <f>Forecast_Data!I5</f>
        <v>0</v>
      </c>
      <c r="H11" s="1">
        <f>Forecast_Data!J5</f>
        <v>28</v>
      </c>
      <c r="I11" s="1">
        <f>Forecast_Data!K5</f>
        <v>1</v>
      </c>
      <c r="J11" s="1" t="str">
        <f>Forecast_Data!L5</f>
        <v>Adam Vinatieri</v>
      </c>
      <c r="K11" s="2">
        <f>VLOOKUP(J11,Estimates!$C$9:$F$35,4,FALSE)</f>
        <v>14.3622565254569</v>
      </c>
      <c r="L11" s="2">
        <f t="shared" si="2"/>
        <v>0.3306</v>
      </c>
      <c r="M11" s="13">
        <f t="shared" si="3"/>
        <v>0.97381970896795289</v>
      </c>
      <c r="N11" s="13">
        <f t="shared" si="4"/>
        <v>2.6180291032047109E-2</v>
      </c>
      <c r="O11" s="4">
        <f t="shared" si="5"/>
        <v>6.854076385226863E-4</v>
      </c>
      <c r="T11" s="5" t="s">
        <v>18</v>
      </c>
      <c r="U11" s="1">
        <f t="shared" ref="U11:U26" si="6">COUNTIF($J$8:$J$1208,$T11)</f>
        <v>137</v>
      </c>
      <c r="V11" s="15">
        <f t="shared" ref="V11:V26" si="7">SUMIF($J$8:$J$1208,$T11,$N$8:$N$1208)/COUNTIF($J$8:$J$1208,$T11)</f>
        <v>9.8267470168893201E-3</v>
      </c>
      <c r="W11" s="13">
        <f t="shared" ref="W11:W26" si="8">SQRT(SUMIF($J$8:$J$1208,$T11,$O$8:$O$1208)/U11)</f>
        <v>0.32483871954420579</v>
      </c>
    </row>
    <row r="12" spans="1:24" x14ac:dyDescent="0.25">
      <c r="A12" s="1">
        <f>Forecast_Data!C6</f>
        <v>2012</v>
      </c>
      <c r="B12" s="1">
        <v>1</v>
      </c>
      <c r="C12" s="1">
        <f>Forecast_Data!E6</f>
        <v>0</v>
      </c>
      <c r="D12" s="1">
        <f>Forecast_Data!F6</f>
        <v>0</v>
      </c>
      <c r="E12" s="1">
        <f>Forecast_Data!G6</f>
        <v>0</v>
      </c>
      <c r="F12" s="1">
        <f>Forecast_Data!H6</f>
        <v>0</v>
      </c>
      <c r="G12" s="1">
        <f>Forecast_Data!I6</f>
        <v>0</v>
      </c>
      <c r="H12" s="1">
        <f>Forecast_Data!J6</f>
        <v>48</v>
      </c>
      <c r="I12" s="1">
        <f>Forecast_Data!K6</f>
        <v>0</v>
      </c>
      <c r="J12" s="1" t="str">
        <f>Forecast_Data!L6</f>
        <v>Adam Vinatieri</v>
      </c>
      <c r="K12" s="2">
        <f>VLOOKUP(J12,Estimates!$C$9:$F$35,4,FALSE)</f>
        <v>14.3622565254569</v>
      </c>
      <c r="L12" s="2">
        <f t="shared" si="2"/>
        <v>0.3306</v>
      </c>
      <c r="M12" s="13">
        <f t="shared" si="3"/>
        <v>0.79363292262457352</v>
      </c>
      <c r="N12" s="13">
        <f t="shared" si="4"/>
        <v>-0.79363292262457352</v>
      </c>
      <c r="O12" s="4">
        <f t="shared" si="5"/>
        <v>0.62985321587362231</v>
      </c>
      <c r="T12" s="5" t="s">
        <v>22</v>
      </c>
      <c r="U12" s="1">
        <f t="shared" si="6"/>
        <v>128</v>
      </c>
      <c r="V12" s="15">
        <f t="shared" si="7"/>
        <v>2.9196835531722191E-2</v>
      </c>
      <c r="W12" s="13">
        <f t="shared" si="8"/>
        <v>0.30293156039264435</v>
      </c>
    </row>
    <row r="13" spans="1:24" x14ac:dyDescent="0.25">
      <c r="A13" s="1">
        <f>Forecast_Data!C7</f>
        <v>2012</v>
      </c>
      <c r="B13" s="1">
        <v>1</v>
      </c>
      <c r="C13" s="1">
        <f>Forecast_Data!E7</f>
        <v>0</v>
      </c>
      <c r="D13" s="1">
        <f>Forecast_Data!F7</f>
        <v>0</v>
      </c>
      <c r="E13" s="1">
        <f>Forecast_Data!G7</f>
        <v>0</v>
      </c>
      <c r="F13" s="1">
        <f>Forecast_Data!H7</f>
        <v>0</v>
      </c>
      <c r="G13" s="1">
        <f>Forecast_Data!I7</f>
        <v>0</v>
      </c>
      <c r="H13" s="1">
        <f>Forecast_Data!J7</f>
        <v>23</v>
      </c>
      <c r="I13" s="1">
        <f>Forecast_Data!K7</f>
        <v>1</v>
      </c>
      <c r="J13" s="1" t="str">
        <f>Forecast_Data!L7</f>
        <v>Adam Vinatieri</v>
      </c>
      <c r="K13" s="2">
        <f>VLOOKUP(J13,Estimates!$C$9:$F$35,4,FALSE)</f>
        <v>14.3622565254569</v>
      </c>
      <c r="L13" s="2">
        <f t="shared" si="2"/>
        <v>0.3306</v>
      </c>
      <c r="M13" s="13">
        <f t="shared" si="3"/>
        <v>0.98989507010540334</v>
      </c>
      <c r="N13" s="13">
        <f t="shared" si="4"/>
        <v>1.0104929894596659E-2</v>
      </c>
      <c r="O13" s="4">
        <f t="shared" si="5"/>
        <v>1.0210960817471325E-4</v>
      </c>
      <c r="T13" s="5" t="s">
        <v>15</v>
      </c>
      <c r="U13" s="1">
        <f t="shared" si="6"/>
        <v>119</v>
      </c>
      <c r="V13" s="15">
        <f t="shared" si="7"/>
        <v>2.0109614737486091E-2</v>
      </c>
      <c r="W13" s="13">
        <f t="shared" si="8"/>
        <v>0.31495543686867195</v>
      </c>
    </row>
    <row r="14" spans="1:24" x14ac:dyDescent="0.25">
      <c r="A14" s="1">
        <f>Forecast_Data!C8</f>
        <v>2012</v>
      </c>
      <c r="B14" s="1">
        <v>1</v>
      </c>
      <c r="C14" s="1">
        <f>Forecast_Data!E8</f>
        <v>0</v>
      </c>
      <c r="D14" s="1">
        <f>Forecast_Data!F8</f>
        <v>0</v>
      </c>
      <c r="E14" s="1">
        <f>Forecast_Data!G8</f>
        <v>0</v>
      </c>
      <c r="F14" s="1">
        <f>Forecast_Data!H8</f>
        <v>0</v>
      </c>
      <c r="G14" s="1">
        <f>Forecast_Data!I8</f>
        <v>0</v>
      </c>
      <c r="H14" s="1">
        <f>Forecast_Data!J8</f>
        <v>54</v>
      </c>
      <c r="I14" s="1">
        <f>Forecast_Data!K8</f>
        <v>0</v>
      </c>
      <c r="J14" s="1" t="str">
        <f>Forecast_Data!L8</f>
        <v>Adam Vinatieri</v>
      </c>
      <c r="K14" s="2">
        <f>VLOOKUP(J14,Estimates!$C$9:$F$35,4,FALSE)</f>
        <v>14.3622565254569</v>
      </c>
      <c r="L14" s="2">
        <f t="shared" si="2"/>
        <v>0.3306</v>
      </c>
      <c r="M14" s="13">
        <f t="shared" si="3"/>
        <v>0.64689515013381782</v>
      </c>
      <c r="N14" s="13">
        <f t="shared" si="4"/>
        <v>-0.64689515013381782</v>
      </c>
      <c r="O14" s="4">
        <f t="shared" si="5"/>
        <v>0.4184733352666547</v>
      </c>
      <c r="T14" s="5" t="s">
        <v>19</v>
      </c>
      <c r="U14" s="1">
        <f t="shared" si="6"/>
        <v>111</v>
      </c>
      <c r="V14" s="15">
        <f t="shared" si="7"/>
        <v>-6.1281846911217077E-3</v>
      </c>
      <c r="W14" s="13">
        <f t="shared" si="8"/>
        <v>0.35659587450407121</v>
      </c>
    </row>
    <row r="15" spans="1:24" x14ac:dyDescent="0.25">
      <c r="A15" s="1">
        <f>Forecast_Data!C9</f>
        <v>2012</v>
      </c>
      <c r="B15" s="1">
        <v>1</v>
      </c>
      <c r="C15" s="1">
        <f>Forecast_Data!E9</f>
        <v>0</v>
      </c>
      <c r="D15" s="1">
        <f>Forecast_Data!F9</f>
        <v>0</v>
      </c>
      <c r="E15" s="1">
        <f>Forecast_Data!G9</f>
        <v>0</v>
      </c>
      <c r="F15" s="1">
        <f>Forecast_Data!H9</f>
        <v>0</v>
      </c>
      <c r="G15" s="1">
        <f>Forecast_Data!I9</f>
        <v>0</v>
      </c>
      <c r="H15" s="1">
        <f>Forecast_Data!J9</f>
        <v>47</v>
      </c>
      <c r="I15" s="1">
        <f>Forecast_Data!K9</f>
        <v>1</v>
      </c>
      <c r="J15" s="1" t="str">
        <f>Forecast_Data!L9</f>
        <v>Adam Vinatieri</v>
      </c>
      <c r="K15" s="2">
        <f>VLOOKUP(J15,Estimates!$C$9:$F$35,4,FALSE)</f>
        <v>14.3622565254569</v>
      </c>
      <c r="L15" s="2">
        <f t="shared" si="2"/>
        <v>0.3306</v>
      </c>
      <c r="M15" s="13">
        <f t="shared" si="3"/>
        <v>0.81036637253109844</v>
      </c>
      <c r="N15" s="13">
        <f t="shared" si="4"/>
        <v>0.18963362746890156</v>
      </c>
      <c r="O15" s="4">
        <f t="shared" si="5"/>
        <v>3.5960912667014136E-2</v>
      </c>
      <c r="T15" s="5" t="s">
        <v>17</v>
      </c>
      <c r="U15" s="1">
        <f t="shared" si="6"/>
        <v>103</v>
      </c>
      <c r="V15" s="15">
        <f t="shared" si="7"/>
        <v>-2.7552825369966207E-2</v>
      </c>
      <c r="W15" s="13">
        <f t="shared" si="8"/>
        <v>0.34999663027856359</v>
      </c>
    </row>
    <row r="16" spans="1:24" x14ac:dyDescent="0.25">
      <c r="A16" s="1">
        <f>Forecast_Data!C10</f>
        <v>2012</v>
      </c>
      <c r="B16" s="1">
        <v>1</v>
      </c>
      <c r="C16" s="1">
        <f>Forecast_Data!E10</f>
        <v>0</v>
      </c>
      <c r="D16" s="1">
        <f>Forecast_Data!F10</f>
        <v>0</v>
      </c>
      <c r="E16" s="1">
        <f>Forecast_Data!G10</f>
        <v>0</v>
      </c>
      <c r="F16" s="1">
        <f>Forecast_Data!H10</f>
        <v>0</v>
      </c>
      <c r="G16" s="1">
        <f>Forecast_Data!I10</f>
        <v>0</v>
      </c>
      <c r="H16" s="1">
        <f>Forecast_Data!J10</f>
        <v>43</v>
      </c>
      <c r="I16" s="1">
        <f>Forecast_Data!K10</f>
        <v>1</v>
      </c>
      <c r="J16" s="1" t="str">
        <f>Forecast_Data!L10</f>
        <v>Adam Vinatieri</v>
      </c>
      <c r="K16" s="2">
        <f>VLOOKUP(J16,Estimates!$C$9:$F$35,4,FALSE)</f>
        <v>14.3622565254569</v>
      </c>
      <c r="L16" s="2">
        <f t="shared" si="2"/>
        <v>0.3306</v>
      </c>
      <c r="M16" s="13">
        <f t="shared" si="3"/>
        <v>0.86386199214832782</v>
      </c>
      <c r="N16" s="13">
        <f t="shared" si="4"/>
        <v>0.13613800785167218</v>
      </c>
      <c r="O16" s="4">
        <f t="shared" si="5"/>
        <v>1.8533557181821956E-2</v>
      </c>
      <c r="T16" s="5" t="s">
        <v>25</v>
      </c>
      <c r="U16" s="1">
        <f t="shared" si="6"/>
        <v>97</v>
      </c>
      <c r="V16" s="15">
        <f t="shared" si="7"/>
        <v>6.8905209537423781E-2</v>
      </c>
      <c r="W16" s="13">
        <f t="shared" si="8"/>
        <v>0.25922296949908535</v>
      </c>
    </row>
    <row r="17" spans="1:23" x14ac:dyDescent="0.25">
      <c r="A17" s="1">
        <f>Forecast_Data!C11</f>
        <v>2012</v>
      </c>
      <c r="B17" s="1">
        <v>1</v>
      </c>
      <c r="C17" s="1">
        <f>Forecast_Data!E11</f>
        <v>0</v>
      </c>
      <c r="D17" s="1">
        <f>Forecast_Data!F11</f>
        <v>0</v>
      </c>
      <c r="E17" s="1">
        <f>Forecast_Data!G11</f>
        <v>0</v>
      </c>
      <c r="F17" s="1">
        <f>Forecast_Data!H11</f>
        <v>0</v>
      </c>
      <c r="G17" s="1">
        <f>Forecast_Data!I11</f>
        <v>0</v>
      </c>
      <c r="H17" s="1">
        <f>Forecast_Data!J11</f>
        <v>25</v>
      </c>
      <c r="I17" s="1">
        <f>Forecast_Data!K11</f>
        <v>1</v>
      </c>
      <c r="J17" s="1" t="str">
        <f>Forecast_Data!L11</f>
        <v>Adam Vinatieri</v>
      </c>
      <c r="K17" s="2">
        <f>VLOOKUP(J17,Estimates!$C$9:$F$35,4,FALSE)</f>
        <v>14.3622565254569</v>
      </c>
      <c r="L17" s="2">
        <f t="shared" si="2"/>
        <v>0.3306</v>
      </c>
      <c r="M17" s="13">
        <f t="shared" si="3"/>
        <v>0.98466202395876612</v>
      </c>
      <c r="N17" s="13">
        <f t="shared" si="4"/>
        <v>1.5337976041233881E-2</v>
      </c>
      <c r="O17" s="4">
        <f t="shared" si="5"/>
        <v>2.3525350904146454E-4</v>
      </c>
      <c r="T17" s="5" t="s">
        <v>12</v>
      </c>
      <c r="U17" s="1">
        <f t="shared" si="6"/>
        <v>87</v>
      </c>
      <c r="V17" s="15">
        <f t="shared" si="7"/>
        <v>-2.6747638756700179E-2</v>
      </c>
      <c r="W17" s="13">
        <f t="shared" si="8"/>
        <v>0.32969323567296055</v>
      </c>
    </row>
    <row r="18" spans="1:23" x14ac:dyDescent="0.25">
      <c r="A18" s="1">
        <f>Forecast_Data!C12</f>
        <v>2012</v>
      </c>
      <c r="B18" s="1">
        <v>1</v>
      </c>
      <c r="C18" s="1">
        <f>Forecast_Data!E12</f>
        <v>0</v>
      </c>
      <c r="D18" s="1">
        <f>Forecast_Data!F12</f>
        <v>0</v>
      </c>
      <c r="E18" s="1">
        <f>Forecast_Data!G12</f>
        <v>0</v>
      </c>
      <c r="F18" s="1">
        <f>Forecast_Data!H12</f>
        <v>0</v>
      </c>
      <c r="G18" s="1">
        <f>Forecast_Data!I12</f>
        <v>0</v>
      </c>
      <c r="H18" s="1">
        <f>Forecast_Data!J12</f>
        <v>19</v>
      </c>
      <c r="I18" s="1">
        <f>Forecast_Data!K12</f>
        <v>1</v>
      </c>
      <c r="J18" s="1" t="str">
        <f>Forecast_Data!L12</f>
        <v>Adam Vinatieri</v>
      </c>
      <c r="K18" s="2">
        <f>VLOOKUP(J18,Estimates!$C$9:$F$35,4,FALSE)</f>
        <v>14.3622565254569</v>
      </c>
      <c r="L18" s="2">
        <f t="shared" si="2"/>
        <v>0.3306</v>
      </c>
      <c r="M18" s="13">
        <f t="shared" si="3"/>
        <v>0.99630078376296471</v>
      </c>
      <c r="N18" s="13">
        <f t="shared" si="4"/>
        <v>3.6992162370352855E-3</v>
      </c>
      <c r="O18" s="4">
        <f t="shared" si="5"/>
        <v>1.3684200768345498E-5</v>
      </c>
      <c r="T18" s="5" t="s">
        <v>13</v>
      </c>
      <c r="U18" s="1">
        <f t="shared" si="6"/>
        <v>83</v>
      </c>
      <c r="V18" s="15">
        <f t="shared" si="7"/>
        <v>1.8204810503197617E-2</v>
      </c>
      <c r="W18" s="13">
        <f t="shared" si="8"/>
        <v>0.34142634084361489</v>
      </c>
    </row>
    <row r="19" spans="1:23" x14ac:dyDescent="0.25">
      <c r="A19" s="1">
        <f>Forecast_Data!C13</f>
        <v>2012</v>
      </c>
      <c r="B19" s="1">
        <v>1</v>
      </c>
      <c r="C19" s="1">
        <f>Forecast_Data!E13</f>
        <v>0</v>
      </c>
      <c r="D19" s="1">
        <f>Forecast_Data!F13</f>
        <v>0</v>
      </c>
      <c r="E19" s="1">
        <f>Forecast_Data!G13</f>
        <v>0</v>
      </c>
      <c r="F19" s="1">
        <f>Forecast_Data!H13</f>
        <v>0</v>
      </c>
      <c r="G19" s="1">
        <f>Forecast_Data!I13</f>
        <v>0</v>
      </c>
      <c r="H19" s="1">
        <f>Forecast_Data!J13</f>
        <v>53</v>
      </c>
      <c r="I19" s="1">
        <f>Forecast_Data!K13</f>
        <v>1</v>
      </c>
      <c r="J19" s="1" t="str">
        <f>Forecast_Data!L13</f>
        <v>Adam Vinatieri</v>
      </c>
      <c r="K19" s="2">
        <f>VLOOKUP(J19,Estimates!$C$9:$F$35,4,FALSE)</f>
        <v>14.3622565254569</v>
      </c>
      <c r="L19" s="2">
        <f t="shared" si="2"/>
        <v>0.3306</v>
      </c>
      <c r="M19" s="13">
        <f t="shared" si="3"/>
        <v>0.67818983042263559</v>
      </c>
      <c r="N19" s="13">
        <f t="shared" si="4"/>
        <v>0.32181016957736441</v>
      </c>
      <c r="O19" s="4">
        <f t="shared" si="5"/>
        <v>0.10356178524341204</v>
      </c>
      <c r="T19" s="5" t="s">
        <v>16</v>
      </c>
      <c r="U19" s="1">
        <f t="shared" si="6"/>
        <v>71</v>
      </c>
      <c r="V19" s="15">
        <f t="shared" si="7"/>
        <v>-0.1328909836245479</v>
      </c>
      <c r="W19" s="13">
        <f t="shared" si="8"/>
        <v>0.45595543073933897</v>
      </c>
    </row>
    <row r="20" spans="1:23" x14ac:dyDescent="0.25">
      <c r="A20" s="1">
        <f>Forecast_Data!C14</f>
        <v>2012</v>
      </c>
      <c r="B20" s="1">
        <v>1</v>
      </c>
      <c r="C20" s="1">
        <f>Forecast_Data!E14</f>
        <v>0</v>
      </c>
      <c r="D20" s="1">
        <f>Forecast_Data!F14</f>
        <v>0</v>
      </c>
      <c r="E20" s="1">
        <f>Forecast_Data!G14</f>
        <v>0</v>
      </c>
      <c r="F20" s="1">
        <f>Forecast_Data!H14</f>
        <v>0</v>
      </c>
      <c r="G20" s="1">
        <f>Forecast_Data!I14</f>
        <v>0</v>
      </c>
      <c r="H20" s="1">
        <f>Forecast_Data!J14</f>
        <v>40</v>
      </c>
      <c r="I20" s="1">
        <f>Forecast_Data!K14</f>
        <v>1</v>
      </c>
      <c r="J20" s="1" t="str">
        <f>Forecast_Data!L14</f>
        <v>Adam Vinatieri</v>
      </c>
      <c r="K20" s="2">
        <f>VLOOKUP(J20,Estimates!$C$9:$F$35,4,FALSE)</f>
        <v>14.3622565254569</v>
      </c>
      <c r="L20" s="2">
        <f t="shared" si="2"/>
        <v>0.3306</v>
      </c>
      <c r="M20" s="13">
        <f t="shared" si="3"/>
        <v>0.89436053797341297</v>
      </c>
      <c r="N20" s="13">
        <f t="shared" si="4"/>
        <v>0.10563946202658703</v>
      </c>
      <c r="O20" s="4">
        <f t="shared" si="5"/>
        <v>1.1159695937266723E-2</v>
      </c>
      <c r="T20" s="5" t="s">
        <v>14</v>
      </c>
      <c r="U20" s="1">
        <f t="shared" si="6"/>
        <v>62</v>
      </c>
      <c r="V20" s="15">
        <f t="shared" si="7"/>
        <v>4.6786473039306511E-2</v>
      </c>
      <c r="W20" s="13">
        <f t="shared" si="8"/>
        <v>0.36491966371235257</v>
      </c>
    </row>
    <row r="21" spans="1:23" x14ac:dyDescent="0.25">
      <c r="A21" s="1">
        <f>Forecast_Data!C15</f>
        <v>2012</v>
      </c>
      <c r="B21" s="1">
        <v>1</v>
      </c>
      <c r="C21" s="1">
        <f>Forecast_Data!E15</f>
        <v>0</v>
      </c>
      <c r="D21" s="1">
        <f>Forecast_Data!F15</f>
        <v>0</v>
      </c>
      <c r="E21" s="1">
        <f>Forecast_Data!G15</f>
        <v>0</v>
      </c>
      <c r="F21" s="1">
        <f>Forecast_Data!H15</f>
        <v>1</v>
      </c>
      <c r="G21" s="1">
        <f>Forecast_Data!I15</f>
        <v>0</v>
      </c>
      <c r="H21" s="1">
        <f>Forecast_Data!J15</f>
        <v>26</v>
      </c>
      <c r="I21" s="1">
        <f>Forecast_Data!K15</f>
        <v>1</v>
      </c>
      <c r="J21" s="1" t="str">
        <f>Forecast_Data!L15</f>
        <v>Adam Vinatieri</v>
      </c>
      <c r="K21" s="2">
        <f>VLOOKUP(J21,Estimates!$C$9:$F$35,4,FALSE)</f>
        <v>14.3622565254569</v>
      </c>
      <c r="L21" s="2">
        <f t="shared" si="2"/>
        <v>0.3306</v>
      </c>
      <c r="M21" s="13">
        <f t="shared" si="3"/>
        <v>0.97670678434629321</v>
      </c>
      <c r="N21" s="13">
        <f t="shared" si="4"/>
        <v>2.3293215653706789E-2</v>
      </c>
      <c r="O21" s="4">
        <f t="shared" si="5"/>
        <v>5.4257389549009101E-4</v>
      </c>
      <c r="T21" s="5" t="s">
        <v>23</v>
      </c>
      <c r="U21" s="1">
        <f t="shared" si="6"/>
        <v>58</v>
      </c>
      <c r="V21" s="15">
        <f t="shared" si="7"/>
        <v>-6.3975165828881908E-2</v>
      </c>
      <c r="W21" s="13">
        <f t="shared" si="8"/>
        <v>0.35789727620580503</v>
      </c>
    </row>
    <row r="22" spans="1:23" x14ac:dyDescent="0.25">
      <c r="A22" s="1">
        <f>Forecast_Data!C16</f>
        <v>2013</v>
      </c>
      <c r="B22" s="1">
        <v>1</v>
      </c>
      <c r="C22" s="1">
        <f>Forecast_Data!E16</f>
        <v>0</v>
      </c>
      <c r="D22" s="1">
        <f>Forecast_Data!F16</f>
        <v>0</v>
      </c>
      <c r="E22" s="1">
        <f>Forecast_Data!G16</f>
        <v>0</v>
      </c>
      <c r="F22" s="1">
        <f>Forecast_Data!H16</f>
        <v>0</v>
      </c>
      <c r="G22" s="1">
        <f>Forecast_Data!I16</f>
        <v>0</v>
      </c>
      <c r="H22" s="1">
        <f>Forecast_Data!J16</f>
        <v>41</v>
      </c>
      <c r="I22" s="1">
        <f>Forecast_Data!K16</f>
        <v>1</v>
      </c>
      <c r="J22" s="1" t="str">
        <f>Forecast_Data!L16</f>
        <v>Adam Vinatieri</v>
      </c>
      <c r="K22" s="2">
        <f>VLOOKUP(J22,Estimates!$C$9:$F$35,4,FALSE)</f>
        <v>14.3622565254569</v>
      </c>
      <c r="L22" s="2">
        <f t="shared" si="2"/>
        <v>0.37260000000000004</v>
      </c>
      <c r="M22" s="13">
        <f t="shared" si="3"/>
        <v>0.88907746681412958</v>
      </c>
      <c r="N22" s="13">
        <f t="shared" si="4"/>
        <v>0.11092253318587042</v>
      </c>
      <c r="O22" s="4">
        <f t="shared" si="5"/>
        <v>1.2303808368370524E-2</v>
      </c>
      <c r="T22" s="5" t="s">
        <v>20</v>
      </c>
      <c r="U22" s="1">
        <f t="shared" si="6"/>
        <v>52</v>
      </c>
      <c r="V22" s="15">
        <f t="shared" si="7"/>
        <v>7.899768603476904E-4</v>
      </c>
      <c r="W22" s="13">
        <f t="shared" si="8"/>
        <v>0.35356087256732938</v>
      </c>
    </row>
    <row r="23" spans="1:23" x14ac:dyDescent="0.25">
      <c r="A23" s="1">
        <f>Forecast_Data!C17</f>
        <v>2013</v>
      </c>
      <c r="B23" s="1">
        <v>1</v>
      </c>
      <c r="C23" s="1">
        <f>Forecast_Data!E17</f>
        <v>0</v>
      </c>
      <c r="D23" s="1">
        <f>Forecast_Data!F17</f>
        <v>0</v>
      </c>
      <c r="E23" s="1">
        <f>Forecast_Data!G17</f>
        <v>0</v>
      </c>
      <c r="F23" s="1">
        <f>Forecast_Data!H17</f>
        <v>0</v>
      </c>
      <c r="G23" s="1">
        <f>Forecast_Data!I17</f>
        <v>0</v>
      </c>
      <c r="H23" s="1">
        <f>Forecast_Data!J17</f>
        <v>49</v>
      </c>
      <c r="I23" s="1">
        <f>Forecast_Data!K17</f>
        <v>1</v>
      </c>
      <c r="J23" s="1" t="str">
        <f>Forecast_Data!L17</f>
        <v>Adam Vinatieri</v>
      </c>
      <c r="K23" s="2">
        <f>VLOOKUP(J23,Estimates!$C$9:$F$35,4,FALSE)</f>
        <v>14.3622565254569</v>
      </c>
      <c r="L23" s="2">
        <f t="shared" si="2"/>
        <v>0.37260000000000004</v>
      </c>
      <c r="M23" s="13">
        <f t="shared" si="3"/>
        <v>0.78236597169325539</v>
      </c>
      <c r="N23" s="13">
        <f t="shared" si="4"/>
        <v>0.21763402830674461</v>
      </c>
      <c r="O23" s="4">
        <f t="shared" si="5"/>
        <v>4.7364570277020915E-2</v>
      </c>
      <c r="T23" s="5" t="s">
        <v>21</v>
      </c>
      <c r="U23" s="1">
        <f t="shared" si="6"/>
        <v>39</v>
      </c>
      <c r="V23" s="15">
        <f t="shared" si="7"/>
        <v>4.282242831459262E-3</v>
      </c>
      <c r="W23" s="13">
        <f t="shared" si="8"/>
        <v>0.32993403357124201</v>
      </c>
    </row>
    <row r="24" spans="1:23" x14ac:dyDescent="0.25">
      <c r="A24" s="1">
        <f>Forecast_Data!C18</f>
        <v>2013</v>
      </c>
      <c r="B24" s="1">
        <v>1</v>
      </c>
      <c r="C24" s="1">
        <f>Forecast_Data!E18</f>
        <v>0</v>
      </c>
      <c r="D24" s="1">
        <f>Forecast_Data!F18</f>
        <v>0</v>
      </c>
      <c r="E24" s="1">
        <f>Forecast_Data!G18</f>
        <v>0</v>
      </c>
      <c r="F24" s="1">
        <f>Forecast_Data!H18</f>
        <v>1</v>
      </c>
      <c r="G24" s="1">
        <f>Forecast_Data!I18</f>
        <v>0</v>
      </c>
      <c r="H24" s="1">
        <f>Forecast_Data!J18</f>
        <v>42</v>
      </c>
      <c r="I24" s="1">
        <f>Forecast_Data!K18</f>
        <v>0</v>
      </c>
      <c r="J24" s="1" t="str">
        <f>Forecast_Data!L18</f>
        <v>Adam Vinatieri</v>
      </c>
      <c r="K24" s="2">
        <f>VLOOKUP(J24,Estimates!$C$9:$F$35,4,FALSE)</f>
        <v>14.3622565254569</v>
      </c>
      <c r="L24" s="2">
        <f t="shared" si="2"/>
        <v>0.37260000000000004</v>
      </c>
      <c r="M24" s="13">
        <f t="shared" si="3"/>
        <v>0.85226860503777924</v>
      </c>
      <c r="N24" s="13">
        <f t="shared" si="4"/>
        <v>-0.85226860503777924</v>
      </c>
      <c r="O24" s="4">
        <f t="shared" si="5"/>
        <v>0.72636177513304212</v>
      </c>
      <c r="T24" s="5" t="s">
        <v>11</v>
      </c>
      <c r="U24" s="1">
        <f t="shared" si="6"/>
        <v>36</v>
      </c>
      <c r="V24" s="15">
        <f t="shared" si="7"/>
        <v>4.4881373196251836E-2</v>
      </c>
      <c r="W24" s="13">
        <f t="shared" si="8"/>
        <v>0.29432466581049188</v>
      </c>
    </row>
    <row r="25" spans="1:23" x14ac:dyDescent="0.25">
      <c r="A25" s="1">
        <f>Forecast_Data!C19</f>
        <v>2013</v>
      </c>
      <c r="B25" s="1">
        <v>1</v>
      </c>
      <c r="C25" s="1">
        <f>Forecast_Data!E19</f>
        <v>0</v>
      </c>
      <c r="D25" s="1">
        <f>Forecast_Data!F19</f>
        <v>0</v>
      </c>
      <c r="E25" s="1">
        <f>Forecast_Data!G19</f>
        <v>0</v>
      </c>
      <c r="F25" s="1">
        <f>Forecast_Data!H19</f>
        <v>1</v>
      </c>
      <c r="G25" s="1">
        <f>Forecast_Data!I19</f>
        <v>0</v>
      </c>
      <c r="H25" s="1">
        <f>Forecast_Data!J19</f>
        <v>30</v>
      </c>
      <c r="I25" s="1">
        <f>Forecast_Data!K19</f>
        <v>1</v>
      </c>
      <c r="J25" s="1" t="str">
        <f>Forecast_Data!L19</f>
        <v>Adam Vinatieri</v>
      </c>
      <c r="K25" s="2">
        <f>VLOOKUP(J25,Estimates!$C$9:$F$35,4,FALSE)</f>
        <v>14.3622565254569</v>
      </c>
      <c r="L25" s="2">
        <f t="shared" si="2"/>
        <v>0.37260000000000004</v>
      </c>
      <c r="M25" s="13">
        <f t="shared" si="3"/>
        <v>0.95738802739478646</v>
      </c>
      <c r="N25" s="13">
        <f t="shared" si="4"/>
        <v>4.2611972605213544E-2</v>
      </c>
      <c r="O25" s="4">
        <f t="shared" si="5"/>
        <v>1.8157802093074695E-3</v>
      </c>
      <c r="T25" s="5" t="s">
        <v>26</v>
      </c>
      <c r="U25" s="1">
        <f t="shared" si="6"/>
        <v>10</v>
      </c>
      <c r="V25" s="15">
        <f t="shared" si="7"/>
        <v>-5.4191122903924881E-2</v>
      </c>
      <c r="W25" s="13">
        <f t="shared" si="8"/>
        <v>0.37177469221178927</v>
      </c>
    </row>
    <row r="26" spans="1:23" x14ac:dyDescent="0.25">
      <c r="A26" s="1">
        <f>Forecast_Data!C20</f>
        <v>2013</v>
      </c>
      <c r="B26" s="1">
        <v>1</v>
      </c>
      <c r="C26" s="1">
        <f>Forecast_Data!E20</f>
        <v>0</v>
      </c>
      <c r="D26" s="1">
        <f>Forecast_Data!F20</f>
        <v>0</v>
      </c>
      <c r="E26" s="1">
        <f>Forecast_Data!G20</f>
        <v>0</v>
      </c>
      <c r="F26" s="1">
        <f>Forecast_Data!H20</f>
        <v>1</v>
      </c>
      <c r="G26" s="1">
        <f>Forecast_Data!I20</f>
        <v>0</v>
      </c>
      <c r="H26" s="1">
        <f>Forecast_Data!J20</f>
        <v>35</v>
      </c>
      <c r="I26" s="1">
        <f>Forecast_Data!K20</f>
        <v>1</v>
      </c>
      <c r="J26" s="1" t="str">
        <f>Forecast_Data!L20</f>
        <v>Adam Vinatieri</v>
      </c>
      <c r="K26" s="2">
        <f>VLOOKUP(J26,Estimates!$C$9:$F$35,4,FALSE)</f>
        <v>14.3622565254569</v>
      </c>
      <c r="L26" s="2">
        <f t="shared" si="2"/>
        <v>0.37260000000000004</v>
      </c>
      <c r="M26" s="13">
        <f t="shared" si="3"/>
        <v>0.92170865829643756</v>
      </c>
      <c r="N26" s="13">
        <f t="shared" si="4"/>
        <v>7.8291341703562445E-2</v>
      </c>
      <c r="O26" s="4">
        <f t="shared" si="5"/>
        <v>6.1295341857439765E-3</v>
      </c>
      <c r="T26" s="5" t="s">
        <v>24</v>
      </c>
      <c r="U26" s="1">
        <f t="shared" si="6"/>
        <v>8</v>
      </c>
      <c r="V26" s="15">
        <f t="shared" si="7"/>
        <v>-0.15822056026977621</v>
      </c>
      <c r="W26" s="13">
        <f t="shared" si="8"/>
        <v>0.46299169627201858</v>
      </c>
    </row>
    <row r="27" spans="1:23" x14ac:dyDescent="0.25">
      <c r="A27" s="1">
        <f>Forecast_Data!C21</f>
        <v>2013</v>
      </c>
      <c r="B27" s="1">
        <v>1</v>
      </c>
      <c r="C27" s="1">
        <f>Forecast_Data!E21</f>
        <v>0</v>
      </c>
      <c r="D27" s="1">
        <f>Forecast_Data!F21</f>
        <v>0</v>
      </c>
      <c r="E27" s="1">
        <f>Forecast_Data!G21</f>
        <v>0</v>
      </c>
      <c r="F27" s="1">
        <f>Forecast_Data!H21</f>
        <v>1</v>
      </c>
      <c r="G27" s="1">
        <f>Forecast_Data!I21</f>
        <v>0</v>
      </c>
      <c r="H27" s="1">
        <f>Forecast_Data!J21</f>
        <v>27</v>
      </c>
      <c r="I27" s="1">
        <f>Forecast_Data!K21</f>
        <v>1</v>
      </c>
      <c r="J27" s="1" t="str">
        <f>Forecast_Data!L21</f>
        <v>Adam Vinatieri</v>
      </c>
      <c r="K27" s="2">
        <f>VLOOKUP(J27,Estimates!$C$9:$F$35,4,FALSE)</f>
        <v>14.3622565254569</v>
      </c>
      <c r="L27" s="2">
        <f t="shared" si="2"/>
        <v>0.37260000000000004</v>
      </c>
      <c r="M27" s="13">
        <f t="shared" si="3"/>
        <v>0.97330810425822401</v>
      </c>
      <c r="N27" s="13">
        <f t="shared" si="4"/>
        <v>2.6691895741775995E-2</v>
      </c>
      <c r="O27" s="4">
        <f t="shared" si="5"/>
        <v>7.1245729828983944E-4</v>
      </c>
      <c r="T27" s="5"/>
      <c r="U27" s="1"/>
      <c r="V27" s="15"/>
      <c r="W27" s="13"/>
    </row>
    <row r="28" spans="1:23" x14ac:dyDescent="0.25">
      <c r="A28" s="1">
        <f>Forecast_Data!C22</f>
        <v>2013</v>
      </c>
      <c r="B28" s="1">
        <v>1</v>
      </c>
      <c r="C28" s="1">
        <f>Forecast_Data!E22</f>
        <v>0</v>
      </c>
      <c r="D28" s="1">
        <f>Forecast_Data!F22</f>
        <v>0</v>
      </c>
      <c r="E28" s="1">
        <f>Forecast_Data!G22</f>
        <v>0</v>
      </c>
      <c r="F28" s="1">
        <f>Forecast_Data!H22</f>
        <v>0</v>
      </c>
      <c r="G28" s="1">
        <f>Forecast_Data!I22</f>
        <v>0</v>
      </c>
      <c r="H28" s="1">
        <f>Forecast_Data!J22</f>
        <v>47</v>
      </c>
      <c r="I28" s="1">
        <f>Forecast_Data!K22</f>
        <v>1</v>
      </c>
      <c r="J28" s="1" t="str">
        <f>Forecast_Data!L22</f>
        <v>Adam Vinatieri</v>
      </c>
      <c r="K28" s="2">
        <f>VLOOKUP(J28,Estimates!$C$9:$F$35,4,FALSE)</f>
        <v>14.3622565254569</v>
      </c>
      <c r="L28" s="2">
        <f t="shared" si="2"/>
        <v>0.37260000000000004</v>
      </c>
      <c r="M28" s="13">
        <f t="shared" si="3"/>
        <v>0.81673665109881288</v>
      </c>
      <c r="N28" s="13">
        <f t="shared" si="4"/>
        <v>0.18326334890118712</v>
      </c>
      <c r="O28" s="4">
        <f t="shared" si="5"/>
        <v>3.358545505047824E-2</v>
      </c>
    </row>
    <row r="29" spans="1:23" x14ac:dyDescent="0.25">
      <c r="A29" s="1">
        <f>Forecast_Data!C23</f>
        <v>2013</v>
      </c>
      <c r="B29" s="1">
        <v>1</v>
      </c>
      <c r="C29" s="1">
        <f>Forecast_Data!E23</f>
        <v>0</v>
      </c>
      <c r="D29" s="1">
        <f>Forecast_Data!F23</f>
        <v>0</v>
      </c>
      <c r="E29" s="1">
        <f>Forecast_Data!G23</f>
        <v>0</v>
      </c>
      <c r="F29" s="1">
        <f>Forecast_Data!H23</f>
        <v>0</v>
      </c>
      <c r="G29" s="1">
        <f>Forecast_Data!I23</f>
        <v>0</v>
      </c>
      <c r="H29" s="1">
        <f>Forecast_Data!J23</f>
        <v>48</v>
      </c>
      <c r="I29" s="1">
        <f>Forecast_Data!K23</f>
        <v>1</v>
      </c>
      <c r="J29" s="1" t="str">
        <f>Forecast_Data!L23</f>
        <v>Adam Vinatieri</v>
      </c>
      <c r="K29" s="2">
        <f>VLOOKUP(J29,Estimates!$C$9:$F$35,4,FALSE)</f>
        <v>14.3622565254569</v>
      </c>
      <c r="L29" s="2">
        <f t="shared" si="2"/>
        <v>0.37260000000000004</v>
      </c>
      <c r="M29" s="13">
        <f t="shared" si="3"/>
        <v>0.80042688452770228</v>
      </c>
      <c r="N29" s="13">
        <f t="shared" si="4"/>
        <v>0.19957311547229772</v>
      </c>
      <c r="O29" s="4">
        <f t="shared" si="5"/>
        <v>3.982942841931908E-2</v>
      </c>
      <c r="T29" s="5"/>
      <c r="U29" s="1"/>
      <c r="V29" s="15"/>
      <c r="W29" s="13"/>
    </row>
    <row r="30" spans="1:23" x14ac:dyDescent="0.25">
      <c r="A30" s="1">
        <f>Forecast_Data!C24</f>
        <v>2013</v>
      </c>
      <c r="B30" s="1">
        <v>1</v>
      </c>
      <c r="C30" s="1">
        <f>Forecast_Data!E24</f>
        <v>0</v>
      </c>
      <c r="D30" s="1">
        <f>Forecast_Data!F24</f>
        <v>0</v>
      </c>
      <c r="E30" s="1">
        <f>Forecast_Data!G24</f>
        <v>0</v>
      </c>
      <c r="F30" s="1">
        <f>Forecast_Data!H24</f>
        <v>0</v>
      </c>
      <c r="G30" s="1">
        <f>Forecast_Data!I24</f>
        <v>0</v>
      </c>
      <c r="H30" s="1">
        <f>Forecast_Data!J24</f>
        <v>45</v>
      </c>
      <c r="I30" s="1">
        <f>Forecast_Data!K24</f>
        <v>1</v>
      </c>
      <c r="J30" s="1" t="str">
        <f>Forecast_Data!L24</f>
        <v>Adam Vinatieri</v>
      </c>
      <c r="K30" s="2">
        <f>VLOOKUP(J30,Estimates!$C$9:$F$35,4,FALSE)</f>
        <v>14.3622565254569</v>
      </c>
      <c r="L30" s="2">
        <f t="shared" si="2"/>
        <v>0.37260000000000004</v>
      </c>
      <c r="M30" s="13">
        <f t="shared" si="3"/>
        <v>0.84500472669295446</v>
      </c>
      <c r="N30" s="13">
        <f t="shared" si="4"/>
        <v>0.15499527330704554</v>
      </c>
      <c r="O30" s="4">
        <f t="shared" si="5"/>
        <v>2.4023534747525745E-2</v>
      </c>
      <c r="T30" s="5"/>
      <c r="U30" s="1"/>
      <c r="V30" s="15"/>
      <c r="W30" s="13"/>
    </row>
    <row r="31" spans="1:23" x14ac:dyDescent="0.25">
      <c r="A31" s="1">
        <f>Forecast_Data!C25</f>
        <v>2013</v>
      </c>
      <c r="B31" s="1">
        <v>1</v>
      </c>
      <c r="C31" s="1">
        <f>Forecast_Data!E25</f>
        <v>0</v>
      </c>
      <c r="D31" s="1">
        <f>Forecast_Data!F25</f>
        <v>0</v>
      </c>
      <c r="E31" s="1">
        <f>Forecast_Data!G25</f>
        <v>0</v>
      </c>
      <c r="F31" s="1">
        <f>Forecast_Data!H25</f>
        <v>0</v>
      </c>
      <c r="G31" s="1">
        <f>Forecast_Data!I25</f>
        <v>0</v>
      </c>
      <c r="H31" s="1">
        <f>Forecast_Data!J25</f>
        <v>37</v>
      </c>
      <c r="I31" s="1">
        <f>Forecast_Data!K25</f>
        <v>1</v>
      </c>
      <c r="J31" s="1" t="str">
        <f>Forecast_Data!L25</f>
        <v>Adam Vinatieri</v>
      </c>
      <c r="K31" s="2">
        <f>VLOOKUP(J31,Estimates!$C$9:$F$35,4,FALSE)</f>
        <v>14.3622565254569</v>
      </c>
      <c r="L31" s="2">
        <f t="shared" si="2"/>
        <v>0.37260000000000004</v>
      </c>
      <c r="M31" s="13">
        <f t="shared" si="3"/>
        <v>0.92274841752585735</v>
      </c>
      <c r="N31" s="13">
        <f t="shared" si="4"/>
        <v>7.7251582474142655E-2</v>
      </c>
      <c r="O31" s="4">
        <f t="shared" si="5"/>
        <v>5.9678069947592645E-3</v>
      </c>
    </row>
    <row r="32" spans="1:23" x14ac:dyDescent="0.25">
      <c r="A32" s="1">
        <f>Forecast_Data!C26</f>
        <v>2013</v>
      </c>
      <c r="B32" s="1">
        <v>1</v>
      </c>
      <c r="C32" s="1">
        <f>Forecast_Data!E26</f>
        <v>0</v>
      </c>
      <c r="D32" s="1">
        <f>Forecast_Data!F26</f>
        <v>0</v>
      </c>
      <c r="E32" s="1">
        <f>Forecast_Data!G26</f>
        <v>0</v>
      </c>
      <c r="F32" s="1">
        <f>Forecast_Data!H26</f>
        <v>0</v>
      </c>
      <c r="G32" s="1">
        <f>Forecast_Data!I26</f>
        <v>0</v>
      </c>
      <c r="H32" s="1">
        <f>Forecast_Data!J26</f>
        <v>49</v>
      </c>
      <c r="I32" s="1">
        <f>Forecast_Data!K26</f>
        <v>1</v>
      </c>
      <c r="J32" s="1" t="str">
        <f>Forecast_Data!L26</f>
        <v>Adam Vinatieri</v>
      </c>
      <c r="K32" s="2">
        <f>VLOOKUP(J32,Estimates!$C$9:$F$35,4,FALSE)</f>
        <v>14.3622565254569</v>
      </c>
      <c r="L32" s="2">
        <f t="shared" si="2"/>
        <v>0.37260000000000004</v>
      </c>
      <c r="M32" s="13">
        <f t="shared" si="3"/>
        <v>0.78236597169325539</v>
      </c>
      <c r="N32" s="13">
        <f t="shared" si="4"/>
        <v>0.21763402830674461</v>
      </c>
      <c r="O32" s="4">
        <f t="shared" si="5"/>
        <v>4.7364570277020915E-2</v>
      </c>
    </row>
    <row r="33" spans="1:23" x14ac:dyDescent="0.25">
      <c r="A33" s="1">
        <f>Forecast_Data!C27</f>
        <v>2013</v>
      </c>
      <c r="B33" s="1">
        <v>1</v>
      </c>
      <c r="C33" s="1">
        <f>Forecast_Data!E27</f>
        <v>0</v>
      </c>
      <c r="D33" s="1">
        <f>Forecast_Data!F27</f>
        <v>0</v>
      </c>
      <c r="E33" s="1">
        <f>Forecast_Data!G27</f>
        <v>0</v>
      </c>
      <c r="F33" s="1">
        <f>Forecast_Data!H27</f>
        <v>0</v>
      </c>
      <c r="G33" s="1">
        <f>Forecast_Data!I27</f>
        <v>0</v>
      </c>
      <c r="H33" s="1">
        <f>Forecast_Data!J27</f>
        <v>37</v>
      </c>
      <c r="I33" s="1">
        <f>Forecast_Data!K27</f>
        <v>1</v>
      </c>
      <c r="J33" s="1" t="str">
        <f>Forecast_Data!L27</f>
        <v>Adam Vinatieri</v>
      </c>
      <c r="K33" s="2">
        <f>VLOOKUP(J33,Estimates!$C$9:$F$35,4,FALSE)</f>
        <v>14.3622565254569</v>
      </c>
      <c r="L33" s="2">
        <f t="shared" si="2"/>
        <v>0.37260000000000004</v>
      </c>
      <c r="M33" s="13">
        <f t="shared" si="3"/>
        <v>0.92274841752585735</v>
      </c>
      <c r="N33" s="13">
        <f t="shared" si="4"/>
        <v>7.7251582474142655E-2</v>
      </c>
      <c r="O33" s="4">
        <f t="shared" si="5"/>
        <v>5.9678069947592645E-3</v>
      </c>
    </row>
    <row r="34" spans="1:23" x14ac:dyDescent="0.25">
      <c r="A34" s="1">
        <f>Forecast_Data!C28</f>
        <v>2013</v>
      </c>
      <c r="B34" s="1">
        <v>1</v>
      </c>
      <c r="C34" s="1">
        <f>Forecast_Data!E28</f>
        <v>0</v>
      </c>
      <c r="D34" s="1">
        <f>Forecast_Data!F28</f>
        <v>0</v>
      </c>
      <c r="E34" s="1">
        <f>Forecast_Data!G28</f>
        <v>0</v>
      </c>
      <c r="F34" s="1">
        <f>Forecast_Data!H28</f>
        <v>0</v>
      </c>
      <c r="G34" s="1">
        <f>Forecast_Data!I28</f>
        <v>0</v>
      </c>
      <c r="H34" s="1">
        <f>Forecast_Data!J28</f>
        <v>43</v>
      </c>
      <c r="I34" s="1">
        <f>Forecast_Data!K28</f>
        <v>1</v>
      </c>
      <c r="J34" s="1" t="str">
        <f>Forecast_Data!L28</f>
        <v>Adam Vinatieri</v>
      </c>
      <c r="K34" s="2">
        <f>VLOOKUP(J34,Estimates!$C$9:$F$35,4,FALSE)</f>
        <v>14.3622565254569</v>
      </c>
      <c r="L34" s="2">
        <f t="shared" si="2"/>
        <v>0.37260000000000004</v>
      </c>
      <c r="M34" s="13">
        <f t="shared" si="3"/>
        <v>0.86872632629521118</v>
      </c>
      <c r="N34" s="13">
        <f t="shared" si="4"/>
        <v>0.13127367370478882</v>
      </c>
      <c r="O34" s="4">
        <f t="shared" si="5"/>
        <v>1.7232777407951365E-2</v>
      </c>
    </row>
    <row r="35" spans="1:23" x14ac:dyDescent="0.25">
      <c r="A35" s="1">
        <f>Forecast_Data!C29</f>
        <v>2013</v>
      </c>
      <c r="B35" s="1">
        <v>1</v>
      </c>
      <c r="C35" s="1">
        <f>Forecast_Data!E29</f>
        <v>0</v>
      </c>
      <c r="D35" s="1">
        <f>Forecast_Data!F29</f>
        <v>0</v>
      </c>
      <c r="E35" s="1">
        <f>Forecast_Data!G29</f>
        <v>0</v>
      </c>
      <c r="F35" s="1">
        <f>Forecast_Data!H29</f>
        <v>0</v>
      </c>
      <c r="G35" s="1">
        <f>Forecast_Data!I29</f>
        <v>0</v>
      </c>
      <c r="H35" s="1">
        <f>Forecast_Data!J29</f>
        <v>40</v>
      </c>
      <c r="I35" s="1">
        <f>Forecast_Data!K29</f>
        <v>1</v>
      </c>
      <c r="J35" s="1" t="str">
        <f>Forecast_Data!L29</f>
        <v>Adam Vinatieri</v>
      </c>
      <c r="K35" s="2">
        <f>VLOOKUP(J35,Estimates!$C$9:$F$35,4,FALSE)</f>
        <v>14.3622565254569</v>
      </c>
      <c r="L35" s="2">
        <f t="shared" si="2"/>
        <v>0.37260000000000004</v>
      </c>
      <c r="M35" s="13">
        <f t="shared" si="3"/>
        <v>0.89826346962165138</v>
      </c>
      <c r="N35" s="13">
        <f t="shared" si="4"/>
        <v>0.10173653037834862</v>
      </c>
      <c r="O35" s="4">
        <f t="shared" si="5"/>
        <v>1.0350321613424652E-2</v>
      </c>
    </row>
    <row r="36" spans="1:23" x14ac:dyDescent="0.25">
      <c r="A36" s="1">
        <f>Forecast_Data!C30</f>
        <v>2013</v>
      </c>
      <c r="B36" s="1">
        <v>1</v>
      </c>
      <c r="C36" s="1">
        <f>Forecast_Data!E30</f>
        <v>0</v>
      </c>
      <c r="D36" s="1">
        <f>Forecast_Data!F30</f>
        <v>0</v>
      </c>
      <c r="E36" s="1">
        <f>Forecast_Data!G30</f>
        <v>0</v>
      </c>
      <c r="F36" s="1">
        <f>Forecast_Data!H30</f>
        <v>0</v>
      </c>
      <c r="G36" s="1">
        <f>Forecast_Data!I30</f>
        <v>0</v>
      </c>
      <c r="H36" s="1">
        <f>Forecast_Data!J30</f>
        <v>23</v>
      </c>
      <c r="I36" s="1">
        <f>Forecast_Data!K30</f>
        <v>1</v>
      </c>
      <c r="J36" s="1" t="str">
        <f>Forecast_Data!L30</f>
        <v>Adam Vinatieri</v>
      </c>
      <c r="K36" s="2">
        <f>VLOOKUP(J36,Estimates!$C$9:$F$35,4,FALSE)</f>
        <v>14.3622565254569</v>
      </c>
      <c r="L36" s="2">
        <f t="shared" si="2"/>
        <v>0.37260000000000004</v>
      </c>
      <c r="M36" s="13">
        <f t="shared" si="3"/>
        <v>0.990306659362575</v>
      </c>
      <c r="N36" s="13">
        <f t="shared" si="4"/>
        <v>9.6933406374249964E-3</v>
      </c>
      <c r="O36" s="4">
        <f t="shared" si="5"/>
        <v>9.3960852713154835E-5</v>
      </c>
    </row>
    <row r="37" spans="1:23" x14ac:dyDescent="0.25">
      <c r="A37" s="1">
        <f>Forecast_Data!C31</f>
        <v>2013</v>
      </c>
      <c r="B37" s="1">
        <v>1</v>
      </c>
      <c r="C37" s="1">
        <f>Forecast_Data!E31</f>
        <v>0</v>
      </c>
      <c r="D37" s="1">
        <f>Forecast_Data!F31</f>
        <v>0</v>
      </c>
      <c r="E37" s="1">
        <f>Forecast_Data!G31</f>
        <v>0</v>
      </c>
      <c r="F37" s="1">
        <f>Forecast_Data!H31</f>
        <v>0</v>
      </c>
      <c r="G37" s="1">
        <f>Forecast_Data!I31</f>
        <v>0</v>
      </c>
      <c r="H37" s="1">
        <f>Forecast_Data!J31</f>
        <v>26</v>
      </c>
      <c r="I37" s="1">
        <f>Forecast_Data!K31</f>
        <v>1</v>
      </c>
      <c r="J37" s="1" t="str">
        <f>Forecast_Data!L31</f>
        <v>Adam Vinatieri</v>
      </c>
      <c r="K37" s="2">
        <f>VLOOKUP(J37,Estimates!$C$9:$F$35,4,FALSE)</f>
        <v>14.3622565254569</v>
      </c>
      <c r="L37" s="2">
        <f t="shared" si="2"/>
        <v>0.37260000000000004</v>
      </c>
      <c r="M37" s="13">
        <f t="shared" si="3"/>
        <v>0.98220690863654891</v>
      </c>
      <c r="N37" s="13">
        <f t="shared" si="4"/>
        <v>1.7793091363451086E-2</v>
      </c>
      <c r="O37" s="4">
        <f t="shared" si="5"/>
        <v>3.1659410026811761E-4</v>
      </c>
      <c r="T37" s="5"/>
      <c r="U37" s="1"/>
      <c r="V37" s="15"/>
      <c r="W37" s="13"/>
    </row>
    <row r="38" spans="1:23" x14ac:dyDescent="0.25">
      <c r="A38" s="1">
        <f>Forecast_Data!C32</f>
        <v>2013</v>
      </c>
      <c r="B38" s="1">
        <v>1</v>
      </c>
      <c r="C38" s="1">
        <f>Forecast_Data!E32</f>
        <v>0</v>
      </c>
      <c r="D38" s="1">
        <f>Forecast_Data!F32</f>
        <v>0</v>
      </c>
      <c r="E38" s="1">
        <f>Forecast_Data!G32</f>
        <v>0</v>
      </c>
      <c r="F38" s="1">
        <f>Forecast_Data!H32</f>
        <v>0</v>
      </c>
      <c r="G38" s="1">
        <f>Forecast_Data!I32</f>
        <v>0</v>
      </c>
      <c r="H38" s="1">
        <f>Forecast_Data!J32</f>
        <v>39</v>
      </c>
      <c r="I38" s="1">
        <f>Forecast_Data!K32</f>
        <v>1</v>
      </c>
      <c r="J38" s="1" t="str">
        <f>Forecast_Data!L32</f>
        <v>Adam Vinatieri</v>
      </c>
      <c r="K38" s="2">
        <f>VLOOKUP(J38,Estimates!$C$9:$F$35,4,FALSE)</f>
        <v>14.3622565254569</v>
      </c>
      <c r="L38" s="2">
        <f t="shared" si="2"/>
        <v>0.37260000000000004</v>
      </c>
      <c r="M38" s="13">
        <f t="shared" si="3"/>
        <v>0.90689879929409412</v>
      </c>
      <c r="N38" s="13">
        <f t="shared" si="4"/>
        <v>9.3101200705905884E-2</v>
      </c>
      <c r="O38" s="4">
        <f t="shared" si="5"/>
        <v>8.6678335728813706E-3</v>
      </c>
    </row>
    <row r="39" spans="1:23" x14ac:dyDescent="0.25">
      <c r="A39" s="1">
        <f>Forecast_Data!C33</f>
        <v>2013</v>
      </c>
      <c r="B39" s="1">
        <v>1</v>
      </c>
      <c r="C39" s="1">
        <f>Forecast_Data!E33</f>
        <v>0</v>
      </c>
      <c r="D39" s="1">
        <f>Forecast_Data!F33</f>
        <v>0</v>
      </c>
      <c r="E39" s="1">
        <f>Forecast_Data!G33</f>
        <v>0</v>
      </c>
      <c r="F39" s="1">
        <f>Forecast_Data!H33</f>
        <v>0</v>
      </c>
      <c r="G39" s="1">
        <f>Forecast_Data!I33</f>
        <v>0</v>
      </c>
      <c r="H39" s="1">
        <f>Forecast_Data!J33</f>
        <v>37</v>
      </c>
      <c r="I39" s="1">
        <f>Forecast_Data!K33</f>
        <v>1</v>
      </c>
      <c r="J39" s="1" t="str">
        <f>Forecast_Data!L33</f>
        <v>Adam Vinatieri</v>
      </c>
      <c r="K39" s="2">
        <f>VLOOKUP(J39,Estimates!$C$9:$F$35,4,FALSE)</f>
        <v>14.3622565254569</v>
      </c>
      <c r="L39" s="2">
        <f t="shared" si="2"/>
        <v>0.37260000000000004</v>
      </c>
      <c r="M39" s="13">
        <f t="shared" si="3"/>
        <v>0.92274841752585735</v>
      </c>
      <c r="N39" s="13">
        <f t="shared" si="4"/>
        <v>7.7251582474142655E-2</v>
      </c>
      <c r="O39" s="4">
        <f t="shared" si="5"/>
        <v>5.9678069947592645E-3</v>
      </c>
    </row>
    <row r="40" spans="1:23" x14ac:dyDescent="0.25">
      <c r="A40" s="1">
        <f>Forecast_Data!C34</f>
        <v>2014</v>
      </c>
      <c r="B40" s="1">
        <v>1</v>
      </c>
      <c r="C40" s="1">
        <f>Forecast_Data!E34</f>
        <v>0</v>
      </c>
      <c r="D40" s="1">
        <f>Forecast_Data!F34</f>
        <v>0</v>
      </c>
      <c r="E40" s="1">
        <f>Forecast_Data!G34</f>
        <v>0</v>
      </c>
      <c r="F40" s="1">
        <f>Forecast_Data!H34</f>
        <v>0</v>
      </c>
      <c r="G40" s="1">
        <f>Forecast_Data!I34</f>
        <v>0</v>
      </c>
      <c r="H40" s="1">
        <f>Forecast_Data!J34</f>
        <v>46</v>
      </c>
      <c r="I40" s="1">
        <f>Forecast_Data!K34</f>
        <v>1</v>
      </c>
      <c r="J40" s="1" t="str">
        <f>Forecast_Data!L34</f>
        <v>Adam Vinatieri</v>
      </c>
      <c r="K40" s="2">
        <f>VLOOKUP(J40,Estimates!$C$9:$F$35,4,FALSE)</f>
        <v>14.3622565254569</v>
      </c>
      <c r="L40" s="2">
        <f t="shared" si="2"/>
        <v>0.41460000000000008</v>
      </c>
      <c r="M40" s="13">
        <f t="shared" si="3"/>
        <v>0.83732910682098505</v>
      </c>
      <c r="N40" s="13">
        <f t="shared" si="4"/>
        <v>0.16267089317901495</v>
      </c>
      <c r="O40" s="4">
        <f t="shared" si="5"/>
        <v>2.6461819487658494E-2</v>
      </c>
    </row>
    <row r="41" spans="1:23" x14ac:dyDescent="0.25">
      <c r="A41" s="1">
        <f>Forecast_Data!C35</f>
        <v>2014</v>
      </c>
      <c r="B41" s="1">
        <v>1</v>
      </c>
      <c r="C41" s="1">
        <f>Forecast_Data!E35</f>
        <v>0</v>
      </c>
      <c r="D41" s="1">
        <f>Forecast_Data!F35</f>
        <v>0</v>
      </c>
      <c r="E41" s="1">
        <f>Forecast_Data!G35</f>
        <v>0</v>
      </c>
      <c r="F41" s="1">
        <f>Forecast_Data!H35</f>
        <v>0</v>
      </c>
      <c r="G41" s="1">
        <f>Forecast_Data!I35</f>
        <v>0</v>
      </c>
      <c r="H41" s="1">
        <f>Forecast_Data!J35</f>
        <v>27</v>
      </c>
      <c r="I41" s="1">
        <f>Forecast_Data!K35</f>
        <v>1</v>
      </c>
      <c r="J41" s="1" t="str">
        <f>Forecast_Data!L35</f>
        <v>Adam Vinatieri</v>
      </c>
      <c r="K41" s="2">
        <f>VLOOKUP(J41,Estimates!$C$9:$F$35,4,FALSE)</f>
        <v>14.3622565254569</v>
      </c>
      <c r="L41" s="2">
        <f t="shared" si="2"/>
        <v>0.41460000000000008</v>
      </c>
      <c r="M41" s="13">
        <f t="shared" si="3"/>
        <v>0.97959397719301067</v>
      </c>
      <c r="N41" s="13">
        <f t="shared" si="4"/>
        <v>2.0406022806989332E-2</v>
      </c>
      <c r="O41" s="4">
        <f t="shared" si="5"/>
        <v>4.164057667993688E-4</v>
      </c>
    </row>
    <row r="42" spans="1:23" x14ac:dyDescent="0.25">
      <c r="A42" s="1">
        <f>Forecast_Data!C36</f>
        <v>2014</v>
      </c>
      <c r="B42" s="1">
        <v>1</v>
      </c>
      <c r="C42" s="1">
        <f>Forecast_Data!E36</f>
        <v>0</v>
      </c>
      <c r="D42" s="1">
        <f>Forecast_Data!F36</f>
        <v>0</v>
      </c>
      <c r="E42" s="1">
        <f>Forecast_Data!G36</f>
        <v>0</v>
      </c>
      <c r="F42" s="1">
        <f>Forecast_Data!H36</f>
        <v>1</v>
      </c>
      <c r="G42" s="1">
        <f>Forecast_Data!I36</f>
        <v>0</v>
      </c>
      <c r="H42" s="1">
        <f>Forecast_Data!J36</f>
        <v>27</v>
      </c>
      <c r="I42" s="1">
        <f>Forecast_Data!K36</f>
        <v>1</v>
      </c>
      <c r="J42" s="1" t="str">
        <f>Forecast_Data!L36</f>
        <v>Adam Vinatieri</v>
      </c>
      <c r="K42" s="2">
        <f>VLOOKUP(J42,Estimates!$C$9:$F$35,4,FALSE)</f>
        <v>14.3622565254569</v>
      </c>
      <c r="L42" s="2">
        <f t="shared" si="2"/>
        <v>0.41460000000000008</v>
      </c>
      <c r="M42" s="13">
        <f t="shared" si="3"/>
        <v>0.97437781864102091</v>
      </c>
      <c r="N42" s="13">
        <f t="shared" si="4"/>
        <v>2.562218135897909E-2</v>
      </c>
      <c r="O42" s="4">
        <f t="shared" si="5"/>
        <v>6.5649617759241561E-4</v>
      </c>
    </row>
    <row r="43" spans="1:23" x14ac:dyDescent="0.25">
      <c r="A43" s="1">
        <f>Forecast_Data!C37</f>
        <v>2014</v>
      </c>
      <c r="B43" s="1">
        <v>1</v>
      </c>
      <c r="C43" s="1">
        <f>Forecast_Data!E37</f>
        <v>0</v>
      </c>
      <c r="D43" s="1">
        <f>Forecast_Data!F37</f>
        <v>0</v>
      </c>
      <c r="E43" s="1">
        <f>Forecast_Data!G37</f>
        <v>0</v>
      </c>
      <c r="F43" s="1">
        <f>Forecast_Data!H37</f>
        <v>1</v>
      </c>
      <c r="G43" s="1">
        <f>Forecast_Data!I37</f>
        <v>0</v>
      </c>
      <c r="H43" s="1">
        <f>Forecast_Data!J37</f>
        <v>34</v>
      </c>
      <c r="I43" s="1">
        <f>Forecast_Data!K37</f>
        <v>1</v>
      </c>
      <c r="J43" s="1" t="str">
        <f>Forecast_Data!L37</f>
        <v>Adam Vinatieri</v>
      </c>
      <c r="K43" s="2">
        <f>VLOOKUP(J43,Estimates!$C$9:$F$35,4,FALSE)</f>
        <v>14.3622565254569</v>
      </c>
      <c r="L43" s="2">
        <f t="shared" si="2"/>
        <v>0.41460000000000008</v>
      </c>
      <c r="M43" s="13">
        <f t="shared" si="3"/>
        <v>0.93240385420028071</v>
      </c>
      <c r="N43" s="13">
        <f t="shared" si="4"/>
        <v>6.7596145799719287E-2</v>
      </c>
      <c r="O43" s="4">
        <f t="shared" si="5"/>
        <v>4.5692389269769073E-3</v>
      </c>
    </row>
    <row r="44" spans="1:23" x14ac:dyDescent="0.25">
      <c r="A44" s="1">
        <f>Forecast_Data!C38</f>
        <v>2014</v>
      </c>
      <c r="B44" s="1">
        <v>1</v>
      </c>
      <c r="C44" s="1">
        <f>Forecast_Data!E38</f>
        <v>0</v>
      </c>
      <c r="D44" s="1">
        <f>Forecast_Data!F38</f>
        <v>0</v>
      </c>
      <c r="E44" s="1">
        <f>Forecast_Data!G38</f>
        <v>0</v>
      </c>
      <c r="F44" s="1">
        <f>Forecast_Data!H38</f>
        <v>0</v>
      </c>
      <c r="G44" s="1">
        <f>Forecast_Data!I38</f>
        <v>0</v>
      </c>
      <c r="H44" s="1">
        <f>Forecast_Data!J38</f>
        <v>31</v>
      </c>
      <c r="I44" s="1">
        <f>Forecast_Data!K38</f>
        <v>1</v>
      </c>
      <c r="J44" s="1" t="str">
        <f>Forecast_Data!L38</f>
        <v>Adam Vinatieri</v>
      </c>
      <c r="K44" s="2">
        <f>VLOOKUP(J44,Estimates!$C$9:$F$35,4,FALSE)</f>
        <v>14.3622565254569</v>
      </c>
      <c r="L44" s="2">
        <f t="shared" si="2"/>
        <v>0.41460000000000008</v>
      </c>
      <c r="M44" s="13">
        <f t="shared" si="3"/>
        <v>0.9624409567146236</v>
      </c>
      <c r="N44" s="13">
        <f t="shared" si="4"/>
        <v>3.7559043285376403E-2</v>
      </c>
      <c r="O44" s="4">
        <f t="shared" si="5"/>
        <v>1.4106817325127783E-3</v>
      </c>
    </row>
    <row r="45" spans="1:23" x14ac:dyDescent="0.25">
      <c r="A45" s="1">
        <f>Forecast_Data!C39</f>
        <v>2014</v>
      </c>
      <c r="B45" s="1">
        <v>1</v>
      </c>
      <c r="C45" s="1">
        <f>Forecast_Data!E39</f>
        <v>0</v>
      </c>
      <c r="D45" s="1">
        <f>Forecast_Data!F39</f>
        <v>0</v>
      </c>
      <c r="E45" s="1">
        <f>Forecast_Data!G39</f>
        <v>0</v>
      </c>
      <c r="F45" s="1">
        <f>Forecast_Data!H39</f>
        <v>0</v>
      </c>
      <c r="G45" s="1">
        <f>Forecast_Data!I39</f>
        <v>0</v>
      </c>
      <c r="H45" s="1">
        <f>Forecast_Data!J39</f>
        <v>53</v>
      </c>
      <c r="I45" s="1">
        <f>Forecast_Data!K39</f>
        <v>1</v>
      </c>
      <c r="J45" s="1" t="str">
        <f>Forecast_Data!L39</f>
        <v>Adam Vinatieri</v>
      </c>
      <c r="K45" s="2">
        <f>VLOOKUP(J45,Estimates!$C$9:$F$35,4,FALSE)</f>
        <v>14.3622565254569</v>
      </c>
      <c r="L45" s="2">
        <f t="shared" si="2"/>
        <v>0.41460000000000008</v>
      </c>
      <c r="M45" s="13">
        <f t="shared" si="3"/>
        <v>0.69624187926223113</v>
      </c>
      <c r="N45" s="13">
        <f t="shared" si="4"/>
        <v>0.30375812073776887</v>
      </c>
      <c r="O45" s="4">
        <f t="shared" si="5"/>
        <v>9.2268995914140964E-2</v>
      </c>
    </row>
    <row r="46" spans="1:23" x14ac:dyDescent="0.25">
      <c r="A46" s="1">
        <f>Forecast_Data!C40</f>
        <v>2014</v>
      </c>
      <c r="B46" s="1">
        <v>1</v>
      </c>
      <c r="C46" s="1">
        <f>Forecast_Data!E40</f>
        <v>0</v>
      </c>
      <c r="D46" s="1">
        <f>Forecast_Data!F40</f>
        <v>0</v>
      </c>
      <c r="E46" s="1">
        <f>Forecast_Data!G40</f>
        <v>0</v>
      </c>
      <c r="F46" s="1">
        <f>Forecast_Data!H40</f>
        <v>0</v>
      </c>
      <c r="G46" s="1">
        <f>Forecast_Data!I40</f>
        <v>0</v>
      </c>
      <c r="H46" s="1">
        <f>Forecast_Data!J40</f>
        <v>46</v>
      </c>
      <c r="I46" s="1">
        <f>Forecast_Data!K40</f>
        <v>1</v>
      </c>
      <c r="J46" s="1" t="str">
        <f>Forecast_Data!L40</f>
        <v>Adam Vinatieri</v>
      </c>
      <c r="K46" s="2">
        <f>VLOOKUP(J46,Estimates!$C$9:$F$35,4,FALSE)</f>
        <v>14.3622565254569</v>
      </c>
      <c r="L46" s="2">
        <f t="shared" si="2"/>
        <v>0.41460000000000008</v>
      </c>
      <c r="M46" s="13">
        <f t="shared" si="3"/>
        <v>0.83732910682098505</v>
      </c>
      <c r="N46" s="13">
        <f t="shared" si="4"/>
        <v>0.16267089317901495</v>
      </c>
      <c r="O46" s="4">
        <f t="shared" si="5"/>
        <v>2.6461819487658494E-2</v>
      </c>
    </row>
    <row r="47" spans="1:23" x14ac:dyDescent="0.25">
      <c r="A47" s="1">
        <f>Forecast_Data!C41</f>
        <v>2014</v>
      </c>
      <c r="B47" s="1">
        <v>1</v>
      </c>
      <c r="C47" s="1">
        <f>Forecast_Data!E41</f>
        <v>0</v>
      </c>
      <c r="D47" s="1">
        <f>Forecast_Data!F41</f>
        <v>0</v>
      </c>
      <c r="E47" s="1">
        <f>Forecast_Data!G41</f>
        <v>0</v>
      </c>
      <c r="F47" s="1">
        <f>Forecast_Data!H41</f>
        <v>0</v>
      </c>
      <c r="G47" s="1">
        <f>Forecast_Data!I41</f>
        <v>0</v>
      </c>
      <c r="H47" s="1">
        <f>Forecast_Data!J41</f>
        <v>20</v>
      </c>
      <c r="I47" s="1">
        <f>Forecast_Data!K41</f>
        <v>1</v>
      </c>
      <c r="J47" s="1" t="str">
        <f>Forecast_Data!L41</f>
        <v>Adam Vinatieri</v>
      </c>
      <c r="K47" s="2">
        <f>VLOOKUP(J47,Estimates!$C$9:$F$35,4,FALSE)</f>
        <v>14.3622565254569</v>
      </c>
      <c r="L47" s="2">
        <f t="shared" si="2"/>
        <v>0.41460000000000008</v>
      </c>
      <c r="M47" s="13">
        <f t="shared" si="3"/>
        <v>0.99552419093145983</v>
      </c>
      <c r="N47" s="13">
        <f t="shared" si="4"/>
        <v>4.4758090685401708E-3</v>
      </c>
      <c r="O47" s="4">
        <f t="shared" si="5"/>
        <v>2.0032866818026432E-5</v>
      </c>
    </row>
    <row r="48" spans="1:23" x14ac:dyDescent="0.25">
      <c r="A48" s="1">
        <f>Forecast_Data!C42</f>
        <v>2014</v>
      </c>
      <c r="B48" s="1">
        <v>1</v>
      </c>
      <c r="C48" s="1">
        <f>Forecast_Data!E42</f>
        <v>0</v>
      </c>
      <c r="D48" s="1">
        <f>Forecast_Data!F42</f>
        <v>0</v>
      </c>
      <c r="E48" s="1">
        <f>Forecast_Data!G42</f>
        <v>0</v>
      </c>
      <c r="F48" s="1">
        <f>Forecast_Data!H42</f>
        <v>0</v>
      </c>
      <c r="G48" s="1">
        <f>Forecast_Data!I42</f>
        <v>0</v>
      </c>
      <c r="H48" s="1">
        <f>Forecast_Data!J42</f>
        <v>32</v>
      </c>
      <c r="I48" s="1">
        <f>Forecast_Data!K42</f>
        <v>1</v>
      </c>
      <c r="J48" s="1" t="str">
        <f>Forecast_Data!L42</f>
        <v>Adam Vinatieri</v>
      </c>
      <c r="K48" s="2">
        <f>VLOOKUP(J48,Estimates!$C$9:$F$35,4,FALSE)</f>
        <v>14.3622565254569</v>
      </c>
      <c r="L48" s="2">
        <f t="shared" si="2"/>
        <v>0.41460000000000008</v>
      </c>
      <c r="M48" s="13">
        <f t="shared" si="3"/>
        <v>0.95721684848457855</v>
      </c>
      <c r="N48" s="13">
        <f t="shared" si="4"/>
        <v>4.2783151515421447E-2</v>
      </c>
      <c r="O48" s="4">
        <f t="shared" si="5"/>
        <v>1.8303980535915084E-3</v>
      </c>
    </row>
    <row r="49" spans="1:15" x14ac:dyDescent="0.25">
      <c r="A49" s="1">
        <f>Forecast_Data!C43</f>
        <v>2014</v>
      </c>
      <c r="B49" s="1">
        <v>1</v>
      </c>
      <c r="C49" s="1">
        <f>Forecast_Data!E43</f>
        <v>0</v>
      </c>
      <c r="D49" s="1">
        <f>Forecast_Data!F43</f>
        <v>0</v>
      </c>
      <c r="E49" s="1">
        <f>Forecast_Data!G43</f>
        <v>0</v>
      </c>
      <c r="F49" s="1">
        <f>Forecast_Data!H43</f>
        <v>0</v>
      </c>
      <c r="G49" s="1">
        <f>Forecast_Data!I43</f>
        <v>0</v>
      </c>
      <c r="H49" s="1">
        <f>Forecast_Data!J43</f>
        <v>29</v>
      </c>
      <c r="I49" s="1">
        <f>Forecast_Data!K43</f>
        <v>1</v>
      </c>
      <c r="J49" s="1" t="str">
        <f>Forecast_Data!L43</f>
        <v>Adam Vinatieri</v>
      </c>
      <c r="K49" s="2">
        <f>VLOOKUP(J49,Estimates!$C$9:$F$35,4,FALSE)</f>
        <v>14.3622565254569</v>
      </c>
      <c r="L49" s="2">
        <f t="shared" si="2"/>
        <v>0.41460000000000008</v>
      </c>
      <c r="M49" s="13">
        <f t="shared" si="3"/>
        <v>0.9717780950094792</v>
      </c>
      <c r="N49" s="13">
        <f t="shared" si="4"/>
        <v>2.8221904990520796E-2</v>
      </c>
      <c r="O49" s="4">
        <f t="shared" si="5"/>
        <v>7.9647592129398267E-4</v>
      </c>
    </row>
    <row r="50" spans="1:15" x14ac:dyDescent="0.25">
      <c r="A50" s="1">
        <f>Forecast_Data!C44</f>
        <v>2014</v>
      </c>
      <c r="B50" s="1">
        <v>1</v>
      </c>
      <c r="C50" s="1">
        <f>Forecast_Data!E44</f>
        <v>0</v>
      </c>
      <c r="D50" s="1">
        <f>Forecast_Data!F44</f>
        <v>0</v>
      </c>
      <c r="E50" s="1">
        <f>Forecast_Data!G44</f>
        <v>0</v>
      </c>
      <c r="F50" s="1">
        <f>Forecast_Data!H44</f>
        <v>0</v>
      </c>
      <c r="G50" s="1">
        <f>Forecast_Data!I44</f>
        <v>0</v>
      </c>
      <c r="H50" s="1">
        <f>Forecast_Data!J44</f>
        <v>38</v>
      </c>
      <c r="I50" s="1">
        <f>Forecast_Data!K44</f>
        <v>1</v>
      </c>
      <c r="J50" s="1" t="str">
        <f>Forecast_Data!L44</f>
        <v>Adam Vinatieri</v>
      </c>
      <c r="K50" s="2">
        <f>VLOOKUP(J50,Estimates!$C$9:$F$35,4,FALSE)</f>
        <v>14.3622565254569</v>
      </c>
      <c r="L50" s="2">
        <f t="shared" si="2"/>
        <v>0.41460000000000008</v>
      </c>
      <c r="M50" s="13">
        <f t="shared" si="3"/>
        <v>0.9182533931485084</v>
      </c>
      <c r="N50" s="13">
        <f t="shared" si="4"/>
        <v>8.1746606851491599E-2</v>
      </c>
      <c r="O50" s="4">
        <f t="shared" si="5"/>
        <v>6.6825077317323334E-3</v>
      </c>
    </row>
    <row r="51" spans="1:15" x14ac:dyDescent="0.25">
      <c r="A51" s="1">
        <f>Forecast_Data!C45</f>
        <v>2014</v>
      </c>
      <c r="B51" s="1">
        <v>1</v>
      </c>
      <c r="C51" s="1">
        <f>Forecast_Data!E45</f>
        <v>0</v>
      </c>
      <c r="D51" s="1">
        <f>Forecast_Data!F45</f>
        <v>0</v>
      </c>
      <c r="E51" s="1">
        <f>Forecast_Data!G45</f>
        <v>0</v>
      </c>
      <c r="F51" s="1">
        <f>Forecast_Data!H45</f>
        <v>0</v>
      </c>
      <c r="G51" s="1">
        <f>Forecast_Data!I45</f>
        <v>0</v>
      </c>
      <c r="H51" s="1">
        <f>Forecast_Data!J45</f>
        <v>29</v>
      </c>
      <c r="I51" s="1">
        <f>Forecast_Data!K45</f>
        <v>1</v>
      </c>
      <c r="J51" s="1" t="str">
        <f>Forecast_Data!L45</f>
        <v>Adam Vinatieri</v>
      </c>
      <c r="K51" s="2">
        <f>VLOOKUP(J51,Estimates!$C$9:$F$35,4,FALSE)</f>
        <v>14.3622565254569</v>
      </c>
      <c r="L51" s="2">
        <f t="shared" si="2"/>
        <v>0.41460000000000008</v>
      </c>
      <c r="M51" s="13">
        <f t="shared" si="3"/>
        <v>0.9717780950094792</v>
      </c>
      <c r="N51" s="13">
        <f t="shared" si="4"/>
        <v>2.8221904990520796E-2</v>
      </c>
      <c r="O51" s="4">
        <f t="shared" si="5"/>
        <v>7.9647592129398267E-4</v>
      </c>
    </row>
    <row r="52" spans="1:15" x14ac:dyDescent="0.25">
      <c r="A52" s="1">
        <f>Forecast_Data!C46</f>
        <v>2014</v>
      </c>
      <c r="B52" s="1">
        <v>1</v>
      </c>
      <c r="C52" s="1">
        <f>Forecast_Data!E46</f>
        <v>0</v>
      </c>
      <c r="D52" s="1">
        <f>Forecast_Data!F46</f>
        <v>0</v>
      </c>
      <c r="E52" s="1">
        <f>Forecast_Data!G46</f>
        <v>0</v>
      </c>
      <c r="F52" s="1">
        <f>Forecast_Data!H46</f>
        <v>0</v>
      </c>
      <c r="G52" s="1">
        <f>Forecast_Data!I46</f>
        <v>0</v>
      </c>
      <c r="H52" s="1">
        <f>Forecast_Data!J46</f>
        <v>22</v>
      </c>
      <c r="I52" s="1">
        <f>Forecast_Data!K46</f>
        <v>1</v>
      </c>
      <c r="J52" s="1" t="str">
        <f>Forecast_Data!L46</f>
        <v>Adam Vinatieri</v>
      </c>
      <c r="K52" s="2">
        <f>VLOOKUP(J52,Estimates!$C$9:$F$35,4,FALSE)</f>
        <v>14.3622565254569</v>
      </c>
      <c r="L52" s="2">
        <f t="shared" si="2"/>
        <v>0.41460000000000008</v>
      </c>
      <c r="M52" s="13">
        <f t="shared" si="3"/>
        <v>0.99260554023696157</v>
      </c>
      <c r="N52" s="13">
        <f t="shared" si="4"/>
        <v>7.3944597630384301E-3</v>
      </c>
      <c r="O52" s="4">
        <f t="shared" si="5"/>
        <v>5.4678035187194359E-5</v>
      </c>
    </row>
    <row r="53" spans="1:15" x14ac:dyDescent="0.25">
      <c r="A53" s="1">
        <f>Forecast_Data!C47</f>
        <v>2014</v>
      </c>
      <c r="B53" s="1">
        <v>1</v>
      </c>
      <c r="C53" s="1">
        <f>Forecast_Data!E47</f>
        <v>0</v>
      </c>
      <c r="D53" s="1">
        <f>Forecast_Data!F47</f>
        <v>0</v>
      </c>
      <c r="E53" s="1">
        <f>Forecast_Data!G47</f>
        <v>0</v>
      </c>
      <c r="F53" s="1">
        <f>Forecast_Data!H47</f>
        <v>0</v>
      </c>
      <c r="G53" s="1">
        <f>Forecast_Data!I47</f>
        <v>0</v>
      </c>
      <c r="H53" s="1">
        <f>Forecast_Data!J47</f>
        <v>53</v>
      </c>
      <c r="I53" s="1">
        <f>Forecast_Data!K47</f>
        <v>1</v>
      </c>
      <c r="J53" s="1" t="str">
        <f>Forecast_Data!L47</f>
        <v>Adam Vinatieri</v>
      </c>
      <c r="K53" s="2">
        <f>VLOOKUP(J53,Estimates!$C$9:$F$35,4,FALSE)</f>
        <v>14.3622565254569</v>
      </c>
      <c r="L53" s="2">
        <f t="shared" si="2"/>
        <v>0.41460000000000008</v>
      </c>
      <c r="M53" s="13">
        <f t="shared" si="3"/>
        <v>0.69624187926223113</v>
      </c>
      <c r="N53" s="13">
        <f t="shared" si="4"/>
        <v>0.30375812073776887</v>
      </c>
      <c r="O53" s="4">
        <f t="shared" si="5"/>
        <v>9.2268995914140964E-2</v>
      </c>
    </row>
    <row r="54" spans="1:15" x14ac:dyDescent="0.25">
      <c r="A54" s="1">
        <f>Forecast_Data!C48</f>
        <v>2015</v>
      </c>
      <c r="B54" s="1">
        <v>1</v>
      </c>
      <c r="C54" s="1">
        <f>Forecast_Data!E48</f>
        <v>0</v>
      </c>
      <c r="D54" s="1">
        <f>Forecast_Data!F48</f>
        <v>0</v>
      </c>
      <c r="E54" s="1">
        <f>Forecast_Data!G48</f>
        <v>0</v>
      </c>
      <c r="F54" s="1">
        <f>Forecast_Data!H48</f>
        <v>0</v>
      </c>
      <c r="G54" s="1">
        <f>Forecast_Data!I48</f>
        <v>0</v>
      </c>
      <c r="H54" s="1">
        <f>Forecast_Data!J48</f>
        <v>29</v>
      </c>
      <c r="I54" s="1">
        <f>Forecast_Data!K48</f>
        <v>0</v>
      </c>
      <c r="J54" s="1" t="str">
        <f>Forecast_Data!L48</f>
        <v>Adam Vinatieri</v>
      </c>
      <c r="K54" s="2">
        <f>VLOOKUP(J54,Estimates!$C$9:$F$35,4,FALSE)</f>
        <v>14.3622565254569</v>
      </c>
      <c r="L54" s="2">
        <f t="shared" si="2"/>
        <v>0.45660000000000001</v>
      </c>
      <c r="M54" s="13">
        <f t="shared" si="3"/>
        <v>0.97290741981489626</v>
      </c>
      <c r="N54" s="13">
        <f t="shared" si="4"/>
        <v>-0.97290741981489626</v>
      </c>
      <c r="O54" s="4">
        <f t="shared" si="5"/>
        <v>0.94654884753087876</v>
      </c>
    </row>
    <row r="55" spans="1:15" x14ac:dyDescent="0.25">
      <c r="A55" s="1">
        <f>Forecast_Data!C49</f>
        <v>2015</v>
      </c>
      <c r="B55" s="1">
        <v>1</v>
      </c>
      <c r="C55" s="1">
        <f>Forecast_Data!E49</f>
        <v>0</v>
      </c>
      <c r="D55" s="1">
        <f>Forecast_Data!F49</f>
        <v>0</v>
      </c>
      <c r="E55" s="1">
        <f>Forecast_Data!G49</f>
        <v>0</v>
      </c>
      <c r="F55" s="1">
        <f>Forecast_Data!H49</f>
        <v>0</v>
      </c>
      <c r="G55" s="1">
        <f>Forecast_Data!I49</f>
        <v>0</v>
      </c>
      <c r="H55" s="1">
        <f>Forecast_Data!J49</f>
        <v>54</v>
      </c>
      <c r="I55" s="1">
        <f>Forecast_Data!K49</f>
        <v>1</v>
      </c>
      <c r="J55" s="1" t="str">
        <f>Forecast_Data!L49</f>
        <v>Adam Vinatieri</v>
      </c>
      <c r="K55" s="2">
        <f>VLOOKUP(J55,Estimates!$C$9:$F$35,4,FALSE)</f>
        <v>14.3622565254569</v>
      </c>
      <c r="L55" s="2">
        <f t="shared" si="2"/>
        <v>0.45660000000000001</v>
      </c>
      <c r="M55" s="13">
        <f t="shared" si="3"/>
        <v>0.67511662632399538</v>
      </c>
      <c r="N55" s="13">
        <f t="shared" si="4"/>
        <v>0.32488337367600462</v>
      </c>
      <c r="O55" s="4">
        <f t="shared" si="5"/>
        <v>0.10554920649110244</v>
      </c>
    </row>
    <row r="56" spans="1:15" x14ac:dyDescent="0.25">
      <c r="A56" s="1">
        <f>Forecast_Data!C50</f>
        <v>2015</v>
      </c>
      <c r="B56" s="1">
        <v>1</v>
      </c>
      <c r="C56" s="1">
        <f>Forecast_Data!E50</f>
        <v>0</v>
      </c>
      <c r="D56" s="1">
        <f>Forecast_Data!F50</f>
        <v>0</v>
      </c>
      <c r="E56" s="1">
        <f>Forecast_Data!G50</f>
        <v>0</v>
      </c>
      <c r="F56" s="1">
        <f>Forecast_Data!H50</f>
        <v>0</v>
      </c>
      <c r="G56" s="1">
        <f>Forecast_Data!I50</f>
        <v>0</v>
      </c>
      <c r="H56" s="1">
        <f>Forecast_Data!J50</f>
        <v>32</v>
      </c>
      <c r="I56" s="1">
        <f>Forecast_Data!K50</f>
        <v>1</v>
      </c>
      <c r="J56" s="1" t="str">
        <f>Forecast_Data!L50</f>
        <v>Adam Vinatieri</v>
      </c>
      <c r="K56" s="2">
        <f>VLOOKUP(J56,Estimates!$C$9:$F$35,4,FALSE)</f>
        <v>14.3622565254569</v>
      </c>
      <c r="L56" s="2">
        <f t="shared" si="2"/>
        <v>0.45660000000000001</v>
      </c>
      <c r="M56" s="13">
        <f t="shared" si="3"/>
        <v>0.95890421344368704</v>
      </c>
      <c r="N56" s="13">
        <f t="shared" si="4"/>
        <v>4.1095786556312963E-2</v>
      </c>
      <c r="O56" s="4">
        <f t="shared" si="5"/>
        <v>1.6888636726820332E-3</v>
      </c>
    </row>
    <row r="57" spans="1:15" x14ac:dyDescent="0.25">
      <c r="A57" s="1">
        <f>Forecast_Data!C51</f>
        <v>2015</v>
      </c>
      <c r="B57" s="1">
        <v>1</v>
      </c>
      <c r="C57" s="1">
        <f>Forecast_Data!E51</f>
        <v>0</v>
      </c>
      <c r="D57" s="1">
        <f>Forecast_Data!F51</f>
        <v>0</v>
      </c>
      <c r="E57" s="1">
        <f>Forecast_Data!G51</f>
        <v>0</v>
      </c>
      <c r="F57" s="1">
        <f>Forecast_Data!H51</f>
        <v>0</v>
      </c>
      <c r="G57" s="1">
        <f>Forecast_Data!I51</f>
        <v>0</v>
      </c>
      <c r="H57" s="1">
        <f>Forecast_Data!J51</f>
        <v>27</v>
      </c>
      <c r="I57" s="1">
        <f>Forecast_Data!K51</f>
        <v>1</v>
      </c>
      <c r="J57" s="1" t="str">
        <f>Forecast_Data!L51</f>
        <v>Adam Vinatieri</v>
      </c>
      <c r="K57" s="2">
        <f>VLOOKUP(J57,Estimates!$C$9:$F$35,4,FALSE)</f>
        <v>14.3622565254569</v>
      </c>
      <c r="L57" s="2">
        <f t="shared" si="2"/>
        <v>0.45660000000000001</v>
      </c>
      <c r="M57" s="13">
        <f t="shared" si="3"/>
        <v>0.98041684516468675</v>
      </c>
      <c r="N57" s="13">
        <f t="shared" si="4"/>
        <v>1.9583154835313255E-2</v>
      </c>
      <c r="O57" s="4">
        <f t="shared" si="5"/>
        <v>3.8349995330385289E-4</v>
      </c>
    </row>
    <row r="58" spans="1:15" x14ac:dyDescent="0.25">
      <c r="A58" s="1">
        <f>Forecast_Data!C52</f>
        <v>2015</v>
      </c>
      <c r="B58" s="1">
        <v>1</v>
      </c>
      <c r="C58" s="1">
        <f>Forecast_Data!E52</f>
        <v>0</v>
      </c>
      <c r="D58" s="1">
        <f>Forecast_Data!F52</f>
        <v>0</v>
      </c>
      <c r="E58" s="1">
        <f>Forecast_Data!G52</f>
        <v>0</v>
      </c>
      <c r="F58" s="1">
        <f>Forecast_Data!H52</f>
        <v>1</v>
      </c>
      <c r="G58" s="1">
        <f>Forecast_Data!I52</f>
        <v>0</v>
      </c>
      <c r="H58" s="1">
        <f>Forecast_Data!J52</f>
        <v>48</v>
      </c>
      <c r="I58" s="1">
        <f>Forecast_Data!K52</f>
        <v>1</v>
      </c>
      <c r="J58" s="1" t="str">
        <f>Forecast_Data!L52</f>
        <v>Adam Vinatieri</v>
      </c>
      <c r="K58" s="2">
        <f>VLOOKUP(J58,Estimates!$C$9:$F$35,4,FALSE)</f>
        <v>14.3622565254569</v>
      </c>
      <c r="L58" s="2">
        <f t="shared" si="2"/>
        <v>0.45660000000000001</v>
      </c>
      <c r="M58" s="13">
        <f t="shared" si="3"/>
        <v>0.77556351665795109</v>
      </c>
      <c r="N58" s="13">
        <f t="shared" si="4"/>
        <v>0.22443648334204891</v>
      </c>
      <c r="O58" s="4">
        <f t="shared" si="5"/>
        <v>5.0371735054945799E-2</v>
      </c>
    </row>
    <row r="59" spans="1:15" x14ac:dyDescent="0.25">
      <c r="A59" s="1">
        <f>Forecast_Data!C53</f>
        <v>2015</v>
      </c>
      <c r="B59" s="1">
        <v>1</v>
      </c>
      <c r="C59" s="1">
        <f>Forecast_Data!E53</f>
        <v>0</v>
      </c>
      <c r="D59" s="1">
        <f>Forecast_Data!F53</f>
        <v>0</v>
      </c>
      <c r="E59" s="1">
        <f>Forecast_Data!G53</f>
        <v>0</v>
      </c>
      <c r="F59" s="1">
        <f>Forecast_Data!H53</f>
        <v>1</v>
      </c>
      <c r="G59" s="1">
        <f>Forecast_Data!I53</f>
        <v>0</v>
      </c>
      <c r="H59" s="1">
        <f>Forecast_Data!J53</f>
        <v>42</v>
      </c>
      <c r="I59" s="1">
        <f>Forecast_Data!K53</f>
        <v>1</v>
      </c>
      <c r="J59" s="1" t="str">
        <f>Forecast_Data!L53</f>
        <v>Adam Vinatieri</v>
      </c>
      <c r="K59" s="2">
        <f>VLOOKUP(J59,Estimates!$C$9:$F$35,4,FALSE)</f>
        <v>14.3622565254569</v>
      </c>
      <c r="L59" s="2">
        <f t="shared" si="2"/>
        <v>0.45660000000000001</v>
      </c>
      <c r="M59" s="13">
        <f t="shared" si="3"/>
        <v>0.86253495574964112</v>
      </c>
      <c r="N59" s="13">
        <f t="shared" si="4"/>
        <v>0.13746504425035888</v>
      </c>
      <c r="O59" s="4">
        <f t="shared" si="5"/>
        <v>1.8896638390753125E-2</v>
      </c>
    </row>
    <row r="60" spans="1:15" x14ac:dyDescent="0.25">
      <c r="A60" s="1">
        <f>Forecast_Data!C54</f>
        <v>2015</v>
      </c>
      <c r="B60" s="1">
        <v>1</v>
      </c>
      <c r="C60" s="1">
        <f>Forecast_Data!E54</f>
        <v>0</v>
      </c>
      <c r="D60" s="1">
        <f>Forecast_Data!F54</f>
        <v>0</v>
      </c>
      <c r="E60" s="1">
        <f>Forecast_Data!G54</f>
        <v>0</v>
      </c>
      <c r="F60" s="1">
        <f>Forecast_Data!H54</f>
        <v>0</v>
      </c>
      <c r="G60" s="1">
        <f>Forecast_Data!I54</f>
        <v>0</v>
      </c>
      <c r="H60" s="1">
        <f>Forecast_Data!J54</f>
        <v>43</v>
      </c>
      <c r="I60" s="1">
        <f>Forecast_Data!K54</f>
        <v>1</v>
      </c>
      <c r="J60" s="1" t="str">
        <f>Forecast_Data!L54</f>
        <v>Adam Vinatieri</v>
      </c>
      <c r="K60" s="2">
        <f>VLOOKUP(J60,Estimates!$C$9:$F$35,4,FALSE)</f>
        <v>14.3622565254569</v>
      </c>
      <c r="L60" s="2">
        <f t="shared" si="2"/>
        <v>0.45660000000000001</v>
      </c>
      <c r="M60" s="13">
        <f t="shared" si="3"/>
        <v>0.87801267564829866</v>
      </c>
      <c r="N60" s="13">
        <f t="shared" si="4"/>
        <v>0.12198732435170134</v>
      </c>
      <c r="O60" s="4">
        <f t="shared" si="5"/>
        <v>1.4880907302487187E-2</v>
      </c>
    </row>
    <row r="61" spans="1:15" x14ac:dyDescent="0.25">
      <c r="A61" s="1">
        <f>Forecast_Data!C55</f>
        <v>2015</v>
      </c>
      <c r="B61" s="1">
        <v>1</v>
      </c>
      <c r="C61" s="1">
        <f>Forecast_Data!E55</f>
        <v>0</v>
      </c>
      <c r="D61" s="1">
        <f>Forecast_Data!F55</f>
        <v>0</v>
      </c>
      <c r="E61" s="1">
        <f>Forecast_Data!G55</f>
        <v>0</v>
      </c>
      <c r="F61" s="1">
        <f>Forecast_Data!H55</f>
        <v>0</v>
      </c>
      <c r="G61" s="1">
        <f>Forecast_Data!I55</f>
        <v>0</v>
      </c>
      <c r="H61" s="1">
        <f>Forecast_Data!J55</f>
        <v>55</v>
      </c>
      <c r="I61" s="1">
        <f>Forecast_Data!K55</f>
        <v>1</v>
      </c>
      <c r="J61" s="1" t="str">
        <f>Forecast_Data!L55</f>
        <v>Adam Vinatieri</v>
      </c>
      <c r="K61" s="2">
        <f>VLOOKUP(J61,Estimates!$C$9:$F$35,4,FALSE)</f>
        <v>14.3622565254569</v>
      </c>
      <c r="L61" s="2">
        <f t="shared" si="2"/>
        <v>0.45660000000000001</v>
      </c>
      <c r="M61" s="13">
        <f t="shared" si="3"/>
        <v>0.64179557668777631</v>
      </c>
      <c r="N61" s="13">
        <f t="shared" si="4"/>
        <v>0.35820442331222369</v>
      </c>
      <c r="O61" s="4">
        <f t="shared" si="5"/>
        <v>0.12831040888044273</v>
      </c>
    </row>
    <row r="62" spans="1:15" x14ac:dyDescent="0.25">
      <c r="A62" s="1">
        <f>Forecast_Data!C56</f>
        <v>2015</v>
      </c>
      <c r="B62" s="1">
        <v>1</v>
      </c>
      <c r="C62" s="1">
        <f>Forecast_Data!E56</f>
        <v>0</v>
      </c>
      <c r="D62" s="1">
        <f>Forecast_Data!F56</f>
        <v>0</v>
      </c>
      <c r="E62" s="1">
        <f>Forecast_Data!G56</f>
        <v>0</v>
      </c>
      <c r="F62" s="1">
        <f>Forecast_Data!H56</f>
        <v>0</v>
      </c>
      <c r="G62" s="1">
        <f>Forecast_Data!I56</f>
        <v>0</v>
      </c>
      <c r="H62" s="1">
        <f>Forecast_Data!J56</f>
        <v>43</v>
      </c>
      <c r="I62" s="1">
        <f>Forecast_Data!K56</f>
        <v>1</v>
      </c>
      <c r="J62" s="1" t="str">
        <f>Forecast_Data!L56</f>
        <v>Adam Vinatieri</v>
      </c>
      <c r="K62" s="2">
        <f>VLOOKUP(J62,Estimates!$C$9:$F$35,4,FALSE)</f>
        <v>14.3622565254569</v>
      </c>
      <c r="L62" s="2">
        <f t="shared" si="2"/>
        <v>0.45660000000000001</v>
      </c>
      <c r="M62" s="13">
        <f t="shared" si="3"/>
        <v>0.87801267564829866</v>
      </c>
      <c r="N62" s="13">
        <f t="shared" si="4"/>
        <v>0.12198732435170134</v>
      </c>
      <c r="O62" s="4">
        <f t="shared" si="5"/>
        <v>1.4880907302487187E-2</v>
      </c>
    </row>
    <row r="63" spans="1:15" x14ac:dyDescent="0.25">
      <c r="A63" s="1">
        <f>Forecast_Data!C57</f>
        <v>2015</v>
      </c>
      <c r="B63" s="1">
        <v>1</v>
      </c>
      <c r="C63" s="1">
        <f>Forecast_Data!E57</f>
        <v>0</v>
      </c>
      <c r="D63" s="1">
        <f>Forecast_Data!F57</f>
        <v>0</v>
      </c>
      <c r="E63" s="1">
        <f>Forecast_Data!G57</f>
        <v>0</v>
      </c>
      <c r="F63" s="1">
        <f>Forecast_Data!H57</f>
        <v>0</v>
      </c>
      <c r="G63" s="1">
        <f>Forecast_Data!I57</f>
        <v>0</v>
      </c>
      <c r="H63" s="1">
        <f>Forecast_Data!J57</f>
        <v>49</v>
      </c>
      <c r="I63" s="1">
        <f>Forecast_Data!K57</f>
        <v>1</v>
      </c>
      <c r="J63" s="1" t="str">
        <f>Forecast_Data!L57</f>
        <v>Adam Vinatieri</v>
      </c>
      <c r="K63" s="2">
        <f>VLOOKUP(J63,Estimates!$C$9:$F$35,4,FALSE)</f>
        <v>14.3622565254569</v>
      </c>
      <c r="L63" s="2">
        <f t="shared" si="2"/>
        <v>0.45660000000000001</v>
      </c>
      <c r="M63" s="13">
        <f t="shared" si="3"/>
        <v>0.79632920639502436</v>
      </c>
      <c r="N63" s="13">
        <f t="shared" si="4"/>
        <v>0.20367079360497564</v>
      </c>
      <c r="O63" s="4">
        <f t="shared" si="5"/>
        <v>4.1481792167680588E-2</v>
      </c>
    </row>
    <row r="64" spans="1:15" x14ac:dyDescent="0.25">
      <c r="A64" s="1">
        <f>Forecast_Data!C58</f>
        <v>2015</v>
      </c>
      <c r="B64" s="1">
        <v>1</v>
      </c>
      <c r="C64" s="1">
        <f>Forecast_Data!E58</f>
        <v>0</v>
      </c>
      <c r="D64" s="1">
        <f>Forecast_Data!F58</f>
        <v>0</v>
      </c>
      <c r="E64" s="1">
        <f>Forecast_Data!G58</f>
        <v>0</v>
      </c>
      <c r="F64" s="1">
        <f>Forecast_Data!H58</f>
        <v>0</v>
      </c>
      <c r="G64" s="1">
        <f>Forecast_Data!I58</f>
        <v>0</v>
      </c>
      <c r="H64" s="1">
        <f>Forecast_Data!J58</f>
        <v>27</v>
      </c>
      <c r="I64" s="1">
        <f>Forecast_Data!K58</f>
        <v>1</v>
      </c>
      <c r="J64" s="1" t="str">
        <f>Forecast_Data!L58</f>
        <v>Adam Vinatieri</v>
      </c>
      <c r="K64" s="2">
        <f>VLOOKUP(J64,Estimates!$C$9:$F$35,4,FALSE)</f>
        <v>14.3622565254569</v>
      </c>
      <c r="L64" s="2">
        <f t="shared" si="2"/>
        <v>0.45660000000000001</v>
      </c>
      <c r="M64" s="13">
        <f t="shared" si="3"/>
        <v>0.98041684516468675</v>
      </c>
      <c r="N64" s="13">
        <f t="shared" si="4"/>
        <v>1.9583154835313255E-2</v>
      </c>
      <c r="O64" s="4">
        <f t="shared" si="5"/>
        <v>3.8349995330385289E-4</v>
      </c>
    </row>
    <row r="65" spans="1:15" x14ac:dyDescent="0.25">
      <c r="A65" s="1">
        <f>Forecast_Data!C59</f>
        <v>2015</v>
      </c>
      <c r="B65" s="1">
        <v>1</v>
      </c>
      <c r="C65" s="1">
        <f>Forecast_Data!E59</f>
        <v>0</v>
      </c>
      <c r="D65" s="1">
        <f>Forecast_Data!F59</f>
        <v>0</v>
      </c>
      <c r="E65" s="1">
        <f>Forecast_Data!G59</f>
        <v>0</v>
      </c>
      <c r="F65" s="1">
        <f>Forecast_Data!H59</f>
        <v>0</v>
      </c>
      <c r="G65" s="1">
        <f>Forecast_Data!I59</f>
        <v>0</v>
      </c>
      <c r="H65" s="1">
        <f>Forecast_Data!J59</f>
        <v>26</v>
      </c>
      <c r="I65" s="1">
        <f>Forecast_Data!K59</f>
        <v>1</v>
      </c>
      <c r="J65" s="1" t="str">
        <f>Forecast_Data!L59</f>
        <v>Adam Vinatieri</v>
      </c>
      <c r="K65" s="2">
        <f>VLOOKUP(J65,Estimates!$C$9:$F$35,4,FALSE)</f>
        <v>14.3622565254569</v>
      </c>
      <c r="L65" s="2">
        <f t="shared" si="2"/>
        <v>0.45660000000000001</v>
      </c>
      <c r="M65" s="13">
        <f t="shared" si="3"/>
        <v>0.9836169895143444</v>
      </c>
      <c r="N65" s="13">
        <f t="shared" si="4"/>
        <v>1.6383010485655602E-2</v>
      </c>
      <c r="O65" s="4">
        <f t="shared" si="5"/>
        <v>2.684030325731014E-4</v>
      </c>
    </row>
    <row r="66" spans="1:15" x14ac:dyDescent="0.25">
      <c r="A66" s="1">
        <f>Forecast_Data!C60</f>
        <v>2015</v>
      </c>
      <c r="B66" s="1">
        <v>1</v>
      </c>
      <c r="C66" s="1">
        <f>Forecast_Data!E60</f>
        <v>0</v>
      </c>
      <c r="D66" s="1">
        <f>Forecast_Data!F60</f>
        <v>0</v>
      </c>
      <c r="E66" s="1">
        <f>Forecast_Data!G60</f>
        <v>0</v>
      </c>
      <c r="F66" s="1">
        <f>Forecast_Data!H60</f>
        <v>0</v>
      </c>
      <c r="G66" s="1">
        <f>Forecast_Data!I60</f>
        <v>0</v>
      </c>
      <c r="H66" s="1">
        <f>Forecast_Data!J60</f>
        <v>44</v>
      </c>
      <c r="I66" s="1">
        <f>Forecast_Data!K60</f>
        <v>1</v>
      </c>
      <c r="J66" s="1" t="str">
        <f>Forecast_Data!L60</f>
        <v>Adam Vinatieri</v>
      </c>
      <c r="K66" s="2">
        <f>VLOOKUP(J66,Estimates!$C$9:$F$35,4,FALSE)</f>
        <v>14.3622565254569</v>
      </c>
      <c r="L66" s="2">
        <f t="shared" si="2"/>
        <v>0.45660000000000001</v>
      </c>
      <c r="M66" s="13">
        <f t="shared" si="3"/>
        <v>0.86731995708777654</v>
      </c>
      <c r="N66" s="13">
        <f t="shared" si="4"/>
        <v>0.13268004291222346</v>
      </c>
      <c r="O66" s="4">
        <f t="shared" si="5"/>
        <v>1.7603993787189458E-2</v>
      </c>
    </row>
    <row r="67" spans="1:15" x14ac:dyDescent="0.25">
      <c r="A67" s="1">
        <f>Forecast_Data!C61</f>
        <v>2015</v>
      </c>
      <c r="B67" s="1">
        <v>1</v>
      </c>
      <c r="C67" s="1">
        <f>Forecast_Data!E61</f>
        <v>0</v>
      </c>
      <c r="D67" s="1">
        <f>Forecast_Data!F61</f>
        <v>0</v>
      </c>
      <c r="E67" s="1">
        <f>Forecast_Data!G61</f>
        <v>0</v>
      </c>
      <c r="F67" s="1">
        <f>Forecast_Data!H61</f>
        <v>0</v>
      </c>
      <c r="G67" s="1">
        <f>Forecast_Data!I61</f>
        <v>0</v>
      </c>
      <c r="H67" s="1">
        <f>Forecast_Data!J61</f>
        <v>29</v>
      </c>
      <c r="I67" s="1">
        <f>Forecast_Data!K61</f>
        <v>1</v>
      </c>
      <c r="J67" s="1" t="str">
        <f>Forecast_Data!L61</f>
        <v>Adam Vinatieri</v>
      </c>
      <c r="K67" s="2">
        <f>VLOOKUP(J67,Estimates!$C$9:$F$35,4,FALSE)</f>
        <v>14.3622565254569</v>
      </c>
      <c r="L67" s="2">
        <f t="shared" si="2"/>
        <v>0.45660000000000001</v>
      </c>
      <c r="M67" s="13">
        <f t="shared" si="3"/>
        <v>0.97290741981489626</v>
      </c>
      <c r="N67" s="13">
        <f t="shared" si="4"/>
        <v>2.7092580185103743E-2</v>
      </c>
      <c r="O67" s="4">
        <f t="shared" si="5"/>
        <v>7.3400790108627597E-4</v>
      </c>
    </row>
    <row r="68" spans="1:15" x14ac:dyDescent="0.25">
      <c r="A68" s="1">
        <f>Forecast_Data!C62</f>
        <v>2015</v>
      </c>
      <c r="B68" s="1">
        <v>1</v>
      </c>
      <c r="C68" s="1">
        <f>Forecast_Data!E62</f>
        <v>0</v>
      </c>
      <c r="D68" s="1">
        <f>Forecast_Data!F62</f>
        <v>0</v>
      </c>
      <c r="E68" s="1">
        <f>Forecast_Data!G62</f>
        <v>0</v>
      </c>
      <c r="F68" s="1">
        <f>Forecast_Data!H62</f>
        <v>0</v>
      </c>
      <c r="G68" s="1">
        <f>Forecast_Data!I62</f>
        <v>0</v>
      </c>
      <c r="H68" s="1">
        <f>Forecast_Data!J62</f>
        <v>49</v>
      </c>
      <c r="I68" s="1">
        <f>Forecast_Data!K62</f>
        <v>1</v>
      </c>
      <c r="J68" s="1" t="str">
        <f>Forecast_Data!L62</f>
        <v>Adam Vinatieri</v>
      </c>
      <c r="K68" s="2">
        <f>VLOOKUP(J68,Estimates!$C$9:$F$35,4,FALSE)</f>
        <v>14.3622565254569</v>
      </c>
      <c r="L68" s="2">
        <f t="shared" si="2"/>
        <v>0.45660000000000001</v>
      </c>
      <c r="M68" s="13">
        <f t="shared" si="3"/>
        <v>0.79632920639502436</v>
      </c>
      <c r="N68" s="13">
        <f t="shared" si="4"/>
        <v>0.20367079360497564</v>
      </c>
      <c r="O68" s="4">
        <f t="shared" si="5"/>
        <v>4.1481792167680588E-2</v>
      </c>
    </row>
    <row r="69" spans="1:15" x14ac:dyDescent="0.25">
      <c r="A69" s="1">
        <f>Forecast_Data!C63</f>
        <v>2015</v>
      </c>
      <c r="B69" s="1">
        <v>1</v>
      </c>
      <c r="C69" s="1">
        <f>Forecast_Data!E63</f>
        <v>0</v>
      </c>
      <c r="D69" s="1">
        <f>Forecast_Data!F63</f>
        <v>0</v>
      </c>
      <c r="E69" s="1">
        <f>Forecast_Data!G63</f>
        <v>0</v>
      </c>
      <c r="F69" s="1">
        <f>Forecast_Data!H63</f>
        <v>0</v>
      </c>
      <c r="G69" s="1">
        <f>Forecast_Data!I63</f>
        <v>0</v>
      </c>
      <c r="H69" s="1">
        <f>Forecast_Data!J63</f>
        <v>52</v>
      </c>
      <c r="I69" s="1">
        <f>Forecast_Data!K63</f>
        <v>1</v>
      </c>
      <c r="J69" s="1" t="str">
        <f>Forecast_Data!L63</f>
        <v>Adam Vinatieri</v>
      </c>
      <c r="K69" s="2">
        <f>VLOOKUP(J69,Estimates!$C$9:$F$35,4,FALSE)</f>
        <v>14.3622565254569</v>
      </c>
      <c r="L69" s="2">
        <f t="shared" si="2"/>
        <v>0.45660000000000001</v>
      </c>
      <c r="M69" s="13">
        <f t="shared" si="3"/>
        <v>0.73184449426048326</v>
      </c>
      <c r="N69" s="13">
        <f t="shared" si="4"/>
        <v>0.26815550573951674</v>
      </c>
      <c r="O69" s="4">
        <f t="shared" si="5"/>
        <v>7.1907375258415993E-2</v>
      </c>
    </row>
    <row r="70" spans="1:15" x14ac:dyDescent="0.25">
      <c r="A70" s="1">
        <f>Forecast_Data!C64</f>
        <v>2015</v>
      </c>
      <c r="B70" s="1">
        <v>1</v>
      </c>
      <c r="C70" s="1">
        <f>Forecast_Data!E64</f>
        <v>0</v>
      </c>
      <c r="D70" s="1">
        <f>Forecast_Data!F64</f>
        <v>0</v>
      </c>
      <c r="E70" s="1">
        <f>Forecast_Data!G64</f>
        <v>0</v>
      </c>
      <c r="F70" s="1">
        <f>Forecast_Data!H64</f>
        <v>0</v>
      </c>
      <c r="G70" s="1">
        <f>Forecast_Data!I64</f>
        <v>0</v>
      </c>
      <c r="H70" s="1">
        <f>Forecast_Data!J64</f>
        <v>35</v>
      </c>
      <c r="I70" s="1">
        <f>Forecast_Data!K64</f>
        <v>1</v>
      </c>
      <c r="J70" s="1" t="str">
        <f>Forecast_Data!L64</f>
        <v>Adam Vinatieri</v>
      </c>
      <c r="K70" s="2">
        <f>VLOOKUP(J70,Estimates!$C$9:$F$35,4,FALSE)</f>
        <v>14.3622565254569</v>
      </c>
      <c r="L70" s="2">
        <f t="shared" si="2"/>
        <v>0.45660000000000001</v>
      </c>
      <c r="M70" s="13">
        <f t="shared" si="3"/>
        <v>0.94173704139974734</v>
      </c>
      <c r="N70" s="13">
        <f t="shared" si="4"/>
        <v>5.8262958600252657E-2</v>
      </c>
      <c r="O70" s="4">
        <f t="shared" si="5"/>
        <v>3.3945723448547552E-3</v>
      </c>
    </row>
    <row r="71" spans="1:15" x14ac:dyDescent="0.25">
      <c r="A71" s="1">
        <f>Forecast_Data!C65</f>
        <v>2012</v>
      </c>
      <c r="B71" s="1">
        <v>1</v>
      </c>
      <c r="C71" s="1">
        <f>Forecast_Data!E65</f>
        <v>0</v>
      </c>
      <c r="D71" s="1">
        <f>Forecast_Data!F65</f>
        <v>0</v>
      </c>
      <c r="E71" s="1">
        <f>Forecast_Data!G65</f>
        <v>1</v>
      </c>
      <c r="F71" s="1">
        <f>Forecast_Data!H65</f>
        <v>1</v>
      </c>
      <c r="G71" s="1">
        <f>Forecast_Data!I65</f>
        <v>0</v>
      </c>
      <c r="H71" s="1">
        <f>Forecast_Data!J65</f>
        <v>37</v>
      </c>
      <c r="I71" s="1">
        <f>Forecast_Data!K65</f>
        <v>0</v>
      </c>
      <c r="J71" s="1" t="str">
        <f>Forecast_Data!L65</f>
        <v>Adam Vinatieri</v>
      </c>
      <c r="K71" s="2">
        <f>VLOOKUP(J71,Estimates!$C$9:$F$35,4,FALSE)</f>
        <v>14.3622565254569</v>
      </c>
      <c r="L71" s="2">
        <f t="shared" si="2"/>
        <v>0.3306</v>
      </c>
      <c r="M71" s="13">
        <f t="shared" si="3"/>
        <v>0.88135321162996483</v>
      </c>
      <c r="N71" s="13">
        <f t="shared" si="4"/>
        <v>-0.88135321162996483</v>
      </c>
      <c r="O71" s="4">
        <f t="shared" si="5"/>
        <v>0.77678348365045358</v>
      </c>
    </row>
    <row r="72" spans="1:15" x14ac:dyDescent="0.25">
      <c r="A72" s="1">
        <f>Forecast_Data!C66</f>
        <v>2012</v>
      </c>
      <c r="B72" s="1">
        <v>1</v>
      </c>
      <c r="C72" s="1">
        <f>Forecast_Data!E66</f>
        <v>0</v>
      </c>
      <c r="D72" s="1">
        <f>Forecast_Data!F66</f>
        <v>0</v>
      </c>
      <c r="E72" s="1">
        <f>Forecast_Data!G66</f>
        <v>0</v>
      </c>
      <c r="F72" s="1">
        <f>Forecast_Data!H66</f>
        <v>0</v>
      </c>
      <c r="G72" s="1">
        <f>Forecast_Data!I66</f>
        <v>0</v>
      </c>
      <c r="H72" s="1">
        <f>Forecast_Data!J66</f>
        <v>26</v>
      </c>
      <c r="I72" s="1">
        <f>Forecast_Data!K66</f>
        <v>1</v>
      </c>
      <c r="J72" s="1" t="str">
        <f>Forecast_Data!L66</f>
        <v>Adam Vinatieri</v>
      </c>
      <c r="K72" s="2">
        <f>VLOOKUP(J72,Estimates!$C$9:$F$35,4,FALSE)</f>
        <v>14.3622565254569</v>
      </c>
      <c r="L72" s="2">
        <f t="shared" si="2"/>
        <v>0.3306</v>
      </c>
      <c r="M72" s="13">
        <f t="shared" si="3"/>
        <v>0.98145783510798357</v>
      </c>
      <c r="N72" s="13">
        <f t="shared" si="4"/>
        <v>1.8542164892016433E-2</v>
      </c>
      <c r="O72" s="4">
        <f t="shared" si="5"/>
        <v>3.4381187888272676E-4</v>
      </c>
    </row>
    <row r="73" spans="1:15" x14ac:dyDescent="0.25">
      <c r="A73" s="1">
        <f>Forecast_Data!C67</f>
        <v>2012</v>
      </c>
      <c r="B73" s="1">
        <v>1</v>
      </c>
      <c r="C73" s="1">
        <f>Forecast_Data!E67</f>
        <v>0</v>
      </c>
      <c r="D73" s="1">
        <f>Forecast_Data!F67</f>
        <v>0</v>
      </c>
      <c r="E73" s="1">
        <f>Forecast_Data!G67</f>
        <v>0</v>
      </c>
      <c r="F73" s="1">
        <f>Forecast_Data!H67</f>
        <v>0</v>
      </c>
      <c r="G73" s="1">
        <f>Forecast_Data!I67</f>
        <v>0</v>
      </c>
      <c r="H73" s="1">
        <f>Forecast_Data!J67</f>
        <v>45</v>
      </c>
      <c r="I73" s="1">
        <f>Forecast_Data!K67</f>
        <v>1</v>
      </c>
      <c r="J73" s="1" t="str">
        <f>Forecast_Data!L67</f>
        <v>Adam Vinatieri</v>
      </c>
      <c r="K73" s="2">
        <f>VLOOKUP(J73,Estimates!$C$9:$F$35,4,FALSE)</f>
        <v>14.3622565254569</v>
      </c>
      <c r="L73" s="2">
        <f t="shared" ref="L73:L136" si="9">IF(A73=2012,$A$5,IF(A73=2013,$B$5,IF(A73=2014,$C$5,$D$5)))</f>
        <v>0.3306</v>
      </c>
      <c r="M73" s="13">
        <f t="shared" ref="M73:M136" si="10">1/(1+EXP(-(SUMPRODUCT($A$3:$G$3,B73:H73)+$H$3*H73^2+$I$3*H73^3+K73+L73)))</f>
        <v>0.83942386626023124</v>
      </c>
      <c r="N73" s="13">
        <f t="shared" ref="N73:N136" si="11">I73-M73</f>
        <v>0.16057613373976876</v>
      </c>
      <c r="O73" s="4">
        <f t="shared" ref="O73:O136" si="12">N73^2</f>
        <v>2.57846947268121E-2</v>
      </c>
    </row>
    <row r="74" spans="1:15" x14ac:dyDescent="0.25">
      <c r="A74" s="1">
        <f>Forecast_Data!C68</f>
        <v>2012</v>
      </c>
      <c r="B74" s="1">
        <v>1</v>
      </c>
      <c r="C74" s="1">
        <f>Forecast_Data!E68</f>
        <v>0</v>
      </c>
      <c r="D74" s="1">
        <f>Forecast_Data!F68</f>
        <v>0</v>
      </c>
      <c r="E74" s="1">
        <f>Forecast_Data!G68</f>
        <v>0</v>
      </c>
      <c r="F74" s="1">
        <f>Forecast_Data!H68</f>
        <v>0</v>
      </c>
      <c r="G74" s="1">
        <f>Forecast_Data!I68</f>
        <v>0</v>
      </c>
      <c r="H74" s="1">
        <f>Forecast_Data!J68</f>
        <v>53</v>
      </c>
      <c r="I74" s="1">
        <f>Forecast_Data!K68</f>
        <v>1</v>
      </c>
      <c r="J74" s="1" t="str">
        <f>Forecast_Data!L68</f>
        <v>Adam Vinatieri</v>
      </c>
      <c r="K74" s="2">
        <f>VLOOKUP(J74,Estimates!$C$9:$F$35,4,FALSE)</f>
        <v>14.3622565254569</v>
      </c>
      <c r="L74" s="2">
        <f t="shared" si="9"/>
        <v>0.3306</v>
      </c>
      <c r="M74" s="13">
        <f t="shared" si="10"/>
        <v>0.67818983042263559</v>
      </c>
      <c r="N74" s="13">
        <f t="shared" si="11"/>
        <v>0.32181016957736441</v>
      </c>
      <c r="O74" s="4">
        <f t="shared" si="12"/>
        <v>0.10356178524341204</v>
      </c>
    </row>
    <row r="75" spans="1:15" x14ac:dyDescent="0.25">
      <c r="A75" s="1">
        <f>Forecast_Data!C69</f>
        <v>2012</v>
      </c>
      <c r="B75" s="1">
        <v>1</v>
      </c>
      <c r="C75" s="1">
        <f>Forecast_Data!E69</f>
        <v>0</v>
      </c>
      <c r="D75" s="1">
        <f>Forecast_Data!F69</f>
        <v>0</v>
      </c>
      <c r="E75" s="1">
        <f>Forecast_Data!G69</f>
        <v>1</v>
      </c>
      <c r="F75" s="1">
        <f>Forecast_Data!H69</f>
        <v>0</v>
      </c>
      <c r="G75" s="1">
        <f>Forecast_Data!I69</f>
        <v>0</v>
      </c>
      <c r="H75" s="1">
        <f>Forecast_Data!J69</f>
        <v>36</v>
      </c>
      <c r="I75" s="1">
        <f>Forecast_Data!K69</f>
        <v>0</v>
      </c>
      <c r="J75" s="1" t="str">
        <f>Forecast_Data!L69</f>
        <v>Adam Vinatieri</v>
      </c>
      <c r="K75" s="2">
        <f>VLOOKUP(J75,Estimates!$C$9:$F$35,4,FALSE)</f>
        <v>14.3622565254569</v>
      </c>
      <c r="L75" s="2">
        <f t="shared" si="9"/>
        <v>0.3306</v>
      </c>
      <c r="M75" s="13">
        <f t="shared" si="10"/>
        <v>0.9125636159677889</v>
      </c>
      <c r="N75" s="13">
        <f t="shared" si="11"/>
        <v>-0.9125636159677889</v>
      </c>
      <c r="O75" s="4">
        <f t="shared" si="12"/>
        <v>0.83277235318820608</v>
      </c>
    </row>
    <row r="76" spans="1:15" x14ac:dyDescent="0.25">
      <c r="A76" s="1">
        <f>Forecast_Data!C70</f>
        <v>2012</v>
      </c>
      <c r="B76" s="1">
        <v>1</v>
      </c>
      <c r="C76" s="1">
        <f>Forecast_Data!E70</f>
        <v>0</v>
      </c>
      <c r="D76" s="1">
        <f>Forecast_Data!F70</f>
        <v>0</v>
      </c>
      <c r="E76" s="1">
        <f>Forecast_Data!G70</f>
        <v>1</v>
      </c>
      <c r="F76" s="1">
        <f>Forecast_Data!H70</f>
        <v>0</v>
      </c>
      <c r="G76" s="1">
        <f>Forecast_Data!I70</f>
        <v>0</v>
      </c>
      <c r="H76" s="1">
        <f>Forecast_Data!J70</f>
        <v>37</v>
      </c>
      <c r="I76" s="1">
        <f>Forecast_Data!K70</f>
        <v>1</v>
      </c>
      <c r="J76" s="1" t="str">
        <f>Forecast_Data!L70</f>
        <v>Adam Vinatieri</v>
      </c>
      <c r="K76" s="2">
        <f>VLOOKUP(J76,Estimates!$C$9:$F$35,4,FALSE)</f>
        <v>14.3622565254569</v>
      </c>
      <c r="L76" s="2">
        <f t="shared" si="9"/>
        <v>0.3306</v>
      </c>
      <c r="M76" s="13">
        <f t="shared" si="10"/>
        <v>0.90363434575651969</v>
      </c>
      <c r="N76" s="13">
        <f t="shared" si="11"/>
        <v>9.6365654243480314E-2</v>
      </c>
      <c r="O76" s="4">
        <f t="shared" si="12"/>
        <v>9.2863393177739957E-3</v>
      </c>
    </row>
    <row r="77" spans="1:15" x14ac:dyDescent="0.25">
      <c r="A77" s="1">
        <f>Forecast_Data!C71</f>
        <v>2012</v>
      </c>
      <c r="B77" s="1">
        <v>1</v>
      </c>
      <c r="C77" s="1">
        <f>Forecast_Data!E71</f>
        <v>0</v>
      </c>
      <c r="D77" s="1">
        <f>Forecast_Data!F71</f>
        <v>0</v>
      </c>
      <c r="E77" s="1">
        <f>Forecast_Data!G71</f>
        <v>1</v>
      </c>
      <c r="F77" s="1">
        <f>Forecast_Data!H71</f>
        <v>0</v>
      </c>
      <c r="G77" s="1">
        <f>Forecast_Data!I71</f>
        <v>0</v>
      </c>
      <c r="H77" s="1">
        <f>Forecast_Data!J71</f>
        <v>20</v>
      </c>
      <c r="I77" s="1">
        <f>Forecast_Data!K71</f>
        <v>1</v>
      </c>
      <c r="J77" s="1" t="str">
        <f>Forecast_Data!L71</f>
        <v>Adam Vinatieri</v>
      </c>
      <c r="K77" s="2">
        <f>VLOOKUP(J77,Estimates!$C$9:$F$35,4,FALSE)</f>
        <v>14.3622565254569</v>
      </c>
      <c r="L77" s="2">
        <f t="shared" si="9"/>
        <v>0.3306</v>
      </c>
      <c r="M77" s="13">
        <f t="shared" si="10"/>
        <v>0.99406283105508852</v>
      </c>
      <c r="N77" s="13">
        <f t="shared" si="11"/>
        <v>5.9371689449114751E-3</v>
      </c>
      <c r="O77" s="4">
        <f t="shared" si="12"/>
        <v>3.524997508042124E-5</v>
      </c>
    </row>
    <row r="78" spans="1:15" x14ac:dyDescent="0.25">
      <c r="A78" s="1">
        <f>Forecast_Data!C72</f>
        <v>2012</v>
      </c>
      <c r="B78" s="1">
        <v>1</v>
      </c>
      <c r="C78" s="1">
        <f>Forecast_Data!E72</f>
        <v>0</v>
      </c>
      <c r="D78" s="1">
        <f>Forecast_Data!F72</f>
        <v>0</v>
      </c>
      <c r="E78" s="1">
        <f>Forecast_Data!G72</f>
        <v>1</v>
      </c>
      <c r="F78" s="1">
        <f>Forecast_Data!H72</f>
        <v>0</v>
      </c>
      <c r="G78" s="1">
        <f>Forecast_Data!I72</f>
        <v>0</v>
      </c>
      <c r="H78" s="1">
        <f>Forecast_Data!J72</f>
        <v>50</v>
      </c>
      <c r="I78" s="1">
        <f>Forecast_Data!K72</f>
        <v>1</v>
      </c>
      <c r="J78" s="1" t="str">
        <f>Forecast_Data!L72</f>
        <v>Adam Vinatieri</v>
      </c>
      <c r="K78" s="2">
        <f>VLOOKUP(J78,Estimates!$C$9:$F$35,4,FALSE)</f>
        <v>14.3622565254569</v>
      </c>
      <c r="L78" s="2">
        <f t="shared" si="9"/>
        <v>0.3306</v>
      </c>
      <c r="M78" s="13">
        <f t="shared" si="10"/>
        <v>0.71571636891509838</v>
      </c>
      <c r="N78" s="13">
        <f t="shared" si="11"/>
        <v>0.28428363108490162</v>
      </c>
      <c r="O78" s="4">
        <f t="shared" si="12"/>
        <v>8.0817182902816448E-2</v>
      </c>
    </row>
    <row r="79" spans="1:15" x14ac:dyDescent="0.25">
      <c r="A79" s="1">
        <f>Forecast_Data!C73</f>
        <v>2012</v>
      </c>
      <c r="B79" s="1">
        <v>1</v>
      </c>
      <c r="C79" s="1">
        <f>Forecast_Data!E73</f>
        <v>0</v>
      </c>
      <c r="D79" s="1">
        <f>Forecast_Data!F73</f>
        <v>0</v>
      </c>
      <c r="E79" s="1">
        <f>Forecast_Data!G73</f>
        <v>1</v>
      </c>
      <c r="F79" s="1">
        <f>Forecast_Data!H73</f>
        <v>0</v>
      </c>
      <c r="G79" s="1">
        <f>Forecast_Data!I73</f>
        <v>0</v>
      </c>
      <c r="H79" s="1">
        <f>Forecast_Data!J73</f>
        <v>47</v>
      </c>
      <c r="I79" s="1">
        <f>Forecast_Data!K73</f>
        <v>1</v>
      </c>
      <c r="J79" s="1" t="str">
        <f>Forecast_Data!L73</f>
        <v>Adam Vinatieri</v>
      </c>
      <c r="K79" s="2">
        <f>VLOOKUP(J79,Estimates!$C$9:$F$35,4,FALSE)</f>
        <v>14.3622565254569</v>
      </c>
      <c r="L79" s="2">
        <f t="shared" si="9"/>
        <v>0.3306</v>
      </c>
      <c r="M79" s="13">
        <f t="shared" si="10"/>
        <v>0.77771127372393967</v>
      </c>
      <c r="N79" s="13">
        <f t="shared" si="11"/>
        <v>0.22228872627606033</v>
      </c>
      <c r="O79" s="4">
        <f t="shared" si="12"/>
        <v>4.9412277829433277E-2</v>
      </c>
    </row>
    <row r="80" spans="1:15" x14ac:dyDescent="0.25">
      <c r="A80" s="1">
        <f>Forecast_Data!C74</f>
        <v>2012</v>
      </c>
      <c r="B80" s="1">
        <v>1</v>
      </c>
      <c r="C80" s="1">
        <f>Forecast_Data!E74</f>
        <v>0</v>
      </c>
      <c r="D80" s="1">
        <f>Forecast_Data!F74</f>
        <v>0</v>
      </c>
      <c r="E80" s="1">
        <f>Forecast_Data!G74</f>
        <v>0</v>
      </c>
      <c r="F80" s="1">
        <f>Forecast_Data!H74</f>
        <v>0</v>
      </c>
      <c r="G80" s="1">
        <f>Forecast_Data!I74</f>
        <v>0</v>
      </c>
      <c r="H80" s="1">
        <f>Forecast_Data!J74</f>
        <v>38</v>
      </c>
      <c r="I80" s="1">
        <f>Forecast_Data!K74</f>
        <v>1</v>
      </c>
      <c r="J80" s="1" t="str">
        <f>Forecast_Data!L74</f>
        <v>Adam Vinatieri</v>
      </c>
      <c r="K80" s="2">
        <f>VLOOKUP(J80,Estimates!$C$9:$F$35,4,FALSE)</f>
        <v>14.3622565254569</v>
      </c>
      <c r="L80" s="2">
        <f t="shared" si="9"/>
        <v>0.3306</v>
      </c>
      <c r="M80" s="13">
        <f t="shared" si="10"/>
        <v>0.91172239311319914</v>
      </c>
      <c r="N80" s="13">
        <f t="shared" si="11"/>
        <v>8.8277606886800863E-2</v>
      </c>
      <c r="O80" s="4">
        <f t="shared" si="12"/>
        <v>7.792935877660551E-3</v>
      </c>
    </row>
    <row r="81" spans="1:15" x14ac:dyDescent="0.25">
      <c r="A81" s="1">
        <f>Forecast_Data!C75</f>
        <v>2012</v>
      </c>
      <c r="B81" s="1">
        <v>1</v>
      </c>
      <c r="C81" s="1">
        <f>Forecast_Data!E75</f>
        <v>0</v>
      </c>
      <c r="D81" s="1">
        <f>Forecast_Data!F75</f>
        <v>0</v>
      </c>
      <c r="E81" s="1">
        <f>Forecast_Data!G75</f>
        <v>1</v>
      </c>
      <c r="F81" s="1">
        <f>Forecast_Data!H75</f>
        <v>1</v>
      </c>
      <c r="G81" s="1">
        <f>Forecast_Data!I75</f>
        <v>0</v>
      </c>
      <c r="H81" s="1">
        <f>Forecast_Data!J75</f>
        <v>20</v>
      </c>
      <c r="I81" s="1">
        <f>Forecast_Data!K75</f>
        <v>1</v>
      </c>
      <c r="J81" s="1" t="str">
        <f>Forecast_Data!L75</f>
        <v>Adam Vinatieri</v>
      </c>
      <c r="K81" s="2">
        <f>VLOOKUP(J81,Estimates!$C$9:$F$35,4,FALSE)</f>
        <v>14.3622565254569</v>
      </c>
      <c r="L81" s="2">
        <f t="shared" si="9"/>
        <v>0.3306</v>
      </c>
      <c r="M81" s="13">
        <f t="shared" si="10"/>
        <v>0.99251692763861343</v>
      </c>
      <c r="N81" s="13">
        <f t="shared" si="11"/>
        <v>7.4830723613865668E-3</v>
      </c>
      <c r="O81" s="4">
        <f t="shared" si="12"/>
        <v>5.5996371965747527E-5</v>
      </c>
    </row>
    <row r="82" spans="1:15" x14ac:dyDescent="0.25">
      <c r="A82" s="1">
        <f>Forecast_Data!C76</f>
        <v>2012</v>
      </c>
      <c r="B82" s="1">
        <v>1</v>
      </c>
      <c r="C82" s="1">
        <f>Forecast_Data!E76</f>
        <v>0</v>
      </c>
      <c r="D82" s="1">
        <f>Forecast_Data!F76</f>
        <v>0</v>
      </c>
      <c r="E82" s="1">
        <f>Forecast_Data!G76</f>
        <v>1</v>
      </c>
      <c r="F82" s="1">
        <f>Forecast_Data!H76</f>
        <v>1</v>
      </c>
      <c r="G82" s="1">
        <f>Forecast_Data!I76</f>
        <v>0</v>
      </c>
      <c r="H82" s="1">
        <f>Forecast_Data!J76</f>
        <v>37</v>
      </c>
      <c r="I82" s="1">
        <f>Forecast_Data!K76</f>
        <v>0</v>
      </c>
      <c r="J82" s="1" t="str">
        <f>Forecast_Data!L76</f>
        <v>Adam Vinatieri</v>
      </c>
      <c r="K82" s="2">
        <f>VLOOKUP(J82,Estimates!$C$9:$F$35,4,FALSE)</f>
        <v>14.3622565254569</v>
      </c>
      <c r="L82" s="2">
        <f t="shared" si="9"/>
        <v>0.3306</v>
      </c>
      <c r="M82" s="13">
        <f t="shared" si="10"/>
        <v>0.88135321162996483</v>
      </c>
      <c r="N82" s="13">
        <f t="shared" si="11"/>
        <v>-0.88135321162996483</v>
      </c>
      <c r="O82" s="4">
        <f t="shared" si="12"/>
        <v>0.77678348365045358</v>
      </c>
    </row>
    <row r="83" spans="1:15" x14ac:dyDescent="0.25">
      <c r="A83" s="1">
        <f>Forecast_Data!C77</f>
        <v>2012</v>
      </c>
      <c r="B83" s="1">
        <v>1</v>
      </c>
      <c r="C83" s="1">
        <f>Forecast_Data!E77</f>
        <v>0</v>
      </c>
      <c r="D83" s="1">
        <f>Forecast_Data!F77</f>
        <v>0</v>
      </c>
      <c r="E83" s="1">
        <f>Forecast_Data!G77</f>
        <v>1</v>
      </c>
      <c r="F83" s="1">
        <f>Forecast_Data!H77</f>
        <v>1</v>
      </c>
      <c r="G83" s="1">
        <f>Forecast_Data!I77</f>
        <v>0</v>
      </c>
      <c r="H83" s="1">
        <f>Forecast_Data!J77</f>
        <v>44</v>
      </c>
      <c r="I83" s="1">
        <f>Forecast_Data!K77</f>
        <v>1</v>
      </c>
      <c r="J83" s="1" t="str">
        <f>Forecast_Data!L77</f>
        <v>Adam Vinatieri</v>
      </c>
      <c r="K83" s="2">
        <f>VLOOKUP(J83,Estimates!$C$9:$F$35,4,FALSE)</f>
        <v>14.3622565254569</v>
      </c>
      <c r="L83" s="2">
        <f t="shared" si="9"/>
        <v>0.3306</v>
      </c>
      <c r="M83" s="13">
        <f t="shared" si="10"/>
        <v>0.78892966224228522</v>
      </c>
      <c r="N83" s="13">
        <f t="shared" si="11"/>
        <v>0.21107033775771478</v>
      </c>
      <c r="O83" s="4">
        <f t="shared" si="12"/>
        <v>4.4550687481155794E-2</v>
      </c>
    </row>
    <row r="84" spans="1:15" x14ac:dyDescent="0.25">
      <c r="A84" s="1">
        <f>Forecast_Data!C78</f>
        <v>2012</v>
      </c>
      <c r="B84" s="1">
        <v>1</v>
      </c>
      <c r="C84" s="1">
        <f>Forecast_Data!E78</f>
        <v>0</v>
      </c>
      <c r="D84" s="1">
        <f>Forecast_Data!F78</f>
        <v>1</v>
      </c>
      <c r="E84" s="1">
        <f>Forecast_Data!G78</f>
        <v>1</v>
      </c>
      <c r="F84" s="1">
        <f>Forecast_Data!H78</f>
        <v>0</v>
      </c>
      <c r="G84" s="1">
        <f>Forecast_Data!I78</f>
        <v>0</v>
      </c>
      <c r="H84" s="1">
        <f>Forecast_Data!J78</f>
        <v>47</v>
      </c>
      <c r="I84" s="1">
        <f>Forecast_Data!K78</f>
        <v>1</v>
      </c>
      <c r="J84" s="1" t="str">
        <f>Forecast_Data!L78</f>
        <v>Adam Vinatieri</v>
      </c>
      <c r="K84" s="2">
        <f>VLOOKUP(J84,Estimates!$C$9:$F$35,4,FALSE)</f>
        <v>14.3622565254569</v>
      </c>
      <c r="L84" s="2">
        <f t="shared" si="9"/>
        <v>0.3306</v>
      </c>
      <c r="M84" s="13">
        <f t="shared" si="10"/>
        <v>0.70887320089729966</v>
      </c>
      <c r="N84" s="13">
        <f t="shared" si="11"/>
        <v>0.29112679910270034</v>
      </c>
      <c r="O84" s="4">
        <f t="shared" si="12"/>
        <v>8.4754813155784037E-2</v>
      </c>
    </row>
    <row r="85" spans="1:15" x14ac:dyDescent="0.25">
      <c r="A85" s="1">
        <f>Forecast_Data!C79</f>
        <v>2012</v>
      </c>
      <c r="B85" s="1">
        <v>1</v>
      </c>
      <c r="C85" s="1">
        <f>Forecast_Data!E79</f>
        <v>0</v>
      </c>
      <c r="D85" s="1">
        <f>Forecast_Data!F79</f>
        <v>1</v>
      </c>
      <c r="E85" s="1">
        <f>Forecast_Data!G79</f>
        <v>1</v>
      </c>
      <c r="F85" s="1">
        <f>Forecast_Data!H79</f>
        <v>0</v>
      </c>
      <c r="G85" s="1">
        <f>Forecast_Data!I79</f>
        <v>0</v>
      </c>
      <c r="H85" s="1">
        <f>Forecast_Data!J79</f>
        <v>58</v>
      </c>
      <c r="I85" s="1">
        <f>Forecast_Data!K79</f>
        <v>0</v>
      </c>
      <c r="J85" s="1" t="str">
        <f>Forecast_Data!L79</f>
        <v>Adam Vinatieri</v>
      </c>
      <c r="K85" s="2">
        <f>VLOOKUP(J85,Estimates!$C$9:$F$35,4,FALSE)</f>
        <v>14.3622565254569</v>
      </c>
      <c r="L85" s="2">
        <f t="shared" si="9"/>
        <v>0.3306</v>
      </c>
      <c r="M85" s="13">
        <f t="shared" si="10"/>
        <v>0.35290964951912229</v>
      </c>
      <c r="N85" s="13">
        <f t="shared" si="11"/>
        <v>-0.35290964951912229</v>
      </c>
      <c r="O85" s="4">
        <f t="shared" si="12"/>
        <v>0.12454522072370973</v>
      </c>
    </row>
    <row r="86" spans="1:15" x14ac:dyDescent="0.25">
      <c r="A86" s="1">
        <f>Forecast_Data!C80</f>
        <v>2012</v>
      </c>
      <c r="B86" s="1">
        <v>1</v>
      </c>
      <c r="C86" s="1">
        <f>Forecast_Data!E80</f>
        <v>0</v>
      </c>
      <c r="D86" s="1">
        <f>Forecast_Data!F80</f>
        <v>1</v>
      </c>
      <c r="E86" s="1">
        <f>Forecast_Data!G80</f>
        <v>0</v>
      </c>
      <c r="F86" s="1">
        <f>Forecast_Data!H80</f>
        <v>1</v>
      </c>
      <c r="G86" s="1">
        <f>Forecast_Data!I80</f>
        <v>0</v>
      </c>
      <c r="H86" s="1">
        <f>Forecast_Data!J80</f>
        <v>48</v>
      </c>
      <c r="I86" s="1">
        <f>Forecast_Data!K80</f>
        <v>1</v>
      </c>
      <c r="J86" s="1" t="str">
        <f>Forecast_Data!L80</f>
        <v>Adam Vinatieri</v>
      </c>
      <c r="K86" s="2">
        <f>VLOOKUP(J86,Estimates!$C$9:$F$35,4,FALSE)</f>
        <v>14.3622565254569</v>
      </c>
      <c r="L86" s="2">
        <f t="shared" si="9"/>
        <v>0.3306</v>
      </c>
      <c r="M86" s="13">
        <f t="shared" si="10"/>
        <v>0.67951343864483538</v>
      </c>
      <c r="N86" s="13">
        <f t="shared" si="11"/>
        <v>0.32048656135516462</v>
      </c>
      <c r="O86" s="4">
        <f t="shared" si="12"/>
        <v>0.1027116360092577</v>
      </c>
    </row>
    <row r="87" spans="1:15" x14ac:dyDescent="0.25">
      <c r="A87" s="1">
        <f>Forecast_Data!C81</f>
        <v>2012</v>
      </c>
      <c r="B87" s="1">
        <v>1</v>
      </c>
      <c r="C87" s="1">
        <f>Forecast_Data!E81</f>
        <v>0</v>
      </c>
      <c r="D87" s="1">
        <f>Forecast_Data!F81</f>
        <v>1</v>
      </c>
      <c r="E87" s="1">
        <f>Forecast_Data!G81</f>
        <v>0</v>
      </c>
      <c r="F87" s="1">
        <f>Forecast_Data!H81</f>
        <v>1</v>
      </c>
      <c r="G87" s="1">
        <f>Forecast_Data!I81</f>
        <v>0</v>
      </c>
      <c r="H87" s="1">
        <f>Forecast_Data!J81</f>
        <v>36</v>
      </c>
      <c r="I87" s="1">
        <f>Forecast_Data!K81</f>
        <v>1</v>
      </c>
      <c r="J87" s="1" t="str">
        <f>Forecast_Data!L81</f>
        <v>Adam Vinatieri</v>
      </c>
      <c r="K87" s="2">
        <f>VLOOKUP(J87,Estimates!$C$9:$F$35,4,FALSE)</f>
        <v>14.3622565254569</v>
      </c>
      <c r="L87" s="2">
        <f t="shared" si="9"/>
        <v>0.3306</v>
      </c>
      <c r="M87" s="13">
        <f t="shared" si="10"/>
        <v>0.87543930694260963</v>
      </c>
      <c r="N87" s="13">
        <f t="shared" si="11"/>
        <v>0.12456069305739037</v>
      </c>
      <c r="O87" s="4">
        <f t="shared" si="12"/>
        <v>1.5515366254937418E-2</v>
      </c>
    </row>
    <row r="88" spans="1:15" x14ac:dyDescent="0.25">
      <c r="A88" s="1">
        <f>Forecast_Data!C82</f>
        <v>2012</v>
      </c>
      <c r="B88" s="1">
        <v>1</v>
      </c>
      <c r="C88" s="1">
        <f>Forecast_Data!E82</f>
        <v>0</v>
      </c>
      <c r="D88" s="1">
        <f>Forecast_Data!F82</f>
        <v>1</v>
      </c>
      <c r="E88" s="1">
        <f>Forecast_Data!G82</f>
        <v>0</v>
      </c>
      <c r="F88" s="1">
        <f>Forecast_Data!H82</f>
        <v>0</v>
      </c>
      <c r="G88" s="1">
        <f>Forecast_Data!I82</f>
        <v>0</v>
      </c>
      <c r="H88" s="1">
        <f>Forecast_Data!J82</f>
        <v>47</v>
      </c>
      <c r="I88" s="1">
        <f>Forecast_Data!K82</f>
        <v>1</v>
      </c>
      <c r="J88" s="1" t="str">
        <f>Forecast_Data!L82</f>
        <v>Adam Vinatieri</v>
      </c>
      <c r="K88" s="2">
        <f>VLOOKUP(J88,Estimates!$C$9:$F$35,4,FALSE)</f>
        <v>14.3622565254569</v>
      </c>
      <c r="L88" s="2">
        <f t="shared" si="9"/>
        <v>0.3306</v>
      </c>
      <c r="M88" s="13">
        <f t="shared" si="10"/>
        <v>0.74836892543564093</v>
      </c>
      <c r="N88" s="13">
        <f t="shared" si="11"/>
        <v>0.25163107456435907</v>
      </c>
      <c r="O88" s="4">
        <f t="shared" si="12"/>
        <v>6.3318197686414029E-2</v>
      </c>
    </row>
    <row r="89" spans="1:15" x14ac:dyDescent="0.25">
      <c r="A89" s="1">
        <f>Forecast_Data!C83</f>
        <v>2012</v>
      </c>
      <c r="B89" s="1">
        <v>1</v>
      </c>
      <c r="C89" s="1">
        <f>Forecast_Data!E83</f>
        <v>0</v>
      </c>
      <c r="D89" s="1">
        <f>Forecast_Data!F83</f>
        <v>1</v>
      </c>
      <c r="E89" s="1">
        <f>Forecast_Data!G83</f>
        <v>0</v>
      </c>
      <c r="F89" s="1">
        <f>Forecast_Data!H83</f>
        <v>0</v>
      </c>
      <c r="G89" s="1">
        <f>Forecast_Data!I83</f>
        <v>0</v>
      </c>
      <c r="H89" s="1">
        <f>Forecast_Data!J83</f>
        <v>52</v>
      </c>
      <c r="I89" s="1">
        <f>Forecast_Data!K83</f>
        <v>1</v>
      </c>
      <c r="J89" s="1" t="str">
        <f>Forecast_Data!L83</f>
        <v>Adam Vinatieri</v>
      </c>
      <c r="K89" s="2">
        <f>VLOOKUP(J89,Estimates!$C$9:$F$35,4,FALSE)</f>
        <v>14.3622565254569</v>
      </c>
      <c r="L89" s="2">
        <f t="shared" si="9"/>
        <v>0.3306</v>
      </c>
      <c r="M89" s="13">
        <f t="shared" si="10"/>
        <v>0.62610440052012439</v>
      </c>
      <c r="N89" s="13">
        <f t="shared" si="11"/>
        <v>0.37389559947987561</v>
      </c>
      <c r="O89" s="4">
        <f t="shared" si="12"/>
        <v>0.13979791931041555</v>
      </c>
    </row>
    <row r="90" spans="1:15" x14ac:dyDescent="0.25">
      <c r="A90" s="1">
        <f>Forecast_Data!C84</f>
        <v>2012</v>
      </c>
      <c r="B90" s="1">
        <v>1</v>
      </c>
      <c r="C90" s="1">
        <f>Forecast_Data!E84</f>
        <v>0</v>
      </c>
      <c r="D90" s="1">
        <f>Forecast_Data!F84</f>
        <v>1</v>
      </c>
      <c r="E90" s="1">
        <f>Forecast_Data!G84</f>
        <v>0</v>
      </c>
      <c r="F90" s="1">
        <f>Forecast_Data!H84</f>
        <v>0</v>
      </c>
      <c r="G90" s="1">
        <f>Forecast_Data!I84</f>
        <v>0</v>
      </c>
      <c r="H90" s="1">
        <f>Forecast_Data!J84</f>
        <v>26</v>
      </c>
      <c r="I90" s="1">
        <f>Forecast_Data!K84</f>
        <v>1</v>
      </c>
      <c r="J90" s="1" t="str">
        <f>Forecast_Data!L84</f>
        <v>Adam Vinatieri</v>
      </c>
      <c r="K90" s="2">
        <f>VLOOKUP(J90,Estimates!$C$9:$F$35,4,FALSE)</f>
        <v>14.3622565254569</v>
      </c>
      <c r="L90" s="2">
        <f t="shared" si="9"/>
        <v>0.3306</v>
      </c>
      <c r="M90" s="13">
        <f t="shared" si="10"/>
        <v>0.97357157616529166</v>
      </c>
      <c r="N90" s="13">
        <f t="shared" si="11"/>
        <v>2.6428423834708337E-2</v>
      </c>
      <c r="O90" s="4">
        <f t="shared" si="12"/>
        <v>6.9846158638697971E-4</v>
      </c>
    </row>
    <row r="91" spans="1:15" x14ac:dyDescent="0.25">
      <c r="A91" s="1">
        <f>Forecast_Data!C85</f>
        <v>2012</v>
      </c>
      <c r="B91" s="1">
        <v>1</v>
      </c>
      <c r="C91" s="1">
        <f>Forecast_Data!E85</f>
        <v>0</v>
      </c>
      <c r="D91" s="1">
        <f>Forecast_Data!F85</f>
        <v>1</v>
      </c>
      <c r="E91" s="1">
        <f>Forecast_Data!G85</f>
        <v>0</v>
      </c>
      <c r="F91" s="1">
        <f>Forecast_Data!H85</f>
        <v>0</v>
      </c>
      <c r="G91" s="1">
        <f>Forecast_Data!I85</f>
        <v>0</v>
      </c>
      <c r="H91" s="1">
        <f>Forecast_Data!J85</f>
        <v>40</v>
      </c>
      <c r="I91" s="1">
        <f>Forecast_Data!K85</f>
        <v>0</v>
      </c>
      <c r="J91" s="1" t="str">
        <f>Forecast_Data!L85</f>
        <v>Adam Vinatieri</v>
      </c>
      <c r="K91" s="2">
        <f>VLOOKUP(J91,Estimates!$C$9:$F$35,4,FALSE)</f>
        <v>14.3622565254569</v>
      </c>
      <c r="L91" s="2">
        <f t="shared" si="9"/>
        <v>0.3306</v>
      </c>
      <c r="M91" s="13">
        <f t="shared" si="10"/>
        <v>0.85490684303028119</v>
      </c>
      <c r="N91" s="13">
        <f t="shared" si="11"/>
        <v>-0.85490684303028119</v>
      </c>
      <c r="O91" s="4">
        <f t="shared" si="12"/>
        <v>0.7308657102600018</v>
      </c>
    </row>
    <row r="92" spans="1:15" x14ac:dyDescent="0.25">
      <c r="A92" s="1">
        <f>Forecast_Data!C86</f>
        <v>2013</v>
      </c>
      <c r="B92" s="1">
        <v>1</v>
      </c>
      <c r="C92" s="1">
        <f>Forecast_Data!E86</f>
        <v>0</v>
      </c>
      <c r="D92" s="1">
        <f>Forecast_Data!F86</f>
        <v>0</v>
      </c>
      <c r="E92" s="1">
        <f>Forecast_Data!G86</f>
        <v>0</v>
      </c>
      <c r="F92" s="1">
        <f>Forecast_Data!H86</f>
        <v>0</v>
      </c>
      <c r="G92" s="1">
        <f>Forecast_Data!I86</f>
        <v>0</v>
      </c>
      <c r="H92" s="1">
        <f>Forecast_Data!J86</f>
        <v>52</v>
      </c>
      <c r="I92" s="1">
        <f>Forecast_Data!K86</f>
        <v>0</v>
      </c>
      <c r="J92" s="1" t="str">
        <f>Forecast_Data!L86</f>
        <v>Adam Vinatieri</v>
      </c>
      <c r="K92" s="2">
        <f>VLOOKUP(J92,Estimates!$C$9:$F$35,4,FALSE)</f>
        <v>14.3622565254569</v>
      </c>
      <c r="L92" s="2">
        <f t="shared" si="9"/>
        <v>0.37260000000000004</v>
      </c>
      <c r="M92" s="13">
        <f t="shared" si="10"/>
        <v>0.71504230830205429</v>
      </c>
      <c r="N92" s="13">
        <f t="shared" si="11"/>
        <v>-0.71504230830205429</v>
      </c>
      <c r="O92" s="4">
        <f t="shared" si="12"/>
        <v>0.51128550266193007</v>
      </c>
    </row>
    <row r="93" spans="1:15" x14ac:dyDescent="0.25">
      <c r="A93" s="1">
        <f>Forecast_Data!C87</f>
        <v>2013</v>
      </c>
      <c r="B93" s="1">
        <v>1</v>
      </c>
      <c r="C93" s="1">
        <f>Forecast_Data!E87</f>
        <v>0</v>
      </c>
      <c r="D93" s="1">
        <f>Forecast_Data!F87</f>
        <v>0</v>
      </c>
      <c r="E93" s="1">
        <f>Forecast_Data!G87</f>
        <v>0</v>
      </c>
      <c r="F93" s="1">
        <f>Forecast_Data!H87</f>
        <v>0</v>
      </c>
      <c r="G93" s="1">
        <f>Forecast_Data!I87</f>
        <v>0</v>
      </c>
      <c r="H93" s="1">
        <f>Forecast_Data!J87</f>
        <v>30</v>
      </c>
      <c r="I93" s="1">
        <f>Forecast_Data!K87</f>
        <v>1</v>
      </c>
      <c r="J93" s="1" t="str">
        <f>Forecast_Data!L87</f>
        <v>Adam Vinatieri</v>
      </c>
      <c r="K93" s="2">
        <f>VLOOKUP(J93,Estimates!$C$9:$F$35,4,FALSE)</f>
        <v>14.3622565254569</v>
      </c>
      <c r="L93" s="2">
        <f t="shared" si="9"/>
        <v>0.37260000000000004</v>
      </c>
      <c r="M93" s="13">
        <f t="shared" si="10"/>
        <v>0.96594206777948288</v>
      </c>
      <c r="N93" s="13">
        <f t="shared" si="11"/>
        <v>3.4057932220517118E-2</v>
      </c>
      <c r="O93" s="4">
        <f t="shared" si="12"/>
        <v>1.1599427471373381E-3</v>
      </c>
    </row>
    <row r="94" spans="1:15" x14ac:dyDescent="0.25">
      <c r="A94" s="1">
        <f>Forecast_Data!C88</f>
        <v>2013</v>
      </c>
      <c r="B94" s="1">
        <v>1</v>
      </c>
      <c r="C94" s="1">
        <f>Forecast_Data!E88</f>
        <v>0</v>
      </c>
      <c r="D94" s="1">
        <f>Forecast_Data!F88</f>
        <v>0</v>
      </c>
      <c r="E94" s="1">
        <f>Forecast_Data!G88</f>
        <v>0</v>
      </c>
      <c r="F94" s="1">
        <f>Forecast_Data!H88</f>
        <v>0</v>
      </c>
      <c r="G94" s="1">
        <f>Forecast_Data!I88</f>
        <v>0</v>
      </c>
      <c r="H94" s="1">
        <f>Forecast_Data!J88</f>
        <v>38</v>
      </c>
      <c r="I94" s="1">
        <f>Forecast_Data!K88</f>
        <v>1</v>
      </c>
      <c r="J94" s="1" t="str">
        <f>Forecast_Data!L88</f>
        <v>Adam Vinatieri</v>
      </c>
      <c r="K94" s="2">
        <f>VLOOKUP(J94,Estimates!$C$9:$F$35,4,FALSE)</f>
        <v>14.3622565254569</v>
      </c>
      <c r="L94" s="2">
        <f t="shared" si="9"/>
        <v>0.37260000000000004</v>
      </c>
      <c r="M94" s="13">
        <f t="shared" si="10"/>
        <v>0.91504480857537807</v>
      </c>
      <c r="N94" s="13">
        <f t="shared" si="11"/>
        <v>8.4955191424621934E-2</v>
      </c>
      <c r="O94" s="4">
        <f t="shared" si="12"/>
        <v>7.2173845499941564E-3</v>
      </c>
    </row>
    <row r="95" spans="1:15" x14ac:dyDescent="0.25">
      <c r="A95" s="1">
        <f>Forecast_Data!C89</f>
        <v>2013</v>
      </c>
      <c r="B95" s="1">
        <v>1</v>
      </c>
      <c r="C95" s="1">
        <f>Forecast_Data!E89</f>
        <v>0</v>
      </c>
      <c r="D95" s="1">
        <f>Forecast_Data!F89</f>
        <v>0</v>
      </c>
      <c r="E95" s="1">
        <f>Forecast_Data!G89</f>
        <v>0</v>
      </c>
      <c r="F95" s="1">
        <f>Forecast_Data!H89</f>
        <v>1</v>
      </c>
      <c r="G95" s="1">
        <f>Forecast_Data!I89</f>
        <v>0</v>
      </c>
      <c r="H95" s="1">
        <f>Forecast_Data!J89</f>
        <v>43</v>
      </c>
      <c r="I95" s="1">
        <f>Forecast_Data!K89</f>
        <v>1</v>
      </c>
      <c r="J95" s="1" t="str">
        <f>Forecast_Data!L89</f>
        <v>Adam Vinatieri</v>
      </c>
      <c r="K95" s="2">
        <f>VLOOKUP(J95,Estimates!$C$9:$F$35,4,FALSE)</f>
        <v>14.3622565254569</v>
      </c>
      <c r="L95" s="2">
        <f t="shared" si="9"/>
        <v>0.37260000000000004</v>
      </c>
      <c r="M95" s="13">
        <f t="shared" si="10"/>
        <v>0.83980481219769865</v>
      </c>
      <c r="N95" s="13">
        <f t="shared" si="11"/>
        <v>0.16019518780230135</v>
      </c>
      <c r="O95" s="4">
        <f t="shared" si="12"/>
        <v>2.5662498195014601E-2</v>
      </c>
    </row>
    <row r="96" spans="1:15" x14ac:dyDescent="0.25">
      <c r="A96" s="1">
        <f>Forecast_Data!C90</f>
        <v>2013</v>
      </c>
      <c r="B96" s="1">
        <v>1</v>
      </c>
      <c r="C96" s="1">
        <f>Forecast_Data!E90</f>
        <v>0</v>
      </c>
      <c r="D96" s="1">
        <f>Forecast_Data!F90</f>
        <v>0</v>
      </c>
      <c r="E96" s="1">
        <f>Forecast_Data!G90</f>
        <v>0</v>
      </c>
      <c r="F96" s="1">
        <f>Forecast_Data!H90</f>
        <v>1</v>
      </c>
      <c r="G96" s="1">
        <f>Forecast_Data!I90</f>
        <v>0</v>
      </c>
      <c r="H96" s="1">
        <f>Forecast_Data!J90</f>
        <v>41</v>
      </c>
      <c r="I96" s="1">
        <f>Forecast_Data!K90</f>
        <v>1</v>
      </c>
      <c r="J96" s="1" t="str">
        <f>Forecast_Data!L90</f>
        <v>Adam Vinatieri</v>
      </c>
      <c r="K96" s="2">
        <f>VLOOKUP(J96,Estimates!$C$9:$F$35,4,FALSE)</f>
        <v>14.3622565254569</v>
      </c>
      <c r="L96" s="2">
        <f t="shared" si="9"/>
        <v>0.37260000000000004</v>
      </c>
      <c r="M96" s="13">
        <f t="shared" si="10"/>
        <v>0.86393736320995829</v>
      </c>
      <c r="N96" s="13">
        <f t="shared" si="11"/>
        <v>0.13606263679004171</v>
      </c>
      <c r="O96" s="4">
        <f t="shared" si="12"/>
        <v>1.8513041130258812E-2</v>
      </c>
    </row>
    <row r="97" spans="1:15" x14ac:dyDescent="0.25">
      <c r="A97" s="1">
        <f>Forecast_Data!C91</f>
        <v>2013</v>
      </c>
      <c r="B97" s="1">
        <v>1</v>
      </c>
      <c r="C97" s="1">
        <f>Forecast_Data!E91</f>
        <v>0</v>
      </c>
      <c r="D97" s="1">
        <f>Forecast_Data!F91</f>
        <v>0</v>
      </c>
      <c r="E97" s="1">
        <f>Forecast_Data!G91</f>
        <v>0</v>
      </c>
      <c r="F97" s="1">
        <f>Forecast_Data!H91</f>
        <v>1</v>
      </c>
      <c r="G97" s="1">
        <f>Forecast_Data!I91</f>
        <v>0</v>
      </c>
      <c r="H97" s="1">
        <f>Forecast_Data!J91</f>
        <v>51</v>
      </c>
      <c r="I97" s="1">
        <f>Forecast_Data!K91</f>
        <v>0</v>
      </c>
      <c r="J97" s="1" t="str">
        <f>Forecast_Data!L91</f>
        <v>Adam Vinatieri</v>
      </c>
      <c r="K97" s="2">
        <f>VLOOKUP(J97,Estimates!$C$9:$F$35,4,FALSE)</f>
        <v>14.3622565254569</v>
      </c>
      <c r="L97" s="2">
        <f t="shared" si="9"/>
        <v>0.37260000000000004</v>
      </c>
      <c r="M97" s="13">
        <f t="shared" si="10"/>
        <v>0.69269625728613438</v>
      </c>
      <c r="N97" s="13">
        <f t="shared" si="11"/>
        <v>-0.69269625728613438</v>
      </c>
      <c r="O97" s="4">
        <f t="shared" si="12"/>
        <v>0.47982810485821847</v>
      </c>
    </row>
    <row r="98" spans="1:15" x14ac:dyDescent="0.25">
      <c r="A98" s="1">
        <f>Forecast_Data!C92</f>
        <v>2013</v>
      </c>
      <c r="B98" s="1">
        <v>1</v>
      </c>
      <c r="C98" s="1">
        <f>Forecast_Data!E92</f>
        <v>0</v>
      </c>
      <c r="D98" s="1">
        <f>Forecast_Data!F92</f>
        <v>0</v>
      </c>
      <c r="E98" s="1">
        <f>Forecast_Data!G92</f>
        <v>1</v>
      </c>
      <c r="F98" s="1">
        <f>Forecast_Data!H92</f>
        <v>1</v>
      </c>
      <c r="G98" s="1">
        <f>Forecast_Data!I92</f>
        <v>0</v>
      </c>
      <c r="H98" s="1">
        <f>Forecast_Data!J92</f>
        <v>30</v>
      </c>
      <c r="I98" s="1">
        <f>Forecast_Data!K92</f>
        <v>1</v>
      </c>
      <c r="J98" s="1" t="str">
        <f>Forecast_Data!L92</f>
        <v>Adam Vinatieri</v>
      </c>
      <c r="K98" s="2">
        <f>VLOOKUP(J98,Estimates!$C$9:$F$35,4,FALSE)</f>
        <v>14.3622565254569</v>
      </c>
      <c r="L98" s="2">
        <f t="shared" si="9"/>
        <v>0.37260000000000004</v>
      </c>
      <c r="M98" s="13">
        <f t="shared" si="10"/>
        <v>0.94843935803155555</v>
      </c>
      <c r="N98" s="13">
        <f t="shared" si="11"/>
        <v>5.1560641968444454E-2</v>
      </c>
      <c r="O98" s="4">
        <f t="shared" si="12"/>
        <v>2.6584998001981156E-3</v>
      </c>
    </row>
    <row r="99" spans="1:15" x14ac:dyDescent="0.25">
      <c r="A99" s="1">
        <f>Forecast_Data!C93</f>
        <v>2013</v>
      </c>
      <c r="B99" s="1">
        <v>1</v>
      </c>
      <c r="C99" s="1">
        <f>Forecast_Data!E93</f>
        <v>0</v>
      </c>
      <c r="D99" s="1">
        <f>Forecast_Data!F93</f>
        <v>0</v>
      </c>
      <c r="E99" s="1">
        <f>Forecast_Data!G93</f>
        <v>1</v>
      </c>
      <c r="F99" s="1">
        <f>Forecast_Data!H93</f>
        <v>1</v>
      </c>
      <c r="G99" s="1">
        <f>Forecast_Data!I93</f>
        <v>0</v>
      </c>
      <c r="H99" s="1">
        <f>Forecast_Data!J93</f>
        <v>50</v>
      </c>
      <c r="I99" s="1">
        <f>Forecast_Data!K93</f>
        <v>1</v>
      </c>
      <c r="J99" s="1" t="str">
        <f>Forecast_Data!L93</f>
        <v>Adam Vinatieri</v>
      </c>
      <c r="K99" s="2">
        <f>VLOOKUP(J99,Estimates!$C$9:$F$35,4,FALSE)</f>
        <v>14.3622565254569</v>
      </c>
      <c r="L99" s="2">
        <f t="shared" si="9"/>
        <v>0.37260000000000004</v>
      </c>
      <c r="M99" s="13">
        <f t="shared" si="10"/>
        <v>0.6753194643774989</v>
      </c>
      <c r="N99" s="13">
        <f t="shared" si="11"/>
        <v>0.3246805356225011</v>
      </c>
      <c r="O99" s="4">
        <f t="shared" si="12"/>
        <v>0.10541745021211421</v>
      </c>
    </row>
    <row r="100" spans="1:15" x14ac:dyDescent="0.25">
      <c r="A100" s="1">
        <f>Forecast_Data!C94</f>
        <v>2013</v>
      </c>
      <c r="B100" s="1">
        <v>1</v>
      </c>
      <c r="C100" s="1">
        <f>Forecast_Data!E94</f>
        <v>0</v>
      </c>
      <c r="D100" s="1">
        <f>Forecast_Data!F94</f>
        <v>0</v>
      </c>
      <c r="E100" s="1">
        <f>Forecast_Data!G94</f>
        <v>1</v>
      </c>
      <c r="F100" s="1">
        <f>Forecast_Data!H94</f>
        <v>1</v>
      </c>
      <c r="G100" s="1">
        <f>Forecast_Data!I94</f>
        <v>0</v>
      </c>
      <c r="H100" s="1">
        <f>Forecast_Data!J94</f>
        <v>51</v>
      </c>
      <c r="I100" s="1">
        <f>Forecast_Data!K94</f>
        <v>1</v>
      </c>
      <c r="J100" s="1" t="str">
        <f>Forecast_Data!L94</f>
        <v>Adam Vinatieri</v>
      </c>
      <c r="K100" s="2">
        <f>VLOOKUP(J100,Estimates!$C$9:$F$35,4,FALSE)</f>
        <v>14.3622565254569</v>
      </c>
      <c r="L100" s="2">
        <f t="shared" si="9"/>
        <v>0.37260000000000004</v>
      </c>
      <c r="M100" s="13">
        <f t="shared" si="10"/>
        <v>0.64856573142678609</v>
      </c>
      <c r="N100" s="13">
        <f t="shared" si="11"/>
        <v>0.35143426857321391</v>
      </c>
      <c r="O100" s="4">
        <f t="shared" si="12"/>
        <v>0.12350604512758985</v>
      </c>
    </row>
    <row r="101" spans="1:15" x14ac:dyDescent="0.25">
      <c r="A101" s="1">
        <f>Forecast_Data!C95</f>
        <v>2013</v>
      </c>
      <c r="B101" s="1">
        <v>1</v>
      </c>
      <c r="C101" s="1">
        <f>Forecast_Data!E95</f>
        <v>0</v>
      </c>
      <c r="D101" s="1">
        <f>Forecast_Data!F95</f>
        <v>0</v>
      </c>
      <c r="E101" s="1">
        <f>Forecast_Data!G95</f>
        <v>1</v>
      </c>
      <c r="F101" s="1">
        <f>Forecast_Data!H95</f>
        <v>0</v>
      </c>
      <c r="G101" s="1">
        <f>Forecast_Data!I95</f>
        <v>0</v>
      </c>
      <c r="H101" s="1">
        <f>Forecast_Data!J95</f>
        <v>27</v>
      </c>
      <c r="I101" s="1">
        <f>Forecast_Data!K95</f>
        <v>1</v>
      </c>
      <c r="J101" s="1" t="str">
        <f>Forecast_Data!L95</f>
        <v>Adam Vinatieri</v>
      </c>
      <c r="K101" s="2">
        <f>VLOOKUP(J101,Estimates!$C$9:$F$35,4,FALSE)</f>
        <v>14.3622565254569</v>
      </c>
      <c r="L101" s="2">
        <f t="shared" si="9"/>
        <v>0.37260000000000004</v>
      </c>
      <c r="M101" s="13">
        <f t="shared" si="10"/>
        <v>0.97415098464277483</v>
      </c>
      <c r="N101" s="13">
        <f t="shared" si="11"/>
        <v>2.5849015357225169E-2</v>
      </c>
      <c r="O101" s="4">
        <f t="shared" si="12"/>
        <v>6.6817159493806264E-4</v>
      </c>
    </row>
    <row r="102" spans="1:15" x14ac:dyDescent="0.25">
      <c r="A102" s="1">
        <f>Forecast_Data!C96</f>
        <v>2013</v>
      </c>
      <c r="B102" s="1">
        <v>1</v>
      </c>
      <c r="C102" s="1">
        <f>Forecast_Data!E96</f>
        <v>0</v>
      </c>
      <c r="D102" s="1">
        <f>Forecast_Data!F96</f>
        <v>0</v>
      </c>
      <c r="E102" s="1">
        <f>Forecast_Data!G96</f>
        <v>1</v>
      </c>
      <c r="F102" s="1">
        <f>Forecast_Data!H96</f>
        <v>0</v>
      </c>
      <c r="G102" s="1">
        <f>Forecast_Data!I96</f>
        <v>0</v>
      </c>
      <c r="H102" s="1">
        <f>Forecast_Data!J96</f>
        <v>52</v>
      </c>
      <c r="I102" s="1">
        <f>Forecast_Data!K96</f>
        <v>1</v>
      </c>
      <c r="J102" s="1" t="str">
        <f>Forecast_Data!L96</f>
        <v>Adam Vinatieri</v>
      </c>
      <c r="K102" s="2">
        <f>VLOOKUP(J102,Estimates!$C$9:$F$35,4,FALSE)</f>
        <v>14.3622565254569</v>
      </c>
      <c r="L102" s="2">
        <f t="shared" si="9"/>
        <v>0.37260000000000004</v>
      </c>
      <c r="M102" s="13">
        <f t="shared" si="10"/>
        <v>0.67260408995665033</v>
      </c>
      <c r="N102" s="13">
        <f t="shared" si="11"/>
        <v>0.32739591004334967</v>
      </c>
      <c r="O102" s="4">
        <f t="shared" si="12"/>
        <v>0.1071880819131131</v>
      </c>
    </row>
    <row r="103" spans="1:15" x14ac:dyDescent="0.25">
      <c r="A103" s="1">
        <f>Forecast_Data!C97</f>
        <v>2013</v>
      </c>
      <c r="B103" s="1">
        <v>1</v>
      </c>
      <c r="C103" s="1">
        <f>Forecast_Data!E97</f>
        <v>0</v>
      </c>
      <c r="D103" s="1">
        <f>Forecast_Data!F97</f>
        <v>0</v>
      </c>
      <c r="E103" s="1">
        <f>Forecast_Data!G97</f>
        <v>1</v>
      </c>
      <c r="F103" s="1">
        <f>Forecast_Data!H97</f>
        <v>0</v>
      </c>
      <c r="G103" s="1">
        <f>Forecast_Data!I97</f>
        <v>0</v>
      </c>
      <c r="H103" s="1">
        <f>Forecast_Data!J97</f>
        <v>42</v>
      </c>
      <c r="I103" s="1">
        <f>Forecast_Data!K97</f>
        <v>1</v>
      </c>
      <c r="J103" s="1" t="str">
        <f>Forecast_Data!L97</f>
        <v>Adam Vinatieri</v>
      </c>
      <c r="K103" s="2">
        <f>VLOOKUP(J103,Estimates!$C$9:$F$35,4,FALSE)</f>
        <v>14.3622565254569</v>
      </c>
      <c r="L103" s="2">
        <f t="shared" si="9"/>
        <v>0.37260000000000004</v>
      </c>
      <c r="M103" s="13">
        <f t="shared" si="10"/>
        <v>0.85636964799544191</v>
      </c>
      <c r="N103" s="13">
        <f t="shared" si="11"/>
        <v>0.14363035200455809</v>
      </c>
      <c r="O103" s="4">
        <f t="shared" si="12"/>
        <v>2.0629678016953264E-2</v>
      </c>
    </row>
    <row r="104" spans="1:15" x14ac:dyDescent="0.25">
      <c r="A104" s="1">
        <f>Forecast_Data!C98</f>
        <v>2013</v>
      </c>
      <c r="B104" s="1">
        <v>1</v>
      </c>
      <c r="C104" s="1">
        <f>Forecast_Data!E98</f>
        <v>0</v>
      </c>
      <c r="D104" s="1">
        <f>Forecast_Data!F98</f>
        <v>1</v>
      </c>
      <c r="E104" s="1">
        <f>Forecast_Data!G98</f>
        <v>0</v>
      </c>
      <c r="F104" s="1">
        <f>Forecast_Data!H98</f>
        <v>1</v>
      </c>
      <c r="G104" s="1">
        <f>Forecast_Data!I98</f>
        <v>0</v>
      </c>
      <c r="H104" s="1">
        <f>Forecast_Data!J98</f>
        <v>48</v>
      </c>
      <c r="I104" s="1">
        <f>Forecast_Data!K98</f>
        <v>1</v>
      </c>
      <c r="J104" s="1" t="str">
        <f>Forecast_Data!L98</f>
        <v>Adam Vinatieri</v>
      </c>
      <c r="K104" s="2">
        <f>VLOOKUP(J104,Estimates!$C$9:$F$35,4,FALSE)</f>
        <v>14.3622565254569</v>
      </c>
      <c r="L104" s="2">
        <f t="shared" si="9"/>
        <v>0.37260000000000004</v>
      </c>
      <c r="M104" s="13">
        <f t="shared" si="10"/>
        <v>0.68859021631229489</v>
      </c>
      <c r="N104" s="13">
        <f t="shared" si="11"/>
        <v>0.31140978368770511</v>
      </c>
      <c r="O104" s="4">
        <f t="shared" si="12"/>
        <v>9.6976053376423288E-2</v>
      </c>
    </row>
    <row r="105" spans="1:15" x14ac:dyDescent="0.25">
      <c r="A105" s="1">
        <f>Forecast_Data!C99</f>
        <v>2013</v>
      </c>
      <c r="B105" s="1">
        <v>1</v>
      </c>
      <c r="C105" s="1">
        <f>Forecast_Data!E99</f>
        <v>0</v>
      </c>
      <c r="D105" s="1">
        <f>Forecast_Data!F99</f>
        <v>1</v>
      </c>
      <c r="E105" s="1">
        <f>Forecast_Data!G99</f>
        <v>0</v>
      </c>
      <c r="F105" s="1">
        <f>Forecast_Data!H99</f>
        <v>1</v>
      </c>
      <c r="G105" s="1">
        <f>Forecast_Data!I99</f>
        <v>0</v>
      </c>
      <c r="H105" s="1">
        <f>Forecast_Data!J99</f>
        <v>30</v>
      </c>
      <c r="I105" s="1">
        <f>Forecast_Data!K99</f>
        <v>1</v>
      </c>
      <c r="J105" s="1" t="str">
        <f>Forecast_Data!L99</f>
        <v>Adam Vinatieri</v>
      </c>
      <c r="K105" s="2">
        <f>VLOOKUP(J105,Estimates!$C$9:$F$35,4,FALSE)</f>
        <v>14.3622565254569</v>
      </c>
      <c r="L105" s="2">
        <f t="shared" si="9"/>
        <v>0.37260000000000004</v>
      </c>
      <c r="M105" s="13">
        <f t="shared" si="10"/>
        <v>0.93989149176848885</v>
      </c>
      <c r="N105" s="13">
        <f t="shared" si="11"/>
        <v>6.0108508231511149E-2</v>
      </c>
      <c r="O105" s="4">
        <f t="shared" si="12"/>
        <v>3.6130327618176437E-3</v>
      </c>
    </row>
    <row r="106" spans="1:15" x14ac:dyDescent="0.25">
      <c r="A106" s="1">
        <f>Forecast_Data!C100</f>
        <v>2013</v>
      </c>
      <c r="B106" s="1">
        <v>1</v>
      </c>
      <c r="C106" s="1">
        <f>Forecast_Data!E100</f>
        <v>0</v>
      </c>
      <c r="D106" s="1">
        <f>Forecast_Data!F100</f>
        <v>1</v>
      </c>
      <c r="E106" s="1">
        <f>Forecast_Data!G100</f>
        <v>0</v>
      </c>
      <c r="F106" s="1">
        <f>Forecast_Data!H100</f>
        <v>1</v>
      </c>
      <c r="G106" s="1">
        <f>Forecast_Data!I100</f>
        <v>0</v>
      </c>
      <c r="H106" s="1">
        <f>Forecast_Data!J100</f>
        <v>50</v>
      </c>
      <c r="I106" s="1">
        <f>Forecast_Data!K100</f>
        <v>1</v>
      </c>
      <c r="J106" s="1" t="str">
        <f>Forecast_Data!L100</f>
        <v>Adam Vinatieri</v>
      </c>
      <c r="K106" s="2">
        <f>VLOOKUP(J106,Estimates!$C$9:$F$35,4,FALSE)</f>
        <v>14.3622565254569</v>
      </c>
      <c r="L106" s="2">
        <f t="shared" si="9"/>
        <v>0.37260000000000004</v>
      </c>
      <c r="M106" s="13">
        <f t="shared" si="10"/>
        <v>0.63873962475536306</v>
      </c>
      <c r="N106" s="13">
        <f t="shared" si="11"/>
        <v>0.36126037524463694</v>
      </c>
      <c r="O106" s="4">
        <f t="shared" si="12"/>
        <v>0.13050905872189589</v>
      </c>
    </row>
    <row r="107" spans="1:15" x14ac:dyDescent="0.25">
      <c r="A107" s="1">
        <f>Forecast_Data!C101</f>
        <v>2013</v>
      </c>
      <c r="B107" s="1">
        <v>1</v>
      </c>
      <c r="C107" s="1">
        <f>Forecast_Data!E101</f>
        <v>1</v>
      </c>
      <c r="D107" s="1">
        <f>Forecast_Data!F101</f>
        <v>1</v>
      </c>
      <c r="E107" s="1">
        <f>Forecast_Data!G101</f>
        <v>0</v>
      </c>
      <c r="F107" s="1">
        <f>Forecast_Data!H101</f>
        <v>0</v>
      </c>
      <c r="G107" s="1">
        <f>Forecast_Data!I101</f>
        <v>0</v>
      </c>
      <c r="H107" s="1">
        <f>Forecast_Data!J101</f>
        <v>44</v>
      </c>
      <c r="I107" s="1">
        <f>Forecast_Data!K101</f>
        <v>0</v>
      </c>
      <c r="J107" s="1" t="str">
        <f>Forecast_Data!L101</f>
        <v>Adam Vinatieri</v>
      </c>
      <c r="K107" s="2">
        <f>VLOOKUP(J107,Estimates!$C$9:$F$35,4,FALSE)</f>
        <v>14.3622565254569</v>
      </c>
      <c r="L107" s="2">
        <f t="shared" si="9"/>
        <v>0.37260000000000004</v>
      </c>
      <c r="M107" s="13">
        <f t="shared" si="10"/>
        <v>0.75530207606850219</v>
      </c>
      <c r="N107" s="13">
        <f t="shared" si="11"/>
        <v>-0.75530207606850219</v>
      </c>
      <c r="O107" s="4">
        <f t="shared" si="12"/>
        <v>0.57048122611338947</v>
      </c>
    </row>
    <row r="108" spans="1:15" x14ac:dyDescent="0.25">
      <c r="A108" s="1">
        <f>Forecast_Data!C102</f>
        <v>2013</v>
      </c>
      <c r="B108" s="1">
        <v>1</v>
      </c>
      <c r="C108" s="1">
        <f>Forecast_Data!E102</f>
        <v>0</v>
      </c>
      <c r="D108" s="1">
        <f>Forecast_Data!F102</f>
        <v>1</v>
      </c>
      <c r="E108" s="1">
        <f>Forecast_Data!G102</f>
        <v>1</v>
      </c>
      <c r="F108" s="1">
        <f>Forecast_Data!H102</f>
        <v>1</v>
      </c>
      <c r="G108" s="1">
        <f>Forecast_Data!I102</f>
        <v>0</v>
      </c>
      <c r="H108" s="1">
        <f>Forecast_Data!J102</f>
        <v>34</v>
      </c>
      <c r="I108" s="1">
        <f>Forecast_Data!K102</f>
        <v>0</v>
      </c>
      <c r="J108" s="1" t="str">
        <f>Forecast_Data!L102</f>
        <v>Adam Vinatieri</v>
      </c>
      <c r="K108" s="2">
        <f>VLOOKUP(J108,Estimates!$C$9:$F$35,4,FALSE)</f>
        <v>14.3622565254569</v>
      </c>
      <c r="L108" s="2">
        <f t="shared" si="9"/>
        <v>0.37260000000000004</v>
      </c>
      <c r="M108" s="13">
        <f t="shared" si="10"/>
        <v>0.88285415410936818</v>
      </c>
      <c r="N108" s="13">
        <f t="shared" si="11"/>
        <v>-0.88285415410936818</v>
      </c>
      <c r="O108" s="4">
        <f t="shared" si="12"/>
        <v>0.779431457428168</v>
      </c>
    </row>
    <row r="109" spans="1:15" x14ac:dyDescent="0.25">
      <c r="A109" s="1">
        <f>Forecast_Data!C103</f>
        <v>2013</v>
      </c>
      <c r="B109" s="1">
        <v>1</v>
      </c>
      <c r="C109" s="1">
        <f>Forecast_Data!E103</f>
        <v>0</v>
      </c>
      <c r="D109" s="1">
        <f>Forecast_Data!F103</f>
        <v>1</v>
      </c>
      <c r="E109" s="1">
        <f>Forecast_Data!G103</f>
        <v>1</v>
      </c>
      <c r="F109" s="1">
        <f>Forecast_Data!H103</f>
        <v>1</v>
      </c>
      <c r="G109" s="1">
        <f>Forecast_Data!I103</f>
        <v>0</v>
      </c>
      <c r="H109" s="1">
        <f>Forecast_Data!J103</f>
        <v>46</v>
      </c>
      <c r="I109" s="1">
        <f>Forecast_Data!K103</f>
        <v>1</v>
      </c>
      <c r="J109" s="1" t="str">
        <f>Forecast_Data!L103</f>
        <v>Adam Vinatieri</v>
      </c>
      <c r="K109" s="2">
        <f>VLOOKUP(J109,Estimates!$C$9:$F$35,4,FALSE)</f>
        <v>14.3622565254569</v>
      </c>
      <c r="L109" s="2">
        <f t="shared" si="9"/>
        <v>0.37260000000000004</v>
      </c>
      <c r="M109" s="13">
        <f t="shared" si="10"/>
        <v>0.69019817382779292</v>
      </c>
      <c r="N109" s="13">
        <f t="shared" si="11"/>
        <v>0.30980182617220708</v>
      </c>
      <c r="O109" s="4">
        <f t="shared" si="12"/>
        <v>9.5977171499634417E-2</v>
      </c>
    </row>
    <row r="110" spans="1:15" x14ac:dyDescent="0.25">
      <c r="A110" s="1">
        <f>Forecast_Data!C104</f>
        <v>2013</v>
      </c>
      <c r="B110" s="1">
        <v>1</v>
      </c>
      <c r="C110" s="1">
        <f>Forecast_Data!E104</f>
        <v>0</v>
      </c>
      <c r="D110" s="1">
        <f>Forecast_Data!F104</f>
        <v>1</v>
      </c>
      <c r="E110" s="1">
        <f>Forecast_Data!G104</f>
        <v>1</v>
      </c>
      <c r="F110" s="1">
        <f>Forecast_Data!H104</f>
        <v>1</v>
      </c>
      <c r="G110" s="1">
        <f>Forecast_Data!I104</f>
        <v>0</v>
      </c>
      <c r="H110" s="1">
        <f>Forecast_Data!J104</f>
        <v>45</v>
      </c>
      <c r="I110" s="1">
        <f>Forecast_Data!K104</f>
        <v>1</v>
      </c>
      <c r="J110" s="1" t="str">
        <f>Forecast_Data!L104</f>
        <v>Adam Vinatieri</v>
      </c>
      <c r="K110" s="2">
        <f>VLOOKUP(J110,Estimates!$C$9:$F$35,4,FALSE)</f>
        <v>14.3622565254569</v>
      </c>
      <c r="L110" s="2">
        <f t="shared" si="9"/>
        <v>0.37260000000000004</v>
      </c>
      <c r="M110" s="13">
        <f t="shared" si="10"/>
        <v>0.71105336162559263</v>
      </c>
      <c r="N110" s="13">
        <f t="shared" si="11"/>
        <v>0.28894663837440737</v>
      </c>
      <c r="O110" s="4">
        <f t="shared" si="12"/>
        <v>8.3490159827870544E-2</v>
      </c>
    </row>
    <row r="111" spans="1:15" x14ac:dyDescent="0.25">
      <c r="A111" s="1">
        <f>Forecast_Data!C105</f>
        <v>2013</v>
      </c>
      <c r="B111" s="1">
        <v>1</v>
      </c>
      <c r="C111" s="1">
        <f>Forecast_Data!E105</f>
        <v>0</v>
      </c>
      <c r="D111" s="1">
        <f>Forecast_Data!F105</f>
        <v>1</v>
      </c>
      <c r="E111" s="1">
        <f>Forecast_Data!G105</f>
        <v>1</v>
      </c>
      <c r="F111" s="1">
        <f>Forecast_Data!H105</f>
        <v>1</v>
      </c>
      <c r="G111" s="1">
        <f>Forecast_Data!I105</f>
        <v>0</v>
      </c>
      <c r="H111" s="1">
        <f>Forecast_Data!J105</f>
        <v>30</v>
      </c>
      <c r="I111" s="1">
        <f>Forecast_Data!K105</f>
        <v>1</v>
      </c>
      <c r="J111" s="1" t="str">
        <f>Forecast_Data!L105</f>
        <v>Adam Vinatieri</v>
      </c>
      <c r="K111" s="2">
        <f>VLOOKUP(J111,Estimates!$C$9:$F$35,4,FALSE)</f>
        <v>14.3622565254569</v>
      </c>
      <c r="L111" s="2">
        <f t="shared" si="9"/>
        <v>0.37260000000000004</v>
      </c>
      <c r="M111" s="13">
        <f t="shared" si="10"/>
        <v>0.92754655354879578</v>
      </c>
      <c r="N111" s="13">
        <f t="shared" si="11"/>
        <v>7.2453446451204218E-2</v>
      </c>
      <c r="O111" s="4">
        <f t="shared" si="12"/>
        <v>5.2495019026575166E-3</v>
      </c>
    </row>
    <row r="112" spans="1:15" x14ac:dyDescent="0.25">
      <c r="A112" s="1">
        <f>Forecast_Data!C106</f>
        <v>2013</v>
      </c>
      <c r="B112" s="1">
        <v>1</v>
      </c>
      <c r="C112" s="1">
        <f>Forecast_Data!E106</f>
        <v>1</v>
      </c>
      <c r="D112" s="1">
        <f>Forecast_Data!F106</f>
        <v>0</v>
      </c>
      <c r="E112" s="1">
        <f>Forecast_Data!G106</f>
        <v>1</v>
      </c>
      <c r="F112" s="1">
        <f>Forecast_Data!H106</f>
        <v>0</v>
      </c>
      <c r="G112" s="1">
        <f>Forecast_Data!I106</f>
        <v>0</v>
      </c>
      <c r="H112" s="1">
        <f>Forecast_Data!J106</f>
        <v>36</v>
      </c>
      <c r="I112" s="1">
        <f>Forecast_Data!K106</f>
        <v>1</v>
      </c>
      <c r="J112" s="1" t="str">
        <f>Forecast_Data!L106</f>
        <v>Adam Vinatieri</v>
      </c>
      <c r="K112" s="2">
        <f>VLOOKUP(J112,Estimates!$C$9:$F$35,4,FALSE)</f>
        <v>14.3622565254569</v>
      </c>
      <c r="L112" s="2">
        <f t="shared" si="9"/>
        <v>0.37260000000000004</v>
      </c>
      <c r="M112" s="13">
        <f t="shared" si="10"/>
        <v>0.88928246191308791</v>
      </c>
      <c r="N112" s="13">
        <f t="shared" si="11"/>
        <v>0.11071753808691209</v>
      </c>
      <c r="O112" s="4">
        <f t="shared" si="12"/>
        <v>1.225837324002683E-2</v>
      </c>
    </row>
    <row r="113" spans="1:15" x14ac:dyDescent="0.25">
      <c r="A113" s="1">
        <f>Forecast_Data!C107</f>
        <v>2013</v>
      </c>
      <c r="B113" s="1">
        <v>1</v>
      </c>
      <c r="C113" s="1">
        <f>Forecast_Data!E107</f>
        <v>1</v>
      </c>
      <c r="D113" s="1">
        <f>Forecast_Data!F107</f>
        <v>0</v>
      </c>
      <c r="E113" s="1">
        <f>Forecast_Data!G107</f>
        <v>1</v>
      </c>
      <c r="F113" s="1">
        <f>Forecast_Data!H107</f>
        <v>0</v>
      </c>
      <c r="G113" s="1">
        <f>Forecast_Data!I107</f>
        <v>0</v>
      </c>
      <c r="H113" s="1">
        <f>Forecast_Data!J107</f>
        <v>21</v>
      </c>
      <c r="I113" s="1">
        <f>Forecast_Data!K107</f>
        <v>1</v>
      </c>
      <c r="J113" s="1" t="str">
        <f>Forecast_Data!L107</f>
        <v>Adam Vinatieri</v>
      </c>
      <c r="K113" s="2">
        <f>VLOOKUP(J113,Estimates!$C$9:$F$35,4,FALSE)</f>
        <v>14.3622565254569</v>
      </c>
      <c r="L113" s="2">
        <f t="shared" si="9"/>
        <v>0.37260000000000004</v>
      </c>
      <c r="M113" s="13">
        <f t="shared" si="10"/>
        <v>0.99003614918072569</v>
      </c>
      <c r="N113" s="13">
        <f t="shared" si="11"/>
        <v>9.9638508192743114E-3</v>
      </c>
      <c r="O113" s="4">
        <f t="shared" si="12"/>
        <v>9.9278323148753369E-5</v>
      </c>
    </row>
    <row r="114" spans="1:15" x14ac:dyDescent="0.25">
      <c r="A114" s="1">
        <f>Forecast_Data!C108</f>
        <v>2014</v>
      </c>
      <c r="B114" s="1">
        <v>1</v>
      </c>
      <c r="C114" s="1">
        <f>Forecast_Data!E108</f>
        <v>0</v>
      </c>
      <c r="D114" s="1">
        <f>Forecast_Data!F108</f>
        <v>0</v>
      </c>
      <c r="E114" s="1">
        <f>Forecast_Data!G108</f>
        <v>0</v>
      </c>
      <c r="F114" s="1">
        <f>Forecast_Data!H108</f>
        <v>1</v>
      </c>
      <c r="G114" s="1">
        <f>Forecast_Data!I108</f>
        <v>1</v>
      </c>
      <c r="H114" s="1">
        <f>Forecast_Data!J108</f>
        <v>25</v>
      </c>
      <c r="I114" s="1">
        <f>Forecast_Data!K108</f>
        <v>1</v>
      </c>
      <c r="J114" s="1" t="str">
        <f>Forecast_Data!L108</f>
        <v>Adam Vinatieri</v>
      </c>
      <c r="K114" s="2">
        <f>VLOOKUP(J114,Estimates!$C$9:$F$35,4,FALSE)</f>
        <v>14.3622565254569</v>
      </c>
      <c r="L114" s="2">
        <f t="shared" si="9"/>
        <v>0.41460000000000008</v>
      </c>
      <c r="M114" s="13">
        <f t="shared" si="10"/>
        <v>0.99325443521958345</v>
      </c>
      <c r="N114" s="13">
        <f t="shared" si="11"/>
        <v>6.7455647804165464E-3</v>
      </c>
      <c r="O114" s="4">
        <f t="shared" si="12"/>
        <v>4.5502644206796129E-5</v>
      </c>
    </row>
    <row r="115" spans="1:15" x14ac:dyDescent="0.25">
      <c r="A115" s="1">
        <f>Forecast_Data!C109</f>
        <v>2014</v>
      </c>
      <c r="B115" s="1">
        <v>1</v>
      </c>
      <c r="C115" s="1">
        <f>Forecast_Data!E109</f>
        <v>0</v>
      </c>
      <c r="D115" s="1">
        <f>Forecast_Data!F109</f>
        <v>0</v>
      </c>
      <c r="E115" s="1">
        <f>Forecast_Data!G109</f>
        <v>0</v>
      </c>
      <c r="F115" s="1">
        <f>Forecast_Data!H109</f>
        <v>0</v>
      </c>
      <c r="G115" s="1">
        <f>Forecast_Data!I109</f>
        <v>0</v>
      </c>
      <c r="H115" s="1">
        <f>Forecast_Data!J109</f>
        <v>31</v>
      </c>
      <c r="I115" s="1">
        <f>Forecast_Data!K109</f>
        <v>1</v>
      </c>
      <c r="J115" s="1" t="str">
        <f>Forecast_Data!L109</f>
        <v>Adam Vinatieri</v>
      </c>
      <c r="K115" s="2">
        <f>VLOOKUP(J115,Estimates!$C$9:$F$35,4,FALSE)</f>
        <v>14.3622565254569</v>
      </c>
      <c r="L115" s="2">
        <f t="shared" si="9"/>
        <v>0.41460000000000008</v>
      </c>
      <c r="M115" s="13">
        <f t="shared" si="10"/>
        <v>0.9624409567146236</v>
      </c>
      <c r="N115" s="13">
        <f t="shared" si="11"/>
        <v>3.7559043285376403E-2</v>
      </c>
      <c r="O115" s="4">
        <f t="shared" si="12"/>
        <v>1.4106817325127783E-3</v>
      </c>
    </row>
    <row r="116" spans="1:15" x14ac:dyDescent="0.25">
      <c r="A116" s="1">
        <f>Forecast_Data!C110</f>
        <v>2014</v>
      </c>
      <c r="B116" s="1">
        <v>1</v>
      </c>
      <c r="C116" s="1">
        <f>Forecast_Data!E110</f>
        <v>0</v>
      </c>
      <c r="D116" s="1">
        <f>Forecast_Data!F110</f>
        <v>0</v>
      </c>
      <c r="E116" s="1">
        <f>Forecast_Data!G110</f>
        <v>0</v>
      </c>
      <c r="F116" s="1">
        <f>Forecast_Data!H110</f>
        <v>0</v>
      </c>
      <c r="G116" s="1">
        <f>Forecast_Data!I110</f>
        <v>0</v>
      </c>
      <c r="H116" s="1">
        <f>Forecast_Data!J110</f>
        <v>30</v>
      </c>
      <c r="I116" s="1">
        <f>Forecast_Data!K110</f>
        <v>1</v>
      </c>
      <c r="J116" s="1" t="str">
        <f>Forecast_Data!L110</f>
        <v>Adam Vinatieri</v>
      </c>
      <c r="K116" s="2">
        <f>VLOOKUP(J116,Estimates!$C$9:$F$35,4,FALSE)</f>
        <v>14.3622565254569</v>
      </c>
      <c r="L116" s="2">
        <f t="shared" si="9"/>
        <v>0.41460000000000008</v>
      </c>
      <c r="M116" s="13">
        <f t="shared" si="10"/>
        <v>0.96729706740257448</v>
      </c>
      <c r="N116" s="13">
        <f t="shared" si="11"/>
        <v>3.2702932597425516E-2</v>
      </c>
      <c r="O116" s="4">
        <f t="shared" si="12"/>
        <v>1.0694818004717563E-3</v>
      </c>
    </row>
    <row r="117" spans="1:15" x14ac:dyDescent="0.25">
      <c r="A117" s="1">
        <f>Forecast_Data!C111</f>
        <v>2014</v>
      </c>
      <c r="B117" s="1">
        <v>1</v>
      </c>
      <c r="C117" s="1">
        <f>Forecast_Data!E111</f>
        <v>0</v>
      </c>
      <c r="D117" s="1">
        <f>Forecast_Data!F111</f>
        <v>0</v>
      </c>
      <c r="E117" s="1">
        <f>Forecast_Data!G111</f>
        <v>1</v>
      </c>
      <c r="F117" s="1">
        <f>Forecast_Data!H111</f>
        <v>0</v>
      </c>
      <c r="G117" s="1">
        <f>Forecast_Data!I111</f>
        <v>0</v>
      </c>
      <c r="H117" s="1">
        <f>Forecast_Data!J111</f>
        <v>38</v>
      </c>
      <c r="I117" s="1">
        <f>Forecast_Data!K111</f>
        <v>1</v>
      </c>
      <c r="J117" s="1" t="str">
        <f>Forecast_Data!L111</f>
        <v>Adam Vinatieri</v>
      </c>
      <c r="K117" s="2">
        <f>VLOOKUP(J117,Estimates!$C$9:$F$35,4,FALSE)</f>
        <v>14.3622565254569</v>
      </c>
      <c r="L117" s="2">
        <f t="shared" si="9"/>
        <v>0.41460000000000008</v>
      </c>
      <c r="M117" s="13">
        <f t="shared" si="10"/>
        <v>0.90192817682762239</v>
      </c>
      <c r="N117" s="13">
        <f t="shared" si="11"/>
        <v>9.8071823172377615E-2</v>
      </c>
      <c r="O117" s="4">
        <f t="shared" si="12"/>
        <v>9.6180825003541037E-3</v>
      </c>
    </row>
    <row r="118" spans="1:15" x14ac:dyDescent="0.25">
      <c r="A118" s="1">
        <f>Forecast_Data!C112</f>
        <v>2014</v>
      </c>
      <c r="B118" s="1">
        <v>1</v>
      </c>
      <c r="C118" s="1">
        <f>Forecast_Data!E112</f>
        <v>0</v>
      </c>
      <c r="D118" s="1">
        <f>Forecast_Data!F112</f>
        <v>0</v>
      </c>
      <c r="E118" s="1">
        <f>Forecast_Data!G112</f>
        <v>1</v>
      </c>
      <c r="F118" s="1">
        <f>Forecast_Data!H112</f>
        <v>0</v>
      </c>
      <c r="G118" s="1">
        <f>Forecast_Data!I112</f>
        <v>0</v>
      </c>
      <c r="H118" s="1">
        <f>Forecast_Data!J112</f>
        <v>34</v>
      </c>
      <c r="I118" s="1">
        <f>Forecast_Data!K112</f>
        <v>1</v>
      </c>
      <c r="J118" s="1" t="str">
        <f>Forecast_Data!L112</f>
        <v>Adam Vinatieri</v>
      </c>
      <c r="K118" s="2">
        <f>VLOOKUP(J118,Estimates!$C$9:$F$35,4,FALSE)</f>
        <v>14.3622565254569</v>
      </c>
      <c r="L118" s="2">
        <f t="shared" si="9"/>
        <v>0.41460000000000008</v>
      </c>
      <c r="M118" s="13">
        <f t="shared" si="10"/>
        <v>0.93445142495563749</v>
      </c>
      <c r="N118" s="13">
        <f t="shared" si="11"/>
        <v>6.5548575044362511E-2</v>
      </c>
      <c r="O118" s="4">
        <f t="shared" si="12"/>
        <v>4.2966156903464234E-3</v>
      </c>
    </row>
    <row r="119" spans="1:15" x14ac:dyDescent="0.25">
      <c r="A119" s="1">
        <f>Forecast_Data!C113</f>
        <v>2014</v>
      </c>
      <c r="B119" s="1">
        <v>1</v>
      </c>
      <c r="C119" s="1">
        <f>Forecast_Data!E113</f>
        <v>0</v>
      </c>
      <c r="D119" s="1">
        <f>Forecast_Data!F113</f>
        <v>1</v>
      </c>
      <c r="E119" s="1">
        <f>Forecast_Data!G113</f>
        <v>0</v>
      </c>
      <c r="F119" s="1">
        <f>Forecast_Data!H113</f>
        <v>0</v>
      </c>
      <c r="G119" s="1">
        <f>Forecast_Data!I113</f>
        <v>0</v>
      </c>
      <c r="H119" s="1">
        <f>Forecast_Data!J113</f>
        <v>23</v>
      </c>
      <c r="I119" s="1">
        <f>Forecast_Data!K113</f>
        <v>1</v>
      </c>
      <c r="J119" s="1" t="str">
        <f>Forecast_Data!L113</f>
        <v>Adam Vinatieri</v>
      </c>
      <c r="K119" s="2">
        <f>VLOOKUP(J119,Estimates!$C$9:$F$35,4,FALSE)</f>
        <v>14.3622565254569</v>
      </c>
      <c r="L119" s="2">
        <f t="shared" si="9"/>
        <v>0.41460000000000008</v>
      </c>
      <c r="M119" s="13">
        <f t="shared" si="10"/>
        <v>0.9866936082149198</v>
      </c>
      <c r="N119" s="13">
        <f t="shared" si="11"/>
        <v>1.3306391785080196E-2</v>
      </c>
      <c r="O119" s="4">
        <f t="shared" si="12"/>
        <v>1.7706006233804972E-4</v>
      </c>
    </row>
    <row r="120" spans="1:15" x14ac:dyDescent="0.25">
      <c r="A120" s="1">
        <f>Forecast_Data!C114</f>
        <v>2014</v>
      </c>
      <c r="B120" s="1">
        <v>1</v>
      </c>
      <c r="C120" s="1">
        <f>Forecast_Data!E114</f>
        <v>0</v>
      </c>
      <c r="D120" s="1">
        <f>Forecast_Data!F114</f>
        <v>1</v>
      </c>
      <c r="E120" s="1">
        <f>Forecast_Data!G114</f>
        <v>0</v>
      </c>
      <c r="F120" s="1">
        <f>Forecast_Data!H114</f>
        <v>0</v>
      </c>
      <c r="G120" s="1">
        <f>Forecast_Data!I114</f>
        <v>0</v>
      </c>
      <c r="H120" s="1">
        <f>Forecast_Data!J114</f>
        <v>50</v>
      </c>
      <c r="I120" s="1">
        <f>Forecast_Data!K114</f>
        <v>1</v>
      </c>
      <c r="J120" s="1" t="str">
        <f>Forecast_Data!L114</f>
        <v>Adam Vinatieri</v>
      </c>
      <c r="K120" s="2">
        <f>VLOOKUP(J120,Estimates!$C$9:$F$35,4,FALSE)</f>
        <v>14.3622565254569</v>
      </c>
      <c r="L120" s="2">
        <f t="shared" si="9"/>
        <v>0.41460000000000008</v>
      </c>
      <c r="M120" s="13">
        <f t="shared" si="10"/>
        <v>0.69948891937114455</v>
      </c>
      <c r="N120" s="13">
        <f t="shared" si="11"/>
        <v>0.30051108062885545</v>
      </c>
      <c r="O120" s="4">
        <f t="shared" si="12"/>
        <v>9.0306909580722461E-2</v>
      </c>
    </row>
    <row r="121" spans="1:15" x14ac:dyDescent="0.25">
      <c r="A121" s="1">
        <f>Forecast_Data!C115</f>
        <v>2014</v>
      </c>
      <c r="B121" s="1">
        <v>1</v>
      </c>
      <c r="C121" s="1">
        <f>Forecast_Data!E115</f>
        <v>0</v>
      </c>
      <c r="D121" s="1">
        <f>Forecast_Data!F115</f>
        <v>0</v>
      </c>
      <c r="E121" s="1">
        <f>Forecast_Data!G115</f>
        <v>1</v>
      </c>
      <c r="F121" s="1">
        <f>Forecast_Data!H115</f>
        <v>1</v>
      </c>
      <c r="G121" s="1">
        <f>Forecast_Data!I115</f>
        <v>0</v>
      </c>
      <c r="H121" s="1">
        <f>Forecast_Data!J115</f>
        <v>31</v>
      </c>
      <c r="I121" s="1">
        <f>Forecast_Data!K115</f>
        <v>1</v>
      </c>
      <c r="J121" s="1" t="str">
        <f>Forecast_Data!L115</f>
        <v>Adam Vinatieri</v>
      </c>
      <c r="K121" s="2">
        <f>VLOOKUP(J121,Estimates!$C$9:$F$35,4,FALSE)</f>
        <v>14.3622565254569</v>
      </c>
      <c r="L121" s="2">
        <f t="shared" si="9"/>
        <v>0.41460000000000008</v>
      </c>
      <c r="M121" s="13">
        <f t="shared" si="10"/>
        <v>0.94324470901989732</v>
      </c>
      <c r="N121" s="13">
        <f t="shared" si="11"/>
        <v>5.6755290980102679E-2</v>
      </c>
      <c r="O121" s="4">
        <f t="shared" si="12"/>
        <v>3.2211630542361247E-3</v>
      </c>
    </row>
    <row r="122" spans="1:15" x14ac:dyDescent="0.25">
      <c r="A122" s="1">
        <f>Forecast_Data!C116</f>
        <v>2014</v>
      </c>
      <c r="B122" s="1">
        <v>1</v>
      </c>
      <c r="C122" s="1">
        <f>Forecast_Data!E116</f>
        <v>0</v>
      </c>
      <c r="D122" s="1">
        <f>Forecast_Data!F116</f>
        <v>0</v>
      </c>
      <c r="E122" s="1">
        <f>Forecast_Data!G116</f>
        <v>1</v>
      </c>
      <c r="F122" s="1">
        <f>Forecast_Data!H116</f>
        <v>1</v>
      </c>
      <c r="G122" s="1">
        <f>Forecast_Data!I116</f>
        <v>0</v>
      </c>
      <c r="H122" s="1">
        <f>Forecast_Data!J116</f>
        <v>23</v>
      </c>
      <c r="I122" s="1">
        <f>Forecast_Data!K116</f>
        <v>1</v>
      </c>
      <c r="J122" s="1" t="str">
        <f>Forecast_Data!L116</f>
        <v>Adam Vinatieri</v>
      </c>
      <c r="K122" s="2">
        <f>VLOOKUP(J122,Estimates!$C$9:$F$35,4,FALSE)</f>
        <v>14.3622565254569</v>
      </c>
      <c r="L122" s="2">
        <f t="shared" si="9"/>
        <v>0.41460000000000008</v>
      </c>
      <c r="M122" s="13">
        <f t="shared" si="10"/>
        <v>0.98573521499317296</v>
      </c>
      <c r="N122" s="13">
        <f t="shared" si="11"/>
        <v>1.4264785006827041E-2</v>
      </c>
      <c r="O122" s="4">
        <f t="shared" si="12"/>
        <v>2.0348409129099755E-4</v>
      </c>
    </row>
    <row r="123" spans="1:15" x14ac:dyDescent="0.25">
      <c r="A123" s="1">
        <f>Forecast_Data!C117</f>
        <v>2014</v>
      </c>
      <c r="B123" s="1">
        <v>1</v>
      </c>
      <c r="C123" s="1">
        <f>Forecast_Data!E117</f>
        <v>0</v>
      </c>
      <c r="D123" s="1">
        <f>Forecast_Data!F117</f>
        <v>0</v>
      </c>
      <c r="E123" s="1">
        <f>Forecast_Data!G117</f>
        <v>0</v>
      </c>
      <c r="F123" s="1">
        <f>Forecast_Data!H117</f>
        <v>0</v>
      </c>
      <c r="G123" s="1">
        <f>Forecast_Data!I117</f>
        <v>0</v>
      </c>
      <c r="H123" s="1">
        <f>Forecast_Data!J117</f>
        <v>48</v>
      </c>
      <c r="I123" s="1">
        <f>Forecast_Data!K117</f>
        <v>1</v>
      </c>
      <c r="J123" s="1" t="str">
        <f>Forecast_Data!L117</f>
        <v>Adam Vinatieri</v>
      </c>
      <c r="K123" s="2">
        <f>VLOOKUP(J123,Estimates!$C$9:$F$35,4,FALSE)</f>
        <v>14.3622565254569</v>
      </c>
      <c r="L123" s="2">
        <f t="shared" si="9"/>
        <v>0.41460000000000008</v>
      </c>
      <c r="M123" s="13">
        <f t="shared" si="10"/>
        <v>0.80705155595119271</v>
      </c>
      <c r="N123" s="13">
        <f t="shared" si="11"/>
        <v>0.19294844404880729</v>
      </c>
      <c r="O123" s="4">
        <f t="shared" si="12"/>
        <v>3.7229102060855716E-2</v>
      </c>
    </row>
    <row r="124" spans="1:15" x14ac:dyDescent="0.25">
      <c r="A124" s="1">
        <f>Forecast_Data!C118</f>
        <v>2014</v>
      </c>
      <c r="B124" s="1">
        <v>1</v>
      </c>
      <c r="C124" s="1">
        <f>Forecast_Data!E118</f>
        <v>0</v>
      </c>
      <c r="D124" s="1">
        <f>Forecast_Data!F118</f>
        <v>0</v>
      </c>
      <c r="E124" s="1">
        <f>Forecast_Data!G118</f>
        <v>0</v>
      </c>
      <c r="F124" s="1">
        <f>Forecast_Data!H118</f>
        <v>0</v>
      </c>
      <c r="G124" s="1">
        <f>Forecast_Data!I118</f>
        <v>0</v>
      </c>
      <c r="H124" s="1">
        <f>Forecast_Data!J118</f>
        <v>31</v>
      </c>
      <c r="I124" s="1">
        <f>Forecast_Data!K118</f>
        <v>1</v>
      </c>
      <c r="J124" s="1" t="str">
        <f>Forecast_Data!L118</f>
        <v>Adam Vinatieri</v>
      </c>
      <c r="K124" s="2">
        <f>VLOOKUP(J124,Estimates!$C$9:$F$35,4,FALSE)</f>
        <v>14.3622565254569</v>
      </c>
      <c r="L124" s="2">
        <f t="shared" si="9"/>
        <v>0.41460000000000008</v>
      </c>
      <c r="M124" s="13">
        <f t="shared" si="10"/>
        <v>0.9624409567146236</v>
      </c>
      <c r="N124" s="13">
        <f t="shared" si="11"/>
        <v>3.7559043285376403E-2</v>
      </c>
      <c r="O124" s="4">
        <f t="shared" si="12"/>
        <v>1.4106817325127783E-3</v>
      </c>
    </row>
    <row r="125" spans="1:15" x14ac:dyDescent="0.25">
      <c r="A125" s="1">
        <f>Forecast_Data!C119</f>
        <v>2014</v>
      </c>
      <c r="B125" s="1">
        <v>1</v>
      </c>
      <c r="C125" s="1">
        <f>Forecast_Data!E119</f>
        <v>0</v>
      </c>
      <c r="D125" s="1">
        <f>Forecast_Data!F119</f>
        <v>0</v>
      </c>
      <c r="E125" s="1">
        <f>Forecast_Data!G119</f>
        <v>0</v>
      </c>
      <c r="F125" s="1">
        <f>Forecast_Data!H119</f>
        <v>0</v>
      </c>
      <c r="G125" s="1">
        <f>Forecast_Data!I119</f>
        <v>0</v>
      </c>
      <c r="H125" s="1">
        <f>Forecast_Data!J119</f>
        <v>48</v>
      </c>
      <c r="I125" s="1">
        <f>Forecast_Data!K119</f>
        <v>1</v>
      </c>
      <c r="J125" s="1" t="str">
        <f>Forecast_Data!L119</f>
        <v>Adam Vinatieri</v>
      </c>
      <c r="K125" s="2">
        <f>VLOOKUP(J125,Estimates!$C$9:$F$35,4,FALSE)</f>
        <v>14.3622565254569</v>
      </c>
      <c r="L125" s="2">
        <f t="shared" si="9"/>
        <v>0.41460000000000008</v>
      </c>
      <c r="M125" s="13">
        <f t="shared" si="10"/>
        <v>0.80705155595119271</v>
      </c>
      <c r="N125" s="13">
        <f t="shared" si="11"/>
        <v>0.19294844404880729</v>
      </c>
      <c r="O125" s="4">
        <f t="shared" si="12"/>
        <v>3.7229102060855716E-2</v>
      </c>
    </row>
    <row r="126" spans="1:15" x14ac:dyDescent="0.25">
      <c r="A126" s="1">
        <f>Forecast_Data!C120</f>
        <v>2014</v>
      </c>
      <c r="B126" s="1">
        <v>1</v>
      </c>
      <c r="C126" s="1">
        <f>Forecast_Data!E120</f>
        <v>0</v>
      </c>
      <c r="D126" s="1">
        <f>Forecast_Data!F120</f>
        <v>0</v>
      </c>
      <c r="E126" s="1">
        <f>Forecast_Data!G120</f>
        <v>0</v>
      </c>
      <c r="F126" s="1">
        <f>Forecast_Data!H120</f>
        <v>0</v>
      </c>
      <c r="G126" s="1">
        <f>Forecast_Data!I120</f>
        <v>0</v>
      </c>
      <c r="H126" s="1">
        <f>Forecast_Data!J120</f>
        <v>43</v>
      </c>
      <c r="I126" s="1">
        <f>Forecast_Data!K120</f>
        <v>1</v>
      </c>
      <c r="J126" s="1" t="str">
        <f>Forecast_Data!L120</f>
        <v>Adam Vinatieri</v>
      </c>
      <c r="K126" s="2">
        <f>VLOOKUP(J126,Estimates!$C$9:$F$35,4,FALSE)</f>
        <v>14.3622565254569</v>
      </c>
      <c r="L126" s="2">
        <f t="shared" si="9"/>
        <v>0.41460000000000008</v>
      </c>
      <c r="M126" s="13">
        <f t="shared" si="10"/>
        <v>0.87344231650028603</v>
      </c>
      <c r="N126" s="13">
        <f t="shared" si="11"/>
        <v>0.12655768349971397</v>
      </c>
      <c r="O126" s="4">
        <f t="shared" si="12"/>
        <v>1.6016847252813774E-2</v>
      </c>
    </row>
    <row r="127" spans="1:15" x14ac:dyDescent="0.25">
      <c r="A127" s="1">
        <f>Forecast_Data!C121</f>
        <v>2014</v>
      </c>
      <c r="B127" s="1">
        <v>1</v>
      </c>
      <c r="C127" s="1">
        <f>Forecast_Data!E121</f>
        <v>0</v>
      </c>
      <c r="D127" s="1">
        <f>Forecast_Data!F121</f>
        <v>1</v>
      </c>
      <c r="E127" s="1">
        <f>Forecast_Data!G121</f>
        <v>1</v>
      </c>
      <c r="F127" s="1">
        <f>Forecast_Data!H121</f>
        <v>1</v>
      </c>
      <c r="G127" s="1">
        <f>Forecast_Data!I121</f>
        <v>0</v>
      </c>
      <c r="H127" s="1">
        <f>Forecast_Data!J121</f>
        <v>51</v>
      </c>
      <c r="I127" s="1">
        <f>Forecast_Data!K121</f>
        <v>1</v>
      </c>
      <c r="J127" s="1" t="str">
        <f>Forecast_Data!L121</f>
        <v>Adam Vinatieri</v>
      </c>
      <c r="K127" s="2">
        <f>VLOOKUP(J127,Estimates!$C$9:$F$35,4,FALSE)</f>
        <v>14.3622565254569</v>
      </c>
      <c r="L127" s="2">
        <f t="shared" si="9"/>
        <v>0.41460000000000008</v>
      </c>
      <c r="M127" s="13">
        <f t="shared" si="10"/>
        <v>0.57255426953891364</v>
      </c>
      <c r="N127" s="13">
        <f t="shared" si="11"/>
        <v>0.42744573046108636</v>
      </c>
      <c r="O127" s="4">
        <f t="shared" si="12"/>
        <v>0.18270985248941168</v>
      </c>
    </row>
    <row r="128" spans="1:15" x14ac:dyDescent="0.25">
      <c r="A128" s="1">
        <f>Forecast_Data!C122</f>
        <v>2014</v>
      </c>
      <c r="B128" s="1">
        <v>1</v>
      </c>
      <c r="C128" s="1">
        <f>Forecast_Data!E122</f>
        <v>0</v>
      </c>
      <c r="D128" s="1">
        <f>Forecast_Data!F122</f>
        <v>1</v>
      </c>
      <c r="E128" s="1">
        <f>Forecast_Data!G122</f>
        <v>1</v>
      </c>
      <c r="F128" s="1">
        <f>Forecast_Data!H122</f>
        <v>1</v>
      </c>
      <c r="G128" s="1">
        <f>Forecast_Data!I122</f>
        <v>0</v>
      </c>
      <c r="H128" s="1">
        <f>Forecast_Data!J122</f>
        <v>33</v>
      </c>
      <c r="I128" s="1">
        <f>Forecast_Data!K122</f>
        <v>1</v>
      </c>
      <c r="J128" s="1" t="str">
        <f>Forecast_Data!L122</f>
        <v>Adam Vinatieri</v>
      </c>
      <c r="K128" s="2">
        <f>VLOOKUP(J128,Estimates!$C$9:$F$35,4,FALSE)</f>
        <v>14.3622565254569</v>
      </c>
      <c r="L128" s="2">
        <f t="shared" si="9"/>
        <v>0.41460000000000008</v>
      </c>
      <c r="M128" s="13">
        <f t="shared" si="10"/>
        <v>0.89879288241575062</v>
      </c>
      <c r="N128" s="13">
        <f t="shared" si="11"/>
        <v>0.10120711758424938</v>
      </c>
      <c r="O128" s="4">
        <f t="shared" si="12"/>
        <v>1.024288064971208E-2</v>
      </c>
    </row>
    <row r="129" spans="1:15" x14ac:dyDescent="0.25">
      <c r="A129" s="1">
        <f>Forecast_Data!C123</f>
        <v>2014</v>
      </c>
      <c r="B129" s="1">
        <v>1</v>
      </c>
      <c r="C129" s="1">
        <f>Forecast_Data!E123</f>
        <v>0</v>
      </c>
      <c r="D129" s="1">
        <f>Forecast_Data!F123</f>
        <v>1</v>
      </c>
      <c r="E129" s="1">
        <f>Forecast_Data!G123</f>
        <v>0</v>
      </c>
      <c r="F129" s="1">
        <f>Forecast_Data!H123</f>
        <v>1</v>
      </c>
      <c r="G129" s="1">
        <f>Forecast_Data!I123</f>
        <v>0</v>
      </c>
      <c r="H129" s="1">
        <f>Forecast_Data!J123</f>
        <v>23</v>
      </c>
      <c r="I129" s="1">
        <f>Forecast_Data!K123</f>
        <v>1</v>
      </c>
      <c r="J129" s="1" t="str">
        <f>Forecast_Data!L123</f>
        <v>Adam Vinatieri</v>
      </c>
      <c r="K129" s="2">
        <f>VLOOKUP(J129,Estimates!$C$9:$F$35,4,FALSE)</f>
        <v>14.3622565254569</v>
      </c>
      <c r="L129" s="2">
        <f t="shared" si="9"/>
        <v>0.41460000000000008</v>
      </c>
      <c r="M129" s="13">
        <f t="shared" si="10"/>
        <v>0.98326123699288925</v>
      </c>
      <c r="N129" s="13">
        <f t="shared" si="11"/>
        <v>1.6738763007110746E-2</v>
      </c>
      <c r="O129" s="4">
        <f t="shared" si="12"/>
        <v>2.8018618700821922E-4</v>
      </c>
    </row>
    <row r="130" spans="1:15" x14ac:dyDescent="0.25">
      <c r="A130" s="1">
        <f>Forecast_Data!C124</f>
        <v>2014</v>
      </c>
      <c r="B130" s="1">
        <v>1</v>
      </c>
      <c r="C130" s="1">
        <f>Forecast_Data!E124</f>
        <v>0</v>
      </c>
      <c r="D130" s="1">
        <f>Forecast_Data!F124</f>
        <v>1</v>
      </c>
      <c r="E130" s="1">
        <f>Forecast_Data!G124</f>
        <v>0</v>
      </c>
      <c r="F130" s="1">
        <f>Forecast_Data!H124</f>
        <v>1</v>
      </c>
      <c r="G130" s="1">
        <f>Forecast_Data!I124</f>
        <v>0</v>
      </c>
      <c r="H130" s="1">
        <f>Forecast_Data!J124</f>
        <v>46</v>
      </c>
      <c r="I130" s="1">
        <f>Forecast_Data!K124</f>
        <v>0</v>
      </c>
      <c r="J130" s="1" t="str">
        <f>Forecast_Data!L124</f>
        <v>Adam Vinatieri</v>
      </c>
      <c r="K130" s="2">
        <f>VLOOKUP(J130,Estimates!$C$9:$F$35,4,FALSE)</f>
        <v>14.3622565254569</v>
      </c>
      <c r="L130" s="2">
        <f t="shared" si="9"/>
        <v>0.41460000000000008</v>
      </c>
      <c r="M130" s="13">
        <f t="shared" si="10"/>
        <v>0.73944004759247628</v>
      </c>
      <c r="N130" s="13">
        <f t="shared" si="11"/>
        <v>-0.73944004759247628</v>
      </c>
      <c r="O130" s="4">
        <f t="shared" si="12"/>
        <v>0.54677158398356362</v>
      </c>
    </row>
    <row r="131" spans="1:15" x14ac:dyDescent="0.25">
      <c r="A131" s="1">
        <f>Forecast_Data!C125</f>
        <v>2014</v>
      </c>
      <c r="B131" s="1">
        <v>1</v>
      </c>
      <c r="C131" s="1">
        <f>Forecast_Data!E125</f>
        <v>0</v>
      </c>
      <c r="D131" s="1">
        <f>Forecast_Data!F125</f>
        <v>1</v>
      </c>
      <c r="E131" s="1">
        <f>Forecast_Data!G125</f>
        <v>0</v>
      </c>
      <c r="F131" s="1">
        <f>Forecast_Data!H125</f>
        <v>1</v>
      </c>
      <c r="G131" s="1">
        <f>Forecast_Data!I125</f>
        <v>0</v>
      </c>
      <c r="H131" s="1">
        <f>Forecast_Data!J125</f>
        <v>26</v>
      </c>
      <c r="I131" s="1">
        <f>Forecast_Data!K125</f>
        <v>1</v>
      </c>
      <c r="J131" s="1" t="str">
        <f>Forecast_Data!L125</f>
        <v>Adam Vinatieri</v>
      </c>
      <c r="K131" s="2">
        <f>VLOOKUP(J131,Estimates!$C$9:$F$35,4,FALSE)</f>
        <v>14.3622565254569</v>
      </c>
      <c r="L131" s="2">
        <f t="shared" si="9"/>
        <v>0.41460000000000008</v>
      </c>
      <c r="M131" s="13">
        <f t="shared" si="10"/>
        <v>0.96945591252435659</v>
      </c>
      <c r="N131" s="13">
        <f t="shared" si="11"/>
        <v>3.0544087475643411E-2</v>
      </c>
      <c r="O131" s="4">
        <f t="shared" si="12"/>
        <v>9.3294127971975665E-4</v>
      </c>
    </row>
    <row r="132" spans="1:15" x14ac:dyDescent="0.25">
      <c r="A132" s="1">
        <f>Forecast_Data!C126</f>
        <v>2014</v>
      </c>
      <c r="B132" s="1">
        <v>1</v>
      </c>
      <c r="C132" s="1">
        <f>Forecast_Data!E126</f>
        <v>0</v>
      </c>
      <c r="D132" s="1">
        <f>Forecast_Data!F126</f>
        <v>1</v>
      </c>
      <c r="E132" s="1">
        <f>Forecast_Data!G126</f>
        <v>0</v>
      </c>
      <c r="F132" s="1">
        <f>Forecast_Data!H126</f>
        <v>1</v>
      </c>
      <c r="G132" s="1">
        <f>Forecast_Data!I126</f>
        <v>1</v>
      </c>
      <c r="H132" s="1">
        <f>Forecast_Data!J126</f>
        <v>44</v>
      </c>
      <c r="I132" s="1">
        <f>Forecast_Data!K126</f>
        <v>0</v>
      </c>
      <c r="J132" s="1" t="str">
        <f>Forecast_Data!L126</f>
        <v>Adam Vinatieri</v>
      </c>
      <c r="K132" s="2">
        <f>VLOOKUP(J132,Estimates!$C$9:$F$35,4,FALSE)</f>
        <v>14.3622565254569</v>
      </c>
      <c r="L132" s="2">
        <f t="shared" si="9"/>
        <v>0.41460000000000008</v>
      </c>
      <c r="M132" s="13">
        <f t="shared" si="10"/>
        <v>0.90195534404911348</v>
      </c>
      <c r="N132" s="13">
        <f t="shared" si="11"/>
        <v>-0.90195534404911348</v>
      </c>
      <c r="O132" s="4">
        <f t="shared" si="12"/>
        <v>0.81352344265875465</v>
      </c>
    </row>
    <row r="133" spans="1:15" x14ac:dyDescent="0.25">
      <c r="A133" s="1">
        <f>Forecast_Data!C127</f>
        <v>2014</v>
      </c>
      <c r="B133" s="1">
        <v>1</v>
      </c>
      <c r="C133" s="1">
        <f>Forecast_Data!E127</f>
        <v>0</v>
      </c>
      <c r="D133" s="1">
        <f>Forecast_Data!F127</f>
        <v>1</v>
      </c>
      <c r="E133" s="1">
        <f>Forecast_Data!G127</f>
        <v>0</v>
      </c>
      <c r="F133" s="1">
        <f>Forecast_Data!H127</f>
        <v>1</v>
      </c>
      <c r="G133" s="1">
        <f>Forecast_Data!I127</f>
        <v>1</v>
      </c>
      <c r="H133" s="1">
        <f>Forecast_Data!J127</f>
        <v>30</v>
      </c>
      <c r="I133" s="1">
        <f>Forecast_Data!K127</f>
        <v>1</v>
      </c>
      <c r="J133" s="1" t="str">
        <f>Forecast_Data!L127</f>
        <v>Adam Vinatieri</v>
      </c>
      <c r="K133" s="2">
        <f>VLOOKUP(J133,Estimates!$C$9:$F$35,4,FALSE)</f>
        <v>14.3622565254569</v>
      </c>
      <c r="L133" s="2">
        <f t="shared" si="9"/>
        <v>0.41460000000000008</v>
      </c>
      <c r="M133" s="13">
        <f t="shared" si="10"/>
        <v>0.97748311290054501</v>
      </c>
      <c r="N133" s="13">
        <f t="shared" si="11"/>
        <v>2.2516887099454985E-2</v>
      </c>
      <c r="O133" s="4">
        <f t="shared" si="12"/>
        <v>5.0701020464960229E-4</v>
      </c>
    </row>
    <row r="134" spans="1:15" x14ac:dyDescent="0.25">
      <c r="A134" s="1">
        <f>Forecast_Data!C128</f>
        <v>2014</v>
      </c>
      <c r="B134" s="1">
        <v>1</v>
      </c>
      <c r="C134" s="1">
        <f>Forecast_Data!E128</f>
        <v>1</v>
      </c>
      <c r="D134" s="1">
        <f>Forecast_Data!F128</f>
        <v>0</v>
      </c>
      <c r="E134" s="1">
        <f>Forecast_Data!G128</f>
        <v>1</v>
      </c>
      <c r="F134" s="1">
        <f>Forecast_Data!H128</f>
        <v>0</v>
      </c>
      <c r="G134" s="1">
        <f>Forecast_Data!I128</f>
        <v>0</v>
      </c>
      <c r="H134" s="1">
        <f>Forecast_Data!J128</f>
        <v>51</v>
      </c>
      <c r="I134" s="1">
        <f>Forecast_Data!K128</f>
        <v>0</v>
      </c>
      <c r="J134" s="1" t="str">
        <f>Forecast_Data!L128</f>
        <v>Adam Vinatieri</v>
      </c>
      <c r="K134" s="2">
        <f>VLOOKUP(J134,Estimates!$C$9:$F$35,4,FALSE)</f>
        <v>14.3622565254569</v>
      </c>
      <c r="L134" s="2">
        <f t="shared" si="9"/>
        <v>0.41460000000000008</v>
      </c>
      <c r="M134" s="13">
        <f t="shared" si="10"/>
        <v>0.64194003020708035</v>
      </c>
      <c r="N134" s="13">
        <f t="shared" si="11"/>
        <v>-0.64194003020708035</v>
      </c>
      <c r="O134" s="4">
        <f t="shared" si="12"/>
        <v>0.41208700238226725</v>
      </c>
    </row>
    <row r="135" spans="1:15" x14ac:dyDescent="0.25">
      <c r="A135" s="1">
        <f>Forecast_Data!C129</f>
        <v>2015</v>
      </c>
      <c r="B135" s="1">
        <v>1</v>
      </c>
      <c r="C135" s="1">
        <f>Forecast_Data!E129</f>
        <v>0</v>
      </c>
      <c r="D135" s="1">
        <f>Forecast_Data!F129</f>
        <v>0</v>
      </c>
      <c r="E135" s="1">
        <f>Forecast_Data!G129</f>
        <v>1</v>
      </c>
      <c r="F135" s="1">
        <f>Forecast_Data!H129</f>
        <v>0</v>
      </c>
      <c r="G135" s="1">
        <f>Forecast_Data!I129</f>
        <v>0</v>
      </c>
      <c r="H135" s="1">
        <f>Forecast_Data!J129</f>
        <v>52</v>
      </c>
      <c r="I135" s="1">
        <f>Forecast_Data!K129</f>
        <v>0</v>
      </c>
      <c r="J135" s="1" t="str">
        <f>Forecast_Data!L129</f>
        <v>Adam Vinatieri</v>
      </c>
      <c r="K135" s="2">
        <f>VLOOKUP(J135,Estimates!$C$9:$F$35,4,FALSE)</f>
        <v>14.3622565254569</v>
      </c>
      <c r="L135" s="2">
        <f t="shared" si="9"/>
        <v>0.45660000000000001</v>
      </c>
      <c r="M135" s="13">
        <f t="shared" si="10"/>
        <v>0.69082662999100164</v>
      </c>
      <c r="N135" s="13">
        <f t="shared" si="11"/>
        <v>-0.69082662999100164</v>
      </c>
      <c r="O135" s="4">
        <f t="shared" si="12"/>
        <v>0.4772414327047243</v>
      </c>
    </row>
    <row r="136" spans="1:15" x14ac:dyDescent="0.25">
      <c r="A136" s="1">
        <f>Forecast_Data!C130</f>
        <v>2015</v>
      </c>
      <c r="B136" s="1">
        <v>1</v>
      </c>
      <c r="C136" s="1">
        <f>Forecast_Data!E130</f>
        <v>1</v>
      </c>
      <c r="D136" s="1">
        <f>Forecast_Data!F130</f>
        <v>0</v>
      </c>
      <c r="E136" s="1">
        <f>Forecast_Data!G130</f>
        <v>0</v>
      </c>
      <c r="F136" s="1">
        <f>Forecast_Data!H130</f>
        <v>1</v>
      </c>
      <c r="G136" s="1">
        <f>Forecast_Data!I130</f>
        <v>0</v>
      </c>
      <c r="H136" s="1">
        <f>Forecast_Data!J130</f>
        <v>47</v>
      </c>
      <c r="I136" s="1">
        <f>Forecast_Data!K130</f>
        <v>1</v>
      </c>
      <c r="J136" s="1" t="str">
        <f>Forecast_Data!L130</f>
        <v>Adam Vinatieri</v>
      </c>
      <c r="K136" s="2">
        <f>VLOOKUP(J136,Estimates!$C$9:$F$35,4,FALSE)</f>
        <v>14.3622565254569</v>
      </c>
      <c r="L136" s="2">
        <f t="shared" si="9"/>
        <v>0.45660000000000001</v>
      </c>
      <c r="M136" s="13">
        <f t="shared" si="10"/>
        <v>0.73914154283137101</v>
      </c>
      <c r="N136" s="13">
        <f t="shared" si="11"/>
        <v>0.26085845716862899</v>
      </c>
      <c r="O136" s="4">
        <f t="shared" si="12"/>
        <v>6.8047134676397447E-2</v>
      </c>
    </row>
    <row r="137" spans="1:15" x14ac:dyDescent="0.25">
      <c r="A137" s="1">
        <f>Forecast_Data!C131</f>
        <v>2015</v>
      </c>
      <c r="B137" s="1">
        <v>1</v>
      </c>
      <c r="C137" s="1">
        <f>Forecast_Data!E131</f>
        <v>1</v>
      </c>
      <c r="D137" s="1">
        <f>Forecast_Data!F131</f>
        <v>0</v>
      </c>
      <c r="E137" s="1">
        <f>Forecast_Data!G131</f>
        <v>0</v>
      </c>
      <c r="F137" s="1">
        <f>Forecast_Data!H131</f>
        <v>1</v>
      </c>
      <c r="G137" s="1">
        <f>Forecast_Data!I131</f>
        <v>0</v>
      </c>
      <c r="H137" s="1">
        <f>Forecast_Data!J131</f>
        <v>34</v>
      </c>
      <c r="I137" s="1">
        <f>Forecast_Data!K131</f>
        <v>1</v>
      </c>
      <c r="J137" s="1" t="str">
        <f>Forecast_Data!L131</f>
        <v>Adam Vinatieri</v>
      </c>
      <c r="K137" s="2">
        <f>VLOOKUP(J137,Estimates!$C$9:$F$35,4,FALSE)</f>
        <v>14.3622565254569</v>
      </c>
      <c r="L137" s="2">
        <f t="shared" ref="L137:L200" si="13">IF(A137=2012,$A$5,IF(A137=2013,$B$5,IF(A137=2014,$C$5,$D$5)))</f>
        <v>0.45660000000000001</v>
      </c>
      <c r="M137" s="13">
        <f t="shared" ref="M137:M200" si="14">1/(1+EXP(-(SUMPRODUCT($A$3:$G$3,B137:H137)+$H$3*H137^2+$I$3*H137^3+K137+L137)))</f>
        <v>0.9139070562371826</v>
      </c>
      <c r="N137" s="13">
        <f t="shared" ref="N137:N200" si="15">I137-M137</f>
        <v>8.6092943762817398E-2</v>
      </c>
      <c r="O137" s="4">
        <f t="shared" ref="O137:O200" si="16">N137^2</f>
        <v>7.4119949657476389E-3</v>
      </c>
    </row>
    <row r="138" spans="1:15" x14ac:dyDescent="0.25">
      <c r="A138" s="1">
        <f>Forecast_Data!C132</f>
        <v>2015</v>
      </c>
      <c r="B138" s="1">
        <v>1</v>
      </c>
      <c r="C138" s="1">
        <f>Forecast_Data!E132</f>
        <v>1</v>
      </c>
      <c r="D138" s="1">
        <f>Forecast_Data!F132</f>
        <v>0</v>
      </c>
      <c r="E138" s="1">
        <f>Forecast_Data!G132</f>
        <v>0</v>
      </c>
      <c r="F138" s="1">
        <f>Forecast_Data!H132</f>
        <v>1</v>
      </c>
      <c r="G138" s="1">
        <f>Forecast_Data!I132</f>
        <v>0</v>
      </c>
      <c r="H138" s="1">
        <f>Forecast_Data!J132</f>
        <v>24</v>
      </c>
      <c r="I138" s="1">
        <f>Forecast_Data!K132</f>
        <v>1</v>
      </c>
      <c r="J138" s="1" t="str">
        <f>Forecast_Data!L132</f>
        <v>Adam Vinatieri</v>
      </c>
      <c r="K138" s="2">
        <f>VLOOKUP(J138,Estimates!$C$9:$F$35,4,FALSE)</f>
        <v>14.3622565254569</v>
      </c>
      <c r="L138" s="2">
        <f t="shared" si="13"/>
        <v>0.45660000000000001</v>
      </c>
      <c r="M138" s="13">
        <f t="shared" si="14"/>
        <v>0.9812208076906308</v>
      </c>
      <c r="N138" s="13">
        <f t="shared" si="15"/>
        <v>1.8779192309369197E-2</v>
      </c>
      <c r="O138" s="4">
        <f t="shared" si="16"/>
        <v>3.5265806379227121E-4</v>
      </c>
    </row>
    <row r="139" spans="1:15" x14ac:dyDescent="0.25">
      <c r="A139" s="1">
        <f>Forecast_Data!C133</f>
        <v>2015</v>
      </c>
      <c r="B139" s="1">
        <v>1</v>
      </c>
      <c r="C139" s="1">
        <f>Forecast_Data!E133</f>
        <v>1</v>
      </c>
      <c r="D139" s="1">
        <f>Forecast_Data!F133</f>
        <v>0</v>
      </c>
      <c r="E139" s="1">
        <f>Forecast_Data!G133</f>
        <v>0</v>
      </c>
      <c r="F139" s="1">
        <f>Forecast_Data!H133</f>
        <v>1</v>
      </c>
      <c r="G139" s="1">
        <f>Forecast_Data!I133</f>
        <v>0</v>
      </c>
      <c r="H139" s="1">
        <f>Forecast_Data!J133</f>
        <v>50</v>
      </c>
      <c r="I139" s="1">
        <f>Forecast_Data!K133</f>
        <v>1</v>
      </c>
      <c r="J139" s="1" t="str">
        <f>Forecast_Data!L133</f>
        <v>Adam Vinatieri</v>
      </c>
      <c r="K139" s="2">
        <f>VLOOKUP(J139,Estimates!$C$9:$F$35,4,FALSE)</f>
        <v>14.3622565254569</v>
      </c>
      <c r="L139" s="2">
        <f t="shared" si="13"/>
        <v>0.45660000000000001</v>
      </c>
      <c r="M139" s="13">
        <f t="shared" si="14"/>
        <v>0.67094113800759891</v>
      </c>
      <c r="N139" s="13">
        <f t="shared" si="15"/>
        <v>0.32905886199240109</v>
      </c>
      <c r="O139" s="4">
        <f t="shared" si="16"/>
        <v>0.10827973465573407</v>
      </c>
    </row>
    <row r="140" spans="1:15" x14ac:dyDescent="0.25">
      <c r="A140" s="1">
        <f>Forecast_Data!C134</f>
        <v>2015</v>
      </c>
      <c r="B140" s="1">
        <v>1</v>
      </c>
      <c r="C140" s="1">
        <f>Forecast_Data!E134</f>
        <v>0</v>
      </c>
      <c r="D140" s="1">
        <f>Forecast_Data!F134</f>
        <v>1</v>
      </c>
      <c r="E140" s="1">
        <f>Forecast_Data!G134</f>
        <v>0</v>
      </c>
      <c r="F140" s="1">
        <f>Forecast_Data!H134</f>
        <v>1</v>
      </c>
      <c r="G140" s="1">
        <f>Forecast_Data!I134</f>
        <v>0</v>
      </c>
      <c r="H140" s="1">
        <f>Forecast_Data!J134</f>
        <v>35</v>
      </c>
      <c r="I140" s="1">
        <f>Forecast_Data!K134</f>
        <v>1</v>
      </c>
      <c r="J140" s="1" t="str">
        <f>Forecast_Data!L134</f>
        <v>Adam Vinatieri</v>
      </c>
      <c r="K140" s="2">
        <f>VLOOKUP(J140,Estimates!$C$9:$F$35,4,FALSE)</f>
        <v>14.3622565254569</v>
      </c>
      <c r="L140" s="2">
        <f t="shared" si="13"/>
        <v>0.45660000000000001</v>
      </c>
      <c r="M140" s="13">
        <f t="shared" si="14"/>
        <v>0.89910611022358455</v>
      </c>
      <c r="N140" s="13">
        <f t="shared" si="15"/>
        <v>0.10089388977641545</v>
      </c>
      <c r="O140" s="4">
        <f t="shared" si="16"/>
        <v>1.017957699421547E-2</v>
      </c>
    </row>
    <row r="141" spans="1:15" x14ac:dyDescent="0.25">
      <c r="A141" s="1">
        <f>Forecast_Data!C135</f>
        <v>2015</v>
      </c>
      <c r="B141" s="1">
        <v>1</v>
      </c>
      <c r="C141" s="1">
        <f>Forecast_Data!E135</f>
        <v>0</v>
      </c>
      <c r="D141" s="1">
        <f>Forecast_Data!F135</f>
        <v>0</v>
      </c>
      <c r="E141" s="1">
        <f>Forecast_Data!G135</f>
        <v>0</v>
      </c>
      <c r="F141" s="1">
        <f>Forecast_Data!H135</f>
        <v>1</v>
      </c>
      <c r="G141" s="1">
        <f>Forecast_Data!I135</f>
        <v>0</v>
      </c>
      <c r="H141" s="1">
        <f>Forecast_Data!J135</f>
        <v>25</v>
      </c>
      <c r="I141" s="1">
        <f>Forecast_Data!K135</f>
        <v>1</v>
      </c>
      <c r="J141" s="1" t="str">
        <f>Forecast_Data!L135</f>
        <v>Adam Vinatieri</v>
      </c>
      <c r="K141" s="2">
        <f>VLOOKUP(J141,Estimates!$C$9:$F$35,4,FALSE)</f>
        <v>14.3622565254569</v>
      </c>
      <c r="L141" s="2">
        <f t="shared" si="13"/>
        <v>0.45660000000000001</v>
      </c>
      <c r="M141" s="13">
        <f t="shared" si="14"/>
        <v>0.98295990484438234</v>
      </c>
      <c r="N141" s="13">
        <f t="shared" si="15"/>
        <v>1.7040095155617663E-2</v>
      </c>
      <c r="O141" s="4">
        <f t="shared" si="16"/>
        <v>2.9036484291250454E-4</v>
      </c>
    </row>
    <row r="142" spans="1:15" x14ac:dyDescent="0.25">
      <c r="A142" s="1">
        <f>Forecast_Data!C136</f>
        <v>2015</v>
      </c>
      <c r="B142" s="1">
        <v>1</v>
      </c>
      <c r="C142" s="1">
        <f>Forecast_Data!E136</f>
        <v>0</v>
      </c>
      <c r="D142" s="1">
        <f>Forecast_Data!F136</f>
        <v>0</v>
      </c>
      <c r="E142" s="1">
        <f>Forecast_Data!G136</f>
        <v>0</v>
      </c>
      <c r="F142" s="1">
        <f>Forecast_Data!H136</f>
        <v>1</v>
      </c>
      <c r="G142" s="1">
        <f>Forecast_Data!I136</f>
        <v>0</v>
      </c>
      <c r="H142" s="1">
        <f>Forecast_Data!J136</f>
        <v>21</v>
      </c>
      <c r="I142" s="1">
        <f>Forecast_Data!K136</f>
        <v>1</v>
      </c>
      <c r="J142" s="1" t="str">
        <f>Forecast_Data!L136</f>
        <v>Adam Vinatieri</v>
      </c>
      <c r="K142" s="2">
        <f>VLOOKUP(J142,Estimates!$C$9:$F$35,4,FALSE)</f>
        <v>14.3622565254569</v>
      </c>
      <c r="L142" s="2">
        <f t="shared" si="13"/>
        <v>0.45660000000000001</v>
      </c>
      <c r="M142" s="13">
        <f t="shared" si="14"/>
        <v>0.99299247408151725</v>
      </c>
      <c r="N142" s="13">
        <f t="shared" si="15"/>
        <v>7.0075259184827488E-3</v>
      </c>
      <c r="O142" s="4">
        <f t="shared" si="16"/>
        <v>4.9105419498207491E-5</v>
      </c>
    </row>
    <row r="143" spans="1:15" x14ac:dyDescent="0.25">
      <c r="A143" s="1">
        <f>Forecast_Data!C137</f>
        <v>2015</v>
      </c>
      <c r="B143" s="1">
        <v>1</v>
      </c>
      <c r="C143" s="1">
        <f>Forecast_Data!E137</f>
        <v>0</v>
      </c>
      <c r="D143" s="1">
        <f>Forecast_Data!F137</f>
        <v>0</v>
      </c>
      <c r="E143" s="1">
        <f>Forecast_Data!G137</f>
        <v>0</v>
      </c>
      <c r="F143" s="1">
        <f>Forecast_Data!H137</f>
        <v>1</v>
      </c>
      <c r="G143" s="1">
        <f>Forecast_Data!I137</f>
        <v>0</v>
      </c>
      <c r="H143" s="1">
        <f>Forecast_Data!J137</f>
        <v>32</v>
      </c>
      <c r="I143" s="1">
        <f>Forecast_Data!K137</f>
        <v>1</v>
      </c>
      <c r="J143" s="1" t="str">
        <f>Forecast_Data!L137</f>
        <v>Adam Vinatieri</v>
      </c>
      <c r="K143" s="2">
        <f>VLOOKUP(J143,Estimates!$C$9:$F$35,4,FALSE)</f>
        <v>14.3622565254569</v>
      </c>
      <c r="L143" s="2">
        <f t="shared" si="13"/>
        <v>0.45660000000000001</v>
      </c>
      <c r="M143" s="13">
        <f t="shared" si="14"/>
        <v>0.94867645537228895</v>
      </c>
      <c r="N143" s="13">
        <f t="shared" si="15"/>
        <v>5.1323544627711049E-2</v>
      </c>
      <c r="O143" s="4">
        <f t="shared" si="16"/>
        <v>2.6341062331526476E-3</v>
      </c>
    </row>
    <row r="144" spans="1:15" x14ac:dyDescent="0.25">
      <c r="A144" s="1">
        <f>Forecast_Data!C138</f>
        <v>2015</v>
      </c>
      <c r="B144" s="1">
        <v>1</v>
      </c>
      <c r="C144" s="1">
        <f>Forecast_Data!E138</f>
        <v>0</v>
      </c>
      <c r="D144" s="1">
        <f>Forecast_Data!F138</f>
        <v>0</v>
      </c>
      <c r="E144" s="1">
        <f>Forecast_Data!G138</f>
        <v>1</v>
      </c>
      <c r="F144" s="1">
        <f>Forecast_Data!H138</f>
        <v>1</v>
      </c>
      <c r="G144" s="1">
        <f>Forecast_Data!I138</f>
        <v>0</v>
      </c>
      <c r="H144" s="1">
        <f>Forecast_Data!J138</f>
        <v>38</v>
      </c>
      <c r="I144" s="1">
        <f>Forecast_Data!K138</f>
        <v>1</v>
      </c>
      <c r="J144" s="1" t="str">
        <f>Forecast_Data!L138</f>
        <v>Adam Vinatieri</v>
      </c>
      <c r="K144" s="2">
        <f>VLOOKUP(J144,Estimates!$C$9:$F$35,4,FALSE)</f>
        <v>14.3622565254569</v>
      </c>
      <c r="L144" s="2">
        <f t="shared" si="13"/>
        <v>0.45660000000000001</v>
      </c>
      <c r="M144" s="13">
        <f t="shared" si="14"/>
        <v>0.88369206811289802</v>
      </c>
      <c r="N144" s="13">
        <f t="shared" si="15"/>
        <v>0.11630793188710198</v>
      </c>
      <c r="O144" s="4">
        <f t="shared" si="16"/>
        <v>1.3527535019854754E-2</v>
      </c>
    </row>
    <row r="145" spans="1:15" x14ac:dyDescent="0.25">
      <c r="A145" s="1">
        <f>Forecast_Data!C139</f>
        <v>2012</v>
      </c>
      <c r="B145" s="1">
        <v>1</v>
      </c>
      <c r="C145" s="1">
        <f>Forecast_Data!E139</f>
        <v>0</v>
      </c>
      <c r="D145" s="1">
        <f>Forecast_Data!F139</f>
        <v>0</v>
      </c>
      <c r="E145" s="1">
        <f>Forecast_Data!G139</f>
        <v>0</v>
      </c>
      <c r="F145" s="1">
        <f>Forecast_Data!H139</f>
        <v>0</v>
      </c>
      <c r="G145" s="1">
        <f>Forecast_Data!I139</f>
        <v>0</v>
      </c>
      <c r="H145" s="1">
        <f>Forecast_Data!J139</f>
        <v>29</v>
      </c>
      <c r="I145" s="1">
        <f>Forecast_Data!K139</f>
        <v>1</v>
      </c>
      <c r="J145" s="1" t="str">
        <f>Forecast_Data!L139</f>
        <v>David Akers</v>
      </c>
      <c r="K145" s="2">
        <f>VLOOKUP(J145,Estimates!$C$9:$F$35,4,FALSE)</f>
        <v>14.287751232001201</v>
      </c>
      <c r="L145" s="2">
        <f t="shared" si="13"/>
        <v>0.3306</v>
      </c>
      <c r="M145" s="13">
        <f t="shared" si="14"/>
        <v>0.96709027813371973</v>
      </c>
      <c r="N145" s="13">
        <f t="shared" si="15"/>
        <v>3.2909721866280273E-2</v>
      </c>
      <c r="O145" s="4">
        <f t="shared" si="16"/>
        <v>1.083049793315926E-3</v>
      </c>
    </row>
    <row r="146" spans="1:15" x14ac:dyDescent="0.25">
      <c r="A146" s="1">
        <f>Forecast_Data!C140</f>
        <v>2012</v>
      </c>
      <c r="B146" s="1">
        <v>1</v>
      </c>
      <c r="C146" s="1">
        <f>Forecast_Data!E140</f>
        <v>0</v>
      </c>
      <c r="D146" s="1">
        <f>Forecast_Data!F140</f>
        <v>0</v>
      </c>
      <c r="E146" s="1">
        <f>Forecast_Data!G140</f>
        <v>0</v>
      </c>
      <c r="F146" s="1">
        <f>Forecast_Data!H140</f>
        <v>0</v>
      </c>
      <c r="G146" s="1">
        <f>Forecast_Data!I140</f>
        <v>0</v>
      </c>
      <c r="H146" s="1">
        <f>Forecast_Data!J140</f>
        <v>43</v>
      </c>
      <c r="I146" s="1">
        <f>Forecast_Data!K140</f>
        <v>0</v>
      </c>
      <c r="J146" s="1" t="str">
        <f>Forecast_Data!L140</f>
        <v>David Akers</v>
      </c>
      <c r="K146" s="2">
        <f>VLOOKUP(J146,Estimates!$C$9:$F$35,4,FALSE)</f>
        <v>14.287751232001201</v>
      </c>
      <c r="L146" s="2">
        <f t="shared" si="13"/>
        <v>0.3306</v>
      </c>
      <c r="M146" s="13">
        <f t="shared" si="14"/>
        <v>0.85485995998153996</v>
      </c>
      <c r="N146" s="13">
        <f t="shared" si="15"/>
        <v>-0.85485995998153996</v>
      </c>
      <c r="O146" s="4">
        <f t="shared" si="16"/>
        <v>0.73078555117964006</v>
      </c>
    </row>
    <row r="147" spans="1:15" x14ac:dyDescent="0.25">
      <c r="A147" s="1">
        <f>Forecast_Data!C141</f>
        <v>2012</v>
      </c>
      <c r="B147" s="1">
        <v>1</v>
      </c>
      <c r="C147" s="1">
        <f>Forecast_Data!E141</f>
        <v>0</v>
      </c>
      <c r="D147" s="1">
        <f>Forecast_Data!F141</f>
        <v>0</v>
      </c>
      <c r="E147" s="1">
        <f>Forecast_Data!G141</f>
        <v>0</v>
      </c>
      <c r="F147" s="1">
        <f>Forecast_Data!H141</f>
        <v>0</v>
      </c>
      <c r="G147" s="1">
        <f>Forecast_Data!I141</f>
        <v>0</v>
      </c>
      <c r="H147" s="1">
        <f>Forecast_Data!J141</f>
        <v>29</v>
      </c>
      <c r="I147" s="1">
        <f>Forecast_Data!K141</f>
        <v>1</v>
      </c>
      <c r="J147" s="1" t="str">
        <f>Forecast_Data!L141</f>
        <v>David Akers</v>
      </c>
      <c r="K147" s="2">
        <f>VLOOKUP(J147,Estimates!$C$9:$F$35,4,FALSE)</f>
        <v>14.287751232001201</v>
      </c>
      <c r="L147" s="2">
        <f t="shared" si="13"/>
        <v>0.3306</v>
      </c>
      <c r="M147" s="13">
        <f t="shared" si="14"/>
        <v>0.96709027813371973</v>
      </c>
      <c r="N147" s="13">
        <f t="shared" si="15"/>
        <v>3.2909721866280273E-2</v>
      </c>
      <c r="O147" s="4">
        <f t="shared" si="16"/>
        <v>1.083049793315926E-3</v>
      </c>
    </row>
    <row r="148" spans="1:15" x14ac:dyDescent="0.25">
      <c r="A148" s="1">
        <f>Forecast_Data!C142</f>
        <v>2012</v>
      </c>
      <c r="B148" s="1">
        <v>1</v>
      </c>
      <c r="C148" s="1">
        <f>Forecast_Data!E142</f>
        <v>0</v>
      </c>
      <c r="D148" s="1">
        <f>Forecast_Data!F142</f>
        <v>0</v>
      </c>
      <c r="E148" s="1">
        <f>Forecast_Data!G142</f>
        <v>0</v>
      </c>
      <c r="F148" s="1">
        <f>Forecast_Data!H142</f>
        <v>0</v>
      </c>
      <c r="G148" s="1">
        <f>Forecast_Data!I142</f>
        <v>0</v>
      </c>
      <c r="H148" s="1">
        <f>Forecast_Data!J142</f>
        <v>27</v>
      </c>
      <c r="I148" s="1">
        <f>Forecast_Data!K142</f>
        <v>1</v>
      </c>
      <c r="J148" s="1" t="str">
        <f>Forecast_Data!L142</f>
        <v>David Akers</v>
      </c>
      <c r="K148" s="2">
        <f>VLOOKUP(J148,Estimates!$C$9:$F$35,4,FALSE)</f>
        <v>14.287751232001201</v>
      </c>
      <c r="L148" s="2">
        <f t="shared" si="13"/>
        <v>0.3306</v>
      </c>
      <c r="M148" s="13">
        <f t="shared" si="14"/>
        <v>0.97617258963568687</v>
      </c>
      <c r="N148" s="13">
        <f t="shared" si="15"/>
        <v>2.3827410364313129E-2</v>
      </c>
      <c r="O148" s="4">
        <f t="shared" si="16"/>
        <v>5.6774548466937671E-4</v>
      </c>
    </row>
    <row r="149" spans="1:15" x14ac:dyDescent="0.25">
      <c r="A149" s="1">
        <f>Forecast_Data!C143</f>
        <v>2012</v>
      </c>
      <c r="B149" s="1">
        <v>1</v>
      </c>
      <c r="C149" s="1">
        <f>Forecast_Data!E143</f>
        <v>0</v>
      </c>
      <c r="D149" s="1">
        <f>Forecast_Data!F143</f>
        <v>0</v>
      </c>
      <c r="E149" s="1">
        <f>Forecast_Data!G143</f>
        <v>0</v>
      </c>
      <c r="F149" s="1">
        <f>Forecast_Data!H143</f>
        <v>0</v>
      </c>
      <c r="G149" s="1">
        <f>Forecast_Data!I143</f>
        <v>0</v>
      </c>
      <c r="H149" s="1">
        <f>Forecast_Data!J143</f>
        <v>50</v>
      </c>
      <c r="I149" s="1">
        <f>Forecast_Data!K143</f>
        <v>0</v>
      </c>
      <c r="J149" s="1" t="str">
        <f>Forecast_Data!L143</f>
        <v>David Akers</v>
      </c>
      <c r="K149" s="2">
        <f>VLOOKUP(J149,Estimates!$C$9:$F$35,4,FALSE)</f>
        <v>14.287751232001201</v>
      </c>
      <c r="L149" s="2">
        <f t="shared" si="13"/>
        <v>0.3306</v>
      </c>
      <c r="M149" s="13">
        <f t="shared" si="14"/>
        <v>0.74054834008274761</v>
      </c>
      <c r="N149" s="13">
        <f t="shared" si="15"/>
        <v>-0.74054834008274761</v>
      </c>
      <c r="O149" s="4">
        <f t="shared" si="16"/>
        <v>0.54841184399931286</v>
      </c>
    </row>
    <row r="150" spans="1:15" x14ac:dyDescent="0.25">
      <c r="A150" s="1">
        <f>Forecast_Data!C144</f>
        <v>2012</v>
      </c>
      <c r="B150" s="1">
        <v>1</v>
      </c>
      <c r="C150" s="1">
        <f>Forecast_Data!E144</f>
        <v>0</v>
      </c>
      <c r="D150" s="1">
        <f>Forecast_Data!F144</f>
        <v>0</v>
      </c>
      <c r="E150" s="1">
        <f>Forecast_Data!G144</f>
        <v>0</v>
      </c>
      <c r="F150" s="1">
        <f>Forecast_Data!H144</f>
        <v>0</v>
      </c>
      <c r="G150" s="1">
        <f>Forecast_Data!I144</f>
        <v>0</v>
      </c>
      <c r="H150" s="1">
        <f>Forecast_Data!J144</f>
        <v>33</v>
      </c>
      <c r="I150" s="1">
        <f>Forecast_Data!K144</f>
        <v>0</v>
      </c>
      <c r="J150" s="1" t="str">
        <f>Forecast_Data!L144</f>
        <v>David Akers</v>
      </c>
      <c r="K150" s="2">
        <f>VLOOKUP(J150,Estimates!$C$9:$F$35,4,FALSE)</f>
        <v>14.287751232001201</v>
      </c>
      <c r="L150" s="2">
        <f t="shared" si="13"/>
        <v>0.3306</v>
      </c>
      <c r="M150" s="13">
        <f t="shared" si="14"/>
        <v>0.94379060394975078</v>
      </c>
      <c r="N150" s="13">
        <f t="shared" si="15"/>
        <v>-0.94379060394975078</v>
      </c>
      <c r="O150" s="4">
        <f t="shared" si="16"/>
        <v>0.89074070410383532</v>
      </c>
    </row>
    <row r="151" spans="1:15" x14ac:dyDescent="0.25">
      <c r="A151" s="1">
        <f>Forecast_Data!C145</f>
        <v>2012</v>
      </c>
      <c r="B151" s="1">
        <v>1</v>
      </c>
      <c r="C151" s="1">
        <f>Forecast_Data!E145</f>
        <v>0</v>
      </c>
      <c r="D151" s="1">
        <f>Forecast_Data!F145</f>
        <v>0</v>
      </c>
      <c r="E151" s="1">
        <f>Forecast_Data!G145</f>
        <v>0</v>
      </c>
      <c r="F151" s="1">
        <f>Forecast_Data!H145</f>
        <v>0</v>
      </c>
      <c r="G151" s="1">
        <f>Forecast_Data!I145</f>
        <v>0</v>
      </c>
      <c r="H151" s="1">
        <f>Forecast_Data!J145</f>
        <v>23</v>
      </c>
      <c r="I151" s="1">
        <f>Forecast_Data!K145</f>
        <v>1</v>
      </c>
      <c r="J151" s="1" t="str">
        <f>Forecast_Data!L145</f>
        <v>David Akers</v>
      </c>
      <c r="K151" s="2">
        <f>VLOOKUP(J151,Estimates!$C$9:$F$35,4,FALSE)</f>
        <v>14.287751232001201</v>
      </c>
      <c r="L151" s="2">
        <f t="shared" si="13"/>
        <v>0.3306</v>
      </c>
      <c r="M151" s="13">
        <f t="shared" si="14"/>
        <v>0.98912194578389312</v>
      </c>
      <c r="N151" s="13">
        <f t="shared" si="15"/>
        <v>1.0878054216106881E-2</v>
      </c>
      <c r="O151" s="4">
        <f t="shared" si="16"/>
        <v>1.1833206352856067E-4</v>
      </c>
    </row>
    <row r="152" spans="1:15" x14ac:dyDescent="0.25">
      <c r="A152" s="1">
        <f>Forecast_Data!C146</f>
        <v>2012</v>
      </c>
      <c r="B152" s="1">
        <v>1</v>
      </c>
      <c r="C152" s="1">
        <f>Forecast_Data!E146</f>
        <v>0</v>
      </c>
      <c r="D152" s="1">
        <f>Forecast_Data!F146</f>
        <v>0</v>
      </c>
      <c r="E152" s="1">
        <f>Forecast_Data!G146</f>
        <v>0</v>
      </c>
      <c r="F152" s="1">
        <f>Forecast_Data!H146</f>
        <v>0</v>
      </c>
      <c r="G152" s="1">
        <f>Forecast_Data!I146</f>
        <v>0</v>
      </c>
      <c r="H152" s="1">
        <f>Forecast_Data!J146</f>
        <v>33</v>
      </c>
      <c r="I152" s="1">
        <f>Forecast_Data!K146</f>
        <v>1</v>
      </c>
      <c r="J152" s="1" t="str">
        <f>Forecast_Data!L146</f>
        <v>David Akers</v>
      </c>
      <c r="K152" s="2">
        <f>VLOOKUP(J152,Estimates!$C$9:$F$35,4,FALSE)</f>
        <v>14.287751232001201</v>
      </c>
      <c r="L152" s="2">
        <f t="shared" si="13"/>
        <v>0.3306</v>
      </c>
      <c r="M152" s="13">
        <f t="shared" si="14"/>
        <v>0.94379060394975078</v>
      </c>
      <c r="N152" s="13">
        <f t="shared" si="15"/>
        <v>5.6209396050249216E-2</v>
      </c>
      <c r="O152" s="4">
        <f t="shared" si="16"/>
        <v>3.159496204333772E-3</v>
      </c>
    </row>
    <row r="153" spans="1:15" x14ac:dyDescent="0.25">
      <c r="A153" s="1">
        <f>Forecast_Data!C147</f>
        <v>2012</v>
      </c>
      <c r="B153" s="1">
        <v>1</v>
      </c>
      <c r="C153" s="1">
        <f>Forecast_Data!E147</f>
        <v>0</v>
      </c>
      <c r="D153" s="1">
        <f>Forecast_Data!F147</f>
        <v>0</v>
      </c>
      <c r="E153" s="1">
        <f>Forecast_Data!G147</f>
        <v>0</v>
      </c>
      <c r="F153" s="1">
        <f>Forecast_Data!H147</f>
        <v>0</v>
      </c>
      <c r="G153" s="1">
        <f>Forecast_Data!I147</f>
        <v>0</v>
      </c>
      <c r="H153" s="1">
        <f>Forecast_Data!J147</f>
        <v>51</v>
      </c>
      <c r="I153" s="1">
        <f>Forecast_Data!K147</f>
        <v>0</v>
      </c>
      <c r="J153" s="1" t="str">
        <f>Forecast_Data!L147</f>
        <v>David Akers</v>
      </c>
      <c r="K153" s="2">
        <f>VLOOKUP(J153,Estimates!$C$9:$F$35,4,FALSE)</f>
        <v>14.287751232001201</v>
      </c>
      <c r="L153" s="2">
        <f t="shared" si="13"/>
        <v>0.3306</v>
      </c>
      <c r="M153" s="13">
        <f t="shared" si="14"/>
        <v>0.71691641432334663</v>
      </c>
      <c r="N153" s="13">
        <f t="shared" si="15"/>
        <v>-0.71691641432334663</v>
      </c>
      <c r="O153" s="4">
        <f t="shared" si="16"/>
        <v>0.51396914512624436</v>
      </c>
    </row>
    <row r="154" spans="1:15" x14ac:dyDescent="0.25">
      <c r="A154" s="1">
        <f>Forecast_Data!C148</f>
        <v>2012</v>
      </c>
      <c r="B154" s="1">
        <v>1</v>
      </c>
      <c r="C154" s="1">
        <f>Forecast_Data!E148</f>
        <v>0</v>
      </c>
      <c r="D154" s="1">
        <f>Forecast_Data!F148</f>
        <v>0</v>
      </c>
      <c r="E154" s="1">
        <f>Forecast_Data!G148</f>
        <v>0</v>
      </c>
      <c r="F154" s="1">
        <f>Forecast_Data!H148</f>
        <v>0</v>
      </c>
      <c r="G154" s="1">
        <f>Forecast_Data!I148</f>
        <v>0</v>
      </c>
      <c r="H154" s="1">
        <f>Forecast_Data!J148</f>
        <v>38</v>
      </c>
      <c r="I154" s="1">
        <f>Forecast_Data!K148</f>
        <v>0</v>
      </c>
      <c r="J154" s="1" t="str">
        <f>Forecast_Data!L148</f>
        <v>David Akers</v>
      </c>
      <c r="K154" s="2">
        <f>VLOOKUP(J154,Estimates!$C$9:$F$35,4,FALSE)</f>
        <v>14.287751232001201</v>
      </c>
      <c r="L154" s="2">
        <f t="shared" si="13"/>
        <v>0.3306</v>
      </c>
      <c r="M154" s="13">
        <f t="shared" si="14"/>
        <v>0.90553904177163813</v>
      </c>
      <c r="N154" s="13">
        <f t="shared" si="15"/>
        <v>-0.90553904177163813</v>
      </c>
      <c r="O154" s="4">
        <f t="shared" si="16"/>
        <v>0.82000095617269664</v>
      </c>
    </row>
    <row r="155" spans="1:15" x14ac:dyDescent="0.25">
      <c r="A155" s="1">
        <f>Forecast_Data!C149</f>
        <v>2012</v>
      </c>
      <c r="B155" s="1">
        <v>1</v>
      </c>
      <c r="C155" s="1">
        <f>Forecast_Data!E149</f>
        <v>0</v>
      </c>
      <c r="D155" s="1">
        <f>Forecast_Data!F149</f>
        <v>0</v>
      </c>
      <c r="E155" s="1">
        <f>Forecast_Data!G149</f>
        <v>0</v>
      </c>
      <c r="F155" s="1">
        <f>Forecast_Data!H149</f>
        <v>0</v>
      </c>
      <c r="G155" s="1">
        <f>Forecast_Data!I149</f>
        <v>0</v>
      </c>
      <c r="H155" s="1">
        <f>Forecast_Data!J149</f>
        <v>36</v>
      </c>
      <c r="I155" s="1">
        <f>Forecast_Data!K149</f>
        <v>1</v>
      </c>
      <c r="J155" s="1" t="str">
        <f>Forecast_Data!L149</f>
        <v>David Akers</v>
      </c>
      <c r="K155" s="2">
        <f>VLOOKUP(J155,Estimates!$C$9:$F$35,4,FALSE)</f>
        <v>14.287751232001201</v>
      </c>
      <c r="L155" s="2">
        <f t="shared" si="13"/>
        <v>0.3306</v>
      </c>
      <c r="M155" s="13">
        <f t="shared" si="14"/>
        <v>0.92207324417106118</v>
      </c>
      <c r="N155" s="13">
        <f t="shared" si="15"/>
        <v>7.7926755828938821E-2</v>
      </c>
      <c r="O155" s="4">
        <f t="shared" si="16"/>
        <v>6.0725792740230506E-3</v>
      </c>
    </row>
    <row r="156" spans="1:15" x14ac:dyDescent="0.25">
      <c r="A156" s="1">
        <f>Forecast_Data!C150</f>
        <v>2012</v>
      </c>
      <c r="B156" s="1">
        <v>1</v>
      </c>
      <c r="C156" s="1">
        <f>Forecast_Data!E150</f>
        <v>0</v>
      </c>
      <c r="D156" s="1">
        <f>Forecast_Data!F150</f>
        <v>0</v>
      </c>
      <c r="E156" s="1">
        <f>Forecast_Data!G150</f>
        <v>0</v>
      </c>
      <c r="F156" s="1">
        <f>Forecast_Data!H150</f>
        <v>0</v>
      </c>
      <c r="G156" s="1">
        <f>Forecast_Data!I150</f>
        <v>0</v>
      </c>
      <c r="H156" s="1">
        <f>Forecast_Data!J150</f>
        <v>27</v>
      </c>
      <c r="I156" s="1">
        <f>Forecast_Data!K150</f>
        <v>1</v>
      </c>
      <c r="J156" s="1" t="str">
        <f>Forecast_Data!L150</f>
        <v>David Akers</v>
      </c>
      <c r="K156" s="2">
        <f>VLOOKUP(J156,Estimates!$C$9:$F$35,4,FALSE)</f>
        <v>14.287751232001201</v>
      </c>
      <c r="L156" s="2">
        <f t="shared" si="13"/>
        <v>0.3306</v>
      </c>
      <c r="M156" s="13">
        <f t="shared" si="14"/>
        <v>0.97617258963568687</v>
      </c>
      <c r="N156" s="13">
        <f t="shared" si="15"/>
        <v>2.3827410364313129E-2</v>
      </c>
      <c r="O156" s="4">
        <f t="shared" si="16"/>
        <v>5.6774548466937671E-4</v>
      </c>
    </row>
    <row r="157" spans="1:15" x14ac:dyDescent="0.25">
      <c r="A157" s="1">
        <f>Forecast_Data!C151</f>
        <v>2012</v>
      </c>
      <c r="B157" s="1">
        <v>1</v>
      </c>
      <c r="C157" s="1">
        <f>Forecast_Data!E151</f>
        <v>0</v>
      </c>
      <c r="D157" s="1">
        <f>Forecast_Data!F151</f>
        <v>0</v>
      </c>
      <c r="E157" s="1">
        <f>Forecast_Data!G151</f>
        <v>0</v>
      </c>
      <c r="F157" s="1">
        <f>Forecast_Data!H151</f>
        <v>0</v>
      </c>
      <c r="G157" s="1">
        <f>Forecast_Data!I151</f>
        <v>0</v>
      </c>
      <c r="H157" s="1">
        <f>Forecast_Data!J151</f>
        <v>34</v>
      </c>
      <c r="I157" s="1">
        <f>Forecast_Data!K151</f>
        <v>1</v>
      </c>
      <c r="J157" s="1" t="str">
        <f>Forecast_Data!L151</f>
        <v>David Akers</v>
      </c>
      <c r="K157" s="2">
        <f>VLOOKUP(J157,Estimates!$C$9:$F$35,4,FALSE)</f>
        <v>14.287751232001201</v>
      </c>
      <c r="L157" s="2">
        <f t="shared" si="13"/>
        <v>0.3306</v>
      </c>
      <c r="M157" s="13">
        <f t="shared" si="14"/>
        <v>0.93694854149462625</v>
      </c>
      <c r="N157" s="13">
        <f t="shared" si="15"/>
        <v>6.3051458505373748E-2</v>
      </c>
      <c r="O157" s="4">
        <f t="shared" si="16"/>
        <v>3.9754864196548676E-3</v>
      </c>
    </row>
    <row r="158" spans="1:15" x14ac:dyDescent="0.25">
      <c r="A158" s="1">
        <f>Forecast_Data!C152</f>
        <v>2013</v>
      </c>
      <c r="B158" s="1">
        <v>1</v>
      </c>
      <c r="C158" s="1">
        <f>Forecast_Data!E152</f>
        <v>0</v>
      </c>
      <c r="D158" s="1">
        <f>Forecast_Data!F152</f>
        <v>0</v>
      </c>
      <c r="E158" s="1">
        <f>Forecast_Data!G152</f>
        <v>0</v>
      </c>
      <c r="F158" s="1">
        <f>Forecast_Data!H152</f>
        <v>0</v>
      </c>
      <c r="G158" s="1">
        <f>Forecast_Data!I152</f>
        <v>0</v>
      </c>
      <c r="H158" s="1">
        <f>Forecast_Data!J152</f>
        <v>33</v>
      </c>
      <c r="I158" s="1">
        <f>Forecast_Data!K152</f>
        <v>1</v>
      </c>
      <c r="J158" s="1" t="str">
        <f>Forecast_Data!L152</f>
        <v>David Akers</v>
      </c>
      <c r="K158" s="2">
        <f>VLOOKUP(J158,Estimates!$C$9:$F$35,4,FALSE)</f>
        <v>14.287751232001201</v>
      </c>
      <c r="L158" s="2">
        <f t="shared" si="13"/>
        <v>0.37260000000000004</v>
      </c>
      <c r="M158" s="13">
        <f t="shared" si="14"/>
        <v>0.94597761413034098</v>
      </c>
      <c r="N158" s="13">
        <f t="shared" si="15"/>
        <v>5.4022385869659018E-2</v>
      </c>
      <c r="O158" s="4">
        <f t="shared" si="16"/>
        <v>2.9184181750503344E-3</v>
      </c>
    </row>
    <row r="159" spans="1:15" x14ac:dyDescent="0.25">
      <c r="A159" s="1">
        <f>Forecast_Data!C153</f>
        <v>2013</v>
      </c>
      <c r="B159" s="1">
        <v>1</v>
      </c>
      <c r="C159" s="1">
        <f>Forecast_Data!E153</f>
        <v>0</v>
      </c>
      <c r="D159" s="1">
        <f>Forecast_Data!F153</f>
        <v>0</v>
      </c>
      <c r="E159" s="1">
        <f>Forecast_Data!G153</f>
        <v>0</v>
      </c>
      <c r="F159" s="1">
        <f>Forecast_Data!H153</f>
        <v>0</v>
      </c>
      <c r="G159" s="1">
        <f>Forecast_Data!I153</f>
        <v>0</v>
      </c>
      <c r="H159" s="1">
        <f>Forecast_Data!J153</f>
        <v>42</v>
      </c>
      <c r="I159" s="1">
        <f>Forecast_Data!K153</f>
        <v>1</v>
      </c>
      <c r="J159" s="1" t="str">
        <f>Forecast_Data!L153</f>
        <v>David Akers</v>
      </c>
      <c r="K159" s="2">
        <f>VLOOKUP(J159,Estimates!$C$9:$F$35,4,FALSE)</f>
        <v>14.287751232001201</v>
      </c>
      <c r="L159" s="2">
        <f t="shared" si="13"/>
        <v>0.37260000000000004</v>
      </c>
      <c r="M159" s="13">
        <f t="shared" si="14"/>
        <v>0.87112787078427334</v>
      </c>
      <c r="N159" s="13">
        <f t="shared" si="15"/>
        <v>0.12887212921572666</v>
      </c>
      <c r="O159" s="4">
        <f t="shared" si="16"/>
        <v>1.660802568859495E-2</v>
      </c>
    </row>
    <row r="160" spans="1:15" x14ac:dyDescent="0.25">
      <c r="A160" s="1">
        <f>Forecast_Data!C154</f>
        <v>2013</v>
      </c>
      <c r="B160" s="1">
        <v>1</v>
      </c>
      <c r="C160" s="1">
        <f>Forecast_Data!E154</f>
        <v>0</v>
      </c>
      <c r="D160" s="1">
        <f>Forecast_Data!F154</f>
        <v>0</v>
      </c>
      <c r="E160" s="1">
        <f>Forecast_Data!G154</f>
        <v>0</v>
      </c>
      <c r="F160" s="1">
        <f>Forecast_Data!H154</f>
        <v>1</v>
      </c>
      <c r="G160" s="1">
        <f>Forecast_Data!I154</f>
        <v>0</v>
      </c>
      <c r="H160" s="1">
        <f>Forecast_Data!J154</f>
        <v>47</v>
      </c>
      <c r="I160" s="1">
        <f>Forecast_Data!K154</f>
        <v>0</v>
      </c>
      <c r="J160" s="1" t="str">
        <f>Forecast_Data!L154</f>
        <v>David Akers</v>
      </c>
      <c r="K160" s="2">
        <f>VLOOKUP(J160,Estimates!$C$9:$F$35,4,FALSE)</f>
        <v>14.287751232001201</v>
      </c>
      <c r="L160" s="2">
        <f t="shared" si="13"/>
        <v>0.37260000000000004</v>
      </c>
      <c r="M160" s="13">
        <f t="shared" si="14"/>
        <v>0.76618972797445428</v>
      </c>
      <c r="N160" s="13">
        <f t="shared" si="15"/>
        <v>-0.76618972797445428</v>
      </c>
      <c r="O160" s="4">
        <f t="shared" si="16"/>
        <v>0.58704669925356823</v>
      </c>
    </row>
    <row r="161" spans="1:15" x14ac:dyDescent="0.25">
      <c r="A161" s="1">
        <f>Forecast_Data!C155</f>
        <v>2013</v>
      </c>
      <c r="B161" s="1">
        <v>1</v>
      </c>
      <c r="C161" s="1">
        <f>Forecast_Data!E155</f>
        <v>0</v>
      </c>
      <c r="D161" s="1">
        <f>Forecast_Data!F155</f>
        <v>0</v>
      </c>
      <c r="E161" s="1">
        <f>Forecast_Data!G155</f>
        <v>0</v>
      </c>
      <c r="F161" s="1">
        <f>Forecast_Data!H155</f>
        <v>1</v>
      </c>
      <c r="G161" s="1">
        <f>Forecast_Data!I155</f>
        <v>0</v>
      </c>
      <c r="H161" s="1">
        <f>Forecast_Data!J155</f>
        <v>47</v>
      </c>
      <c r="I161" s="1">
        <f>Forecast_Data!K155</f>
        <v>0</v>
      </c>
      <c r="J161" s="1" t="str">
        <f>Forecast_Data!L155</f>
        <v>David Akers</v>
      </c>
      <c r="K161" s="2">
        <f>VLOOKUP(J161,Estimates!$C$9:$F$35,4,FALSE)</f>
        <v>14.287751232001201</v>
      </c>
      <c r="L161" s="2">
        <f t="shared" si="13"/>
        <v>0.37260000000000004</v>
      </c>
      <c r="M161" s="13">
        <f t="shared" si="14"/>
        <v>0.76618972797445428</v>
      </c>
      <c r="N161" s="13">
        <f t="shared" si="15"/>
        <v>-0.76618972797445428</v>
      </c>
      <c r="O161" s="4">
        <f t="shared" si="16"/>
        <v>0.58704669925356823</v>
      </c>
    </row>
    <row r="162" spans="1:15" x14ac:dyDescent="0.25">
      <c r="A162" s="1">
        <f>Forecast_Data!C156</f>
        <v>2013</v>
      </c>
      <c r="B162" s="1">
        <v>1</v>
      </c>
      <c r="C162" s="1">
        <f>Forecast_Data!E156</f>
        <v>0</v>
      </c>
      <c r="D162" s="1">
        <f>Forecast_Data!F156</f>
        <v>0</v>
      </c>
      <c r="E162" s="1">
        <f>Forecast_Data!G156</f>
        <v>0</v>
      </c>
      <c r="F162" s="1">
        <f>Forecast_Data!H156</f>
        <v>0</v>
      </c>
      <c r="G162" s="1">
        <f>Forecast_Data!I156</f>
        <v>0</v>
      </c>
      <c r="H162" s="1">
        <f>Forecast_Data!J156</f>
        <v>23</v>
      </c>
      <c r="I162" s="1">
        <f>Forecast_Data!K156</f>
        <v>1</v>
      </c>
      <c r="J162" s="1" t="str">
        <f>Forecast_Data!L156</f>
        <v>David Akers</v>
      </c>
      <c r="K162" s="2">
        <f>VLOOKUP(J162,Estimates!$C$9:$F$35,4,FALSE)</f>
        <v>14.287751232001201</v>
      </c>
      <c r="L162" s="2">
        <f t="shared" si="13"/>
        <v>0.37260000000000004</v>
      </c>
      <c r="M162" s="13">
        <f t="shared" si="14"/>
        <v>0.98956469360980426</v>
      </c>
      <c r="N162" s="13">
        <f t="shared" si="15"/>
        <v>1.0435306390195742E-2</v>
      </c>
      <c r="O162" s="4">
        <f t="shared" si="16"/>
        <v>1.0889561945726008E-4</v>
      </c>
    </row>
    <row r="163" spans="1:15" x14ac:dyDescent="0.25">
      <c r="A163" s="1">
        <f>Forecast_Data!C157</f>
        <v>2013</v>
      </c>
      <c r="B163" s="1">
        <v>1</v>
      </c>
      <c r="C163" s="1">
        <f>Forecast_Data!E157</f>
        <v>0</v>
      </c>
      <c r="D163" s="1">
        <f>Forecast_Data!F157</f>
        <v>0</v>
      </c>
      <c r="E163" s="1">
        <f>Forecast_Data!G157</f>
        <v>0</v>
      </c>
      <c r="F163" s="1">
        <f>Forecast_Data!H157</f>
        <v>0</v>
      </c>
      <c r="G163" s="1">
        <f>Forecast_Data!I157</f>
        <v>0</v>
      </c>
      <c r="H163" s="1">
        <f>Forecast_Data!J157</f>
        <v>31</v>
      </c>
      <c r="I163" s="1">
        <f>Forecast_Data!K157</f>
        <v>1</v>
      </c>
      <c r="J163" s="1" t="str">
        <f>Forecast_Data!L157</f>
        <v>David Akers</v>
      </c>
      <c r="K163" s="2">
        <f>VLOOKUP(J163,Estimates!$C$9:$F$35,4,FALSE)</f>
        <v>14.287751232001201</v>
      </c>
      <c r="L163" s="2">
        <f t="shared" si="13"/>
        <v>0.37260000000000004</v>
      </c>
      <c r="M163" s="13">
        <f t="shared" si="14"/>
        <v>0.95799497363587172</v>
      </c>
      <c r="N163" s="13">
        <f t="shared" si="15"/>
        <v>4.2005026364128284E-2</v>
      </c>
      <c r="O163" s="4">
        <f t="shared" si="16"/>
        <v>1.7644222398511121E-3</v>
      </c>
    </row>
    <row r="164" spans="1:15" x14ac:dyDescent="0.25">
      <c r="A164" s="1">
        <f>Forecast_Data!C158</f>
        <v>2013</v>
      </c>
      <c r="B164" s="1">
        <v>1</v>
      </c>
      <c r="C164" s="1">
        <f>Forecast_Data!E158</f>
        <v>0</v>
      </c>
      <c r="D164" s="1">
        <f>Forecast_Data!F158</f>
        <v>0</v>
      </c>
      <c r="E164" s="1">
        <f>Forecast_Data!G158</f>
        <v>0</v>
      </c>
      <c r="F164" s="1">
        <f>Forecast_Data!H158</f>
        <v>0</v>
      </c>
      <c r="G164" s="1">
        <f>Forecast_Data!I158</f>
        <v>0</v>
      </c>
      <c r="H164" s="1">
        <f>Forecast_Data!J158</f>
        <v>41</v>
      </c>
      <c r="I164" s="1">
        <f>Forecast_Data!K158</f>
        <v>1</v>
      </c>
      <c r="J164" s="1" t="str">
        <f>Forecast_Data!L158</f>
        <v>David Akers</v>
      </c>
      <c r="K164" s="2">
        <f>VLOOKUP(J164,Estimates!$C$9:$F$35,4,FALSE)</f>
        <v>14.287751232001201</v>
      </c>
      <c r="L164" s="2">
        <f t="shared" si="13"/>
        <v>0.37260000000000004</v>
      </c>
      <c r="M164" s="13">
        <f t="shared" si="14"/>
        <v>0.88151409875456943</v>
      </c>
      <c r="N164" s="13">
        <f t="shared" si="15"/>
        <v>0.11848590124543057</v>
      </c>
      <c r="O164" s="4">
        <f t="shared" si="16"/>
        <v>1.4038908793941925E-2</v>
      </c>
    </row>
    <row r="165" spans="1:15" x14ac:dyDescent="0.25">
      <c r="A165" s="1">
        <f>Forecast_Data!C159</f>
        <v>2013</v>
      </c>
      <c r="B165" s="1">
        <v>1</v>
      </c>
      <c r="C165" s="1">
        <f>Forecast_Data!E159</f>
        <v>0</v>
      </c>
      <c r="D165" s="1">
        <f>Forecast_Data!F159</f>
        <v>0</v>
      </c>
      <c r="E165" s="1">
        <f>Forecast_Data!G159</f>
        <v>0</v>
      </c>
      <c r="F165" s="1">
        <f>Forecast_Data!H159</f>
        <v>0</v>
      </c>
      <c r="G165" s="1">
        <f>Forecast_Data!I159</f>
        <v>0</v>
      </c>
      <c r="H165" s="1">
        <f>Forecast_Data!J159</f>
        <v>43</v>
      </c>
      <c r="I165" s="1">
        <f>Forecast_Data!K159</f>
        <v>1</v>
      </c>
      <c r="J165" s="1" t="str">
        <f>Forecast_Data!L159</f>
        <v>David Akers</v>
      </c>
      <c r="K165" s="2">
        <f>VLOOKUP(J165,Estimates!$C$9:$F$35,4,FALSE)</f>
        <v>14.287751232001201</v>
      </c>
      <c r="L165" s="2">
        <f t="shared" si="13"/>
        <v>0.37260000000000004</v>
      </c>
      <c r="M165" s="13">
        <f t="shared" si="14"/>
        <v>0.85999381491536353</v>
      </c>
      <c r="N165" s="13">
        <f t="shared" si="15"/>
        <v>0.14000618508463647</v>
      </c>
      <c r="O165" s="4">
        <f t="shared" si="16"/>
        <v>1.9601731861953485E-2</v>
      </c>
    </row>
    <row r="166" spans="1:15" x14ac:dyDescent="0.25">
      <c r="A166" s="1">
        <f>Forecast_Data!C160</f>
        <v>2013</v>
      </c>
      <c r="B166" s="1">
        <v>1</v>
      </c>
      <c r="C166" s="1">
        <f>Forecast_Data!E160</f>
        <v>0</v>
      </c>
      <c r="D166" s="1">
        <f>Forecast_Data!F160</f>
        <v>0</v>
      </c>
      <c r="E166" s="1">
        <f>Forecast_Data!G160</f>
        <v>0</v>
      </c>
      <c r="F166" s="1">
        <f>Forecast_Data!H160</f>
        <v>0</v>
      </c>
      <c r="G166" s="1">
        <f>Forecast_Data!I160</f>
        <v>0</v>
      </c>
      <c r="H166" s="1">
        <f>Forecast_Data!J160</f>
        <v>36</v>
      </c>
      <c r="I166" s="1">
        <f>Forecast_Data!K160</f>
        <v>1</v>
      </c>
      <c r="J166" s="1" t="str">
        <f>Forecast_Data!L160</f>
        <v>David Akers</v>
      </c>
      <c r="K166" s="2">
        <f>VLOOKUP(J166,Estimates!$C$9:$F$35,4,FALSE)</f>
        <v>14.287751232001201</v>
      </c>
      <c r="L166" s="2">
        <f t="shared" si="13"/>
        <v>0.37260000000000004</v>
      </c>
      <c r="M166" s="13">
        <f t="shared" si="14"/>
        <v>0.92503812509152095</v>
      </c>
      <c r="N166" s="13">
        <f t="shared" si="15"/>
        <v>7.4961874908479054E-2</v>
      </c>
      <c r="O166" s="4">
        <f t="shared" si="16"/>
        <v>5.6192826897944618E-3</v>
      </c>
    </row>
    <row r="167" spans="1:15" x14ac:dyDescent="0.25">
      <c r="A167" s="1">
        <f>Forecast_Data!C161</f>
        <v>2013</v>
      </c>
      <c r="B167" s="1">
        <v>1</v>
      </c>
      <c r="C167" s="1">
        <f>Forecast_Data!E161</f>
        <v>0</v>
      </c>
      <c r="D167" s="1">
        <f>Forecast_Data!F161</f>
        <v>0</v>
      </c>
      <c r="E167" s="1">
        <f>Forecast_Data!G161</f>
        <v>0</v>
      </c>
      <c r="F167" s="1">
        <f>Forecast_Data!H161</f>
        <v>0</v>
      </c>
      <c r="G167" s="1">
        <f>Forecast_Data!I161</f>
        <v>0</v>
      </c>
      <c r="H167" s="1">
        <f>Forecast_Data!J161</f>
        <v>34</v>
      </c>
      <c r="I167" s="1">
        <f>Forecast_Data!K161</f>
        <v>0</v>
      </c>
      <c r="J167" s="1" t="str">
        <f>Forecast_Data!L161</f>
        <v>David Akers</v>
      </c>
      <c r="K167" s="2">
        <f>VLOOKUP(J167,Estimates!$C$9:$F$35,4,FALSE)</f>
        <v>14.287751232001201</v>
      </c>
      <c r="L167" s="2">
        <f t="shared" si="13"/>
        <v>0.37260000000000004</v>
      </c>
      <c r="M167" s="13">
        <f t="shared" si="14"/>
        <v>0.93938466684278177</v>
      </c>
      <c r="N167" s="13">
        <f t="shared" si="15"/>
        <v>-0.93938466684278177</v>
      </c>
      <c r="O167" s="4">
        <f t="shared" si="16"/>
        <v>0.88244355229932414</v>
      </c>
    </row>
    <row r="168" spans="1:15" x14ac:dyDescent="0.25">
      <c r="A168" s="1">
        <f>Forecast_Data!C162</f>
        <v>2013</v>
      </c>
      <c r="B168" s="1">
        <v>1</v>
      </c>
      <c r="C168" s="1">
        <f>Forecast_Data!E162</f>
        <v>0</v>
      </c>
      <c r="D168" s="1">
        <f>Forecast_Data!F162</f>
        <v>0</v>
      </c>
      <c r="E168" s="1">
        <f>Forecast_Data!G162</f>
        <v>0</v>
      </c>
      <c r="F168" s="1">
        <f>Forecast_Data!H162</f>
        <v>0</v>
      </c>
      <c r="G168" s="1">
        <f>Forecast_Data!I162</f>
        <v>0</v>
      </c>
      <c r="H168" s="1">
        <f>Forecast_Data!J162</f>
        <v>20</v>
      </c>
      <c r="I168" s="1">
        <f>Forecast_Data!K162</f>
        <v>1</v>
      </c>
      <c r="J168" s="1" t="str">
        <f>Forecast_Data!L162</f>
        <v>David Akers</v>
      </c>
      <c r="K168" s="2">
        <f>VLOOKUP(J168,Estimates!$C$9:$F$35,4,FALSE)</f>
        <v>14.287751232001201</v>
      </c>
      <c r="L168" s="2">
        <f t="shared" si="13"/>
        <v>0.37260000000000004</v>
      </c>
      <c r="M168" s="13">
        <f t="shared" si="14"/>
        <v>0.99497392413906216</v>
      </c>
      <c r="N168" s="13">
        <f t="shared" si="15"/>
        <v>5.0260758609378398E-3</v>
      </c>
      <c r="O168" s="4">
        <f t="shared" si="16"/>
        <v>2.5261438559902048E-5</v>
      </c>
    </row>
    <row r="169" spans="1:15" x14ac:dyDescent="0.25">
      <c r="A169" s="1">
        <f>Forecast_Data!C163</f>
        <v>2013</v>
      </c>
      <c r="B169" s="1">
        <v>1</v>
      </c>
      <c r="C169" s="1">
        <f>Forecast_Data!E163</f>
        <v>0</v>
      </c>
      <c r="D169" s="1">
        <f>Forecast_Data!F163</f>
        <v>0</v>
      </c>
      <c r="E169" s="1">
        <f>Forecast_Data!G163</f>
        <v>0</v>
      </c>
      <c r="F169" s="1">
        <f>Forecast_Data!H163</f>
        <v>0</v>
      </c>
      <c r="G169" s="1">
        <f>Forecast_Data!I163</f>
        <v>0</v>
      </c>
      <c r="H169" s="1">
        <f>Forecast_Data!J163</f>
        <v>27</v>
      </c>
      <c r="I169" s="1">
        <f>Forecast_Data!K163</f>
        <v>1</v>
      </c>
      <c r="J169" s="1" t="str">
        <f>Forecast_Data!L163</f>
        <v>David Akers</v>
      </c>
      <c r="K169" s="2">
        <f>VLOOKUP(J169,Estimates!$C$9:$F$35,4,FALSE)</f>
        <v>14.287751232001201</v>
      </c>
      <c r="L169" s="2">
        <f t="shared" si="13"/>
        <v>0.37260000000000004</v>
      </c>
      <c r="M169" s="13">
        <f t="shared" si="14"/>
        <v>0.97713020324282074</v>
      </c>
      <c r="N169" s="13">
        <f t="shared" si="15"/>
        <v>2.2869796757179262E-2</v>
      </c>
      <c r="O169" s="4">
        <f t="shared" si="16"/>
        <v>5.2302760371468709E-4</v>
      </c>
    </row>
    <row r="170" spans="1:15" x14ac:dyDescent="0.25">
      <c r="A170" s="1">
        <f>Forecast_Data!C164</f>
        <v>2013</v>
      </c>
      <c r="B170" s="1">
        <v>1</v>
      </c>
      <c r="C170" s="1">
        <f>Forecast_Data!E164</f>
        <v>0</v>
      </c>
      <c r="D170" s="1">
        <f>Forecast_Data!F164</f>
        <v>0</v>
      </c>
      <c r="E170" s="1">
        <f>Forecast_Data!G164</f>
        <v>0</v>
      </c>
      <c r="F170" s="1">
        <f>Forecast_Data!H164</f>
        <v>0</v>
      </c>
      <c r="G170" s="1">
        <f>Forecast_Data!I164</f>
        <v>0</v>
      </c>
      <c r="H170" s="1">
        <f>Forecast_Data!J164</f>
        <v>31</v>
      </c>
      <c r="I170" s="1">
        <f>Forecast_Data!K164</f>
        <v>0</v>
      </c>
      <c r="J170" s="1" t="str">
        <f>Forecast_Data!L164</f>
        <v>David Akers</v>
      </c>
      <c r="K170" s="2">
        <f>VLOOKUP(J170,Estimates!$C$9:$F$35,4,FALSE)</f>
        <v>14.287751232001201</v>
      </c>
      <c r="L170" s="2">
        <f t="shared" si="13"/>
        <v>0.37260000000000004</v>
      </c>
      <c r="M170" s="13">
        <f t="shared" si="14"/>
        <v>0.95799497363587172</v>
      </c>
      <c r="N170" s="13">
        <f t="shared" si="15"/>
        <v>-0.95799497363587172</v>
      </c>
      <c r="O170" s="4">
        <f t="shared" si="16"/>
        <v>0.9177543695115945</v>
      </c>
    </row>
    <row r="171" spans="1:15" x14ac:dyDescent="0.25">
      <c r="A171" s="1">
        <f>Forecast_Data!C165</f>
        <v>2013</v>
      </c>
      <c r="B171" s="1">
        <v>1</v>
      </c>
      <c r="C171" s="1">
        <f>Forecast_Data!E165</f>
        <v>0</v>
      </c>
      <c r="D171" s="1">
        <f>Forecast_Data!F165</f>
        <v>0</v>
      </c>
      <c r="E171" s="1">
        <f>Forecast_Data!G165</f>
        <v>0</v>
      </c>
      <c r="F171" s="1">
        <f>Forecast_Data!H165</f>
        <v>0</v>
      </c>
      <c r="G171" s="1">
        <f>Forecast_Data!I165</f>
        <v>0</v>
      </c>
      <c r="H171" s="1">
        <f>Forecast_Data!J165</f>
        <v>40</v>
      </c>
      <c r="I171" s="1">
        <f>Forecast_Data!K165</f>
        <v>1</v>
      </c>
      <c r="J171" s="1" t="str">
        <f>Forecast_Data!L165</f>
        <v>David Akers</v>
      </c>
      <c r="K171" s="2">
        <f>VLOOKUP(J171,Estimates!$C$9:$F$35,4,FALSE)</f>
        <v>14.287751232001201</v>
      </c>
      <c r="L171" s="2">
        <f t="shared" si="13"/>
        <v>0.37260000000000004</v>
      </c>
      <c r="M171" s="13">
        <f t="shared" si="14"/>
        <v>0.89124984396130991</v>
      </c>
      <c r="N171" s="13">
        <f t="shared" si="15"/>
        <v>0.10875015603869009</v>
      </c>
      <c r="O171" s="4">
        <f t="shared" si="16"/>
        <v>1.1826596438439443E-2</v>
      </c>
    </row>
    <row r="172" spans="1:15" x14ac:dyDescent="0.25">
      <c r="A172" s="1">
        <f>Forecast_Data!C166</f>
        <v>2013</v>
      </c>
      <c r="B172" s="1">
        <v>1</v>
      </c>
      <c r="C172" s="1">
        <f>Forecast_Data!E166</f>
        <v>0</v>
      </c>
      <c r="D172" s="1">
        <f>Forecast_Data!F166</f>
        <v>0</v>
      </c>
      <c r="E172" s="1">
        <f>Forecast_Data!G166</f>
        <v>0</v>
      </c>
      <c r="F172" s="1">
        <f>Forecast_Data!H166</f>
        <v>0</v>
      </c>
      <c r="G172" s="1">
        <f>Forecast_Data!I166</f>
        <v>0</v>
      </c>
      <c r="H172" s="1">
        <f>Forecast_Data!J166</f>
        <v>37</v>
      </c>
      <c r="I172" s="1">
        <f>Forecast_Data!K166</f>
        <v>1</v>
      </c>
      <c r="J172" s="1" t="str">
        <f>Forecast_Data!L166</f>
        <v>David Akers</v>
      </c>
      <c r="K172" s="2">
        <f>VLOOKUP(J172,Estimates!$C$9:$F$35,4,FALSE)</f>
        <v>14.287751232001201</v>
      </c>
      <c r="L172" s="2">
        <f t="shared" si="13"/>
        <v>0.37260000000000004</v>
      </c>
      <c r="M172" s="13">
        <f t="shared" si="14"/>
        <v>0.91726729529510276</v>
      </c>
      <c r="N172" s="13">
        <f t="shared" si="15"/>
        <v>8.2732704704897242E-2</v>
      </c>
      <c r="O172" s="4">
        <f t="shared" si="16"/>
        <v>6.8447004277877258E-3</v>
      </c>
    </row>
    <row r="173" spans="1:15" x14ac:dyDescent="0.25">
      <c r="A173" s="1">
        <f>Forecast_Data!C167</f>
        <v>2013</v>
      </c>
      <c r="B173" s="1">
        <v>1</v>
      </c>
      <c r="C173" s="1">
        <f>Forecast_Data!E167</f>
        <v>0</v>
      </c>
      <c r="D173" s="1">
        <f>Forecast_Data!F167</f>
        <v>0</v>
      </c>
      <c r="E173" s="1">
        <f>Forecast_Data!G167</f>
        <v>0</v>
      </c>
      <c r="F173" s="1">
        <f>Forecast_Data!H167</f>
        <v>0</v>
      </c>
      <c r="G173" s="1">
        <f>Forecast_Data!I167</f>
        <v>0</v>
      </c>
      <c r="H173" s="1">
        <f>Forecast_Data!J167</f>
        <v>25</v>
      </c>
      <c r="I173" s="1">
        <f>Forecast_Data!K167</f>
        <v>1</v>
      </c>
      <c r="J173" s="1" t="str">
        <f>Forecast_Data!L167</f>
        <v>David Akers</v>
      </c>
      <c r="K173" s="2">
        <f>VLOOKUP(J173,Estimates!$C$9:$F$35,4,FALSE)</f>
        <v>14.287751232001201</v>
      </c>
      <c r="L173" s="2">
        <f t="shared" si="13"/>
        <v>0.37260000000000004</v>
      </c>
      <c r="M173" s="13">
        <f t="shared" si="14"/>
        <v>0.98416329238541256</v>
      </c>
      <c r="N173" s="13">
        <f t="shared" si="15"/>
        <v>1.5836707614587442E-2</v>
      </c>
      <c r="O173" s="4">
        <f t="shared" si="16"/>
        <v>2.5080130806993186E-4</v>
      </c>
    </row>
    <row r="174" spans="1:15" x14ac:dyDescent="0.25">
      <c r="A174" s="1">
        <f>Forecast_Data!C168</f>
        <v>2013</v>
      </c>
      <c r="B174" s="1">
        <v>1</v>
      </c>
      <c r="C174" s="1">
        <f>Forecast_Data!E168</f>
        <v>0</v>
      </c>
      <c r="D174" s="1">
        <f>Forecast_Data!F168</f>
        <v>0</v>
      </c>
      <c r="E174" s="1">
        <f>Forecast_Data!G168</f>
        <v>0</v>
      </c>
      <c r="F174" s="1">
        <f>Forecast_Data!H168</f>
        <v>0</v>
      </c>
      <c r="G174" s="1">
        <f>Forecast_Data!I168</f>
        <v>0</v>
      </c>
      <c r="H174" s="1">
        <f>Forecast_Data!J168</f>
        <v>53</v>
      </c>
      <c r="I174" s="1">
        <f>Forecast_Data!K168</f>
        <v>1</v>
      </c>
      <c r="J174" s="1" t="str">
        <f>Forecast_Data!L168</f>
        <v>David Akers</v>
      </c>
      <c r="K174" s="2">
        <f>VLOOKUP(J174,Estimates!$C$9:$F$35,4,FALSE)</f>
        <v>14.287751232001201</v>
      </c>
      <c r="L174" s="2">
        <f t="shared" si="13"/>
        <v>0.37260000000000004</v>
      </c>
      <c r="M174" s="13">
        <f t="shared" si="14"/>
        <v>0.67105490456439898</v>
      </c>
      <c r="N174" s="13">
        <f t="shared" si="15"/>
        <v>0.32894509543560102</v>
      </c>
      <c r="O174" s="4">
        <f t="shared" si="16"/>
        <v>0.10820487581113666</v>
      </c>
    </row>
    <row r="175" spans="1:15" x14ac:dyDescent="0.25">
      <c r="A175" s="1">
        <f>Forecast_Data!C169</f>
        <v>2012</v>
      </c>
      <c r="B175" s="1">
        <v>1</v>
      </c>
      <c r="C175" s="1">
        <f>Forecast_Data!E169</f>
        <v>0</v>
      </c>
      <c r="D175" s="1">
        <f>Forecast_Data!F169</f>
        <v>0</v>
      </c>
      <c r="E175" s="1">
        <f>Forecast_Data!G169</f>
        <v>1</v>
      </c>
      <c r="F175" s="1">
        <f>Forecast_Data!H169</f>
        <v>0</v>
      </c>
      <c r="G175" s="1">
        <f>Forecast_Data!I169</f>
        <v>0</v>
      </c>
      <c r="H175" s="1">
        <f>Forecast_Data!J169</f>
        <v>40</v>
      </c>
      <c r="I175" s="1">
        <f>Forecast_Data!K169</f>
        <v>1</v>
      </c>
      <c r="J175" s="1" t="str">
        <f>Forecast_Data!L169</f>
        <v>David Akers</v>
      </c>
      <c r="K175" s="2">
        <f>VLOOKUP(J175,Estimates!$C$9:$F$35,4,FALSE)</f>
        <v>14.287751232001201</v>
      </c>
      <c r="L175" s="2">
        <f t="shared" si="13"/>
        <v>0.3306</v>
      </c>
      <c r="M175" s="13">
        <f t="shared" si="14"/>
        <v>0.86547837302457642</v>
      </c>
      <c r="N175" s="13">
        <f t="shared" si="15"/>
        <v>0.13452162697542358</v>
      </c>
      <c r="O175" s="4">
        <f t="shared" si="16"/>
        <v>1.809606812411501E-2</v>
      </c>
    </row>
    <row r="176" spans="1:15" x14ac:dyDescent="0.25">
      <c r="A176" s="1">
        <f>Forecast_Data!C170</f>
        <v>2012</v>
      </c>
      <c r="B176" s="1">
        <v>1</v>
      </c>
      <c r="C176" s="1">
        <f>Forecast_Data!E170</f>
        <v>0</v>
      </c>
      <c r="D176" s="1">
        <f>Forecast_Data!F170</f>
        <v>0</v>
      </c>
      <c r="E176" s="1">
        <f>Forecast_Data!G170</f>
        <v>1</v>
      </c>
      <c r="F176" s="1">
        <f>Forecast_Data!H170</f>
        <v>0</v>
      </c>
      <c r="G176" s="1">
        <f>Forecast_Data!I170</f>
        <v>0</v>
      </c>
      <c r="H176" s="1">
        <f>Forecast_Data!J170</f>
        <v>43</v>
      </c>
      <c r="I176" s="1">
        <f>Forecast_Data!K170</f>
        <v>1</v>
      </c>
      <c r="J176" s="1" t="str">
        <f>Forecast_Data!L170</f>
        <v>David Akers</v>
      </c>
      <c r="K176" s="2">
        <f>VLOOKUP(J176,Estimates!$C$9:$F$35,4,FALSE)</f>
        <v>14.287751232001201</v>
      </c>
      <c r="L176" s="2">
        <f t="shared" si="13"/>
        <v>0.3306</v>
      </c>
      <c r="M176" s="13">
        <f t="shared" si="14"/>
        <v>0.82824277341340147</v>
      </c>
      <c r="N176" s="13">
        <f t="shared" si="15"/>
        <v>0.17175722658659853</v>
      </c>
      <c r="O176" s="4">
        <f t="shared" si="16"/>
        <v>2.9500544884720151E-2</v>
      </c>
    </row>
    <row r="177" spans="1:15" x14ac:dyDescent="0.25">
      <c r="A177" s="1">
        <f>Forecast_Data!C171</f>
        <v>2012</v>
      </c>
      <c r="B177" s="1">
        <v>1</v>
      </c>
      <c r="C177" s="1">
        <f>Forecast_Data!E171</f>
        <v>0</v>
      </c>
      <c r="D177" s="1">
        <f>Forecast_Data!F171</f>
        <v>0</v>
      </c>
      <c r="E177" s="1">
        <f>Forecast_Data!G171</f>
        <v>1</v>
      </c>
      <c r="F177" s="1">
        <f>Forecast_Data!H171</f>
        <v>0</v>
      </c>
      <c r="G177" s="1">
        <f>Forecast_Data!I171</f>
        <v>0</v>
      </c>
      <c r="H177" s="1">
        <f>Forecast_Data!J171</f>
        <v>63</v>
      </c>
      <c r="I177" s="1">
        <f>Forecast_Data!K171</f>
        <v>1</v>
      </c>
      <c r="J177" s="1" t="str">
        <f>Forecast_Data!L171</f>
        <v>David Akers</v>
      </c>
      <c r="K177" s="2">
        <f>VLOOKUP(J177,Estimates!$C$9:$F$35,4,FALSE)</f>
        <v>14.287751232001201</v>
      </c>
      <c r="L177" s="2">
        <f t="shared" si="13"/>
        <v>0.3306</v>
      </c>
      <c r="M177" s="13">
        <f t="shared" si="14"/>
        <v>0.20062476850956112</v>
      </c>
      <c r="N177" s="13">
        <f t="shared" si="15"/>
        <v>0.79937523149043888</v>
      </c>
      <c r="O177" s="4">
        <f t="shared" si="16"/>
        <v>0.63900076072039269</v>
      </c>
    </row>
    <row r="178" spans="1:15" x14ac:dyDescent="0.25">
      <c r="A178" s="1">
        <f>Forecast_Data!C172</f>
        <v>2012</v>
      </c>
      <c r="B178" s="1">
        <v>1</v>
      </c>
      <c r="C178" s="1">
        <f>Forecast_Data!E172</f>
        <v>0</v>
      </c>
      <c r="D178" s="1">
        <f>Forecast_Data!F172</f>
        <v>0</v>
      </c>
      <c r="E178" s="1">
        <f>Forecast_Data!G172</f>
        <v>1</v>
      </c>
      <c r="F178" s="1">
        <f>Forecast_Data!H172</f>
        <v>1</v>
      </c>
      <c r="G178" s="1">
        <f>Forecast_Data!I172</f>
        <v>0</v>
      </c>
      <c r="H178" s="1">
        <f>Forecast_Data!J172</f>
        <v>36</v>
      </c>
      <c r="I178" s="1">
        <f>Forecast_Data!K172</f>
        <v>1</v>
      </c>
      <c r="J178" s="1" t="str">
        <f>Forecast_Data!L172</f>
        <v>David Akers</v>
      </c>
      <c r="K178" s="2">
        <f>VLOOKUP(J178,Estimates!$C$9:$F$35,4,FALSE)</f>
        <v>14.287751232001201</v>
      </c>
      <c r="L178" s="2">
        <f t="shared" si="13"/>
        <v>0.3306</v>
      </c>
      <c r="M178" s="13">
        <f t="shared" si="14"/>
        <v>0.88471657004638427</v>
      </c>
      <c r="N178" s="13">
        <f t="shared" si="15"/>
        <v>0.11528342995361573</v>
      </c>
      <c r="O178" s="4">
        <f t="shared" si="16"/>
        <v>1.3290269221870226E-2</v>
      </c>
    </row>
    <row r="179" spans="1:15" x14ac:dyDescent="0.25">
      <c r="A179" s="1">
        <f>Forecast_Data!C173</f>
        <v>2012</v>
      </c>
      <c r="B179" s="1">
        <v>1</v>
      </c>
      <c r="C179" s="1">
        <f>Forecast_Data!E173</f>
        <v>0</v>
      </c>
      <c r="D179" s="1">
        <f>Forecast_Data!F173</f>
        <v>0</v>
      </c>
      <c r="E179" s="1">
        <f>Forecast_Data!G173</f>
        <v>1</v>
      </c>
      <c r="F179" s="1">
        <f>Forecast_Data!H173</f>
        <v>1</v>
      </c>
      <c r="G179" s="1">
        <f>Forecast_Data!I173</f>
        <v>0</v>
      </c>
      <c r="H179" s="1">
        <f>Forecast_Data!J173</f>
        <v>48</v>
      </c>
      <c r="I179" s="1">
        <f>Forecast_Data!K173</f>
        <v>1</v>
      </c>
      <c r="J179" s="1" t="str">
        <f>Forecast_Data!L173</f>
        <v>David Akers</v>
      </c>
      <c r="K179" s="2">
        <f>VLOOKUP(J179,Estimates!$C$9:$F$35,4,FALSE)</f>
        <v>14.287751232001201</v>
      </c>
      <c r="L179" s="2">
        <f t="shared" si="13"/>
        <v>0.3306</v>
      </c>
      <c r="M179" s="13">
        <f t="shared" si="14"/>
        <v>0.69835517288654636</v>
      </c>
      <c r="N179" s="13">
        <f t="shared" si="15"/>
        <v>0.30164482711345364</v>
      </c>
      <c r="O179" s="4">
        <f t="shared" si="16"/>
        <v>9.0989601724305341E-2</v>
      </c>
    </row>
    <row r="180" spans="1:15" x14ac:dyDescent="0.25">
      <c r="A180" s="1">
        <f>Forecast_Data!C174</f>
        <v>2012</v>
      </c>
      <c r="B180" s="1">
        <v>1</v>
      </c>
      <c r="C180" s="1">
        <f>Forecast_Data!E174</f>
        <v>0</v>
      </c>
      <c r="D180" s="1">
        <f>Forecast_Data!F174</f>
        <v>0</v>
      </c>
      <c r="E180" s="1">
        <f>Forecast_Data!G174</f>
        <v>0</v>
      </c>
      <c r="F180" s="1">
        <f>Forecast_Data!H174</f>
        <v>0</v>
      </c>
      <c r="G180" s="1">
        <f>Forecast_Data!I174</f>
        <v>0</v>
      </c>
      <c r="H180" s="1">
        <f>Forecast_Data!J174</f>
        <v>55</v>
      </c>
      <c r="I180" s="1">
        <f>Forecast_Data!K174</f>
        <v>0</v>
      </c>
      <c r="J180" s="1" t="str">
        <f>Forecast_Data!L174</f>
        <v>David Akers</v>
      </c>
      <c r="K180" s="2">
        <f>VLOOKUP(J180,Estimates!$C$9:$F$35,4,FALSE)</f>
        <v>14.287751232001201</v>
      </c>
      <c r="L180" s="2">
        <f t="shared" si="13"/>
        <v>0.3306</v>
      </c>
      <c r="M180" s="13">
        <f t="shared" si="14"/>
        <v>0.59451467197676189</v>
      </c>
      <c r="N180" s="13">
        <f t="shared" si="15"/>
        <v>-0.59451467197676189</v>
      </c>
      <c r="O180" s="4">
        <f t="shared" si="16"/>
        <v>0.35344769519563679</v>
      </c>
    </row>
    <row r="181" spans="1:15" x14ac:dyDescent="0.25">
      <c r="A181" s="1">
        <f>Forecast_Data!C175</f>
        <v>2012</v>
      </c>
      <c r="B181" s="1">
        <v>1</v>
      </c>
      <c r="C181" s="1">
        <f>Forecast_Data!E175</f>
        <v>0</v>
      </c>
      <c r="D181" s="1">
        <f>Forecast_Data!F175</f>
        <v>0</v>
      </c>
      <c r="E181" s="1">
        <f>Forecast_Data!G175</f>
        <v>0</v>
      </c>
      <c r="F181" s="1">
        <f>Forecast_Data!H175</f>
        <v>0</v>
      </c>
      <c r="G181" s="1">
        <f>Forecast_Data!I175</f>
        <v>0</v>
      </c>
      <c r="H181" s="1">
        <f>Forecast_Data!J175</f>
        <v>36</v>
      </c>
      <c r="I181" s="1">
        <f>Forecast_Data!K175</f>
        <v>1</v>
      </c>
      <c r="J181" s="1" t="str">
        <f>Forecast_Data!L175</f>
        <v>David Akers</v>
      </c>
      <c r="K181" s="2">
        <f>VLOOKUP(J181,Estimates!$C$9:$F$35,4,FALSE)</f>
        <v>14.287751232001201</v>
      </c>
      <c r="L181" s="2">
        <f t="shared" si="13"/>
        <v>0.3306</v>
      </c>
      <c r="M181" s="13">
        <f t="shared" si="14"/>
        <v>0.92207324417106118</v>
      </c>
      <c r="N181" s="13">
        <f t="shared" si="15"/>
        <v>7.7926755828938821E-2</v>
      </c>
      <c r="O181" s="4">
        <f t="shared" si="16"/>
        <v>6.0725792740230506E-3</v>
      </c>
    </row>
    <row r="182" spans="1:15" x14ac:dyDescent="0.25">
      <c r="A182" s="1">
        <f>Forecast_Data!C176</f>
        <v>2012</v>
      </c>
      <c r="B182" s="1">
        <v>1</v>
      </c>
      <c r="C182" s="1">
        <f>Forecast_Data!E176</f>
        <v>0</v>
      </c>
      <c r="D182" s="1">
        <f>Forecast_Data!F176</f>
        <v>0</v>
      </c>
      <c r="E182" s="1">
        <f>Forecast_Data!G176</f>
        <v>0</v>
      </c>
      <c r="F182" s="1">
        <f>Forecast_Data!H176</f>
        <v>0</v>
      </c>
      <c r="G182" s="1">
        <f>Forecast_Data!I176</f>
        <v>0</v>
      </c>
      <c r="H182" s="1">
        <f>Forecast_Data!J176</f>
        <v>40</v>
      </c>
      <c r="I182" s="1">
        <f>Forecast_Data!K176</f>
        <v>0</v>
      </c>
      <c r="J182" s="1" t="str">
        <f>Forecast_Data!L176</f>
        <v>David Akers</v>
      </c>
      <c r="K182" s="2">
        <f>VLOOKUP(J182,Estimates!$C$9:$F$35,4,FALSE)</f>
        <v>14.287751232001201</v>
      </c>
      <c r="L182" s="2">
        <f t="shared" si="13"/>
        <v>0.3306</v>
      </c>
      <c r="M182" s="13">
        <f t="shared" si="14"/>
        <v>0.88711166210674319</v>
      </c>
      <c r="N182" s="13">
        <f t="shared" si="15"/>
        <v>-0.88711166210674319</v>
      </c>
      <c r="O182" s="4">
        <f t="shared" si="16"/>
        <v>0.78696710104578849</v>
      </c>
    </row>
    <row r="183" spans="1:15" x14ac:dyDescent="0.25">
      <c r="A183" s="1">
        <f>Forecast_Data!C177</f>
        <v>2012</v>
      </c>
      <c r="B183" s="1">
        <v>1</v>
      </c>
      <c r="C183" s="1">
        <f>Forecast_Data!E177</f>
        <v>0</v>
      </c>
      <c r="D183" s="1">
        <f>Forecast_Data!F177</f>
        <v>0</v>
      </c>
      <c r="E183" s="1">
        <f>Forecast_Data!G177</f>
        <v>0</v>
      </c>
      <c r="F183" s="1">
        <f>Forecast_Data!H177</f>
        <v>0</v>
      </c>
      <c r="G183" s="1">
        <f>Forecast_Data!I177</f>
        <v>0</v>
      </c>
      <c r="H183" s="1">
        <f>Forecast_Data!J177</f>
        <v>40</v>
      </c>
      <c r="I183" s="1">
        <f>Forecast_Data!K177</f>
        <v>1</v>
      </c>
      <c r="J183" s="1" t="str">
        <f>Forecast_Data!L177</f>
        <v>David Akers</v>
      </c>
      <c r="K183" s="2">
        <f>VLOOKUP(J183,Estimates!$C$9:$F$35,4,FALSE)</f>
        <v>14.287751232001201</v>
      </c>
      <c r="L183" s="2">
        <f t="shared" si="13"/>
        <v>0.3306</v>
      </c>
      <c r="M183" s="13">
        <f t="shared" si="14"/>
        <v>0.88711166210674319</v>
      </c>
      <c r="N183" s="13">
        <f t="shared" si="15"/>
        <v>0.11288833789325681</v>
      </c>
      <c r="O183" s="4">
        <f t="shared" si="16"/>
        <v>1.2743776832302121E-2</v>
      </c>
    </row>
    <row r="184" spans="1:15" x14ac:dyDescent="0.25">
      <c r="A184" s="1">
        <f>Forecast_Data!C178</f>
        <v>2012</v>
      </c>
      <c r="B184" s="1">
        <v>1</v>
      </c>
      <c r="C184" s="1">
        <f>Forecast_Data!E178</f>
        <v>0</v>
      </c>
      <c r="D184" s="1">
        <f>Forecast_Data!F178</f>
        <v>0</v>
      </c>
      <c r="E184" s="1">
        <f>Forecast_Data!G178</f>
        <v>0</v>
      </c>
      <c r="F184" s="1">
        <f>Forecast_Data!H178</f>
        <v>1</v>
      </c>
      <c r="G184" s="1">
        <f>Forecast_Data!I178</f>
        <v>0</v>
      </c>
      <c r="H184" s="1">
        <f>Forecast_Data!J178</f>
        <v>19</v>
      </c>
      <c r="I184" s="1">
        <f>Forecast_Data!K178</f>
        <v>1</v>
      </c>
      <c r="J184" s="1" t="str">
        <f>Forecast_Data!L178</f>
        <v>David Akers</v>
      </c>
      <c r="K184" s="2">
        <f>VLOOKUP(J184,Estimates!$C$9:$F$35,4,FALSE)</f>
        <v>14.287751232001201</v>
      </c>
      <c r="L184" s="2">
        <f t="shared" si="13"/>
        <v>0.3306</v>
      </c>
      <c r="M184" s="13">
        <f t="shared" si="14"/>
        <v>0.99497581687605763</v>
      </c>
      <c r="N184" s="13">
        <f t="shared" si="15"/>
        <v>5.0241831239423718E-3</v>
      </c>
      <c r="O184" s="4">
        <f t="shared" si="16"/>
        <v>2.5242416062907329E-5</v>
      </c>
    </row>
    <row r="185" spans="1:15" x14ac:dyDescent="0.25">
      <c r="A185" s="1">
        <f>Forecast_Data!C179</f>
        <v>2012</v>
      </c>
      <c r="B185" s="1">
        <v>1</v>
      </c>
      <c r="C185" s="1">
        <f>Forecast_Data!E179</f>
        <v>0</v>
      </c>
      <c r="D185" s="1">
        <f>Forecast_Data!F179</f>
        <v>0</v>
      </c>
      <c r="E185" s="1">
        <f>Forecast_Data!G179</f>
        <v>0</v>
      </c>
      <c r="F185" s="1">
        <f>Forecast_Data!H179</f>
        <v>1</v>
      </c>
      <c r="G185" s="1">
        <f>Forecast_Data!I179</f>
        <v>0</v>
      </c>
      <c r="H185" s="1">
        <f>Forecast_Data!J179</f>
        <v>43</v>
      </c>
      <c r="I185" s="1">
        <f>Forecast_Data!K179</f>
        <v>0</v>
      </c>
      <c r="J185" s="1" t="str">
        <f>Forecast_Data!L179</f>
        <v>David Akers</v>
      </c>
      <c r="K185" s="2">
        <f>VLOOKUP(J185,Estimates!$C$9:$F$35,4,FALSE)</f>
        <v>14.287751232001201</v>
      </c>
      <c r="L185" s="2">
        <f t="shared" si="13"/>
        <v>0.3306</v>
      </c>
      <c r="M185" s="13">
        <f t="shared" si="14"/>
        <v>0.82350414763547009</v>
      </c>
      <c r="N185" s="13">
        <f t="shared" si="15"/>
        <v>-0.82350414763547009</v>
      </c>
      <c r="O185" s="4">
        <f t="shared" si="16"/>
        <v>0.67815908117282209</v>
      </c>
    </row>
    <row r="186" spans="1:15" x14ac:dyDescent="0.25">
      <c r="A186" s="1">
        <f>Forecast_Data!C180</f>
        <v>2012</v>
      </c>
      <c r="B186" s="1">
        <v>1</v>
      </c>
      <c r="C186" s="1">
        <f>Forecast_Data!E180</f>
        <v>0</v>
      </c>
      <c r="D186" s="1">
        <f>Forecast_Data!F180</f>
        <v>0</v>
      </c>
      <c r="E186" s="1">
        <f>Forecast_Data!G180</f>
        <v>0</v>
      </c>
      <c r="F186" s="1">
        <f>Forecast_Data!H180</f>
        <v>1</v>
      </c>
      <c r="G186" s="1">
        <f>Forecast_Data!I180</f>
        <v>0</v>
      </c>
      <c r="H186" s="1">
        <f>Forecast_Data!J180</f>
        <v>42</v>
      </c>
      <c r="I186" s="1">
        <f>Forecast_Data!K180</f>
        <v>1</v>
      </c>
      <c r="J186" s="1" t="str">
        <f>Forecast_Data!L180</f>
        <v>David Akers</v>
      </c>
      <c r="K186" s="2">
        <f>VLOOKUP(J186,Estimates!$C$9:$F$35,4,FALSE)</f>
        <v>14.287751232001201</v>
      </c>
      <c r="L186" s="2">
        <f t="shared" si="13"/>
        <v>0.3306</v>
      </c>
      <c r="M186" s="13">
        <f t="shared" si="14"/>
        <v>0.8369900201263083</v>
      </c>
      <c r="N186" s="13">
        <f t="shared" si="15"/>
        <v>0.1630099798736917</v>
      </c>
      <c r="O186" s="4">
        <f t="shared" si="16"/>
        <v>2.6572253538421374E-2</v>
      </c>
    </row>
    <row r="187" spans="1:15" x14ac:dyDescent="0.25">
      <c r="A187" s="1">
        <f>Forecast_Data!C181</f>
        <v>2012</v>
      </c>
      <c r="B187" s="1">
        <v>1</v>
      </c>
      <c r="C187" s="1">
        <f>Forecast_Data!E181</f>
        <v>0</v>
      </c>
      <c r="D187" s="1">
        <f>Forecast_Data!F181</f>
        <v>0</v>
      </c>
      <c r="E187" s="1">
        <f>Forecast_Data!G181</f>
        <v>0</v>
      </c>
      <c r="F187" s="1">
        <f>Forecast_Data!H181</f>
        <v>1</v>
      </c>
      <c r="G187" s="1">
        <f>Forecast_Data!I181</f>
        <v>0</v>
      </c>
      <c r="H187" s="1">
        <f>Forecast_Data!J181</f>
        <v>52</v>
      </c>
      <c r="I187" s="1">
        <f>Forecast_Data!K181</f>
        <v>0</v>
      </c>
      <c r="J187" s="1" t="str">
        <f>Forecast_Data!L181</f>
        <v>David Akers</v>
      </c>
      <c r="K187" s="2">
        <f>VLOOKUP(J187,Estimates!$C$9:$F$35,4,FALSE)</f>
        <v>14.287751232001201</v>
      </c>
      <c r="L187" s="2">
        <f t="shared" si="13"/>
        <v>0.3306</v>
      </c>
      <c r="M187" s="13">
        <f t="shared" si="14"/>
        <v>0.63888507187845534</v>
      </c>
      <c r="N187" s="13">
        <f t="shared" si="15"/>
        <v>-0.63888507187845534</v>
      </c>
      <c r="O187" s="4">
        <f t="shared" si="16"/>
        <v>0.40817413506913902</v>
      </c>
    </row>
    <row r="188" spans="1:15" x14ac:dyDescent="0.25">
      <c r="A188" s="1">
        <f>Forecast_Data!C182</f>
        <v>2012</v>
      </c>
      <c r="B188" s="1">
        <v>1</v>
      </c>
      <c r="C188" s="1">
        <f>Forecast_Data!E182</f>
        <v>0</v>
      </c>
      <c r="D188" s="1">
        <f>Forecast_Data!F182</f>
        <v>0</v>
      </c>
      <c r="E188" s="1">
        <f>Forecast_Data!G182</f>
        <v>1</v>
      </c>
      <c r="F188" s="1">
        <f>Forecast_Data!H182</f>
        <v>1</v>
      </c>
      <c r="G188" s="1">
        <f>Forecast_Data!I182</f>
        <v>0</v>
      </c>
      <c r="H188" s="1">
        <f>Forecast_Data!J182</f>
        <v>38</v>
      </c>
      <c r="I188" s="1">
        <f>Forecast_Data!K182</f>
        <v>1</v>
      </c>
      <c r="J188" s="1" t="str">
        <f>Forecast_Data!L182</f>
        <v>David Akers</v>
      </c>
      <c r="K188" s="2">
        <f>VLOOKUP(J188,Estimates!$C$9:$F$35,4,FALSE)</f>
        <v>14.287751232001201</v>
      </c>
      <c r="L188" s="2">
        <f t="shared" si="13"/>
        <v>0.3306</v>
      </c>
      <c r="M188" s="13">
        <f t="shared" si="14"/>
        <v>0.86144717909878898</v>
      </c>
      <c r="N188" s="13">
        <f t="shared" si="15"/>
        <v>0.13855282090121102</v>
      </c>
      <c r="O188" s="4">
        <f t="shared" si="16"/>
        <v>1.9196884179683057E-2</v>
      </c>
    </row>
    <row r="189" spans="1:15" x14ac:dyDescent="0.25">
      <c r="A189" s="1">
        <f>Forecast_Data!C183</f>
        <v>2012</v>
      </c>
      <c r="B189" s="1">
        <v>1</v>
      </c>
      <c r="C189" s="1">
        <f>Forecast_Data!E183</f>
        <v>0</v>
      </c>
      <c r="D189" s="1">
        <f>Forecast_Data!F183</f>
        <v>0</v>
      </c>
      <c r="E189" s="1">
        <f>Forecast_Data!G183</f>
        <v>1</v>
      </c>
      <c r="F189" s="1">
        <f>Forecast_Data!H183</f>
        <v>1</v>
      </c>
      <c r="G189" s="1">
        <f>Forecast_Data!I183</f>
        <v>0</v>
      </c>
      <c r="H189" s="1">
        <f>Forecast_Data!J183</f>
        <v>28</v>
      </c>
      <c r="I189" s="1">
        <f>Forecast_Data!K183</f>
        <v>1</v>
      </c>
      <c r="J189" s="1" t="str">
        <f>Forecast_Data!L183</f>
        <v>David Akers</v>
      </c>
      <c r="K189" s="2">
        <f>VLOOKUP(J189,Estimates!$C$9:$F$35,4,FALSE)</f>
        <v>14.287751232001201</v>
      </c>
      <c r="L189" s="2">
        <f t="shared" si="13"/>
        <v>0.3306</v>
      </c>
      <c r="M189" s="13">
        <f t="shared" si="14"/>
        <v>0.95725151179246515</v>
      </c>
      <c r="N189" s="13">
        <f t="shared" si="15"/>
        <v>4.2748488207534852E-2</v>
      </c>
      <c r="O189" s="4">
        <f t="shared" si="16"/>
        <v>1.8274332440297463E-3</v>
      </c>
    </row>
    <row r="190" spans="1:15" x14ac:dyDescent="0.25">
      <c r="A190" s="1">
        <f>Forecast_Data!C184</f>
        <v>2012</v>
      </c>
      <c r="B190" s="1">
        <v>1</v>
      </c>
      <c r="C190" s="1">
        <f>Forecast_Data!E184</f>
        <v>0</v>
      </c>
      <c r="D190" s="1">
        <f>Forecast_Data!F184</f>
        <v>0</v>
      </c>
      <c r="E190" s="1">
        <f>Forecast_Data!G184</f>
        <v>0</v>
      </c>
      <c r="F190" s="1">
        <f>Forecast_Data!H184</f>
        <v>1</v>
      </c>
      <c r="G190" s="1">
        <f>Forecast_Data!I184</f>
        <v>0</v>
      </c>
      <c r="H190" s="1">
        <f>Forecast_Data!J184</f>
        <v>43</v>
      </c>
      <c r="I190" s="1">
        <f>Forecast_Data!K184</f>
        <v>1</v>
      </c>
      <c r="J190" s="1" t="str">
        <f>Forecast_Data!L184</f>
        <v>David Akers</v>
      </c>
      <c r="K190" s="2">
        <f>VLOOKUP(J190,Estimates!$C$9:$F$35,4,FALSE)</f>
        <v>14.287751232001201</v>
      </c>
      <c r="L190" s="2">
        <f t="shared" si="13"/>
        <v>0.3306</v>
      </c>
      <c r="M190" s="13">
        <f t="shared" si="14"/>
        <v>0.82350414763547009</v>
      </c>
      <c r="N190" s="13">
        <f t="shared" si="15"/>
        <v>0.17649585236452991</v>
      </c>
      <c r="O190" s="4">
        <f t="shared" si="16"/>
        <v>3.1150785901881941E-2</v>
      </c>
    </row>
    <row r="191" spans="1:15" x14ac:dyDescent="0.25">
      <c r="A191" s="1">
        <f>Forecast_Data!C185</f>
        <v>2012</v>
      </c>
      <c r="B191" s="1">
        <v>1</v>
      </c>
      <c r="C191" s="1">
        <f>Forecast_Data!E185</f>
        <v>0</v>
      </c>
      <c r="D191" s="1">
        <f>Forecast_Data!F185</f>
        <v>0</v>
      </c>
      <c r="E191" s="1">
        <f>Forecast_Data!G185</f>
        <v>0</v>
      </c>
      <c r="F191" s="1">
        <f>Forecast_Data!H185</f>
        <v>1</v>
      </c>
      <c r="G191" s="1">
        <f>Forecast_Data!I185</f>
        <v>0</v>
      </c>
      <c r="H191" s="1">
        <f>Forecast_Data!J185</f>
        <v>33</v>
      </c>
      <c r="I191" s="1">
        <f>Forecast_Data!K185</f>
        <v>1</v>
      </c>
      <c r="J191" s="1" t="str">
        <f>Forecast_Data!L185</f>
        <v>David Akers</v>
      </c>
      <c r="K191" s="2">
        <f>VLOOKUP(J191,Estimates!$C$9:$F$35,4,FALSE)</f>
        <v>14.287751232001201</v>
      </c>
      <c r="L191" s="2">
        <f t="shared" si="13"/>
        <v>0.3306</v>
      </c>
      <c r="M191" s="13">
        <f t="shared" si="14"/>
        <v>0.93007571638144504</v>
      </c>
      <c r="N191" s="13">
        <f t="shared" si="15"/>
        <v>6.9924283618554961E-2</v>
      </c>
      <c r="O191" s="4">
        <f t="shared" si="16"/>
        <v>4.889405439568114E-3</v>
      </c>
    </row>
    <row r="192" spans="1:15" x14ac:dyDescent="0.25">
      <c r="A192" s="1">
        <f>Forecast_Data!C186</f>
        <v>2012</v>
      </c>
      <c r="B192" s="1">
        <v>1</v>
      </c>
      <c r="C192" s="1">
        <f>Forecast_Data!E186</f>
        <v>0</v>
      </c>
      <c r="D192" s="1">
        <f>Forecast_Data!F186</f>
        <v>0</v>
      </c>
      <c r="E192" s="1">
        <f>Forecast_Data!G186</f>
        <v>0</v>
      </c>
      <c r="F192" s="1">
        <f>Forecast_Data!H186</f>
        <v>1</v>
      </c>
      <c r="G192" s="1">
        <f>Forecast_Data!I186</f>
        <v>0</v>
      </c>
      <c r="H192" s="1">
        <f>Forecast_Data!J186</f>
        <v>41</v>
      </c>
      <c r="I192" s="1">
        <f>Forecast_Data!K186</f>
        <v>0</v>
      </c>
      <c r="J192" s="1" t="str">
        <f>Forecast_Data!L186</f>
        <v>David Akers</v>
      </c>
      <c r="K192" s="2">
        <f>VLOOKUP(J192,Estimates!$C$9:$F$35,4,FALSE)</f>
        <v>14.287751232001201</v>
      </c>
      <c r="L192" s="2">
        <f t="shared" si="13"/>
        <v>0.3306</v>
      </c>
      <c r="M192" s="13">
        <f t="shared" si="14"/>
        <v>0.84965268793027926</v>
      </c>
      <c r="N192" s="13">
        <f t="shared" si="15"/>
        <v>-0.84965268793027926</v>
      </c>
      <c r="O192" s="4">
        <f t="shared" si="16"/>
        <v>0.72190969010714856</v>
      </c>
    </row>
    <row r="193" spans="1:15" x14ac:dyDescent="0.25">
      <c r="A193" s="1">
        <f>Forecast_Data!C187</f>
        <v>2012</v>
      </c>
      <c r="B193" s="1">
        <v>1</v>
      </c>
      <c r="C193" s="1">
        <f>Forecast_Data!E187</f>
        <v>0</v>
      </c>
      <c r="D193" s="1">
        <f>Forecast_Data!F187</f>
        <v>0</v>
      </c>
      <c r="E193" s="1">
        <f>Forecast_Data!G187</f>
        <v>1</v>
      </c>
      <c r="F193" s="1">
        <f>Forecast_Data!H187</f>
        <v>1</v>
      </c>
      <c r="G193" s="1">
        <f>Forecast_Data!I187</f>
        <v>0</v>
      </c>
      <c r="H193" s="1">
        <f>Forecast_Data!J187</f>
        <v>32</v>
      </c>
      <c r="I193" s="1">
        <f>Forecast_Data!K187</f>
        <v>1</v>
      </c>
      <c r="J193" s="1" t="str">
        <f>Forecast_Data!L187</f>
        <v>David Akers</v>
      </c>
      <c r="K193" s="2">
        <f>VLOOKUP(J193,Estimates!$C$9:$F$35,4,FALSE)</f>
        <v>14.287751232001201</v>
      </c>
      <c r="L193" s="2">
        <f t="shared" si="13"/>
        <v>0.3306</v>
      </c>
      <c r="M193" s="13">
        <f t="shared" si="14"/>
        <v>0.92528345822597691</v>
      </c>
      <c r="N193" s="13">
        <f t="shared" si="15"/>
        <v>7.4716541774023093E-2</v>
      </c>
      <c r="O193" s="4">
        <f t="shared" si="16"/>
        <v>5.5825616146693378E-3</v>
      </c>
    </row>
    <row r="194" spans="1:15" x14ac:dyDescent="0.25">
      <c r="A194" s="1">
        <f>Forecast_Data!C188</f>
        <v>2012</v>
      </c>
      <c r="B194" s="1">
        <v>1</v>
      </c>
      <c r="C194" s="1">
        <f>Forecast_Data!E188</f>
        <v>0</v>
      </c>
      <c r="D194" s="1">
        <f>Forecast_Data!F188</f>
        <v>0</v>
      </c>
      <c r="E194" s="1">
        <f>Forecast_Data!G188</f>
        <v>1</v>
      </c>
      <c r="F194" s="1">
        <f>Forecast_Data!H188</f>
        <v>1</v>
      </c>
      <c r="G194" s="1">
        <f>Forecast_Data!I188</f>
        <v>0</v>
      </c>
      <c r="H194" s="1">
        <f>Forecast_Data!J188</f>
        <v>37</v>
      </c>
      <c r="I194" s="1">
        <f>Forecast_Data!K188</f>
        <v>1</v>
      </c>
      <c r="J194" s="1" t="str">
        <f>Forecast_Data!L188</f>
        <v>David Akers</v>
      </c>
      <c r="K194" s="2">
        <f>VLOOKUP(J194,Estimates!$C$9:$F$35,4,FALSE)</f>
        <v>14.287751232001201</v>
      </c>
      <c r="L194" s="2">
        <f t="shared" si="13"/>
        <v>0.3306</v>
      </c>
      <c r="M194" s="13">
        <f t="shared" si="14"/>
        <v>0.87333819122215384</v>
      </c>
      <c r="N194" s="13">
        <f t="shared" si="15"/>
        <v>0.12666180877784616</v>
      </c>
      <c r="O194" s="4">
        <f t="shared" si="16"/>
        <v>1.6043213802875666E-2</v>
      </c>
    </row>
    <row r="195" spans="1:15" x14ac:dyDescent="0.25">
      <c r="A195" s="1">
        <f>Forecast_Data!C189</f>
        <v>2012</v>
      </c>
      <c r="B195" s="1">
        <v>1</v>
      </c>
      <c r="C195" s="1">
        <f>Forecast_Data!E189</f>
        <v>0</v>
      </c>
      <c r="D195" s="1">
        <f>Forecast_Data!F189</f>
        <v>0</v>
      </c>
      <c r="E195" s="1">
        <f>Forecast_Data!G189</f>
        <v>1</v>
      </c>
      <c r="F195" s="1">
        <f>Forecast_Data!H189</f>
        <v>1</v>
      </c>
      <c r="G195" s="1">
        <f>Forecast_Data!I189</f>
        <v>0</v>
      </c>
      <c r="H195" s="1">
        <f>Forecast_Data!J189</f>
        <v>32</v>
      </c>
      <c r="I195" s="1">
        <f>Forecast_Data!K189</f>
        <v>1</v>
      </c>
      <c r="J195" s="1" t="str">
        <f>Forecast_Data!L189</f>
        <v>David Akers</v>
      </c>
      <c r="K195" s="2">
        <f>VLOOKUP(J195,Estimates!$C$9:$F$35,4,FALSE)</f>
        <v>14.287751232001201</v>
      </c>
      <c r="L195" s="2">
        <f t="shared" si="13"/>
        <v>0.3306</v>
      </c>
      <c r="M195" s="13">
        <f t="shared" si="14"/>
        <v>0.92528345822597691</v>
      </c>
      <c r="N195" s="13">
        <f t="shared" si="15"/>
        <v>7.4716541774023093E-2</v>
      </c>
      <c r="O195" s="4">
        <f t="shared" si="16"/>
        <v>5.5825616146693378E-3</v>
      </c>
    </row>
    <row r="196" spans="1:15" x14ac:dyDescent="0.25">
      <c r="A196" s="1">
        <f>Forecast_Data!C190</f>
        <v>2012</v>
      </c>
      <c r="B196" s="1">
        <v>1</v>
      </c>
      <c r="C196" s="1">
        <f>Forecast_Data!E190</f>
        <v>0</v>
      </c>
      <c r="D196" s="1">
        <f>Forecast_Data!F190</f>
        <v>0</v>
      </c>
      <c r="E196" s="1">
        <f>Forecast_Data!G190</f>
        <v>0</v>
      </c>
      <c r="F196" s="1">
        <f>Forecast_Data!H190</f>
        <v>1</v>
      </c>
      <c r="G196" s="1">
        <f>Forecast_Data!I190</f>
        <v>0</v>
      </c>
      <c r="H196" s="1">
        <f>Forecast_Data!J190</f>
        <v>30</v>
      </c>
      <c r="I196" s="1">
        <f>Forecast_Data!K190</f>
        <v>1</v>
      </c>
      <c r="J196" s="1" t="str">
        <f>Forecast_Data!L190</f>
        <v>David Akers</v>
      </c>
      <c r="K196" s="2">
        <f>VLOOKUP(J196,Estimates!$C$9:$F$35,4,FALSE)</f>
        <v>14.287751232001201</v>
      </c>
      <c r="L196" s="2">
        <f t="shared" si="13"/>
        <v>0.3306</v>
      </c>
      <c r="M196" s="13">
        <f t="shared" si="14"/>
        <v>0.95237351163275685</v>
      </c>
      <c r="N196" s="13">
        <f t="shared" si="15"/>
        <v>4.7626488367243147E-2</v>
      </c>
      <c r="O196" s="4">
        <f t="shared" si="16"/>
        <v>2.2682823941951469E-3</v>
      </c>
    </row>
    <row r="197" spans="1:15" x14ac:dyDescent="0.25">
      <c r="A197" s="1">
        <f>Forecast_Data!C191</f>
        <v>2012</v>
      </c>
      <c r="B197" s="1">
        <v>1</v>
      </c>
      <c r="C197" s="1">
        <f>Forecast_Data!E191</f>
        <v>0</v>
      </c>
      <c r="D197" s="1">
        <f>Forecast_Data!F191</f>
        <v>0</v>
      </c>
      <c r="E197" s="1">
        <f>Forecast_Data!G191</f>
        <v>0</v>
      </c>
      <c r="F197" s="1">
        <f>Forecast_Data!H191</f>
        <v>1</v>
      </c>
      <c r="G197" s="1">
        <f>Forecast_Data!I191</f>
        <v>0</v>
      </c>
      <c r="H197" s="1">
        <f>Forecast_Data!J191</f>
        <v>37</v>
      </c>
      <c r="I197" s="1">
        <f>Forecast_Data!K191</f>
        <v>1</v>
      </c>
      <c r="J197" s="1" t="str">
        <f>Forecast_Data!L191</f>
        <v>David Akers</v>
      </c>
      <c r="K197" s="2">
        <f>VLOOKUP(J197,Estimates!$C$9:$F$35,4,FALSE)</f>
        <v>14.287751232001201</v>
      </c>
      <c r="L197" s="2">
        <f t="shared" si="13"/>
        <v>0.3306</v>
      </c>
      <c r="M197" s="13">
        <f t="shared" si="14"/>
        <v>0.89386250084826191</v>
      </c>
      <c r="N197" s="13">
        <f t="shared" si="15"/>
        <v>0.10613749915173809</v>
      </c>
      <c r="O197" s="4">
        <f t="shared" si="16"/>
        <v>1.1265168726185205E-2</v>
      </c>
    </row>
    <row r="198" spans="1:15" x14ac:dyDescent="0.25">
      <c r="A198" s="1">
        <f>Forecast_Data!C192</f>
        <v>2012</v>
      </c>
      <c r="B198" s="1">
        <v>1</v>
      </c>
      <c r="C198" s="1">
        <f>Forecast_Data!E192</f>
        <v>1</v>
      </c>
      <c r="D198" s="1">
        <f>Forecast_Data!F192</f>
        <v>1</v>
      </c>
      <c r="E198" s="1">
        <f>Forecast_Data!G192</f>
        <v>0</v>
      </c>
      <c r="F198" s="1">
        <f>Forecast_Data!H192</f>
        <v>0</v>
      </c>
      <c r="G198" s="1">
        <f>Forecast_Data!I192</f>
        <v>0</v>
      </c>
      <c r="H198" s="1">
        <f>Forecast_Data!J192</f>
        <v>39</v>
      </c>
      <c r="I198" s="1">
        <f>Forecast_Data!K192</f>
        <v>0</v>
      </c>
      <c r="J198" s="1" t="str">
        <f>Forecast_Data!L192</f>
        <v>David Akers</v>
      </c>
      <c r="K198" s="2">
        <f>VLOOKUP(J198,Estimates!$C$9:$F$35,4,FALSE)</f>
        <v>14.287751232001201</v>
      </c>
      <c r="L198" s="2">
        <f t="shared" si="13"/>
        <v>0.3306</v>
      </c>
      <c r="M198" s="13">
        <f t="shared" si="14"/>
        <v>0.81659768553087853</v>
      </c>
      <c r="N198" s="13">
        <f t="shared" si="15"/>
        <v>-0.81659768553087853</v>
      </c>
      <c r="O198" s="4">
        <f t="shared" si="16"/>
        <v>0.66683178001438759</v>
      </c>
    </row>
    <row r="199" spans="1:15" x14ac:dyDescent="0.25">
      <c r="A199" s="1">
        <f>Forecast_Data!C193</f>
        <v>2012</v>
      </c>
      <c r="B199" s="1">
        <v>1</v>
      </c>
      <c r="C199" s="1">
        <f>Forecast_Data!E193</f>
        <v>1</v>
      </c>
      <c r="D199" s="1">
        <f>Forecast_Data!F193</f>
        <v>1</v>
      </c>
      <c r="E199" s="1">
        <f>Forecast_Data!G193</f>
        <v>0</v>
      </c>
      <c r="F199" s="1">
        <f>Forecast_Data!H193</f>
        <v>0</v>
      </c>
      <c r="G199" s="1">
        <f>Forecast_Data!I193</f>
        <v>0</v>
      </c>
      <c r="H199" s="1">
        <f>Forecast_Data!J193</f>
        <v>20</v>
      </c>
      <c r="I199" s="1">
        <f>Forecast_Data!K193</f>
        <v>1</v>
      </c>
      <c r="J199" s="1" t="str">
        <f>Forecast_Data!L193</f>
        <v>David Akers</v>
      </c>
      <c r="K199" s="2">
        <f>VLOOKUP(J199,Estimates!$C$9:$F$35,4,FALSE)</f>
        <v>14.287751232001201</v>
      </c>
      <c r="L199" s="2">
        <f t="shared" si="13"/>
        <v>0.3306</v>
      </c>
      <c r="M199" s="13">
        <f t="shared" si="14"/>
        <v>0.98984621319195198</v>
      </c>
      <c r="N199" s="13">
        <f t="shared" si="15"/>
        <v>1.0153786808048015E-2</v>
      </c>
      <c r="O199" s="4">
        <f t="shared" si="16"/>
        <v>1.030993865432899E-4</v>
      </c>
    </row>
    <row r="200" spans="1:15" x14ac:dyDescent="0.25">
      <c r="A200" s="1">
        <f>Forecast_Data!C194</f>
        <v>2012</v>
      </c>
      <c r="B200" s="1">
        <v>1</v>
      </c>
      <c r="C200" s="1">
        <f>Forecast_Data!E194</f>
        <v>1</v>
      </c>
      <c r="D200" s="1">
        <f>Forecast_Data!F194</f>
        <v>1</v>
      </c>
      <c r="E200" s="1">
        <f>Forecast_Data!G194</f>
        <v>0</v>
      </c>
      <c r="F200" s="1">
        <f>Forecast_Data!H194</f>
        <v>0</v>
      </c>
      <c r="G200" s="1">
        <f>Forecast_Data!I194</f>
        <v>0</v>
      </c>
      <c r="H200" s="1">
        <f>Forecast_Data!J194</f>
        <v>28</v>
      </c>
      <c r="I200" s="1">
        <f>Forecast_Data!K194</f>
        <v>1</v>
      </c>
      <c r="J200" s="1" t="str">
        <f>Forecast_Data!L194</f>
        <v>David Akers</v>
      </c>
      <c r="K200" s="2">
        <f>VLOOKUP(J200,Estimates!$C$9:$F$35,4,FALSE)</f>
        <v>14.287751232001201</v>
      </c>
      <c r="L200" s="2">
        <f t="shared" si="13"/>
        <v>0.3306</v>
      </c>
      <c r="M200" s="13">
        <f t="shared" si="14"/>
        <v>0.94661384928600267</v>
      </c>
      <c r="N200" s="13">
        <f t="shared" si="15"/>
        <v>5.3386150713997327E-2</v>
      </c>
      <c r="O200" s="4">
        <f t="shared" si="16"/>
        <v>2.8500810880576371E-3</v>
      </c>
    </row>
    <row r="201" spans="1:15" x14ac:dyDescent="0.25">
      <c r="A201" s="1">
        <f>Forecast_Data!C195</f>
        <v>2012</v>
      </c>
      <c r="B201" s="1">
        <v>1</v>
      </c>
      <c r="C201" s="1">
        <f>Forecast_Data!E195</f>
        <v>1</v>
      </c>
      <c r="D201" s="1">
        <f>Forecast_Data!F195</f>
        <v>1</v>
      </c>
      <c r="E201" s="1">
        <f>Forecast_Data!G195</f>
        <v>0</v>
      </c>
      <c r="F201" s="1">
        <f>Forecast_Data!H195</f>
        <v>0</v>
      </c>
      <c r="G201" s="1">
        <f>Forecast_Data!I195</f>
        <v>0</v>
      </c>
      <c r="H201" s="1">
        <f>Forecast_Data!J195</f>
        <v>21</v>
      </c>
      <c r="I201" s="1">
        <f>Forecast_Data!K195</f>
        <v>0</v>
      </c>
      <c r="J201" s="1" t="str">
        <f>Forecast_Data!L195</f>
        <v>David Akers</v>
      </c>
      <c r="K201" s="2">
        <f>VLOOKUP(J201,Estimates!$C$9:$F$35,4,FALSE)</f>
        <v>14.287751232001201</v>
      </c>
      <c r="L201" s="2">
        <f t="shared" ref="L201:L264" si="17">IF(A201=2012,$A$5,IF(A201=2013,$B$5,IF(A201=2014,$C$5,$D$5)))</f>
        <v>0.3306</v>
      </c>
      <c r="M201" s="13">
        <f t="shared" ref="M201:M264" si="18">1/(1+EXP(-(SUMPRODUCT($A$3:$G$3,B201:H201)+$H$3*H201^2+$I$3*H201^3+K201+L201)))</f>
        <v>0.9868724321643404</v>
      </c>
      <c r="N201" s="13">
        <f t="shared" ref="N201:N264" si="19">I201-M201</f>
        <v>-0.9868724321643404</v>
      </c>
      <c r="O201" s="4">
        <f t="shared" ref="O201:O264" si="20">N201^2</f>
        <v>0.97391719736596061</v>
      </c>
    </row>
    <row r="202" spans="1:15" x14ac:dyDescent="0.25">
      <c r="A202" s="1">
        <f>Forecast_Data!C196</f>
        <v>2012</v>
      </c>
      <c r="B202" s="1">
        <v>1</v>
      </c>
      <c r="C202" s="1">
        <f>Forecast_Data!E196</f>
        <v>1</v>
      </c>
      <c r="D202" s="1">
        <f>Forecast_Data!F196</f>
        <v>1</v>
      </c>
      <c r="E202" s="1">
        <f>Forecast_Data!G196</f>
        <v>0</v>
      </c>
      <c r="F202" s="1">
        <f>Forecast_Data!H196</f>
        <v>0</v>
      </c>
      <c r="G202" s="1">
        <f>Forecast_Data!I196</f>
        <v>0</v>
      </c>
      <c r="H202" s="1">
        <f>Forecast_Data!J196</f>
        <v>33</v>
      </c>
      <c r="I202" s="1">
        <f>Forecast_Data!K196</f>
        <v>1</v>
      </c>
      <c r="J202" s="1" t="str">
        <f>Forecast_Data!L196</f>
        <v>David Akers</v>
      </c>
      <c r="K202" s="2">
        <f>VLOOKUP(J202,Estimates!$C$9:$F$35,4,FALSE)</f>
        <v>14.287751232001201</v>
      </c>
      <c r="L202" s="2">
        <f t="shared" si="17"/>
        <v>0.3306</v>
      </c>
      <c r="M202" s="13">
        <f t="shared" si="18"/>
        <v>0.89608353314043576</v>
      </c>
      <c r="N202" s="13">
        <f t="shared" si="19"/>
        <v>0.10391646685956424</v>
      </c>
      <c r="O202" s="4">
        <f t="shared" si="20"/>
        <v>1.0798632084574912E-2</v>
      </c>
    </row>
    <row r="203" spans="1:15" x14ac:dyDescent="0.25">
      <c r="A203" s="1">
        <f>Forecast_Data!C197</f>
        <v>2012</v>
      </c>
      <c r="B203" s="1">
        <v>1</v>
      </c>
      <c r="C203" s="1">
        <f>Forecast_Data!E197</f>
        <v>1</v>
      </c>
      <c r="D203" s="1">
        <f>Forecast_Data!F197</f>
        <v>1</v>
      </c>
      <c r="E203" s="1">
        <f>Forecast_Data!G197</f>
        <v>0</v>
      </c>
      <c r="F203" s="1">
        <f>Forecast_Data!H197</f>
        <v>0</v>
      </c>
      <c r="G203" s="1">
        <f>Forecast_Data!I197</f>
        <v>0</v>
      </c>
      <c r="H203" s="1">
        <f>Forecast_Data!J197</f>
        <v>54</v>
      </c>
      <c r="I203" s="1">
        <f>Forecast_Data!K197</f>
        <v>1</v>
      </c>
      <c r="J203" s="1" t="str">
        <f>Forecast_Data!L197</f>
        <v>David Akers</v>
      </c>
      <c r="K203" s="2">
        <f>VLOOKUP(J203,Estimates!$C$9:$F$35,4,FALSE)</f>
        <v>14.287751232001201</v>
      </c>
      <c r="L203" s="2">
        <f t="shared" si="17"/>
        <v>0.3306</v>
      </c>
      <c r="M203" s="13">
        <f t="shared" si="18"/>
        <v>0.4661866309219414</v>
      </c>
      <c r="N203" s="13">
        <f t="shared" si="19"/>
        <v>0.53381336907805865</v>
      </c>
      <c r="O203" s="4">
        <f t="shared" si="20"/>
        <v>0.28495671300646769</v>
      </c>
    </row>
    <row r="204" spans="1:15" x14ac:dyDescent="0.25">
      <c r="A204" s="1">
        <f>Forecast_Data!C198</f>
        <v>2012</v>
      </c>
      <c r="B204" s="1">
        <v>1</v>
      </c>
      <c r="C204" s="1">
        <f>Forecast_Data!E198</f>
        <v>0</v>
      </c>
      <c r="D204" s="1">
        <f>Forecast_Data!F198</f>
        <v>0</v>
      </c>
      <c r="E204" s="1">
        <f>Forecast_Data!G198</f>
        <v>0</v>
      </c>
      <c r="F204" s="1">
        <f>Forecast_Data!H198</f>
        <v>1</v>
      </c>
      <c r="G204" s="1">
        <f>Forecast_Data!I198</f>
        <v>0</v>
      </c>
      <c r="H204" s="1">
        <f>Forecast_Data!J198</f>
        <v>44</v>
      </c>
      <c r="I204" s="1">
        <f>Forecast_Data!K198</f>
        <v>0</v>
      </c>
      <c r="J204" s="1" t="str">
        <f>Forecast_Data!L198</f>
        <v>David Akers</v>
      </c>
      <c r="K204" s="2">
        <f>VLOOKUP(J204,Estimates!$C$9:$F$35,4,FALSE)</f>
        <v>14.287751232001201</v>
      </c>
      <c r="L204" s="2">
        <f t="shared" si="17"/>
        <v>0.3306</v>
      </c>
      <c r="M204" s="13">
        <f t="shared" si="18"/>
        <v>0.80907249614427956</v>
      </c>
      <c r="N204" s="13">
        <f t="shared" si="19"/>
        <v>-0.80907249614427956</v>
      </c>
      <c r="O204" s="4">
        <f t="shared" si="20"/>
        <v>0.65459830401713526</v>
      </c>
    </row>
    <row r="205" spans="1:15" x14ac:dyDescent="0.25">
      <c r="A205" s="1">
        <f>Forecast_Data!C199</f>
        <v>2012</v>
      </c>
      <c r="B205" s="1">
        <v>1</v>
      </c>
      <c r="C205" s="1">
        <f>Forecast_Data!E199</f>
        <v>0</v>
      </c>
      <c r="D205" s="1">
        <f>Forecast_Data!F199</f>
        <v>0</v>
      </c>
      <c r="E205" s="1">
        <f>Forecast_Data!G199</f>
        <v>0</v>
      </c>
      <c r="F205" s="1">
        <f>Forecast_Data!H199</f>
        <v>1</v>
      </c>
      <c r="G205" s="1">
        <f>Forecast_Data!I199</f>
        <v>0</v>
      </c>
      <c r="H205" s="1">
        <f>Forecast_Data!J199</f>
        <v>40</v>
      </c>
      <c r="I205" s="1">
        <f>Forecast_Data!K199</f>
        <v>0</v>
      </c>
      <c r="J205" s="1" t="str">
        <f>Forecast_Data!L199</f>
        <v>David Akers</v>
      </c>
      <c r="K205" s="2">
        <f>VLOOKUP(J205,Estimates!$C$9:$F$35,4,FALSE)</f>
        <v>14.287751232001201</v>
      </c>
      <c r="L205" s="2">
        <f t="shared" si="17"/>
        <v>0.3306</v>
      </c>
      <c r="M205" s="13">
        <f t="shared" si="18"/>
        <v>0.86159537585754453</v>
      </c>
      <c r="N205" s="13">
        <f t="shared" si="19"/>
        <v>-0.86159537585754453</v>
      </c>
      <c r="O205" s="4">
        <f t="shared" si="20"/>
        <v>0.74234659169910344</v>
      </c>
    </row>
    <row r="206" spans="1:15" x14ac:dyDescent="0.25">
      <c r="A206" s="1">
        <f>Forecast_Data!C200</f>
        <v>2012</v>
      </c>
      <c r="B206" s="1">
        <v>1</v>
      </c>
      <c r="C206" s="1">
        <f>Forecast_Data!E200</f>
        <v>0</v>
      </c>
      <c r="D206" s="1">
        <f>Forecast_Data!F200</f>
        <v>0</v>
      </c>
      <c r="E206" s="1">
        <f>Forecast_Data!G200</f>
        <v>0</v>
      </c>
      <c r="F206" s="1">
        <f>Forecast_Data!H200</f>
        <v>1</v>
      </c>
      <c r="G206" s="1">
        <f>Forecast_Data!I200</f>
        <v>0</v>
      </c>
      <c r="H206" s="1">
        <f>Forecast_Data!J200</f>
        <v>43</v>
      </c>
      <c r="I206" s="1">
        <f>Forecast_Data!K200</f>
        <v>1</v>
      </c>
      <c r="J206" s="1" t="str">
        <f>Forecast_Data!L200</f>
        <v>David Akers</v>
      </c>
      <c r="K206" s="2">
        <f>VLOOKUP(J206,Estimates!$C$9:$F$35,4,FALSE)</f>
        <v>14.287751232001201</v>
      </c>
      <c r="L206" s="2">
        <f t="shared" si="17"/>
        <v>0.3306</v>
      </c>
      <c r="M206" s="13">
        <f t="shared" si="18"/>
        <v>0.82350414763547009</v>
      </c>
      <c r="N206" s="13">
        <f t="shared" si="19"/>
        <v>0.17649585236452991</v>
      </c>
      <c r="O206" s="4">
        <f t="shared" si="20"/>
        <v>3.1150785901881941E-2</v>
      </c>
    </row>
    <row r="207" spans="1:15" x14ac:dyDescent="0.25">
      <c r="A207" s="1">
        <f>Forecast_Data!C201</f>
        <v>2012</v>
      </c>
      <c r="B207" s="1">
        <v>1</v>
      </c>
      <c r="C207" s="1">
        <f>Forecast_Data!E201</f>
        <v>0</v>
      </c>
      <c r="D207" s="1">
        <f>Forecast_Data!F201</f>
        <v>0</v>
      </c>
      <c r="E207" s="1">
        <f>Forecast_Data!G201</f>
        <v>0</v>
      </c>
      <c r="F207" s="1">
        <f>Forecast_Data!H201</f>
        <v>1</v>
      </c>
      <c r="G207" s="1">
        <f>Forecast_Data!I201</f>
        <v>0</v>
      </c>
      <c r="H207" s="1">
        <f>Forecast_Data!J201</f>
        <v>26</v>
      </c>
      <c r="I207" s="1">
        <f>Forecast_Data!K201</f>
        <v>1</v>
      </c>
      <c r="J207" s="1" t="str">
        <f>Forecast_Data!L201</f>
        <v>David Akers</v>
      </c>
      <c r="K207" s="2">
        <f>VLOOKUP(J207,Estimates!$C$9:$F$35,4,FALSE)</f>
        <v>14.287751232001201</v>
      </c>
      <c r="L207" s="2">
        <f t="shared" si="17"/>
        <v>0.3306</v>
      </c>
      <c r="M207" s="13">
        <f t="shared" si="18"/>
        <v>0.97495016339951301</v>
      </c>
      <c r="N207" s="13">
        <f t="shared" si="19"/>
        <v>2.5049836600486985E-2</v>
      </c>
      <c r="O207" s="4">
        <f t="shared" si="20"/>
        <v>6.2749431371109739E-4</v>
      </c>
    </row>
    <row r="208" spans="1:15" x14ac:dyDescent="0.25">
      <c r="A208" s="1">
        <f>Forecast_Data!C202</f>
        <v>2012</v>
      </c>
      <c r="B208" s="1">
        <v>1</v>
      </c>
      <c r="C208" s="1">
        <f>Forecast_Data!E202</f>
        <v>0</v>
      </c>
      <c r="D208" s="1">
        <f>Forecast_Data!F202</f>
        <v>1</v>
      </c>
      <c r="E208" s="1">
        <f>Forecast_Data!G202</f>
        <v>0</v>
      </c>
      <c r="F208" s="1">
        <f>Forecast_Data!H202</f>
        <v>1</v>
      </c>
      <c r="G208" s="1">
        <f>Forecast_Data!I202</f>
        <v>0</v>
      </c>
      <c r="H208" s="1">
        <f>Forecast_Data!J202</f>
        <v>36</v>
      </c>
      <c r="I208" s="1">
        <f>Forecast_Data!K202</f>
        <v>1</v>
      </c>
      <c r="J208" s="1" t="str">
        <f>Forecast_Data!L202</f>
        <v>David Akers</v>
      </c>
      <c r="K208" s="2">
        <f>VLOOKUP(J208,Estimates!$C$9:$F$35,4,FALSE)</f>
        <v>14.287751232001201</v>
      </c>
      <c r="L208" s="2">
        <f t="shared" si="17"/>
        <v>0.3306</v>
      </c>
      <c r="M208" s="13">
        <f t="shared" si="18"/>
        <v>0.86708502943547394</v>
      </c>
      <c r="N208" s="13">
        <f t="shared" si="19"/>
        <v>0.13291497056452606</v>
      </c>
      <c r="O208" s="4">
        <f t="shared" si="20"/>
        <v>1.766638940016883E-2</v>
      </c>
    </row>
    <row r="209" spans="1:15" x14ac:dyDescent="0.25">
      <c r="A209" s="1">
        <f>Forecast_Data!C203</f>
        <v>2013</v>
      </c>
      <c r="B209" s="1">
        <v>1</v>
      </c>
      <c r="C209" s="1">
        <f>Forecast_Data!E203</f>
        <v>0</v>
      </c>
      <c r="D209" s="1">
        <f>Forecast_Data!F203</f>
        <v>0</v>
      </c>
      <c r="E209" s="1">
        <f>Forecast_Data!G203</f>
        <v>0</v>
      </c>
      <c r="F209" s="1">
        <f>Forecast_Data!H203</f>
        <v>1</v>
      </c>
      <c r="G209" s="1">
        <f>Forecast_Data!I203</f>
        <v>0</v>
      </c>
      <c r="H209" s="1">
        <f>Forecast_Data!J203</f>
        <v>32</v>
      </c>
      <c r="I209" s="1">
        <f>Forecast_Data!K203</f>
        <v>1</v>
      </c>
      <c r="J209" s="1" t="str">
        <f>Forecast_Data!L203</f>
        <v>David Akers</v>
      </c>
      <c r="K209" s="2">
        <f>VLOOKUP(J209,Estimates!$C$9:$F$35,4,FALSE)</f>
        <v>14.287751232001201</v>
      </c>
      <c r="L209" s="2">
        <f t="shared" si="17"/>
        <v>0.37260000000000004</v>
      </c>
      <c r="M209" s="13">
        <f t="shared" si="18"/>
        <v>0.94038672456833938</v>
      </c>
      <c r="N209" s="13">
        <f t="shared" si="19"/>
        <v>5.9613275431660617E-2</v>
      </c>
      <c r="O209" s="4">
        <f t="shared" si="20"/>
        <v>3.5537426076910315E-3</v>
      </c>
    </row>
    <row r="210" spans="1:15" x14ac:dyDescent="0.25">
      <c r="A210" s="1">
        <f>Forecast_Data!C204</f>
        <v>2013</v>
      </c>
      <c r="B210" s="1">
        <v>1</v>
      </c>
      <c r="C210" s="1">
        <f>Forecast_Data!E204</f>
        <v>0</v>
      </c>
      <c r="D210" s="1">
        <f>Forecast_Data!F204</f>
        <v>0</v>
      </c>
      <c r="E210" s="1">
        <f>Forecast_Data!G204</f>
        <v>0</v>
      </c>
      <c r="F210" s="1">
        <f>Forecast_Data!H204</f>
        <v>1</v>
      </c>
      <c r="G210" s="1">
        <f>Forecast_Data!I204</f>
        <v>0</v>
      </c>
      <c r="H210" s="1">
        <f>Forecast_Data!J204</f>
        <v>28</v>
      </c>
      <c r="I210" s="1">
        <f>Forecast_Data!K204</f>
        <v>1</v>
      </c>
      <c r="J210" s="1" t="str">
        <f>Forecast_Data!L204</f>
        <v>David Akers</v>
      </c>
      <c r="K210" s="2">
        <f>VLOOKUP(J210,Estimates!$C$9:$F$35,4,FALSE)</f>
        <v>14.287751232001201</v>
      </c>
      <c r="L210" s="2">
        <f t="shared" si="17"/>
        <v>0.37260000000000004</v>
      </c>
      <c r="M210" s="13">
        <f t="shared" si="18"/>
        <v>0.96612927653761627</v>
      </c>
      <c r="N210" s="13">
        <f t="shared" si="19"/>
        <v>3.3870723462383734E-2</v>
      </c>
      <c r="O210" s="4">
        <f t="shared" si="20"/>
        <v>1.1472259078652719E-3</v>
      </c>
    </row>
    <row r="211" spans="1:15" x14ac:dyDescent="0.25">
      <c r="A211" s="1">
        <f>Forecast_Data!C205</f>
        <v>2013</v>
      </c>
      <c r="B211" s="1">
        <v>1</v>
      </c>
      <c r="C211" s="1">
        <f>Forecast_Data!E205</f>
        <v>0</v>
      </c>
      <c r="D211" s="1">
        <f>Forecast_Data!F205</f>
        <v>0</v>
      </c>
      <c r="E211" s="1">
        <f>Forecast_Data!G205</f>
        <v>1</v>
      </c>
      <c r="F211" s="1">
        <f>Forecast_Data!H205</f>
        <v>0</v>
      </c>
      <c r="G211" s="1">
        <f>Forecast_Data!I205</f>
        <v>0</v>
      </c>
      <c r="H211" s="1">
        <f>Forecast_Data!J205</f>
        <v>53</v>
      </c>
      <c r="I211" s="1">
        <f>Forecast_Data!K205</f>
        <v>1</v>
      </c>
      <c r="J211" s="1" t="str">
        <f>Forecast_Data!L205</f>
        <v>David Akers</v>
      </c>
      <c r="K211" s="2">
        <f>VLOOKUP(J211,Estimates!$C$9:$F$35,4,FALSE)</f>
        <v>14.287751232001201</v>
      </c>
      <c r="L211" s="2">
        <f t="shared" si="17"/>
        <v>0.37260000000000004</v>
      </c>
      <c r="M211" s="13">
        <f t="shared" si="18"/>
        <v>0.62549678869810033</v>
      </c>
      <c r="N211" s="13">
        <f t="shared" si="19"/>
        <v>0.37450321130189967</v>
      </c>
      <c r="O211" s="4">
        <f t="shared" si="20"/>
        <v>0.14025265527543532</v>
      </c>
    </row>
    <row r="212" spans="1:15" x14ac:dyDescent="0.25">
      <c r="A212" s="1">
        <f>Forecast_Data!C206</f>
        <v>2013</v>
      </c>
      <c r="B212" s="1">
        <v>1</v>
      </c>
      <c r="C212" s="1">
        <f>Forecast_Data!E206</f>
        <v>0</v>
      </c>
      <c r="D212" s="1">
        <f>Forecast_Data!F206</f>
        <v>0</v>
      </c>
      <c r="E212" s="1">
        <f>Forecast_Data!G206</f>
        <v>0</v>
      </c>
      <c r="F212" s="1">
        <f>Forecast_Data!H206</f>
        <v>1</v>
      </c>
      <c r="G212" s="1">
        <f>Forecast_Data!I206</f>
        <v>0</v>
      </c>
      <c r="H212" s="1">
        <f>Forecast_Data!J206</f>
        <v>51</v>
      </c>
      <c r="I212" s="1">
        <f>Forecast_Data!K206</f>
        <v>1</v>
      </c>
      <c r="J212" s="1" t="str">
        <f>Forecast_Data!L206</f>
        <v>David Akers</v>
      </c>
      <c r="K212" s="2">
        <f>VLOOKUP(J212,Estimates!$C$9:$F$35,4,FALSE)</f>
        <v>14.287751232001201</v>
      </c>
      <c r="L212" s="2">
        <f t="shared" si="17"/>
        <v>0.37260000000000004</v>
      </c>
      <c r="M212" s="13">
        <f t="shared" si="18"/>
        <v>0.67661298657106184</v>
      </c>
      <c r="N212" s="13">
        <f t="shared" si="19"/>
        <v>0.32338701342893816</v>
      </c>
      <c r="O212" s="4">
        <f t="shared" si="20"/>
        <v>0.10457916045448823</v>
      </c>
    </row>
    <row r="213" spans="1:15" x14ac:dyDescent="0.25">
      <c r="A213" s="1">
        <f>Forecast_Data!C207</f>
        <v>2013</v>
      </c>
      <c r="B213" s="1">
        <v>1</v>
      </c>
      <c r="C213" s="1">
        <f>Forecast_Data!E207</f>
        <v>0</v>
      </c>
      <c r="D213" s="1">
        <f>Forecast_Data!F207</f>
        <v>1</v>
      </c>
      <c r="E213" s="1">
        <f>Forecast_Data!G207</f>
        <v>0</v>
      </c>
      <c r="F213" s="1">
        <f>Forecast_Data!H207</f>
        <v>1</v>
      </c>
      <c r="G213" s="1">
        <f>Forecast_Data!I207</f>
        <v>0</v>
      </c>
      <c r="H213" s="1">
        <f>Forecast_Data!J207</f>
        <v>45</v>
      </c>
      <c r="I213" s="1">
        <f>Forecast_Data!K207</f>
        <v>0</v>
      </c>
      <c r="J213" s="1" t="str">
        <f>Forecast_Data!L207</f>
        <v>David Akers</v>
      </c>
      <c r="K213" s="2">
        <f>VLOOKUP(J213,Estimates!$C$9:$F$35,4,FALSE)</f>
        <v>14.287751232001201</v>
      </c>
      <c r="L213" s="2">
        <f t="shared" si="17"/>
        <v>0.37260000000000004</v>
      </c>
      <c r="M213" s="13">
        <f t="shared" si="18"/>
        <v>0.7361424832384601</v>
      </c>
      <c r="N213" s="13">
        <f t="shared" si="19"/>
        <v>-0.7361424832384601</v>
      </c>
      <c r="O213" s="4">
        <f t="shared" si="20"/>
        <v>0.54190575562848653</v>
      </c>
    </row>
    <row r="214" spans="1:15" x14ac:dyDescent="0.25">
      <c r="A214" s="1">
        <f>Forecast_Data!C208</f>
        <v>2013</v>
      </c>
      <c r="B214" s="1">
        <v>1</v>
      </c>
      <c r="C214" s="1">
        <f>Forecast_Data!E208</f>
        <v>1</v>
      </c>
      <c r="D214" s="1">
        <f>Forecast_Data!F208</f>
        <v>0</v>
      </c>
      <c r="E214" s="1">
        <f>Forecast_Data!G208</f>
        <v>1</v>
      </c>
      <c r="F214" s="1">
        <f>Forecast_Data!H208</f>
        <v>1</v>
      </c>
      <c r="G214" s="1">
        <f>Forecast_Data!I208</f>
        <v>0</v>
      </c>
      <c r="H214" s="1">
        <f>Forecast_Data!J208</f>
        <v>35</v>
      </c>
      <c r="I214" s="1">
        <f>Forecast_Data!K208</f>
        <v>1</v>
      </c>
      <c r="J214" s="1" t="str">
        <f>Forecast_Data!L208</f>
        <v>David Akers</v>
      </c>
      <c r="K214" s="2">
        <f>VLOOKUP(J214,Estimates!$C$9:$F$35,4,FALSE)</f>
        <v>14.287751232001201</v>
      </c>
      <c r="L214" s="2">
        <f t="shared" si="17"/>
        <v>0.37260000000000004</v>
      </c>
      <c r="M214" s="13">
        <f t="shared" si="18"/>
        <v>0.86845410464982398</v>
      </c>
      <c r="N214" s="13">
        <f t="shared" si="19"/>
        <v>0.13154589535017602</v>
      </c>
      <c r="O214" s="4">
        <f t="shared" si="20"/>
        <v>1.7304322583479463E-2</v>
      </c>
    </row>
    <row r="215" spans="1:15" x14ac:dyDescent="0.25">
      <c r="A215" s="1">
        <f>Forecast_Data!C209</f>
        <v>2013</v>
      </c>
      <c r="B215" s="1">
        <v>1</v>
      </c>
      <c r="C215" s="1">
        <f>Forecast_Data!E209</f>
        <v>1</v>
      </c>
      <c r="D215" s="1">
        <f>Forecast_Data!F209</f>
        <v>0</v>
      </c>
      <c r="E215" s="1">
        <f>Forecast_Data!G209</f>
        <v>1</v>
      </c>
      <c r="F215" s="1">
        <f>Forecast_Data!H209</f>
        <v>1</v>
      </c>
      <c r="G215" s="1">
        <f>Forecast_Data!I209</f>
        <v>0</v>
      </c>
      <c r="H215" s="1">
        <f>Forecast_Data!J209</f>
        <v>19</v>
      </c>
      <c r="I215" s="1">
        <f>Forecast_Data!K209</f>
        <v>1</v>
      </c>
      <c r="J215" s="1" t="str">
        <f>Forecast_Data!L209</f>
        <v>David Akers</v>
      </c>
      <c r="K215" s="2">
        <f>VLOOKUP(J215,Estimates!$C$9:$F$35,4,FALSE)</f>
        <v>14.287751232001201</v>
      </c>
      <c r="L215" s="2">
        <f t="shared" si="17"/>
        <v>0.37260000000000004</v>
      </c>
      <c r="M215" s="13">
        <f t="shared" si="18"/>
        <v>0.99204941663544266</v>
      </c>
      <c r="N215" s="13">
        <f t="shared" si="19"/>
        <v>7.9505833645573398E-3</v>
      </c>
      <c r="O215" s="4">
        <f t="shared" si="20"/>
        <v>6.3211775836775915E-5</v>
      </c>
    </row>
    <row r="216" spans="1:15" x14ac:dyDescent="0.25">
      <c r="A216" s="1">
        <f>Forecast_Data!C210</f>
        <v>2012</v>
      </c>
      <c r="B216" s="1">
        <v>1</v>
      </c>
      <c r="C216" s="1">
        <f>Forecast_Data!E210</f>
        <v>0</v>
      </c>
      <c r="D216" s="1">
        <f>Forecast_Data!F210</f>
        <v>0</v>
      </c>
      <c r="E216" s="1">
        <f>Forecast_Data!G210</f>
        <v>0</v>
      </c>
      <c r="F216" s="1">
        <f>Forecast_Data!H210</f>
        <v>0</v>
      </c>
      <c r="G216" s="1">
        <f>Forecast_Data!I210</f>
        <v>0</v>
      </c>
      <c r="H216" s="1">
        <f>Forecast_Data!J210</f>
        <v>41</v>
      </c>
      <c r="I216" s="1">
        <f>Forecast_Data!K210</f>
        <v>1</v>
      </c>
      <c r="J216" s="1" t="str">
        <f>Forecast_Data!L210</f>
        <v>Jason Hanson</v>
      </c>
      <c r="K216" s="2">
        <f>VLOOKUP(J216,Estimates!$C$9:$F$35,4,FALSE)</f>
        <v>14.339424586394999</v>
      </c>
      <c r="L216" s="2">
        <f t="shared" si="17"/>
        <v>0.3306</v>
      </c>
      <c r="M216" s="13">
        <f t="shared" si="18"/>
        <v>0.882520728689419</v>
      </c>
      <c r="N216" s="13">
        <f t="shared" si="19"/>
        <v>0.117479271310581</v>
      </c>
      <c r="O216" s="4">
        <f t="shared" si="20"/>
        <v>1.3801379187665101E-2</v>
      </c>
    </row>
    <row r="217" spans="1:15" x14ac:dyDescent="0.25">
      <c r="A217" s="1">
        <f>Forecast_Data!C211</f>
        <v>2012</v>
      </c>
      <c r="B217" s="1">
        <v>1</v>
      </c>
      <c r="C217" s="1">
        <f>Forecast_Data!E211</f>
        <v>0</v>
      </c>
      <c r="D217" s="1">
        <f>Forecast_Data!F211</f>
        <v>0</v>
      </c>
      <c r="E217" s="1">
        <f>Forecast_Data!G211</f>
        <v>0</v>
      </c>
      <c r="F217" s="1">
        <f>Forecast_Data!H211</f>
        <v>0</v>
      </c>
      <c r="G217" s="1">
        <f>Forecast_Data!I211</f>
        <v>0</v>
      </c>
      <c r="H217" s="1">
        <f>Forecast_Data!J211</f>
        <v>45</v>
      </c>
      <c r="I217" s="1">
        <f>Forecast_Data!K211</f>
        <v>1</v>
      </c>
      <c r="J217" s="1" t="str">
        <f>Forecast_Data!L211</f>
        <v>Jason Hanson</v>
      </c>
      <c r="K217" s="2">
        <f>VLOOKUP(J217,Estimates!$C$9:$F$35,4,FALSE)</f>
        <v>14.339424586394999</v>
      </c>
      <c r="L217" s="2">
        <f t="shared" si="17"/>
        <v>0.3306</v>
      </c>
      <c r="M217" s="13">
        <f t="shared" si="18"/>
        <v>0.83632241574228805</v>
      </c>
      <c r="N217" s="13">
        <f t="shared" si="19"/>
        <v>0.16367758425771195</v>
      </c>
      <c r="O217" s="4">
        <f t="shared" si="20"/>
        <v>2.6790351588440394E-2</v>
      </c>
    </row>
    <row r="218" spans="1:15" x14ac:dyDescent="0.25">
      <c r="A218" s="1">
        <f>Forecast_Data!C212</f>
        <v>2012</v>
      </c>
      <c r="B218" s="1">
        <v>1</v>
      </c>
      <c r="C218" s="1">
        <f>Forecast_Data!E212</f>
        <v>0</v>
      </c>
      <c r="D218" s="1">
        <f>Forecast_Data!F212</f>
        <v>0</v>
      </c>
      <c r="E218" s="1">
        <f>Forecast_Data!G212</f>
        <v>0</v>
      </c>
      <c r="F218" s="1">
        <f>Forecast_Data!H212</f>
        <v>0</v>
      </c>
      <c r="G218" s="1">
        <f>Forecast_Data!I212</f>
        <v>0</v>
      </c>
      <c r="H218" s="1">
        <f>Forecast_Data!J212</f>
        <v>40</v>
      </c>
      <c r="I218" s="1">
        <f>Forecast_Data!K212</f>
        <v>1</v>
      </c>
      <c r="J218" s="1" t="str">
        <f>Forecast_Data!L212</f>
        <v>Jason Hanson</v>
      </c>
      <c r="K218" s="2">
        <f>VLOOKUP(J218,Estimates!$C$9:$F$35,4,FALSE)</f>
        <v>14.339424586394999</v>
      </c>
      <c r="L218" s="2">
        <f t="shared" si="17"/>
        <v>0.3306</v>
      </c>
      <c r="M218" s="13">
        <f t="shared" si="18"/>
        <v>0.89218387758346851</v>
      </c>
      <c r="N218" s="13">
        <f t="shared" si="19"/>
        <v>0.10781612241653149</v>
      </c>
      <c r="O218" s="4">
        <f t="shared" si="20"/>
        <v>1.1624316252936504E-2</v>
      </c>
    </row>
    <row r="219" spans="1:15" x14ac:dyDescent="0.25">
      <c r="A219" s="1">
        <f>Forecast_Data!C213</f>
        <v>2012</v>
      </c>
      <c r="B219" s="1">
        <v>1</v>
      </c>
      <c r="C219" s="1">
        <f>Forecast_Data!E213</f>
        <v>0</v>
      </c>
      <c r="D219" s="1">
        <f>Forecast_Data!F213</f>
        <v>0</v>
      </c>
      <c r="E219" s="1">
        <f>Forecast_Data!G213</f>
        <v>0</v>
      </c>
      <c r="F219" s="1">
        <f>Forecast_Data!H213</f>
        <v>0</v>
      </c>
      <c r="G219" s="1">
        <f>Forecast_Data!I213</f>
        <v>0</v>
      </c>
      <c r="H219" s="1">
        <f>Forecast_Data!J213</f>
        <v>31</v>
      </c>
      <c r="I219" s="1">
        <f>Forecast_Data!K213</f>
        <v>1</v>
      </c>
      <c r="J219" s="1" t="str">
        <f>Forecast_Data!L213</f>
        <v>Jason Hanson</v>
      </c>
      <c r="K219" s="2">
        <f>VLOOKUP(J219,Estimates!$C$9:$F$35,4,FALSE)</f>
        <v>14.339424586394999</v>
      </c>
      <c r="L219" s="2">
        <f t="shared" si="17"/>
        <v>0.3306</v>
      </c>
      <c r="M219" s="13">
        <f t="shared" si="18"/>
        <v>0.95838251529432128</v>
      </c>
      <c r="N219" s="13">
        <f t="shared" si="19"/>
        <v>4.161748470567872E-2</v>
      </c>
      <c r="O219" s="4">
        <f t="shared" si="20"/>
        <v>1.7320150332274021E-3</v>
      </c>
    </row>
    <row r="220" spans="1:15" x14ac:dyDescent="0.25">
      <c r="A220" s="1">
        <f>Forecast_Data!C214</f>
        <v>2012</v>
      </c>
      <c r="B220" s="1">
        <v>1</v>
      </c>
      <c r="C220" s="1">
        <f>Forecast_Data!E214</f>
        <v>0</v>
      </c>
      <c r="D220" s="1">
        <f>Forecast_Data!F214</f>
        <v>0</v>
      </c>
      <c r="E220" s="1">
        <f>Forecast_Data!G214</f>
        <v>0</v>
      </c>
      <c r="F220" s="1">
        <f>Forecast_Data!H214</f>
        <v>0</v>
      </c>
      <c r="G220" s="1">
        <f>Forecast_Data!I214</f>
        <v>0</v>
      </c>
      <c r="H220" s="1">
        <f>Forecast_Data!J214</f>
        <v>41</v>
      </c>
      <c r="I220" s="1">
        <f>Forecast_Data!K214</f>
        <v>1</v>
      </c>
      <c r="J220" s="1" t="str">
        <f>Forecast_Data!L214</f>
        <v>Jason Hanson</v>
      </c>
      <c r="K220" s="2">
        <f>VLOOKUP(J220,Estimates!$C$9:$F$35,4,FALSE)</f>
        <v>14.339424586394999</v>
      </c>
      <c r="L220" s="2">
        <f t="shared" si="17"/>
        <v>0.3306</v>
      </c>
      <c r="M220" s="13">
        <f t="shared" si="18"/>
        <v>0.882520728689419</v>
      </c>
      <c r="N220" s="13">
        <f t="shared" si="19"/>
        <v>0.117479271310581</v>
      </c>
      <c r="O220" s="4">
        <f t="shared" si="20"/>
        <v>1.3801379187665101E-2</v>
      </c>
    </row>
    <row r="221" spans="1:15" x14ac:dyDescent="0.25">
      <c r="A221" s="1">
        <f>Forecast_Data!C215</f>
        <v>2012</v>
      </c>
      <c r="B221" s="1">
        <v>1</v>
      </c>
      <c r="C221" s="1">
        <f>Forecast_Data!E215</f>
        <v>0</v>
      </c>
      <c r="D221" s="1">
        <f>Forecast_Data!F215</f>
        <v>0</v>
      </c>
      <c r="E221" s="1">
        <f>Forecast_Data!G215</f>
        <v>0</v>
      </c>
      <c r="F221" s="1">
        <f>Forecast_Data!H215</f>
        <v>0</v>
      </c>
      <c r="G221" s="1">
        <f>Forecast_Data!I215</f>
        <v>0</v>
      </c>
      <c r="H221" s="1">
        <f>Forecast_Data!J215</f>
        <v>30</v>
      </c>
      <c r="I221" s="1">
        <f>Forecast_Data!K215</f>
        <v>1</v>
      </c>
      <c r="J221" s="1" t="str">
        <f>Forecast_Data!L215</f>
        <v>Jason Hanson</v>
      </c>
      <c r="K221" s="2">
        <f>VLOOKUP(J221,Estimates!$C$9:$F$35,4,FALSE)</f>
        <v>14.339424586394999</v>
      </c>
      <c r="L221" s="2">
        <f t="shared" si="17"/>
        <v>0.3306</v>
      </c>
      <c r="M221" s="13">
        <f t="shared" si="18"/>
        <v>0.96374358574156749</v>
      </c>
      <c r="N221" s="13">
        <f t="shared" si="19"/>
        <v>3.6256414258432512E-2</v>
      </c>
      <c r="O221" s="4">
        <f t="shared" si="20"/>
        <v>1.3145275748790684E-3</v>
      </c>
    </row>
    <row r="222" spans="1:15" x14ac:dyDescent="0.25">
      <c r="A222" s="1">
        <f>Forecast_Data!C216</f>
        <v>2012</v>
      </c>
      <c r="B222" s="1">
        <v>1</v>
      </c>
      <c r="C222" s="1">
        <f>Forecast_Data!E216</f>
        <v>0</v>
      </c>
      <c r="D222" s="1">
        <f>Forecast_Data!F216</f>
        <v>0</v>
      </c>
      <c r="E222" s="1">
        <f>Forecast_Data!G216</f>
        <v>0</v>
      </c>
      <c r="F222" s="1">
        <f>Forecast_Data!H216</f>
        <v>0</v>
      </c>
      <c r="G222" s="1">
        <f>Forecast_Data!I216</f>
        <v>0</v>
      </c>
      <c r="H222" s="1">
        <f>Forecast_Data!J216</f>
        <v>27</v>
      </c>
      <c r="I222" s="1">
        <f>Forecast_Data!K216</f>
        <v>1</v>
      </c>
      <c r="J222" s="1" t="str">
        <f>Forecast_Data!L216</f>
        <v>Jason Hanson</v>
      </c>
      <c r="K222" s="2">
        <f>VLOOKUP(J222,Estimates!$C$9:$F$35,4,FALSE)</f>
        <v>14.339424586394999</v>
      </c>
      <c r="L222" s="2">
        <f t="shared" si="17"/>
        <v>0.3306</v>
      </c>
      <c r="M222" s="13">
        <f t="shared" si="18"/>
        <v>0.97734537666046539</v>
      </c>
      <c r="N222" s="13">
        <f t="shared" si="19"/>
        <v>2.2654623339534607E-2</v>
      </c>
      <c r="O222" s="4">
        <f t="shared" si="20"/>
        <v>5.1323195865618618E-4</v>
      </c>
    </row>
    <row r="223" spans="1:15" x14ac:dyDescent="0.25">
      <c r="A223" s="1">
        <f>Forecast_Data!C217</f>
        <v>2012</v>
      </c>
      <c r="B223" s="1">
        <v>1</v>
      </c>
      <c r="C223" s="1">
        <f>Forecast_Data!E217</f>
        <v>0</v>
      </c>
      <c r="D223" s="1">
        <f>Forecast_Data!F217</f>
        <v>0</v>
      </c>
      <c r="E223" s="1">
        <f>Forecast_Data!G217</f>
        <v>0</v>
      </c>
      <c r="F223" s="1">
        <f>Forecast_Data!H217</f>
        <v>0</v>
      </c>
      <c r="G223" s="1">
        <f>Forecast_Data!I217</f>
        <v>0</v>
      </c>
      <c r="H223" s="1">
        <f>Forecast_Data!J217</f>
        <v>46</v>
      </c>
      <c r="I223" s="1">
        <f>Forecast_Data!K217</f>
        <v>1</v>
      </c>
      <c r="J223" s="1" t="str">
        <f>Forecast_Data!L217</f>
        <v>Jason Hanson</v>
      </c>
      <c r="K223" s="2">
        <f>VLOOKUP(J223,Estimates!$C$9:$F$35,4,FALSE)</f>
        <v>14.339424586394999</v>
      </c>
      <c r="L223" s="2">
        <f t="shared" si="17"/>
        <v>0.3306</v>
      </c>
      <c r="M223" s="13">
        <f t="shared" si="18"/>
        <v>0.8222484999145081</v>
      </c>
      <c r="N223" s="13">
        <f t="shared" si="19"/>
        <v>0.1777515000854919</v>
      </c>
      <c r="O223" s="4">
        <f t="shared" si="20"/>
        <v>3.1595595782642628E-2</v>
      </c>
    </row>
    <row r="224" spans="1:15" x14ac:dyDescent="0.25">
      <c r="A224" s="1">
        <f>Forecast_Data!C218</f>
        <v>2012</v>
      </c>
      <c r="B224" s="1">
        <v>1</v>
      </c>
      <c r="C224" s="1">
        <f>Forecast_Data!E218</f>
        <v>0</v>
      </c>
      <c r="D224" s="1">
        <f>Forecast_Data!F218</f>
        <v>0</v>
      </c>
      <c r="E224" s="1">
        <f>Forecast_Data!G218</f>
        <v>0</v>
      </c>
      <c r="F224" s="1">
        <f>Forecast_Data!H218</f>
        <v>0</v>
      </c>
      <c r="G224" s="1">
        <f>Forecast_Data!I218</f>
        <v>0</v>
      </c>
      <c r="H224" s="1">
        <f>Forecast_Data!J218</f>
        <v>47</v>
      </c>
      <c r="I224" s="1">
        <f>Forecast_Data!K218</f>
        <v>0</v>
      </c>
      <c r="J224" s="1" t="str">
        <f>Forecast_Data!L218</f>
        <v>Jason Hanson</v>
      </c>
      <c r="K224" s="2">
        <f>VLOOKUP(J224,Estimates!$C$9:$F$35,4,FALSE)</f>
        <v>14.339424586394999</v>
      </c>
      <c r="L224" s="2">
        <f t="shared" si="17"/>
        <v>0.3306</v>
      </c>
      <c r="M224" s="13">
        <f t="shared" si="18"/>
        <v>0.80683284042289438</v>
      </c>
      <c r="N224" s="13">
        <f t="shared" si="19"/>
        <v>-0.80683284042289438</v>
      </c>
      <c r="O224" s="4">
        <f t="shared" si="20"/>
        <v>0.65097923238487576</v>
      </c>
    </row>
    <row r="225" spans="1:15" x14ac:dyDescent="0.25">
      <c r="A225" s="1">
        <f>Forecast_Data!C219</f>
        <v>2012</v>
      </c>
      <c r="B225" s="1">
        <v>1</v>
      </c>
      <c r="C225" s="1">
        <f>Forecast_Data!E219</f>
        <v>0</v>
      </c>
      <c r="D225" s="1">
        <f>Forecast_Data!F219</f>
        <v>0</v>
      </c>
      <c r="E225" s="1">
        <f>Forecast_Data!G219</f>
        <v>0</v>
      </c>
      <c r="F225" s="1">
        <f>Forecast_Data!H219</f>
        <v>0</v>
      </c>
      <c r="G225" s="1">
        <f>Forecast_Data!I219</f>
        <v>0</v>
      </c>
      <c r="H225" s="1">
        <f>Forecast_Data!J219</f>
        <v>48</v>
      </c>
      <c r="I225" s="1">
        <f>Forecast_Data!K219</f>
        <v>1</v>
      </c>
      <c r="J225" s="1" t="str">
        <f>Forecast_Data!L219</f>
        <v>Jason Hanson</v>
      </c>
      <c r="K225" s="2">
        <f>VLOOKUP(J225,Estimates!$C$9:$F$35,4,FALSE)</f>
        <v>14.339424586394999</v>
      </c>
      <c r="L225" s="2">
        <f t="shared" si="17"/>
        <v>0.3306</v>
      </c>
      <c r="M225" s="13">
        <f t="shared" si="18"/>
        <v>0.78986843999532785</v>
      </c>
      <c r="N225" s="13">
        <f t="shared" si="19"/>
        <v>0.21013156000467215</v>
      </c>
      <c r="O225" s="4">
        <f t="shared" si="20"/>
        <v>4.415527250999713E-2</v>
      </c>
    </row>
    <row r="226" spans="1:15" x14ac:dyDescent="0.25">
      <c r="A226" s="1">
        <f>Forecast_Data!C220</f>
        <v>2012</v>
      </c>
      <c r="B226" s="1">
        <v>1</v>
      </c>
      <c r="C226" s="1">
        <f>Forecast_Data!E220</f>
        <v>0</v>
      </c>
      <c r="D226" s="1">
        <f>Forecast_Data!F220</f>
        <v>0</v>
      </c>
      <c r="E226" s="1">
        <f>Forecast_Data!G220</f>
        <v>0</v>
      </c>
      <c r="F226" s="1">
        <f>Forecast_Data!H220</f>
        <v>0</v>
      </c>
      <c r="G226" s="1">
        <f>Forecast_Data!I220</f>
        <v>0</v>
      </c>
      <c r="H226" s="1">
        <f>Forecast_Data!J220</f>
        <v>33</v>
      </c>
      <c r="I226" s="1">
        <f>Forecast_Data!K220</f>
        <v>1</v>
      </c>
      <c r="J226" s="1" t="str">
        <f>Forecast_Data!L220</f>
        <v>Jason Hanson</v>
      </c>
      <c r="K226" s="2">
        <f>VLOOKUP(J226,Estimates!$C$9:$F$35,4,FALSE)</f>
        <v>14.339424586394999</v>
      </c>
      <c r="L226" s="2">
        <f t="shared" si="17"/>
        <v>0.3306</v>
      </c>
      <c r="M226" s="13">
        <f t="shared" si="18"/>
        <v>0.94646983359878034</v>
      </c>
      <c r="N226" s="13">
        <f t="shared" si="19"/>
        <v>5.3530166401219659E-2</v>
      </c>
      <c r="O226" s="4">
        <f t="shared" si="20"/>
        <v>2.8654787149422658E-3</v>
      </c>
    </row>
    <row r="227" spans="1:15" x14ac:dyDescent="0.25">
      <c r="A227" s="1">
        <f>Forecast_Data!C221</f>
        <v>2012</v>
      </c>
      <c r="B227" s="1">
        <v>1</v>
      </c>
      <c r="C227" s="1">
        <f>Forecast_Data!E221</f>
        <v>0</v>
      </c>
      <c r="D227" s="1">
        <f>Forecast_Data!F221</f>
        <v>0</v>
      </c>
      <c r="E227" s="1">
        <f>Forecast_Data!G221</f>
        <v>0</v>
      </c>
      <c r="F227" s="1">
        <f>Forecast_Data!H221</f>
        <v>0</v>
      </c>
      <c r="G227" s="1">
        <f>Forecast_Data!I221</f>
        <v>0</v>
      </c>
      <c r="H227" s="1">
        <f>Forecast_Data!J221</f>
        <v>52</v>
      </c>
      <c r="I227" s="1">
        <f>Forecast_Data!K221</f>
        <v>1</v>
      </c>
      <c r="J227" s="1" t="str">
        <f>Forecast_Data!L221</f>
        <v>Jason Hanson</v>
      </c>
      <c r="K227" s="2">
        <f>VLOOKUP(J227,Estimates!$C$9:$F$35,4,FALSE)</f>
        <v>14.339424586394999</v>
      </c>
      <c r="L227" s="2">
        <f t="shared" si="17"/>
        <v>0.3306</v>
      </c>
      <c r="M227" s="13">
        <f t="shared" si="18"/>
        <v>0.70165034436738449</v>
      </c>
      <c r="N227" s="13">
        <f t="shared" si="19"/>
        <v>0.29834965563261551</v>
      </c>
      <c r="O227" s="4">
        <f t="shared" si="20"/>
        <v>8.9012517016100259E-2</v>
      </c>
    </row>
    <row r="228" spans="1:15" x14ac:dyDescent="0.25">
      <c r="A228" s="1">
        <f>Forecast_Data!C222</f>
        <v>2012</v>
      </c>
      <c r="B228" s="1">
        <v>1</v>
      </c>
      <c r="C228" s="1">
        <f>Forecast_Data!E222</f>
        <v>0</v>
      </c>
      <c r="D228" s="1">
        <f>Forecast_Data!F222</f>
        <v>0</v>
      </c>
      <c r="E228" s="1">
        <f>Forecast_Data!G222</f>
        <v>0</v>
      </c>
      <c r="F228" s="1">
        <f>Forecast_Data!H222</f>
        <v>0</v>
      </c>
      <c r="G228" s="1">
        <f>Forecast_Data!I222</f>
        <v>0</v>
      </c>
      <c r="H228" s="1">
        <f>Forecast_Data!J222</f>
        <v>31</v>
      </c>
      <c r="I228" s="1">
        <f>Forecast_Data!K222</f>
        <v>1</v>
      </c>
      <c r="J228" s="1" t="str">
        <f>Forecast_Data!L222</f>
        <v>Jason Hanson</v>
      </c>
      <c r="K228" s="2">
        <f>VLOOKUP(J228,Estimates!$C$9:$F$35,4,FALSE)</f>
        <v>14.339424586394999</v>
      </c>
      <c r="L228" s="2">
        <f t="shared" si="17"/>
        <v>0.3306</v>
      </c>
      <c r="M228" s="13">
        <f t="shared" si="18"/>
        <v>0.95838251529432128</v>
      </c>
      <c r="N228" s="13">
        <f t="shared" si="19"/>
        <v>4.161748470567872E-2</v>
      </c>
      <c r="O228" s="4">
        <f t="shared" si="20"/>
        <v>1.7320150332274021E-3</v>
      </c>
    </row>
    <row r="229" spans="1:15" x14ac:dyDescent="0.25">
      <c r="A229" s="1">
        <f>Forecast_Data!C223</f>
        <v>2012</v>
      </c>
      <c r="B229" s="1">
        <v>1</v>
      </c>
      <c r="C229" s="1">
        <f>Forecast_Data!E223</f>
        <v>0</v>
      </c>
      <c r="D229" s="1">
        <f>Forecast_Data!F223</f>
        <v>0</v>
      </c>
      <c r="E229" s="1">
        <f>Forecast_Data!G223</f>
        <v>0</v>
      </c>
      <c r="F229" s="1">
        <f>Forecast_Data!H223</f>
        <v>0</v>
      </c>
      <c r="G229" s="1">
        <f>Forecast_Data!I223</f>
        <v>0</v>
      </c>
      <c r="H229" s="1">
        <f>Forecast_Data!J223</f>
        <v>34</v>
      </c>
      <c r="I229" s="1">
        <f>Forecast_Data!K223</f>
        <v>1</v>
      </c>
      <c r="J229" s="1" t="str">
        <f>Forecast_Data!L223</f>
        <v>Jason Hanson</v>
      </c>
      <c r="K229" s="2">
        <f>VLOOKUP(J229,Estimates!$C$9:$F$35,4,FALSE)</f>
        <v>14.339424586394999</v>
      </c>
      <c r="L229" s="2">
        <f t="shared" si="17"/>
        <v>0.3306</v>
      </c>
      <c r="M229" s="13">
        <f t="shared" si="18"/>
        <v>0.93993314294550756</v>
      </c>
      <c r="N229" s="13">
        <f t="shared" si="19"/>
        <v>6.006685705449244E-2</v>
      </c>
      <c r="O229" s="4">
        <f t="shared" si="20"/>
        <v>3.6080273164048283E-3</v>
      </c>
    </row>
    <row r="230" spans="1:15" x14ac:dyDescent="0.25">
      <c r="A230" s="1">
        <f>Forecast_Data!C224</f>
        <v>2012</v>
      </c>
      <c r="B230" s="1">
        <v>1</v>
      </c>
      <c r="C230" s="1">
        <f>Forecast_Data!E224</f>
        <v>0</v>
      </c>
      <c r="D230" s="1">
        <f>Forecast_Data!F224</f>
        <v>0</v>
      </c>
      <c r="E230" s="1">
        <f>Forecast_Data!G224</f>
        <v>0</v>
      </c>
      <c r="F230" s="1">
        <f>Forecast_Data!H224</f>
        <v>0</v>
      </c>
      <c r="G230" s="1">
        <f>Forecast_Data!I224</f>
        <v>0</v>
      </c>
      <c r="H230" s="1">
        <f>Forecast_Data!J224</f>
        <v>38</v>
      </c>
      <c r="I230" s="1">
        <f>Forecast_Data!K224</f>
        <v>1</v>
      </c>
      <c r="J230" s="1" t="str">
        <f>Forecast_Data!L224</f>
        <v>Jason Hanson</v>
      </c>
      <c r="K230" s="2">
        <f>VLOOKUP(J230,Estimates!$C$9:$F$35,4,FALSE)</f>
        <v>14.339424586394999</v>
      </c>
      <c r="L230" s="2">
        <f t="shared" si="17"/>
        <v>0.3306</v>
      </c>
      <c r="M230" s="13">
        <f t="shared" si="18"/>
        <v>0.90986741501725865</v>
      </c>
      <c r="N230" s="13">
        <f t="shared" si="19"/>
        <v>9.0132584982741348E-2</v>
      </c>
      <c r="O230" s="4">
        <f t="shared" si="20"/>
        <v>8.1238828756710919E-3</v>
      </c>
    </row>
    <row r="231" spans="1:15" x14ac:dyDescent="0.25">
      <c r="A231" s="1">
        <f>Forecast_Data!C225</f>
        <v>2012</v>
      </c>
      <c r="B231" s="1">
        <v>1</v>
      </c>
      <c r="C231" s="1">
        <f>Forecast_Data!E225</f>
        <v>0</v>
      </c>
      <c r="D231" s="1">
        <f>Forecast_Data!F225</f>
        <v>0</v>
      </c>
      <c r="E231" s="1">
        <f>Forecast_Data!G225</f>
        <v>0</v>
      </c>
      <c r="F231" s="1">
        <f>Forecast_Data!H225</f>
        <v>0</v>
      </c>
      <c r="G231" s="1">
        <f>Forecast_Data!I225</f>
        <v>0</v>
      </c>
      <c r="H231" s="1">
        <f>Forecast_Data!J225</f>
        <v>20</v>
      </c>
      <c r="I231" s="1">
        <f>Forecast_Data!K225</f>
        <v>1</v>
      </c>
      <c r="J231" s="1" t="str">
        <f>Forecast_Data!L225</f>
        <v>Jason Hanson</v>
      </c>
      <c r="K231" s="2">
        <f>VLOOKUP(J231,Estimates!$C$9:$F$35,4,FALSE)</f>
        <v>14.339424586394999</v>
      </c>
      <c r="L231" s="2">
        <f t="shared" si="17"/>
        <v>0.3306</v>
      </c>
      <c r="M231" s="13">
        <f t="shared" si="18"/>
        <v>0.99502206789868952</v>
      </c>
      <c r="N231" s="13">
        <f t="shared" si="19"/>
        <v>4.9779321013104783E-3</v>
      </c>
      <c r="O231" s="4">
        <f t="shared" si="20"/>
        <v>2.4779808005257352E-5</v>
      </c>
    </row>
    <row r="232" spans="1:15" x14ac:dyDescent="0.25">
      <c r="A232" s="1">
        <f>Forecast_Data!C226</f>
        <v>2012</v>
      </c>
      <c r="B232" s="1">
        <v>1</v>
      </c>
      <c r="C232" s="1">
        <f>Forecast_Data!E226</f>
        <v>0</v>
      </c>
      <c r="D232" s="1">
        <f>Forecast_Data!F226</f>
        <v>0</v>
      </c>
      <c r="E232" s="1">
        <f>Forecast_Data!G226</f>
        <v>0</v>
      </c>
      <c r="F232" s="1">
        <f>Forecast_Data!H226</f>
        <v>0</v>
      </c>
      <c r="G232" s="1">
        <f>Forecast_Data!I226</f>
        <v>0</v>
      </c>
      <c r="H232" s="1">
        <f>Forecast_Data!J226</f>
        <v>44</v>
      </c>
      <c r="I232" s="1">
        <f>Forecast_Data!K226</f>
        <v>1</v>
      </c>
      <c r="J232" s="1" t="str">
        <f>Forecast_Data!L226</f>
        <v>Jason Hanson</v>
      </c>
      <c r="K232" s="2">
        <f>VLOOKUP(J232,Estimates!$C$9:$F$35,4,FALSE)</f>
        <v>14.339424586394999</v>
      </c>
      <c r="L232" s="2">
        <f t="shared" si="17"/>
        <v>0.3306</v>
      </c>
      <c r="M232" s="13">
        <f t="shared" si="18"/>
        <v>0.84923779886740602</v>
      </c>
      <c r="N232" s="13">
        <f t="shared" si="19"/>
        <v>0.15076220113259398</v>
      </c>
      <c r="O232" s="4">
        <f t="shared" si="20"/>
        <v>2.2729241290344721E-2</v>
      </c>
    </row>
    <row r="233" spans="1:15" x14ac:dyDescent="0.25">
      <c r="A233" s="1">
        <f>Forecast_Data!C227</f>
        <v>2012</v>
      </c>
      <c r="B233" s="1">
        <v>1</v>
      </c>
      <c r="C233" s="1">
        <f>Forecast_Data!E227</f>
        <v>0</v>
      </c>
      <c r="D233" s="1">
        <f>Forecast_Data!F227</f>
        <v>0</v>
      </c>
      <c r="E233" s="1">
        <f>Forecast_Data!G227</f>
        <v>1</v>
      </c>
      <c r="F233" s="1">
        <f>Forecast_Data!H227</f>
        <v>1</v>
      </c>
      <c r="G233" s="1">
        <f>Forecast_Data!I227</f>
        <v>0</v>
      </c>
      <c r="H233" s="1">
        <f>Forecast_Data!J227</f>
        <v>38</v>
      </c>
      <c r="I233" s="1">
        <f>Forecast_Data!K227</f>
        <v>1</v>
      </c>
      <c r="J233" s="1" t="str">
        <f>Forecast_Data!L227</f>
        <v>Jason Hanson</v>
      </c>
      <c r="K233" s="2">
        <f>VLOOKUP(J233,Estimates!$C$9:$F$35,4,FALSE)</f>
        <v>14.339424586394999</v>
      </c>
      <c r="L233" s="2">
        <f t="shared" si="17"/>
        <v>0.3306</v>
      </c>
      <c r="M233" s="13">
        <f t="shared" si="18"/>
        <v>0.86750029863579603</v>
      </c>
      <c r="N233" s="13">
        <f t="shared" si="19"/>
        <v>0.13249970136420397</v>
      </c>
      <c r="O233" s="4">
        <f t="shared" si="20"/>
        <v>1.7556170861603236E-2</v>
      </c>
    </row>
    <row r="234" spans="1:15" x14ac:dyDescent="0.25">
      <c r="A234" s="1">
        <f>Forecast_Data!C228</f>
        <v>2012</v>
      </c>
      <c r="B234" s="1">
        <v>1</v>
      </c>
      <c r="C234" s="1">
        <f>Forecast_Data!E228</f>
        <v>0</v>
      </c>
      <c r="D234" s="1">
        <f>Forecast_Data!F228</f>
        <v>0</v>
      </c>
      <c r="E234" s="1">
        <f>Forecast_Data!G228</f>
        <v>1</v>
      </c>
      <c r="F234" s="1">
        <f>Forecast_Data!H228</f>
        <v>1</v>
      </c>
      <c r="G234" s="1">
        <f>Forecast_Data!I228</f>
        <v>0</v>
      </c>
      <c r="H234" s="1">
        <f>Forecast_Data!J228</f>
        <v>41</v>
      </c>
      <c r="I234" s="1">
        <f>Forecast_Data!K228</f>
        <v>1</v>
      </c>
      <c r="J234" s="1" t="str">
        <f>Forecast_Data!L228</f>
        <v>Jason Hanson</v>
      </c>
      <c r="K234" s="2">
        <f>VLOOKUP(J234,Estimates!$C$9:$F$35,4,FALSE)</f>
        <v>14.339424586394999</v>
      </c>
      <c r="L234" s="2">
        <f t="shared" si="17"/>
        <v>0.3306</v>
      </c>
      <c r="M234" s="13">
        <f t="shared" si="18"/>
        <v>0.82970510045965917</v>
      </c>
      <c r="N234" s="13">
        <f t="shared" si="19"/>
        <v>0.17029489954034083</v>
      </c>
      <c r="O234" s="4">
        <f t="shared" si="20"/>
        <v>2.9000352809454774E-2</v>
      </c>
    </row>
    <row r="235" spans="1:15" x14ac:dyDescent="0.25">
      <c r="A235" s="1">
        <f>Forecast_Data!C229</f>
        <v>2012</v>
      </c>
      <c r="B235" s="1">
        <v>1</v>
      </c>
      <c r="C235" s="1">
        <f>Forecast_Data!E229</f>
        <v>0</v>
      </c>
      <c r="D235" s="1">
        <f>Forecast_Data!F229</f>
        <v>0</v>
      </c>
      <c r="E235" s="1">
        <f>Forecast_Data!G229</f>
        <v>1</v>
      </c>
      <c r="F235" s="1">
        <f>Forecast_Data!H229</f>
        <v>1</v>
      </c>
      <c r="G235" s="1">
        <f>Forecast_Data!I229</f>
        <v>0</v>
      </c>
      <c r="H235" s="1">
        <f>Forecast_Data!J229</f>
        <v>40</v>
      </c>
      <c r="I235" s="1">
        <f>Forecast_Data!K229</f>
        <v>0</v>
      </c>
      <c r="J235" s="1" t="str">
        <f>Forecast_Data!L229</f>
        <v>Jason Hanson</v>
      </c>
      <c r="K235" s="2">
        <f>VLOOKUP(J235,Estimates!$C$9:$F$35,4,FALSE)</f>
        <v>14.339424586394999</v>
      </c>
      <c r="L235" s="2">
        <f t="shared" si="17"/>
        <v>0.3306</v>
      </c>
      <c r="M235" s="13">
        <f t="shared" si="18"/>
        <v>0.84293940280995461</v>
      </c>
      <c r="N235" s="13">
        <f t="shared" si="19"/>
        <v>-0.84293940280995461</v>
      </c>
      <c r="O235" s="4">
        <f t="shared" si="20"/>
        <v>0.71054683680960296</v>
      </c>
    </row>
    <row r="236" spans="1:15" x14ac:dyDescent="0.25">
      <c r="A236" s="1">
        <f>Forecast_Data!C230</f>
        <v>2012</v>
      </c>
      <c r="B236" s="1">
        <v>1</v>
      </c>
      <c r="C236" s="1">
        <f>Forecast_Data!E230</f>
        <v>0</v>
      </c>
      <c r="D236" s="1">
        <f>Forecast_Data!F230</f>
        <v>0</v>
      </c>
      <c r="E236" s="1">
        <f>Forecast_Data!G230</f>
        <v>1</v>
      </c>
      <c r="F236" s="1">
        <f>Forecast_Data!H230</f>
        <v>1</v>
      </c>
      <c r="G236" s="1">
        <f>Forecast_Data!I230</f>
        <v>0</v>
      </c>
      <c r="H236" s="1">
        <f>Forecast_Data!J230</f>
        <v>40</v>
      </c>
      <c r="I236" s="1">
        <f>Forecast_Data!K230</f>
        <v>1</v>
      </c>
      <c r="J236" s="1" t="str">
        <f>Forecast_Data!L230</f>
        <v>Jason Hanson</v>
      </c>
      <c r="K236" s="2">
        <f>VLOOKUP(J236,Estimates!$C$9:$F$35,4,FALSE)</f>
        <v>14.339424586394999</v>
      </c>
      <c r="L236" s="2">
        <f t="shared" si="17"/>
        <v>0.3306</v>
      </c>
      <c r="M236" s="13">
        <f t="shared" si="18"/>
        <v>0.84293940280995461</v>
      </c>
      <c r="N236" s="13">
        <f t="shared" si="19"/>
        <v>0.15706059719004539</v>
      </c>
      <c r="O236" s="4">
        <f t="shared" si="20"/>
        <v>2.4668031189693695E-2</v>
      </c>
    </row>
    <row r="237" spans="1:15" x14ac:dyDescent="0.25">
      <c r="A237" s="1">
        <f>Forecast_Data!C231</f>
        <v>2012</v>
      </c>
      <c r="B237" s="1">
        <v>1</v>
      </c>
      <c r="C237" s="1">
        <f>Forecast_Data!E231</f>
        <v>0</v>
      </c>
      <c r="D237" s="1">
        <f>Forecast_Data!F231</f>
        <v>0</v>
      </c>
      <c r="E237" s="1">
        <f>Forecast_Data!G231</f>
        <v>1</v>
      </c>
      <c r="F237" s="1">
        <f>Forecast_Data!H231</f>
        <v>1</v>
      </c>
      <c r="G237" s="1">
        <f>Forecast_Data!I231</f>
        <v>0</v>
      </c>
      <c r="H237" s="1">
        <f>Forecast_Data!J231</f>
        <v>48</v>
      </c>
      <c r="I237" s="1">
        <f>Forecast_Data!K231</f>
        <v>1</v>
      </c>
      <c r="J237" s="1" t="str">
        <f>Forecast_Data!L231</f>
        <v>Jason Hanson</v>
      </c>
      <c r="K237" s="2">
        <f>VLOOKUP(J237,Estimates!$C$9:$F$35,4,FALSE)</f>
        <v>14.339424586394999</v>
      </c>
      <c r="L237" s="2">
        <f t="shared" si="17"/>
        <v>0.3306</v>
      </c>
      <c r="M237" s="13">
        <f t="shared" si="18"/>
        <v>0.70912762397191698</v>
      </c>
      <c r="N237" s="13">
        <f t="shared" si="19"/>
        <v>0.29087237602808302</v>
      </c>
      <c r="O237" s="4">
        <f t="shared" si="20"/>
        <v>8.4606739136222534E-2</v>
      </c>
    </row>
    <row r="238" spans="1:15" x14ac:dyDescent="0.25">
      <c r="A238" s="1">
        <f>Forecast_Data!C232</f>
        <v>2012</v>
      </c>
      <c r="B238" s="1">
        <v>1</v>
      </c>
      <c r="C238" s="1">
        <f>Forecast_Data!E232</f>
        <v>0</v>
      </c>
      <c r="D238" s="1">
        <f>Forecast_Data!F232</f>
        <v>0</v>
      </c>
      <c r="E238" s="1">
        <f>Forecast_Data!G232</f>
        <v>0</v>
      </c>
      <c r="F238" s="1">
        <f>Forecast_Data!H232</f>
        <v>1</v>
      </c>
      <c r="G238" s="1">
        <f>Forecast_Data!I232</f>
        <v>0</v>
      </c>
      <c r="H238" s="1">
        <f>Forecast_Data!J232</f>
        <v>47</v>
      </c>
      <c r="I238" s="1">
        <f>Forecast_Data!K232</f>
        <v>1</v>
      </c>
      <c r="J238" s="1" t="str">
        <f>Forecast_Data!L232</f>
        <v>Jason Hanson</v>
      </c>
      <c r="K238" s="2">
        <f>VLOOKUP(J238,Estimates!$C$9:$F$35,4,FALSE)</f>
        <v>14.339424586394999</v>
      </c>
      <c r="L238" s="2">
        <f t="shared" si="17"/>
        <v>0.3306</v>
      </c>
      <c r="M238" s="13">
        <f t="shared" si="18"/>
        <v>0.76791817783256788</v>
      </c>
      <c r="N238" s="13">
        <f t="shared" si="19"/>
        <v>0.23208182216743212</v>
      </c>
      <c r="O238" s="4">
        <f t="shared" si="20"/>
        <v>5.3861972180555585E-2</v>
      </c>
    </row>
    <row r="239" spans="1:15" x14ac:dyDescent="0.25">
      <c r="A239" s="1">
        <f>Forecast_Data!C233</f>
        <v>2012</v>
      </c>
      <c r="B239" s="1">
        <v>1</v>
      </c>
      <c r="C239" s="1">
        <f>Forecast_Data!E233</f>
        <v>0</v>
      </c>
      <c r="D239" s="1">
        <f>Forecast_Data!F233</f>
        <v>0</v>
      </c>
      <c r="E239" s="1">
        <f>Forecast_Data!G233</f>
        <v>0</v>
      </c>
      <c r="F239" s="1">
        <f>Forecast_Data!H233</f>
        <v>1</v>
      </c>
      <c r="G239" s="1">
        <f>Forecast_Data!I233</f>
        <v>0</v>
      </c>
      <c r="H239" s="1">
        <f>Forecast_Data!J233</f>
        <v>53</v>
      </c>
      <c r="I239" s="1">
        <f>Forecast_Data!K233</f>
        <v>1</v>
      </c>
      <c r="J239" s="1" t="str">
        <f>Forecast_Data!L233</f>
        <v>Jason Hanson</v>
      </c>
      <c r="K239" s="2">
        <f>VLOOKUP(J239,Estimates!$C$9:$F$35,4,FALSE)</f>
        <v>14.339424586394999</v>
      </c>
      <c r="L239" s="2">
        <f t="shared" si="17"/>
        <v>0.3306</v>
      </c>
      <c r="M239" s="13">
        <f t="shared" si="18"/>
        <v>0.62002776436500651</v>
      </c>
      <c r="N239" s="13">
        <f t="shared" si="19"/>
        <v>0.37997223563499349</v>
      </c>
      <c r="O239" s="4">
        <f t="shared" si="20"/>
        <v>0.14437889985345501</v>
      </c>
    </row>
    <row r="240" spans="1:15" x14ac:dyDescent="0.25">
      <c r="A240" s="1">
        <f>Forecast_Data!C234</f>
        <v>2012</v>
      </c>
      <c r="B240" s="1">
        <v>1</v>
      </c>
      <c r="C240" s="1">
        <f>Forecast_Data!E234</f>
        <v>0</v>
      </c>
      <c r="D240" s="1">
        <f>Forecast_Data!F234</f>
        <v>0</v>
      </c>
      <c r="E240" s="1">
        <f>Forecast_Data!G234</f>
        <v>0</v>
      </c>
      <c r="F240" s="1">
        <f>Forecast_Data!H234</f>
        <v>1</v>
      </c>
      <c r="G240" s="1">
        <f>Forecast_Data!I234</f>
        <v>0</v>
      </c>
      <c r="H240" s="1">
        <f>Forecast_Data!J234</f>
        <v>33</v>
      </c>
      <c r="I240" s="1">
        <f>Forecast_Data!K234</f>
        <v>1</v>
      </c>
      <c r="J240" s="1" t="str">
        <f>Forecast_Data!L234</f>
        <v>Jason Hanson</v>
      </c>
      <c r="K240" s="2">
        <f>VLOOKUP(J240,Estimates!$C$9:$F$35,4,FALSE)</f>
        <v>14.339424586394999</v>
      </c>
      <c r="L240" s="2">
        <f t="shared" si="17"/>
        <v>0.3306</v>
      </c>
      <c r="M240" s="13">
        <f t="shared" si="18"/>
        <v>0.93336251143147442</v>
      </c>
      <c r="N240" s="13">
        <f t="shared" si="19"/>
        <v>6.6637488568525582E-2</v>
      </c>
      <c r="O240" s="4">
        <f t="shared" si="20"/>
        <v>4.4405548827203779E-3</v>
      </c>
    </row>
    <row r="241" spans="1:15" x14ac:dyDescent="0.25">
      <c r="A241" s="1">
        <f>Forecast_Data!C235</f>
        <v>2012</v>
      </c>
      <c r="B241" s="1">
        <v>1</v>
      </c>
      <c r="C241" s="1">
        <f>Forecast_Data!E235</f>
        <v>0</v>
      </c>
      <c r="D241" s="1">
        <f>Forecast_Data!F235</f>
        <v>0</v>
      </c>
      <c r="E241" s="1">
        <f>Forecast_Data!G235</f>
        <v>0</v>
      </c>
      <c r="F241" s="1">
        <f>Forecast_Data!H235</f>
        <v>1</v>
      </c>
      <c r="G241" s="1">
        <f>Forecast_Data!I235</f>
        <v>0</v>
      </c>
      <c r="H241" s="1">
        <f>Forecast_Data!J235</f>
        <v>26</v>
      </c>
      <c r="I241" s="1">
        <f>Forecast_Data!K235</f>
        <v>1</v>
      </c>
      <c r="J241" s="1" t="str">
        <f>Forecast_Data!L235</f>
        <v>Jason Hanson</v>
      </c>
      <c r="K241" s="2">
        <f>VLOOKUP(J241,Estimates!$C$9:$F$35,4,FALSE)</f>
        <v>14.339424586394999</v>
      </c>
      <c r="L241" s="2">
        <f t="shared" si="17"/>
        <v>0.3306</v>
      </c>
      <c r="M241" s="13">
        <f t="shared" si="18"/>
        <v>0.97618165025938808</v>
      </c>
      <c r="N241" s="13">
        <f t="shared" si="19"/>
        <v>2.3818349740611922E-2</v>
      </c>
      <c r="O241" s="4">
        <f t="shared" si="20"/>
        <v>5.6731378436610804E-4</v>
      </c>
    </row>
    <row r="242" spans="1:15" x14ac:dyDescent="0.25">
      <c r="A242" s="1">
        <f>Forecast_Data!C236</f>
        <v>2012</v>
      </c>
      <c r="B242" s="1">
        <v>1</v>
      </c>
      <c r="C242" s="1">
        <f>Forecast_Data!E236</f>
        <v>0</v>
      </c>
      <c r="D242" s="1">
        <f>Forecast_Data!F236</f>
        <v>0</v>
      </c>
      <c r="E242" s="1">
        <f>Forecast_Data!G236</f>
        <v>1</v>
      </c>
      <c r="F242" s="1">
        <f>Forecast_Data!H236</f>
        <v>1</v>
      </c>
      <c r="G242" s="1">
        <f>Forecast_Data!I236</f>
        <v>0</v>
      </c>
      <c r="H242" s="1">
        <f>Forecast_Data!J236</f>
        <v>46</v>
      </c>
      <c r="I242" s="1">
        <f>Forecast_Data!K236</f>
        <v>1</v>
      </c>
      <c r="J242" s="1" t="str">
        <f>Forecast_Data!L236</f>
        <v>Jason Hanson</v>
      </c>
      <c r="K242" s="2">
        <f>VLOOKUP(J242,Estimates!$C$9:$F$35,4,FALSE)</f>
        <v>14.339424586394999</v>
      </c>
      <c r="L242" s="2">
        <f t="shared" si="17"/>
        <v>0.3306</v>
      </c>
      <c r="M242" s="13">
        <f t="shared" si="18"/>
        <v>0.75001166048753043</v>
      </c>
      <c r="N242" s="13">
        <f t="shared" si="19"/>
        <v>0.24998833951246957</v>
      </c>
      <c r="O242" s="4">
        <f t="shared" si="20"/>
        <v>6.2494169892201752E-2</v>
      </c>
    </row>
    <row r="243" spans="1:15" x14ac:dyDescent="0.25">
      <c r="A243" s="1">
        <f>Forecast_Data!C237</f>
        <v>2012</v>
      </c>
      <c r="B243" s="1">
        <v>1</v>
      </c>
      <c r="C243" s="1">
        <f>Forecast_Data!E237</f>
        <v>0</v>
      </c>
      <c r="D243" s="1">
        <f>Forecast_Data!F237</f>
        <v>0</v>
      </c>
      <c r="E243" s="1">
        <f>Forecast_Data!G237</f>
        <v>1</v>
      </c>
      <c r="F243" s="1">
        <f>Forecast_Data!H237</f>
        <v>1</v>
      </c>
      <c r="G243" s="1">
        <f>Forecast_Data!I237</f>
        <v>0</v>
      </c>
      <c r="H243" s="1">
        <f>Forecast_Data!J237</f>
        <v>34</v>
      </c>
      <c r="I243" s="1">
        <f>Forecast_Data!K237</f>
        <v>1</v>
      </c>
      <c r="J243" s="1" t="str">
        <f>Forecast_Data!L237</f>
        <v>Jason Hanson</v>
      </c>
      <c r="K243" s="2">
        <f>VLOOKUP(J243,Estimates!$C$9:$F$35,4,FALSE)</f>
        <v>14.339424586394999</v>
      </c>
      <c r="L243" s="2">
        <f t="shared" si="17"/>
        <v>0.3306</v>
      </c>
      <c r="M243" s="13">
        <f t="shared" si="18"/>
        <v>0.91030534016943587</v>
      </c>
      <c r="N243" s="13">
        <f t="shared" si="19"/>
        <v>8.9694659830564127E-2</v>
      </c>
      <c r="O243" s="4">
        <f t="shared" si="20"/>
        <v>8.0451320021206144E-3</v>
      </c>
    </row>
    <row r="244" spans="1:15" x14ac:dyDescent="0.25">
      <c r="A244" s="1">
        <f>Forecast_Data!C238</f>
        <v>2012</v>
      </c>
      <c r="B244" s="1">
        <v>1</v>
      </c>
      <c r="C244" s="1">
        <f>Forecast_Data!E238</f>
        <v>0</v>
      </c>
      <c r="D244" s="1">
        <f>Forecast_Data!F238</f>
        <v>0</v>
      </c>
      <c r="E244" s="1">
        <f>Forecast_Data!G238</f>
        <v>1</v>
      </c>
      <c r="F244" s="1">
        <f>Forecast_Data!H238</f>
        <v>1</v>
      </c>
      <c r="G244" s="1">
        <f>Forecast_Data!I238</f>
        <v>0</v>
      </c>
      <c r="H244" s="1">
        <f>Forecast_Data!J238</f>
        <v>19</v>
      </c>
      <c r="I244" s="1">
        <f>Forecast_Data!K238</f>
        <v>1</v>
      </c>
      <c r="J244" s="1" t="str">
        <f>Forecast_Data!L238</f>
        <v>Jason Hanson</v>
      </c>
      <c r="K244" s="2">
        <f>VLOOKUP(J244,Estimates!$C$9:$F$35,4,FALSE)</f>
        <v>14.339424586394999</v>
      </c>
      <c r="L244" s="2">
        <f t="shared" si="17"/>
        <v>0.3306</v>
      </c>
      <c r="M244" s="13">
        <f t="shared" si="18"/>
        <v>0.99417708657563253</v>
      </c>
      <c r="N244" s="13">
        <f t="shared" si="19"/>
        <v>5.8229134243674707E-3</v>
      </c>
      <c r="O244" s="4">
        <f t="shared" si="20"/>
        <v>3.3906320747678902E-5</v>
      </c>
    </row>
    <row r="245" spans="1:15" x14ac:dyDescent="0.25">
      <c r="A245" s="1">
        <f>Forecast_Data!C239</f>
        <v>2012</v>
      </c>
      <c r="B245" s="1">
        <v>1</v>
      </c>
      <c r="C245" s="1">
        <f>Forecast_Data!E239</f>
        <v>0</v>
      </c>
      <c r="D245" s="1">
        <f>Forecast_Data!F239</f>
        <v>0</v>
      </c>
      <c r="E245" s="1">
        <f>Forecast_Data!G239</f>
        <v>1</v>
      </c>
      <c r="F245" s="1">
        <f>Forecast_Data!H239</f>
        <v>1</v>
      </c>
      <c r="G245" s="1">
        <f>Forecast_Data!I239</f>
        <v>0</v>
      </c>
      <c r="H245" s="1">
        <f>Forecast_Data!J239</f>
        <v>45</v>
      </c>
      <c r="I245" s="1">
        <f>Forecast_Data!K239</f>
        <v>1</v>
      </c>
      <c r="J245" s="1" t="str">
        <f>Forecast_Data!L239</f>
        <v>Jason Hanson</v>
      </c>
      <c r="K245" s="2">
        <f>VLOOKUP(J245,Estimates!$C$9:$F$35,4,FALSE)</f>
        <v>14.339424586394999</v>
      </c>
      <c r="L245" s="2">
        <f t="shared" si="17"/>
        <v>0.3306</v>
      </c>
      <c r="M245" s="13">
        <f t="shared" si="18"/>
        <v>0.76819266374960826</v>
      </c>
      <c r="N245" s="13">
        <f t="shared" si="19"/>
        <v>0.23180733625039174</v>
      </c>
      <c r="O245" s="4">
        <f t="shared" si="20"/>
        <v>5.373464113950218E-2</v>
      </c>
    </row>
    <row r="246" spans="1:15" x14ac:dyDescent="0.25">
      <c r="A246" s="1">
        <f>Forecast_Data!C240</f>
        <v>2012</v>
      </c>
      <c r="B246" s="1">
        <v>1</v>
      </c>
      <c r="C246" s="1">
        <f>Forecast_Data!E240</f>
        <v>0</v>
      </c>
      <c r="D246" s="1">
        <f>Forecast_Data!F240</f>
        <v>0</v>
      </c>
      <c r="E246" s="1">
        <f>Forecast_Data!G240</f>
        <v>1</v>
      </c>
      <c r="F246" s="1">
        <f>Forecast_Data!H240</f>
        <v>1</v>
      </c>
      <c r="G246" s="1">
        <f>Forecast_Data!I240</f>
        <v>0</v>
      </c>
      <c r="H246" s="1">
        <f>Forecast_Data!J240</f>
        <v>47</v>
      </c>
      <c r="I246" s="1">
        <f>Forecast_Data!K240</f>
        <v>0</v>
      </c>
      <c r="J246" s="1" t="str">
        <f>Forecast_Data!L240</f>
        <v>Jason Hanson</v>
      </c>
      <c r="K246" s="2">
        <f>VLOOKUP(J246,Estimates!$C$9:$F$35,4,FALSE)</f>
        <v>14.339424586394999</v>
      </c>
      <c r="L246" s="2">
        <f t="shared" si="17"/>
        <v>0.3306</v>
      </c>
      <c r="M246" s="13">
        <f t="shared" si="18"/>
        <v>0.73038542007342933</v>
      </c>
      <c r="N246" s="13">
        <f t="shared" si="19"/>
        <v>-0.73038542007342933</v>
      </c>
      <c r="O246" s="4">
        <f t="shared" si="20"/>
        <v>0.5334628618558398</v>
      </c>
    </row>
    <row r="247" spans="1:15" x14ac:dyDescent="0.25">
      <c r="A247" s="1">
        <f>Forecast_Data!C241</f>
        <v>2012</v>
      </c>
      <c r="B247" s="1">
        <v>1</v>
      </c>
      <c r="C247" s="1">
        <f>Forecast_Data!E241</f>
        <v>0</v>
      </c>
      <c r="D247" s="1">
        <f>Forecast_Data!F241</f>
        <v>0</v>
      </c>
      <c r="E247" s="1">
        <f>Forecast_Data!G241</f>
        <v>1</v>
      </c>
      <c r="F247" s="1">
        <f>Forecast_Data!H241</f>
        <v>1</v>
      </c>
      <c r="G247" s="1">
        <f>Forecast_Data!I241</f>
        <v>0</v>
      </c>
      <c r="H247" s="1">
        <f>Forecast_Data!J241</f>
        <v>42</v>
      </c>
      <c r="I247" s="1">
        <f>Forecast_Data!K241</f>
        <v>1</v>
      </c>
      <c r="J247" s="1" t="str">
        <f>Forecast_Data!L241</f>
        <v>Jason Hanson</v>
      </c>
      <c r="K247" s="2">
        <f>VLOOKUP(J247,Estimates!$C$9:$F$35,4,FALSE)</f>
        <v>14.339424586394999</v>
      </c>
      <c r="L247" s="2">
        <f t="shared" si="17"/>
        <v>0.3306</v>
      </c>
      <c r="M247" s="13">
        <f t="shared" si="18"/>
        <v>0.81572675993435695</v>
      </c>
      <c r="N247" s="13">
        <f t="shared" si="19"/>
        <v>0.18427324006564305</v>
      </c>
      <c r="O247" s="4">
        <f t="shared" si="20"/>
        <v>3.3956627004290113E-2</v>
      </c>
    </row>
    <row r="248" spans="1:15" x14ac:dyDescent="0.25">
      <c r="A248" s="1">
        <f>Forecast_Data!C242</f>
        <v>2012</v>
      </c>
      <c r="B248" s="1">
        <v>1</v>
      </c>
      <c r="C248" s="1">
        <f>Forecast_Data!E242</f>
        <v>1</v>
      </c>
      <c r="D248" s="1">
        <f>Forecast_Data!F242</f>
        <v>1</v>
      </c>
      <c r="E248" s="1">
        <f>Forecast_Data!G242</f>
        <v>1</v>
      </c>
      <c r="F248" s="1">
        <f>Forecast_Data!H242</f>
        <v>0</v>
      </c>
      <c r="G248" s="1">
        <f>Forecast_Data!I242</f>
        <v>0</v>
      </c>
      <c r="H248" s="1">
        <f>Forecast_Data!J242</f>
        <v>46</v>
      </c>
      <c r="I248" s="1">
        <f>Forecast_Data!K242</f>
        <v>1</v>
      </c>
      <c r="J248" s="1" t="str">
        <f>Forecast_Data!L242</f>
        <v>Jason Hanson</v>
      </c>
      <c r="K248" s="2">
        <f>VLOOKUP(J248,Estimates!$C$9:$F$35,4,FALSE)</f>
        <v>14.339424586394999</v>
      </c>
      <c r="L248" s="2">
        <f t="shared" si="17"/>
        <v>0.3306</v>
      </c>
      <c r="M248" s="13">
        <f t="shared" si="18"/>
        <v>0.66044271832835633</v>
      </c>
      <c r="N248" s="13">
        <f t="shared" si="19"/>
        <v>0.33955728167164367</v>
      </c>
      <c r="O248" s="4">
        <f t="shared" si="20"/>
        <v>0.11529914753623596</v>
      </c>
    </row>
    <row r="249" spans="1:15" x14ac:dyDescent="0.25">
      <c r="A249" s="1">
        <f>Forecast_Data!C243</f>
        <v>2012</v>
      </c>
      <c r="B249" s="1">
        <v>1</v>
      </c>
      <c r="C249" s="1">
        <f>Forecast_Data!E243</f>
        <v>1</v>
      </c>
      <c r="D249" s="1">
        <f>Forecast_Data!F243</f>
        <v>1</v>
      </c>
      <c r="E249" s="1">
        <f>Forecast_Data!G243</f>
        <v>1</v>
      </c>
      <c r="F249" s="1">
        <f>Forecast_Data!H243</f>
        <v>0</v>
      </c>
      <c r="G249" s="1">
        <f>Forecast_Data!I243</f>
        <v>0</v>
      </c>
      <c r="H249" s="1">
        <f>Forecast_Data!J243</f>
        <v>51</v>
      </c>
      <c r="I249" s="1">
        <f>Forecast_Data!K243</f>
        <v>0</v>
      </c>
      <c r="J249" s="1" t="str">
        <f>Forecast_Data!L243</f>
        <v>Jason Hanson</v>
      </c>
      <c r="K249" s="2">
        <f>VLOOKUP(J249,Estimates!$C$9:$F$35,4,FALSE)</f>
        <v>14.339424586394999</v>
      </c>
      <c r="L249" s="2">
        <f t="shared" si="17"/>
        <v>0.3306</v>
      </c>
      <c r="M249" s="13">
        <f t="shared" si="18"/>
        <v>0.52859426286261746</v>
      </c>
      <c r="N249" s="13">
        <f t="shared" si="19"/>
        <v>-0.52859426286261746</v>
      </c>
      <c r="O249" s="4">
        <f t="shared" si="20"/>
        <v>0.27941189473127392</v>
      </c>
    </row>
    <row r="250" spans="1:15" x14ac:dyDescent="0.25">
      <c r="A250" s="1">
        <f>Forecast_Data!C244</f>
        <v>2012</v>
      </c>
      <c r="B250" s="1">
        <v>1</v>
      </c>
      <c r="C250" s="1">
        <f>Forecast_Data!E244</f>
        <v>1</v>
      </c>
      <c r="D250" s="1">
        <f>Forecast_Data!F244</f>
        <v>1</v>
      </c>
      <c r="E250" s="1">
        <f>Forecast_Data!G244</f>
        <v>1</v>
      </c>
      <c r="F250" s="1">
        <f>Forecast_Data!H244</f>
        <v>0</v>
      </c>
      <c r="G250" s="1">
        <f>Forecast_Data!I244</f>
        <v>0</v>
      </c>
      <c r="H250" s="1">
        <f>Forecast_Data!J244</f>
        <v>34</v>
      </c>
      <c r="I250" s="1">
        <f>Forecast_Data!K244</f>
        <v>1</v>
      </c>
      <c r="J250" s="1" t="str">
        <f>Forecast_Data!L244</f>
        <v>Jason Hanson</v>
      </c>
      <c r="K250" s="2">
        <f>VLOOKUP(J250,Estimates!$C$9:$F$35,4,FALSE)</f>
        <v>14.339424586394999</v>
      </c>
      <c r="L250" s="2">
        <f t="shared" si="17"/>
        <v>0.3306</v>
      </c>
      <c r="M250" s="13">
        <f t="shared" si="18"/>
        <v>0.86806555991059364</v>
      </c>
      <c r="N250" s="13">
        <f t="shared" si="19"/>
        <v>0.13193444008940636</v>
      </c>
      <c r="O250" s="4">
        <f t="shared" si="20"/>
        <v>1.7406696481705154E-2</v>
      </c>
    </row>
    <row r="251" spans="1:15" x14ac:dyDescent="0.25">
      <c r="A251" s="1">
        <f>Forecast_Data!C245</f>
        <v>2012</v>
      </c>
      <c r="B251" s="1">
        <v>1</v>
      </c>
      <c r="C251" s="1">
        <f>Forecast_Data!E245</f>
        <v>0</v>
      </c>
      <c r="D251" s="1">
        <f>Forecast_Data!F245</f>
        <v>0</v>
      </c>
      <c r="E251" s="1">
        <f>Forecast_Data!G245</f>
        <v>0</v>
      </c>
      <c r="F251" s="1">
        <f>Forecast_Data!H245</f>
        <v>1</v>
      </c>
      <c r="G251" s="1">
        <f>Forecast_Data!I245</f>
        <v>0</v>
      </c>
      <c r="H251" s="1">
        <f>Forecast_Data!J245</f>
        <v>41</v>
      </c>
      <c r="I251" s="1">
        <f>Forecast_Data!K245</f>
        <v>1</v>
      </c>
      <c r="J251" s="1" t="str">
        <f>Forecast_Data!L245</f>
        <v>Jason Hanson</v>
      </c>
      <c r="K251" s="2">
        <f>VLOOKUP(J251,Estimates!$C$9:$F$35,4,FALSE)</f>
        <v>14.339424586394999</v>
      </c>
      <c r="L251" s="2">
        <f t="shared" si="17"/>
        <v>0.3306</v>
      </c>
      <c r="M251" s="13">
        <f t="shared" si="18"/>
        <v>0.85613503354462772</v>
      </c>
      <c r="N251" s="13">
        <f t="shared" si="19"/>
        <v>0.14386496645537228</v>
      </c>
      <c r="O251" s="4">
        <f t="shared" si="20"/>
        <v>2.0697128573205392E-2</v>
      </c>
    </row>
    <row r="252" spans="1:15" x14ac:dyDescent="0.25">
      <c r="A252" s="1">
        <f>Forecast_Data!C246</f>
        <v>2012</v>
      </c>
      <c r="B252" s="1">
        <v>1</v>
      </c>
      <c r="C252" s="1">
        <f>Forecast_Data!E246</f>
        <v>0</v>
      </c>
      <c r="D252" s="1">
        <f>Forecast_Data!F246</f>
        <v>0</v>
      </c>
      <c r="E252" s="1">
        <f>Forecast_Data!G246</f>
        <v>0</v>
      </c>
      <c r="F252" s="1">
        <f>Forecast_Data!H246</f>
        <v>1</v>
      </c>
      <c r="G252" s="1">
        <f>Forecast_Data!I246</f>
        <v>0</v>
      </c>
      <c r="H252" s="1">
        <f>Forecast_Data!J246</f>
        <v>21</v>
      </c>
      <c r="I252" s="1">
        <f>Forecast_Data!K246</f>
        <v>1</v>
      </c>
      <c r="J252" s="1" t="str">
        <f>Forecast_Data!L246</f>
        <v>Jay Feely</v>
      </c>
      <c r="K252" s="2">
        <f>VLOOKUP(J252,Estimates!$C$9:$F$35,4,FALSE)</f>
        <v>14.013340910655099</v>
      </c>
      <c r="L252" s="2">
        <f t="shared" si="17"/>
        <v>0.3306</v>
      </c>
      <c r="M252" s="13">
        <f t="shared" si="18"/>
        <v>0.98878054146458527</v>
      </c>
      <c r="N252" s="13">
        <f t="shared" si="19"/>
        <v>1.1219458535414728E-2</v>
      </c>
      <c r="O252" s="4">
        <f t="shared" si="20"/>
        <v>1.2587624982789039E-4</v>
      </c>
    </row>
    <row r="253" spans="1:15" x14ac:dyDescent="0.25">
      <c r="A253" s="1">
        <f>Forecast_Data!C247</f>
        <v>2012</v>
      </c>
      <c r="B253" s="1">
        <v>1</v>
      </c>
      <c r="C253" s="1">
        <f>Forecast_Data!E247</f>
        <v>0</v>
      </c>
      <c r="D253" s="1">
        <f>Forecast_Data!F247</f>
        <v>0</v>
      </c>
      <c r="E253" s="1">
        <f>Forecast_Data!G247</f>
        <v>0</v>
      </c>
      <c r="F253" s="1">
        <f>Forecast_Data!H247</f>
        <v>1</v>
      </c>
      <c r="G253" s="1">
        <f>Forecast_Data!I247</f>
        <v>0</v>
      </c>
      <c r="H253" s="1">
        <f>Forecast_Data!J247</f>
        <v>31</v>
      </c>
      <c r="I253" s="1">
        <f>Forecast_Data!K247</f>
        <v>1</v>
      </c>
      <c r="J253" s="1" t="str">
        <f>Forecast_Data!L247</f>
        <v>Jay Feely</v>
      </c>
      <c r="K253" s="2">
        <f>VLOOKUP(J253,Estimates!$C$9:$F$35,4,FALSE)</f>
        <v>14.013340910655099</v>
      </c>
      <c r="L253" s="2">
        <f t="shared" si="17"/>
        <v>0.3306</v>
      </c>
      <c r="M253" s="13">
        <f t="shared" si="18"/>
        <v>0.92941092187911023</v>
      </c>
      <c r="N253" s="13">
        <f t="shared" si="19"/>
        <v>7.058907812088977E-2</v>
      </c>
      <c r="O253" s="4">
        <f t="shared" si="20"/>
        <v>4.9828179499570788E-3</v>
      </c>
    </row>
    <row r="254" spans="1:15" x14ac:dyDescent="0.25">
      <c r="A254" s="1">
        <f>Forecast_Data!C248</f>
        <v>2012</v>
      </c>
      <c r="B254" s="1">
        <v>1</v>
      </c>
      <c r="C254" s="1">
        <f>Forecast_Data!E248</f>
        <v>0</v>
      </c>
      <c r="D254" s="1">
        <f>Forecast_Data!F248</f>
        <v>0</v>
      </c>
      <c r="E254" s="1">
        <f>Forecast_Data!G248</f>
        <v>0</v>
      </c>
      <c r="F254" s="1">
        <f>Forecast_Data!H248</f>
        <v>1</v>
      </c>
      <c r="G254" s="1">
        <f>Forecast_Data!I248</f>
        <v>0</v>
      </c>
      <c r="H254" s="1">
        <f>Forecast_Data!J248</f>
        <v>46</v>
      </c>
      <c r="I254" s="1">
        <f>Forecast_Data!K248</f>
        <v>1</v>
      </c>
      <c r="J254" s="1" t="str">
        <f>Forecast_Data!L248</f>
        <v>Jay Feely</v>
      </c>
      <c r="K254" s="2">
        <f>VLOOKUP(J254,Estimates!$C$9:$F$35,4,FALSE)</f>
        <v>14.013340910655099</v>
      </c>
      <c r="L254" s="2">
        <f t="shared" si="17"/>
        <v>0.3306</v>
      </c>
      <c r="M254" s="13">
        <f t="shared" si="18"/>
        <v>0.72563844285572199</v>
      </c>
      <c r="N254" s="13">
        <f t="shared" si="19"/>
        <v>0.27436155714427801</v>
      </c>
      <c r="O254" s="4">
        <f t="shared" si="20"/>
        <v>7.5274264038632924E-2</v>
      </c>
    </row>
    <row r="255" spans="1:15" x14ac:dyDescent="0.25">
      <c r="A255" s="1">
        <f>Forecast_Data!C249</f>
        <v>2012</v>
      </c>
      <c r="B255" s="1">
        <v>1</v>
      </c>
      <c r="C255" s="1">
        <f>Forecast_Data!E249</f>
        <v>0</v>
      </c>
      <c r="D255" s="1">
        <f>Forecast_Data!F249</f>
        <v>0</v>
      </c>
      <c r="E255" s="1">
        <f>Forecast_Data!G249</f>
        <v>0</v>
      </c>
      <c r="F255" s="1">
        <f>Forecast_Data!H249</f>
        <v>0</v>
      </c>
      <c r="G255" s="1">
        <f>Forecast_Data!I249</f>
        <v>0</v>
      </c>
      <c r="H255" s="1">
        <f>Forecast_Data!J249</f>
        <v>35</v>
      </c>
      <c r="I255" s="1">
        <f>Forecast_Data!K249</f>
        <v>1</v>
      </c>
      <c r="J255" s="1" t="str">
        <f>Forecast_Data!L249</f>
        <v>Jay Feely</v>
      </c>
      <c r="K255" s="2">
        <f>VLOOKUP(J255,Estimates!$C$9:$F$35,4,FALSE)</f>
        <v>14.013340910655099</v>
      </c>
      <c r="L255" s="2">
        <f t="shared" si="17"/>
        <v>0.3306</v>
      </c>
      <c r="M255" s="13">
        <f t="shared" si="18"/>
        <v>0.9095245904324738</v>
      </c>
      <c r="N255" s="13">
        <f t="shared" si="19"/>
        <v>9.0475409567526199E-2</v>
      </c>
      <c r="O255" s="4">
        <f t="shared" si="20"/>
        <v>8.1857997364116111E-3</v>
      </c>
    </row>
    <row r="256" spans="1:15" x14ac:dyDescent="0.25">
      <c r="A256" s="1">
        <f>Forecast_Data!C250</f>
        <v>2012</v>
      </c>
      <c r="B256" s="1">
        <v>1</v>
      </c>
      <c r="C256" s="1">
        <f>Forecast_Data!E250</f>
        <v>0</v>
      </c>
      <c r="D256" s="1">
        <f>Forecast_Data!F250</f>
        <v>0</v>
      </c>
      <c r="E256" s="1">
        <f>Forecast_Data!G250</f>
        <v>0</v>
      </c>
      <c r="F256" s="1">
        <f>Forecast_Data!H250</f>
        <v>0</v>
      </c>
      <c r="G256" s="1">
        <f>Forecast_Data!I250</f>
        <v>0</v>
      </c>
      <c r="H256" s="1">
        <f>Forecast_Data!J250</f>
        <v>40</v>
      </c>
      <c r="I256" s="1">
        <f>Forecast_Data!K250</f>
        <v>0</v>
      </c>
      <c r="J256" s="1" t="str">
        <f>Forecast_Data!L250</f>
        <v>Jay Feely</v>
      </c>
      <c r="K256" s="2">
        <f>VLOOKUP(J256,Estimates!$C$9:$F$35,4,FALSE)</f>
        <v>14.013340910655099</v>
      </c>
      <c r="L256" s="2">
        <f t="shared" si="17"/>
        <v>0.3306</v>
      </c>
      <c r="M256" s="13">
        <f t="shared" si="18"/>
        <v>0.85657889952000821</v>
      </c>
      <c r="N256" s="13">
        <f t="shared" si="19"/>
        <v>-0.85657889952000821</v>
      </c>
      <c r="O256" s="4">
        <f t="shared" si="20"/>
        <v>0.73372741110290829</v>
      </c>
    </row>
    <row r="257" spans="1:15" x14ac:dyDescent="0.25">
      <c r="A257" s="1">
        <f>Forecast_Data!C251</f>
        <v>2012</v>
      </c>
      <c r="B257" s="1">
        <v>1</v>
      </c>
      <c r="C257" s="1">
        <f>Forecast_Data!E251</f>
        <v>0</v>
      </c>
      <c r="D257" s="1">
        <f>Forecast_Data!F251</f>
        <v>0</v>
      </c>
      <c r="E257" s="1">
        <f>Forecast_Data!G251</f>
        <v>0</v>
      </c>
      <c r="F257" s="1">
        <f>Forecast_Data!H251</f>
        <v>1</v>
      </c>
      <c r="G257" s="1">
        <f>Forecast_Data!I251</f>
        <v>0</v>
      </c>
      <c r="H257" s="1">
        <f>Forecast_Data!J251</f>
        <v>49</v>
      </c>
      <c r="I257" s="1">
        <f>Forecast_Data!K251</f>
        <v>1</v>
      </c>
      <c r="J257" s="1" t="str">
        <f>Forecast_Data!L251</f>
        <v>Jay Feely</v>
      </c>
      <c r="K257" s="2">
        <f>VLOOKUP(J257,Estimates!$C$9:$F$35,4,FALSE)</f>
        <v>14.013340910655099</v>
      </c>
      <c r="L257" s="2">
        <f t="shared" si="17"/>
        <v>0.3306</v>
      </c>
      <c r="M257" s="13">
        <f t="shared" si="18"/>
        <v>0.65827686343283398</v>
      </c>
      <c r="N257" s="13">
        <f t="shared" si="19"/>
        <v>0.34172313656716602</v>
      </c>
      <c r="O257" s="4">
        <f t="shared" si="20"/>
        <v>0.11677470206530199</v>
      </c>
    </row>
    <row r="258" spans="1:15" x14ac:dyDescent="0.25">
      <c r="A258" s="1">
        <f>Forecast_Data!C252</f>
        <v>2012</v>
      </c>
      <c r="B258" s="1">
        <v>1</v>
      </c>
      <c r="C258" s="1">
        <f>Forecast_Data!E252</f>
        <v>0</v>
      </c>
      <c r="D258" s="1">
        <f>Forecast_Data!F252</f>
        <v>0</v>
      </c>
      <c r="E258" s="1">
        <f>Forecast_Data!G252</f>
        <v>0</v>
      </c>
      <c r="F258" s="1">
        <f>Forecast_Data!H252</f>
        <v>1</v>
      </c>
      <c r="G258" s="1">
        <f>Forecast_Data!I252</f>
        <v>0</v>
      </c>
      <c r="H258" s="1">
        <f>Forecast_Data!J252</f>
        <v>49</v>
      </c>
      <c r="I258" s="1">
        <f>Forecast_Data!K252</f>
        <v>1</v>
      </c>
      <c r="J258" s="1" t="str">
        <f>Forecast_Data!L252</f>
        <v>Jay Feely</v>
      </c>
      <c r="K258" s="2">
        <f>VLOOKUP(J258,Estimates!$C$9:$F$35,4,FALSE)</f>
        <v>14.013340910655099</v>
      </c>
      <c r="L258" s="2">
        <f t="shared" si="17"/>
        <v>0.3306</v>
      </c>
      <c r="M258" s="13">
        <f t="shared" si="18"/>
        <v>0.65827686343283398</v>
      </c>
      <c r="N258" s="13">
        <f t="shared" si="19"/>
        <v>0.34172313656716602</v>
      </c>
      <c r="O258" s="4">
        <f t="shared" si="20"/>
        <v>0.11677470206530199</v>
      </c>
    </row>
    <row r="259" spans="1:15" x14ac:dyDescent="0.25">
      <c r="A259" s="1">
        <f>Forecast_Data!C253</f>
        <v>2012</v>
      </c>
      <c r="B259" s="1">
        <v>1</v>
      </c>
      <c r="C259" s="1">
        <f>Forecast_Data!E253</f>
        <v>0</v>
      </c>
      <c r="D259" s="1">
        <f>Forecast_Data!F253</f>
        <v>0</v>
      </c>
      <c r="E259" s="1">
        <f>Forecast_Data!G253</f>
        <v>0</v>
      </c>
      <c r="F259" s="1">
        <f>Forecast_Data!H253</f>
        <v>1</v>
      </c>
      <c r="G259" s="1">
        <f>Forecast_Data!I253</f>
        <v>0</v>
      </c>
      <c r="H259" s="1">
        <f>Forecast_Data!J253</f>
        <v>61</v>
      </c>
      <c r="I259" s="1">
        <f>Forecast_Data!K253</f>
        <v>1</v>
      </c>
      <c r="J259" s="1" t="str">
        <f>Forecast_Data!L253</f>
        <v>Jay Feely</v>
      </c>
      <c r="K259" s="2">
        <f>VLOOKUP(J259,Estimates!$C$9:$F$35,4,FALSE)</f>
        <v>14.013340910655099</v>
      </c>
      <c r="L259" s="2">
        <f t="shared" si="17"/>
        <v>0.3306</v>
      </c>
      <c r="M259" s="13">
        <f t="shared" si="18"/>
        <v>0.22695611764382867</v>
      </c>
      <c r="N259" s="13">
        <f t="shared" si="19"/>
        <v>0.77304388235617139</v>
      </c>
      <c r="O259" s="4">
        <f t="shared" si="20"/>
        <v>0.59759684404830216</v>
      </c>
    </row>
    <row r="260" spans="1:15" x14ac:dyDescent="0.25">
      <c r="A260" s="1">
        <f>Forecast_Data!C254</f>
        <v>2012</v>
      </c>
      <c r="B260" s="1">
        <v>1</v>
      </c>
      <c r="C260" s="1">
        <f>Forecast_Data!E254</f>
        <v>0</v>
      </c>
      <c r="D260" s="1">
        <f>Forecast_Data!F254</f>
        <v>0</v>
      </c>
      <c r="E260" s="1">
        <f>Forecast_Data!G254</f>
        <v>0</v>
      </c>
      <c r="F260" s="1">
        <f>Forecast_Data!H254</f>
        <v>1</v>
      </c>
      <c r="G260" s="1">
        <f>Forecast_Data!I254</f>
        <v>0</v>
      </c>
      <c r="H260" s="1">
        <f>Forecast_Data!J254</f>
        <v>38</v>
      </c>
      <c r="I260" s="1">
        <f>Forecast_Data!K254</f>
        <v>0</v>
      </c>
      <c r="J260" s="1" t="str">
        <f>Forecast_Data!L254</f>
        <v>Jay Feely</v>
      </c>
      <c r="K260" s="2">
        <f>VLOOKUP(J260,Estimates!$C$9:$F$35,4,FALSE)</f>
        <v>14.013340910655099</v>
      </c>
      <c r="L260" s="2">
        <f t="shared" si="17"/>
        <v>0.3306</v>
      </c>
      <c r="M260" s="13">
        <f t="shared" si="18"/>
        <v>0.85232652038158907</v>
      </c>
      <c r="N260" s="13">
        <f t="shared" si="19"/>
        <v>-0.85232652038158907</v>
      </c>
      <c r="O260" s="4">
        <f t="shared" si="20"/>
        <v>0.72646049734578733</v>
      </c>
    </row>
    <row r="261" spans="1:15" x14ac:dyDescent="0.25">
      <c r="A261" s="1">
        <f>Forecast_Data!C255</f>
        <v>2012</v>
      </c>
      <c r="B261" s="1">
        <v>1</v>
      </c>
      <c r="C261" s="1">
        <f>Forecast_Data!E255</f>
        <v>0</v>
      </c>
      <c r="D261" s="1">
        <f>Forecast_Data!F255</f>
        <v>0</v>
      </c>
      <c r="E261" s="1">
        <f>Forecast_Data!G255</f>
        <v>0</v>
      </c>
      <c r="F261" s="1">
        <f>Forecast_Data!H255</f>
        <v>0</v>
      </c>
      <c r="G261" s="1">
        <f>Forecast_Data!I255</f>
        <v>0</v>
      </c>
      <c r="H261" s="1">
        <f>Forecast_Data!J255</f>
        <v>47</v>
      </c>
      <c r="I261" s="1">
        <f>Forecast_Data!K255</f>
        <v>0</v>
      </c>
      <c r="J261" s="1" t="str">
        <f>Forecast_Data!L255</f>
        <v>Jay Feely</v>
      </c>
      <c r="K261" s="2">
        <f>VLOOKUP(J261,Estimates!$C$9:$F$35,4,FALSE)</f>
        <v>14.013340910655099</v>
      </c>
      <c r="L261" s="2">
        <f t="shared" si="17"/>
        <v>0.3306</v>
      </c>
      <c r="M261" s="13">
        <f t="shared" si="18"/>
        <v>0.75091100644202802</v>
      </c>
      <c r="N261" s="13">
        <f t="shared" si="19"/>
        <v>-0.75091100644202802</v>
      </c>
      <c r="O261" s="4">
        <f t="shared" si="20"/>
        <v>0.56386733959577939</v>
      </c>
    </row>
    <row r="262" spans="1:15" x14ac:dyDescent="0.25">
      <c r="A262" s="1">
        <f>Forecast_Data!C256</f>
        <v>2012</v>
      </c>
      <c r="B262" s="1">
        <v>1</v>
      </c>
      <c r="C262" s="1">
        <f>Forecast_Data!E256</f>
        <v>0</v>
      </c>
      <c r="D262" s="1">
        <f>Forecast_Data!F256</f>
        <v>0</v>
      </c>
      <c r="E262" s="1">
        <f>Forecast_Data!G256</f>
        <v>0</v>
      </c>
      <c r="F262" s="1">
        <f>Forecast_Data!H256</f>
        <v>0</v>
      </c>
      <c r="G262" s="1">
        <f>Forecast_Data!I256</f>
        <v>0</v>
      </c>
      <c r="H262" s="1">
        <f>Forecast_Data!J256</f>
        <v>48</v>
      </c>
      <c r="I262" s="1">
        <f>Forecast_Data!K256</f>
        <v>1</v>
      </c>
      <c r="J262" s="1" t="str">
        <f>Forecast_Data!L256</f>
        <v>Jay Feely</v>
      </c>
      <c r="K262" s="2">
        <f>VLOOKUP(J262,Estimates!$C$9:$F$35,4,FALSE)</f>
        <v>14.013340910655099</v>
      </c>
      <c r="L262" s="2">
        <f t="shared" si="17"/>
        <v>0.3306</v>
      </c>
      <c r="M262" s="13">
        <f t="shared" si="18"/>
        <v>0.73067479883468711</v>
      </c>
      <c r="N262" s="13">
        <f t="shared" si="19"/>
        <v>0.26932520116531289</v>
      </c>
      <c r="O262" s="4">
        <f t="shared" si="20"/>
        <v>7.2536063982736251E-2</v>
      </c>
    </row>
    <row r="263" spans="1:15" x14ac:dyDescent="0.25">
      <c r="A263" s="1">
        <f>Forecast_Data!C257</f>
        <v>2012</v>
      </c>
      <c r="B263" s="1">
        <v>1</v>
      </c>
      <c r="C263" s="1">
        <f>Forecast_Data!E257</f>
        <v>0</v>
      </c>
      <c r="D263" s="1">
        <f>Forecast_Data!F257</f>
        <v>0</v>
      </c>
      <c r="E263" s="1">
        <f>Forecast_Data!G257</f>
        <v>0</v>
      </c>
      <c r="F263" s="1">
        <f>Forecast_Data!H257</f>
        <v>0</v>
      </c>
      <c r="G263" s="1">
        <f>Forecast_Data!I257</f>
        <v>0</v>
      </c>
      <c r="H263" s="1">
        <f>Forecast_Data!J257</f>
        <v>28</v>
      </c>
      <c r="I263" s="1">
        <f>Forecast_Data!K257</f>
        <v>1</v>
      </c>
      <c r="J263" s="1" t="str">
        <f>Forecast_Data!L257</f>
        <v>Jay Feely</v>
      </c>
      <c r="K263" s="2">
        <f>VLOOKUP(J263,Estimates!$C$9:$F$35,4,FALSE)</f>
        <v>14.013340910655099</v>
      </c>
      <c r="L263" s="2">
        <f t="shared" si="17"/>
        <v>0.3306</v>
      </c>
      <c r="M263" s="13">
        <f t="shared" si="18"/>
        <v>0.9632899427044106</v>
      </c>
      <c r="N263" s="13">
        <f t="shared" si="19"/>
        <v>3.6710057295589404E-2</v>
      </c>
      <c r="O263" s="4">
        <f t="shared" si="20"/>
        <v>1.3476283066454569E-3</v>
      </c>
    </row>
    <row r="264" spans="1:15" x14ac:dyDescent="0.25">
      <c r="A264" s="1">
        <f>Forecast_Data!C258</f>
        <v>2012</v>
      </c>
      <c r="B264" s="1">
        <v>1</v>
      </c>
      <c r="C264" s="1">
        <f>Forecast_Data!E258</f>
        <v>0</v>
      </c>
      <c r="D264" s="1">
        <f>Forecast_Data!F258</f>
        <v>0</v>
      </c>
      <c r="E264" s="1">
        <f>Forecast_Data!G258</f>
        <v>0</v>
      </c>
      <c r="F264" s="1">
        <f>Forecast_Data!H258</f>
        <v>0</v>
      </c>
      <c r="G264" s="1">
        <f>Forecast_Data!I258</f>
        <v>0</v>
      </c>
      <c r="H264" s="1">
        <f>Forecast_Data!J258</f>
        <v>38</v>
      </c>
      <c r="I264" s="1">
        <f>Forecast_Data!K258</f>
        <v>1</v>
      </c>
      <c r="J264" s="1" t="str">
        <f>Forecast_Data!L258</f>
        <v>Jay Feely</v>
      </c>
      <c r="K264" s="2">
        <f>VLOOKUP(J264,Estimates!$C$9:$F$35,4,FALSE)</f>
        <v>14.013340910655099</v>
      </c>
      <c r="L264" s="2">
        <f t="shared" si="17"/>
        <v>0.3306</v>
      </c>
      <c r="M264" s="13">
        <f t="shared" si="18"/>
        <v>0.87931225280593917</v>
      </c>
      <c r="N264" s="13">
        <f t="shared" si="19"/>
        <v>0.12068774719406083</v>
      </c>
      <c r="O264" s="4">
        <f t="shared" si="20"/>
        <v>1.4565532322777538E-2</v>
      </c>
    </row>
    <row r="265" spans="1:15" x14ac:dyDescent="0.25">
      <c r="A265" s="1">
        <f>Forecast_Data!C259</f>
        <v>2012</v>
      </c>
      <c r="B265" s="1">
        <v>1</v>
      </c>
      <c r="C265" s="1">
        <f>Forecast_Data!E259</f>
        <v>0</v>
      </c>
      <c r="D265" s="1">
        <f>Forecast_Data!F259</f>
        <v>0</v>
      </c>
      <c r="E265" s="1">
        <f>Forecast_Data!G259</f>
        <v>0</v>
      </c>
      <c r="F265" s="1">
        <f>Forecast_Data!H259</f>
        <v>0</v>
      </c>
      <c r="G265" s="1">
        <f>Forecast_Data!I259</f>
        <v>0</v>
      </c>
      <c r="H265" s="1">
        <f>Forecast_Data!J259</f>
        <v>27</v>
      </c>
      <c r="I265" s="1">
        <f>Forecast_Data!K259</f>
        <v>1</v>
      </c>
      <c r="J265" s="1" t="str">
        <f>Forecast_Data!L259</f>
        <v>Jay Feely</v>
      </c>
      <c r="K265" s="2">
        <f>VLOOKUP(J265,Estimates!$C$9:$F$35,4,FALSE)</f>
        <v>14.013340910655099</v>
      </c>
      <c r="L265" s="2">
        <f t="shared" ref="L265:L328" si="21">IF(A265=2012,$A$5,IF(A265=2013,$B$5,IF(A265=2014,$C$5,$D$5)))</f>
        <v>0.3306</v>
      </c>
      <c r="M265" s="13">
        <f t="shared" ref="M265:M328" si="22">1/(1+EXP(-(SUMPRODUCT($A$3:$G$3,B265:H265)+$H$3*H265^2+$I$3*H265^3+K265+L265)))</f>
        <v>0.96888308746681995</v>
      </c>
      <c r="N265" s="13">
        <f t="shared" ref="N265:N328" si="23">I265-M265</f>
        <v>3.1116912533180052E-2</v>
      </c>
      <c r="O265" s="4">
        <f t="shared" ref="O265:O328" si="24">N265^2</f>
        <v>9.6826224559757776E-4</v>
      </c>
    </row>
    <row r="266" spans="1:15" x14ac:dyDescent="0.25">
      <c r="A266" s="1">
        <f>Forecast_Data!C260</f>
        <v>2012</v>
      </c>
      <c r="B266" s="1">
        <v>1</v>
      </c>
      <c r="C266" s="1">
        <f>Forecast_Data!E260</f>
        <v>0</v>
      </c>
      <c r="D266" s="1">
        <f>Forecast_Data!F260</f>
        <v>0</v>
      </c>
      <c r="E266" s="1">
        <f>Forecast_Data!G260</f>
        <v>0</v>
      </c>
      <c r="F266" s="1">
        <f>Forecast_Data!H260</f>
        <v>1</v>
      </c>
      <c r="G266" s="1">
        <f>Forecast_Data!I260</f>
        <v>0</v>
      </c>
      <c r="H266" s="1">
        <f>Forecast_Data!J260</f>
        <v>32</v>
      </c>
      <c r="I266" s="1">
        <f>Forecast_Data!K260</f>
        <v>1</v>
      </c>
      <c r="J266" s="1" t="str">
        <f>Forecast_Data!L260</f>
        <v>Jay Feely</v>
      </c>
      <c r="K266" s="2">
        <f>VLOOKUP(J266,Estimates!$C$9:$F$35,4,FALSE)</f>
        <v>14.013340910655099</v>
      </c>
      <c r="L266" s="2">
        <f t="shared" si="21"/>
        <v>0.3306</v>
      </c>
      <c r="M266" s="13">
        <f t="shared" si="22"/>
        <v>0.91997464493351022</v>
      </c>
      <c r="N266" s="13">
        <f t="shared" si="23"/>
        <v>8.0025355066489778E-2</v>
      </c>
      <c r="O266" s="4">
        <f t="shared" si="24"/>
        <v>6.404057453517761E-3</v>
      </c>
    </row>
    <row r="267" spans="1:15" x14ac:dyDescent="0.25">
      <c r="A267" s="1">
        <f>Forecast_Data!C261</f>
        <v>2012</v>
      </c>
      <c r="B267" s="1">
        <v>1</v>
      </c>
      <c r="C267" s="1">
        <f>Forecast_Data!E261</f>
        <v>0</v>
      </c>
      <c r="D267" s="1">
        <f>Forecast_Data!F261</f>
        <v>0</v>
      </c>
      <c r="E267" s="1">
        <f>Forecast_Data!G261</f>
        <v>0</v>
      </c>
      <c r="F267" s="1">
        <f>Forecast_Data!H261</f>
        <v>1</v>
      </c>
      <c r="G267" s="1">
        <f>Forecast_Data!I261</f>
        <v>0</v>
      </c>
      <c r="H267" s="1">
        <f>Forecast_Data!J261</f>
        <v>49</v>
      </c>
      <c r="I267" s="1">
        <f>Forecast_Data!K261</f>
        <v>1</v>
      </c>
      <c r="J267" s="1" t="str">
        <f>Forecast_Data!L261</f>
        <v>Jay Feely</v>
      </c>
      <c r="K267" s="2">
        <f>VLOOKUP(J267,Estimates!$C$9:$F$35,4,FALSE)</f>
        <v>14.013340910655099</v>
      </c>
      <c r="L267" s="2">
        <f t="shared" si="21"/>
        <v>0.3306</v>
      </c>
      <c r="M267" s="13">
        <f t="shared" si="22"/>
        <v>0.65827686343283398</v>
      </c>
      <c r="N267" s="13">
        <f t="shared" si="23"/>
        <v>0.34172313656716602</v>
      </c>
      <c r="O267" s="4">
        <f t="shared" si="24"/>
        <v>0.11677470206530199</v>
      </c>
    </row>
    <row r="268" spans="1:15" x14ac:dyDescent="0.25">
      <c r="A268" s="1">
        <f>Forecast_Data!C262</f>
        <v>2012</v>
      </c>
      <c r="B268" s="1">
        <v>1</v>
      </c>
      <c r="C268" s="1">
        <f>Forecast_Data!E262</f>
        <v>0</v>
      </c>
      <c r="D268" s="1">
        <f>Forecast_Data!F262</f>
        <v>0</v>
      </c>
      <c r="E268" s="1">
        <f>Forecast_Data!G262</f>
        <v>0</v>
      </c>
      <c r="F268" s="1">
        <f>Forecast_Data!H262</f>
        <v>1</v>
      </c>
      <c r="G268" s="1">
        <f>Forecast_Data!I262</f>
        <v>0</v>
      </c>
      <c r="H268" s="1">
        <f>Forecast_Data!J262</f>
        <v>35</v>
      </c>
      <c r="I268" s="1">
        <f>Forecast_Data!K262</f>
        <v>1</v>
      </c>
      <c r="J268" s="1" t="str">
        <f>Forecast_Data!L262</f>
        <v>Jay Feely</v>
      </c>
      <c r="K268" s="2">
        <f>VLOOKUP(J268,Estimates!$C$9:$F$35,4,FALSE)</f>
        <v>14.013340910655099</v>
      </c>
      <c r="L268" s="2">
        <f t="shared" si="21"/>
        <v>0.3306</v>
      </c>
      <c r="M268" s="13">
        <f t="shared" si="22"/>
        <v>0.88843722462803465</v>
      </c>
      <c r="N268" s="13">
        <f t="shared" si="23"/>
        <v>0.11156277537196535</v>
      </c>
      <c r="O268" s="4">
        <f t="shared" si="24"/>
        <v>1.2446252848695598E-2</v>
      </c>
    </row>
    <row r="269" spans="1:15" x14ac:dyDescent="0.25">
      <c r="A269" s="1">
        <f>Forecast_Data!C263</f>
        <v>2013</v>
      </c>
      <c r="B269" s="1">
        <v>1</v>
      </c>
      <c r="C269" s="1">
        <f>Forecast_Data!E263</f>
        <v>0</v>
      </c>
      <c r="D269" s="1">
        <f>Forecast_Data!F263</f>
        <v>0</v>
      </c>
      <c r="E269" s="1">
        <f>Forecast_Data!G263</f>
        <v>0</v>
      </c>
      <c r="F269" s="1">
        <f>Forecast_Data!H263</f>
        <v>0</v>
      </c>
      <c r="G269" s="1">
        <f>Forecast_Data!I263</f>
        <v>0</v>
      </c>
      <c r="H269" s="1">
        <f>Forecast_Data!J263</f>
        <v>30</v>
      </c>
      <c r="I269" s="1">
        <f>Forecast_Data!K263</f>
        <v>1</v>
      </c>
      <c r="J269" s="1" t="str">
        <f>Forecast_Data!L263</f>
        <v>Jay Feely</v>
      </c>
      <c r="K269" s="2">
        <f>VLOOKUP(J269,Estimates!$C$9:$F$35,4,FALSE)</f>
        <v>14.013340910655099</v>
      </c>
      <c r="L269" s="2">
        <f t="shared" si="21"/>
        <v>0.37260000000000004</v>
      </c>
      <c r="M269" s="13">
        <f t="shared" si="22"/>
        <v>0.95239877276493079</v>
      </c>
      <c r="N269" s="13">
        <f t="shared" si="23"/>
        <v>4.760122723506921E-2</v>
      </c>
      <c r="O269" s="4">
        <f t="shared" si="24"/>
        <v>2.2658768342846947E-3</v>
      </c>
    </row>
    <row r="270" spans="1:15" x14ac:dyDescent="0.25">
      <c r="A270" s="1">
        <f>Forecast_Data!C264</f>
        <v>2013</v>
      </c>
      <c r="B270" s="1">
        <v>1</v>
      </c>
      <c r="C270" s="1">
        <f>Forecast_Data!E264</f>
        <v>0</v>
      </c>
      <c r="D270" s="1">
        <f>Forecast_Data!F264</f>
        <v>0</v>
      </c>
      <c r="E270" s="1">
        <f>Forecast_Data!G264</f>
        <v>0</v>
      </c>
      <c r="F270" s="1">
        <f>Forecast_Data!H264</f>
        <v>0</v>
      </c>
      <c r="G270" s="1">
        <f>Forecast_Data!I264</f>
        <v>0</v>
      </c>
      <c r="H270" s="1">
        <f>Forecast_Data!J264</f>
        <v>50</v>
      </c>
      <c r="I270" s="1">
        <f>Forecast_Data!K264</f>
        <v>0</v>
      </c>
      <c r="J270" s="1" t="str">
        <f>Forecast_Data!L264</f>
        <v>Jay Feely</v>
      </c>
      <c r="K270" s="2">
        <f>VLOOKUP(J270,Estimates!$C$9:$F$35,4,FALSE)</f>
        <v>14.013340910655099</v>
      </c>
      <c r="L270" s="2">
        <f t="shared" si="21"/>
        <v>0.37260000000000004</v>
      </c>
      <c r="M270" s="13">
        <f t="shared" si="22"/>
        <v>0.69347379154747302</v>
      </c>
      <c r="N270" s="13">
        <f t="shared" si="23"/>
        <v>-0.69347379154747302</v>
      </c>
      <c r="O270" s="4">
        <f t="shared" si="24"/>
        <v>0.48090589956322805</v>
      </c>
    </row>
    <row r="271" spans="1:15" x14ac:dyDescent="0.25">
      <c r="A271" s="1">
        <f>Forecast_Data!C265</f>
        <v>2013</v>
      </c>
      <c r="B271" s="1">
        <v>1</v>
      </c>
      <c r="C271" s="1">
        <f>Forecast_Data!E265</f>
        <v>0</v>
      </c>
      <c r="D271" s="1">
        <f>Forecast_Data!F265</f>
        <v>0</v>
      </c>
      <c r="E271" s="1">
        <f>Forecast_Data!G265</f>
        <v>0</v>
      </c>
      <c r="F271" s="1">
        <f>Forecast_Data!H265</f>
        <v>1</v>
      </c>
      <c r="G271" s="1">
        <f>Forecast_Data!I265</f>
        <v>0</v>
      </c>
      <c r="H271" s="1">
        <f>Forecast_Data!J265</f>
        <v>47</v>
      </c>
      <c r="I271" s="1">
        <f>Forecast_Data!K265</f>
        <v>1</v>
      </c>
      <c r="J271" s="1" t="str">
        <f>Forecast_Data!L265</f>
        <v>Jay Feely</v>
      </c>
      <c r="K271" s="2">
        <f>VLOOKUP(J271,Estimates!$C$9:$F$35,4,FALSE)</f>
        <v>14.013340910655099</v>
      </c>
      <c r="L271" s="2">
        <f t="shared" si="21"/>
        <v>0.37260000000000004</v>
      </c>
      <c r="M271" s="13">
        <f t="shared" si="22"/>
        <v>0.71351341379569966</v>
      </c>
      <c r="N271" s="13">
        <f t="shared" si="23"/>
        <v>0.28648658620430034</v>
      </c>
      <c r="O271" s="4">
        <f t="shared" si="24"/>
        <v>8.2074564074994014E-2</v>
      </c>
    </row>
    <row r="272" spans="1:15" x14ac:dyDescent="0.25">
      <c r="A272" s="1">
        <f>Forecast_Data!C266</f>
        <v>2013</v>
      </c>
      <c r="B272" s="1">
        <v>1</v>
      </c>
      <c r="C272" s="1">
        <f>Forecast_Data!E266</f>
        <v>0</v>
      </c>
      <c r="D272" s="1">
        <f>Forecast_Data!F266</f>
        <v>0</v>
      </c>
      <c r="E272" s="1">
        <f>Forecast_Data!G266</f>
        <v>0</v>
      </c>
      <c r="F272" s="1">
        <f>Forecast_Data!H266</f>
        <v>1</v>
      </c>
      <c r="G272" s="1">
        <f>Forecast_Data!I266</f>
        <v>0</v>
      </c>
      <c r="H272" s="1">
        <f>Forecast_Data!J266</f>
        <v>23</v>
      </c>
      <c r="I272" s="1">
        <f>Forecast_Data!K266</f>
        <v>1</v>
      </c>
      <c r="J272" s="1" t="str">
        <f>Forecast_Data!L266</f>
        <v>Jay Feely</v>
      </c>
      <c r="K272" s="2">
        <f>VLOOKUP(J272,Estimates!$C$9:$F$35,4,FALSE)</f>
        <v>14.013340910655099</v>
      </c>
      <c r="L272" s="2">
        <f t="shared" si="21"/>
        <v>0.37260000000000004</v>
      </c>
      <c r="M272" s="13">
        <f t="shared" si="22"/>
        <v>0.98278640844679388</v>
      </c>
      <c r="N272" s="13">
        <f t="shared" si="23"/>
        <v>1.721359155320612E-2</v>
      </c>
      <c r="O272" s="4">
        <f t="shared" si="24"/>
        <v>2.9630773416060909E-4</v>
      </c>
    </row>
    <row r="273" spans="1:15" x14ac:dyDescent="0.25">
      <c r="A273" s="1">
        <f>Forecast_Data!C267</f>
        <v>2013</v>
      </c>
      <c r="B273" s="1">
        <v>1</v>
      </c>
      <c r="C273" s="1">
        <f>Forecast_Data!E267</f>
        <v>0</v>
      </c>
      <c r="D273" s="1">
        <f>Forecast_Data!F267</f>
        <v>0</v>
      </c>
      <c r="E273" s="1">
        <f>Forecast_Data!G267</f>
        <v>0</v>
      </c>
      <c r="F273" s="1">
        <f>Forecast_Data!H267</f>
        <v>1</v>
      </c>
      <c r="G273" s="1">
        <f>Forecast_Data!I267</f>
        <v>0</v>
      </c>
      <c r="H273" s="1">
        <f>Forecast_Data!J267</f>
        <v>43</v>
      </c>
      <c r="I273" s="1">
        <f>Forecast_Data!K267</f>
        <v>1</v>
      </c>
      <c r="J273" s="1" t="str">
        <f>Forecast_Data!L267</f>
        <v>Jay Feely</v>
      </c>
      <c r="K273" s="2">
        <f>VLOOKUP(J273,Estimates!$C$9:$F$35,4,FALSE)</f>
        <v>14.013340910655099</v>
      </c>
      <c r="L273" s="2">
        <f t="shared" si="21"/>
        <v>0.37260000000000004</v>
      </c>
      <c r="M273" s="13">
        <f t="shared" si="22"/>
        <v>0.7871549849068612</v>
      </c>
      <c r="N273" s="13">
        <f t="shared" si="23"/>
        <v>0.2128450150931388</v>
      </c>
      <c r="O273" s="4">
        <f t="shared" si="24"/>
        <v>4.5303000449998486E-2</v>
      </c>
    </row>
    <row r="274" spans="1:15" x14ac:dyDescent="0.25">
      <c r="A274" s="1">
        <f>Forecast_Data!C268</f>
        <v>2013</v>
      </c>
      <c r="B274" s="1">
        <v>1</v>
      </c>
      <c r="C274" s="1">
        <f>Forecast_Data!E268</f>
        <v>0</v>
      </c>
      <c r="D274" s="1">
        <f>Forecast_Data!F268</f>
        <v>0</v>
      </c>
      <c r="E274" s="1">
        <f>Forecast_Data!G268</f>
        <v>0</v>
      </c>
      <c r="F274" s="1">
        <f>Forecast_Data!H268</f>
        <v>1</v>
      </c>
      <c r="G274" s="1">
        <f>Forecast_Data!I268</f>
        <v>0</v>
      </c>
      <c r="H274" s="1">
        <f>Forecast_Data!J268</f>
        <v>33</v>
      </c>
      <c r="I274" s="1">
        <f>Forecast_Data!K268</f>
        <v>1</v>
      </c>
      <c r="J274" s="1" t="str">
        <f>Forecast_Data!L268</f>
        <v>Jay Feely</v>
      </c>
      <c r="K274" s="2">
        <f>VLOOKUP(J274,Estimates!$C$9:$F$35,4,FALSE)</f>
        <v>14.013340910655099</v>
      </c>
      <c r="L274" s="2">
        <f t="shared" si="21"/>
        <v>0.37260000000000004</v>
      </c>
      <c r="M274" s="13">
        <f t="shared" si="22"/>
        <v>0.91336586980435275</v>
      </c>
      <c r="N274" s="13">
        <f t="shared" si="23"/>
        <v>8.6634130195647252E-2</v>
      </c>
      <c r="O274" s="4">
        <f t="shared" si="24"/>
        <v>7.5054725147563591E-3</v>
      </c>
    </row>
    <row r="275" spans="1:15" x14ac:dyDescent="0.25">
      <c r="A275" s="1">
        <f>Forecast_Data!C269</f>
        <v>2013</v>
      </c>
      <c r="B275" s="1">
        <v>1</v>
      </c>
      <c r="C275" s="1">
        <f>Forecast_Data!E269</f>
        <v>0</v>
      </c>
      <c r="D275" s="1">
        <f>Forecast_Data!F269</f>
        <v>0</v>
      </c>
      <c r="E275" s="1">
        <f>Forecast_Data!G269</f>
        <v>0</v>
      </c>
      <c r="F275" s="1">
        <f>Forecast_Data!H269</f>
        <v>1</v>
      </c>
      <c r="G275" s="1">
        <f>Forecast_Data!I269</f>
        <v>0</v>
      </c>
      <c r="H275" s="1">
        <f>Forecast_Data!J269</f>
        <v>42</v>
      </c>
      <c r="I275" s="1">
        <f>Forecast_Data!K269</f>
        <v>1</v>
      </c>
      <c r="J275" s="1" t="str">
        <f>Forecast_Data!L269</f>
        <v>Jay Feely</v>
      </c>
      <c r="K275" s="2">
        <f>VLOOKUP(J275,Estimates!$C$9:$F$35,4,FALSE)</f>
        <v>14.013340910655099</v>
      </c>
      <c r="L275" s="2">
        <f t="shared" si="21"/>
        <v>0.37260000000000004</v>
      </c>
      <c r="M275" s="13">
        <f t="shared" si="22"/>
        <v>0.80275301281038114</v>
      </c>
      <c r="N275" s="13">
        <f t="shared" si="23"/>
        <v>0.19724698718961886</v>
      </c>
      <c r="O275" s="4">
        <f t="shared" si="24"/>
        <v>3.8906373955381664E-2</v>
      </c>
    </row>
    <row r="276" spans="1:15" x14ac:dyDescent="0.25">
      <c r="A276" s="1">
        <f>Forecast_Data!C270</f>
        <v>2013</v>
      </c>
      <c r="B276" s="1">
        <v>1</v>
      </c>
      <c r="C276" s="1">
        <f>Forecast_Data!E270</f>
        <v>0</v>
      </c>
      <c r="D276" s="1">
        <f>Forecast_Data!F270</f>
        <v>0</v>
      </c>
      <c r="E276" s="1">
        <f>Forecast_Data!G270</f>
        <v>0</v>
      </c>
      <c r="F276" s="1">
        <f>Forecast_Data!H270</f>
        <v>1</v>
      </c>
      <c r="G276" s="1">
        <f>Forecast_Data!I270</f>
        <v>0</v>
      </c>
      <c r="H276" s="1">
        <f>Forecast_Data!J270</f>
        <v>50</v>
      </c>
      <c r="I276" s="1">
        <f>Forecast_Data!K270</f>
        <v>1</v>
      </c>
      <c r="J276" s="1" t="str">
        <f>Forecast_Data!L270</f>
        <v>Jay Feely</v>
      </c>
      <c r="K276" s="2">
        <f>VLOOKUP(J276,Estimates!$C$9:$F$35,4,FALSE)</f>
        <v>14.013340910655099</v>
      </c>
      <c r="L276" s="2">
        <f t="shared" si="21"/>
        <v>0.37260000000000004</v>
      </c>
      <c r="M276" s="13">
        <f t="shared" si="22"/>
        <v>0.64185920922002071</v>
      </c>
      <c r="N276" s="13">
        <f t="shared" si="23"/>
        <v>0.35814079077997929</v>
      </c>
      <c r="O276" s="4">
        <f t="shared" si="24"/>
        <v>0.1282648260205089</v>
      </c>
    </row>
    <row r="277" spans="1:15" x14ac:dyDescent="0.25">
      <c r="A277" s="1">
        <f>Forecast_Data!C271</f>
        <v>2013</v>
      </c>
      <c r="B277" s="1">
        <v>1</v>
      </c>
      <c r="C277" s="1">
        <f>Forecast_Data!E271</f>
        <v>0</v>
      </c>
      <c r="D277" s="1">
        <f>Forecast_Data!F271</f>
        <v>0</v>
      </c>
      <c r="E277" s="1">
        <f>Forecast_Data!G271</f>
        <v>0</v>
      </c>
      <c r="F277" s="1">
        <f>Forecast_Data!H271</f>
        <v>1</v>
      </c>
      <c r="G277" s="1">
        <f>Forecast_Data!I271</f>
        <v>0</v>
      </c>
      <c r="H277" s="1">
        <f>Forecast_Data!J271</f>
        <v>39</v>
      </c>
      <c r="I277" s="1">
        <f>Forecast_Data!K271</f>
        <v>1</v>
      </c>
      <c r="J277" s="1" t="str">
        <f>Forecast_Data!L271</f>
        <v>Jay Feely</v>
      </c>
      <c r="K277" s="2">
        <f>VLOOKUP(J277,Estimates!$C$9:$F$35,4,FALSE)</f>
        <v>14.013340910655099</v>
      </c>
      <c r="L277" s="2">
        <f t="shared" si="21"/>
        <v>0.37260000000000004</v>
      </c>
      <c r="M277" s="13">
        <f t="shared" si="22"/>
        <v>0.84480989593000466</v>
      </c>
      <c r="N277" s="13">
        <f t="shared" si="23"/>
        <v>0.15519010406999534</v>
      </c>
      <c r="O277" s="4">
        <f t="shared" si="24"/>
        <v>2.4083968401255984E-2</v>
      </c>
    </row>
    <row r="278" spans="1:15" x14ac:dyDescent="0.25">
      <c r="A278" s="1">
        <f>Forecast_Data!C272</f>
        <v>2013</v>
      </c>
      <c r="B278" s="1">
        <v>1</v>
      </c>
      <c r="C278" s="1">
        <f>Forecast_Data!E272</f>
        <v>0</v>
      </c>
      <c r="D278" s="1">
        <f>Forecast_Data!F272</f>
        <v>0</v>
      </c>
      <c r="E278" s="1">
        <f>Forecast_Data!G272</f>
        <v>0</v>
      </c>
      <c r="F278" s="1">
        <f>Forecast_Data!H272</f>
        <v>1</v>
      </c>
      <c r="G278" s="1">
        <f>Forecast_Data!I272</f>
        <v>0</v>
      </c>
      <c r="H278" s="1">
        <f>Forecast_Data!J272</f>
        <v>38</v>
      </c>
      <c r="I278" s="1">
        <f>Forecast_Data!K272</f>
        <v>1</v>
      </c>
      <c r="J278" s="1" t="str">
        <f>Forecast_Data!L272</f>
        <v>Jay Feely</v>
      </c>
      <c r="K278" s="2">
        <f>VLOOKUP(J278,Estimates!$C$9:$F$35,4,FALSE)</f>
        <v>14.013340910655099</v>
      </c>
      <c r="L278" s="2">
        <f t="shared" si="21"/>
        <v>0.37260000000000004</v>
      </c>
      <c r="M278" s="13">
        <f t="shared" si="22"/>
        <v>0.85753505333697411</v>
      </c>
      <c r="N278" s="13">
        <f t="shared" si="23"/>
        <v>0.14246494666302589</v>
      </c>
      <c r="O278" s="4">
        <f t="shared" si="24"/>
        <v>2.0296261027698811E-2</v>
      </c>
    </row>
    <row r="279" spans="1:15" x14ac:dyDescent="0.25">
      <c r="A279" s="1">
        <f>Forecast_Data!C273</f>
        <v>2013</v>
      </c>
      <c r="B279" s="1">
        <v>1</v>
      </c>
      <c r="C279" s="1">
        <f>Forecast_Data!E273</f>
        <v>0</v>
      </c>
      <c r="D279" s="1">
        <f>Forecast_Data!F273</f>
        <v>0</v>
      </c>
      <c r="E279" s="1">
        <f>Forecast_Data!G273</f>
        <v>0</v>
      </c>
      <c r="F279" s="1">
        <f>Forecast_Data!H273</f>
        <v>1</v>
      </c>
      <c r="G279" s="1">
        <f>Forecast_Data!I273</f>
        <v>0</v>
      </c>
      <c r="H279" s="1">
        <f>Forecast_Data!J273</f>
        <v>35</v>
      </c>
      <c r="I279" s="1">
        <f>Forecast_Data!K273</f>
        <v>1</v>
      </c>
      <c r="J279" s="1" t="str">
        <f>Forecast_Data!L273</f>
        <v>Jay Feely</v>
      </c>
      <c r="K279" s="2">
        <f>VLOOKUP(J279,Estimates!$C$9:$F$35,4,FALSE)</f>
        <v>14.013340910655099</v>
      </c>
      <c r="L279" s="2">
        <f t="shared" si="21"/>
        <v>0.37260000000000004</v>
      </c>
      <c r="M279" s="13">
        <f t="shared" si="22"/>
        <v>0.89253270145915697</v>
      </c>
      <c r="N279" s="13">
        <f t="shared" si="23"/>
        <v>0.10746729854084303</v>
      </c>
      <c r="O279" s="4">
        <f t="shared" si="24"/>
        <v>1.1549220255666681E-2</v>
      </c>
    </row>
    <row r="280" spans="1:15" x14ac:dyDescent="0.25">
      <c r="A280" s="1">
        <f>Forecast_Data!C274</f>
        <v>2013</v>
      </c>
      <c r="B280" s="1">
        <v>1</v>
      </c>
      <c r="C280" s="1">
        <f>Forecast_Data!E274</f>
        <v>0</v>
      </c>
      <c r="D280" s="1">
        <f>Forecast_Data!F274</f>
        <v>0</v>
      </c>
      <c r="E280" s="1">
        <f>Forecast_Data!G274</f>
        <v>0</v>
      </c>
      <c r="F280" s="1">
        <f>Forecast_Data!H274</f>
        <v>1</v>
      </c>
      <c r="G280" s="1">
        <f>Forecast_Data!I274</f>
        <v>0</v>
      </c>
      <c r="H280" s="1">
        <f>Forecast_Data!J274</f>
        <v>21</v>
      </c>
      <c r="I280" s="1">
        <f>Forecast_Data!K274</f>
        <v>1</v>
      </c>
      <c r="J280" s="1" t="str">
        <f>Forecast_Data!L274</f>
        <v>Jay Feely</v>
      </c>
      <c r="K280" s="2">
        <f>VLOOKUP(J280,Estimates!$C$9:$F$35,4,FALSE)</f>
        <v>14.013340910655099</v>
      </c>
      <c r="L280" s="2">
        <f t="shared" si="21"/>
        <v>0.37260000000000004</v>
      </c>
      <c r="M280" s="13">
        <f t="shared" si="22"/>
        <v>0.98923703359053339</v>
      </c>
      <c r="N280" s="13">
        <f t="shared" si="23"/>
        <v>1.0762966409466612E-2</v>
      </c>
      <c r="O280" s="4">
        <f t="shared" si="24"/>
        <v>1.1584144593130661E-4</v>
      </c>
    </row>
    <row r="281" spans="1:15" x14ac:dyDescent="0.25">
      <c r="A281" s="1">
        <f>Forecast_Data!C275</f>
        <v>2013</v>
      </c>
      <c r="B281" s="1">
        <v>1</v>
      </c>
      <c r="C281" s="1">
        <f>Forecast_Data!E275</f>
        <v>0</v>
      </c>
      <c r="D281" s="1">
        <f>Forecast_Data!F275</f>
        <v>0</v>
      </c>
      <c r="E281" s="1">
        <f>Forecast_Data!G275</f>
        <v>0</v>
      </c>
      <c r="F281" s="1">
        <f>Forecast_Data!H275</f>
        <v>1</v>
      </c>
      <c r="G281" s="1">
        <f>Forecast_Data!I275</f>
        <v>0</v>
      </c>
      <c r="H281" s="1">
        <f>Forecast_Data!J275</f>
        <v>28</v>
      </c>
      <c r="I281" s="1">
        <f>Forecast_Data!K275</f>
        <v>0</v>
      </c>
      <c r="J281" s="1" t="str">
        <f>Forecast_Data!L275</f>
        <v>Jay Feely</v>
      </c>
      <c r="K281" s="2">
        <f>VLOOKUP(J281,Estimates!$C$9:$F$35,4,FALSE)</f>
        <v>14.013340910655099</v>
      </c>
      <c r="L281" s="2">
        <f t="shared" si="21"/>
        <v>0.37260000000000004</v>
      </c>
      <c r="M281" s="13">
        <f t="shared" si="22"/>
        <v>0.95590601858364066</v>
      </c>
      <c r="N281" s="13">
        <f t="shared" si="23"/>
        <v>-0.95590601858364066</v>
      </c>
      <c r="O281" s="4">
        <f t="shared" si="24"/>
        <v>0.91375631636442756</v>
      </c>
    </row>
    <row r="282" spans="1:15" x14ac:dyDescent="0.25">
      <c r="A282" s="1">
        <f>Forecast_Data!C276</f>
        <v>2013</v>
      </c>
      <c r="B282" s="1">
        <v>1</v>
      </c>
      <c r="C282" s="1">
        <f>Forecast_Data!E276</f>
        <v>0</v>
      </c>
      <c r="D282" s="1">
        <f>Forecast_Data!F276</f>
        <v>0</v>
      </c>
      <c r="E282" s="1">
        <f>Forecast_Data!G276</f>
        <v>0</v>
      </c>
      <c r="F282" s="1">
        <f>Forecast_Data!H276</f>
        <v>1</v>
      </c>
      <c r="G282" s="1">
        <f>Forecast_Data!I276</f>
        <v>0</v>
      </c>
      <c r="H282" s="1">
        <f>Forecast_Data!J276</f>
        <v>48</v>
      </c>
      <c r="I282" s="1">
        <f>Forecast_Data!K276</f>
        <v>1</v>
      </c>
      <c r="J282" s="1" t="str">
        <f>Forecast_Data!L276</f>
        <v>Jay Feely</v>
      </c>
      <c r="K282" s="2">
        <f>VLOOKUP(J282,Estimates!$C$9:$F$35,4,FALSE)</f>
        <v>14.013340910655099</v>
      </c>
      <c r="L282" s="2">
        <f t="shared" si="21"/>
        <v>0.37260000000000004</v>
      </c>
      <c r="M282" s="13">
        <f t="shared" si="22"/>
        <v>0.69148724683660145</v>
      </c>
      <c r="N282" s="13">
        <f t="shared" si="23"/>
        <v>0.30851275316339855</v>
      </c>
      <c r="O282" s="4">
        <f t="shared" si="24"/>
        <v>9.5180118864460081E-2</v>
      </c>
    </row>
    <row r="283" spans="1:15" x14ac:dyDescent="0.25">
      <c r="A283" s="1">
        <f>Forecast_Data!C277</f>
        <v>2013</v>
      </c>
      <c r="B283" s="1">
        <v>1</v>
      </c>
      <c r="C283" s="1">
        <f>Forecast_Data!E277</f>
        <v>0</v>
      </c>
      <c r="D283" s="1">
        <f>Forecast_Data!F277</f>
        <v>0</v>
      </c>
      <c r="E283" s="1">
        <f>Forecast_Data!G277</f>
        <v>0</v>
      </c>
      <c r="F283" s="1">
        <f>Forecast_Data!H277</f>
        <v>1</v>
      </c>
      <c r="G283" s="1">
        <f>Forecast_Data!I277</f>
        <v>0</v>
      </c>
      <c r="H283" s="1">
        <f>Forecast_Data!J277</f>
        <v>50</v>
      </c>
      <c r="I283" s="1">
        <f>Forecast_Data!K277</f>
        <v>1</v>
      </c>
      <c r="J283" s="1" t="str">
        <f>Forecast_Data!L277</f>
        <v>Jay Feely</v>
      </c>
      <c r="K283" s="2">
        <f>VLOOKUP(J283,Estimates!$C$9:$F$35,4,FALSE)</f>
        <v>14.013340910655099</v>
      </c>
      <c r="L283" s="2">
        <f t="shared" si="21"/>
        <v>0.37260000000000004</v>
      </c>
      <c r="M283" s="13">
        <f t="shared" si="22"/>
        <v>0.64185920922002071</v>
      </c>
      <c r="N283" s="13">
        <f t="shared" si="23"/>
        <v>0.35814079077997929</v>
      </c>
      <c r="O283" s="4">
        <f t="shared" si="24"/>
        <v>0.1282648260205089</v>
      </c>
    </row>
    <row r="284" spans="1:15" x14ac:dyDescent="0.25">
      <c r="A284" s="1">
        <f>Forecast_Data!C278</f>
        <v>2013</v>
      </c>
      <c r="B284" s="1">
        <v>1</v>
      </c>
      <c r="C284" s="1">
        <f>Forecast_Data!E278</f>
        <v>0</v>
      </c>
      <c r="D284" s="1">
        <f>Forecast_Data!F278</f>
        <v>0</v>
      </c>
      <c r="E284" s="1">
        <f>Forecast_Data!G278</f>
        <v>0</v>
      </c>
      <c r="F284" s="1">
        <f>Forecast_Data!H278</f>
        <v>1</v>
      </c>
      <c r="G284" s="1">
        <f>Forecast_Data!I278</f>
        <v>0</v>
      </c>
      <c r="H284" s="1">
        <f>Forecast_Data!J278</f>
        <v>21</v>
      </c>
      <c r="I284" s="1">
        <f>Forecast_Data!K278</f>
        <v>1</v>
      </c>
      <c r="J284" s="1" t="str">
        <f>Forecast_Data!L278</f>
        <v>Jay Feely</v>
      </c>
      <c r="K284" s="2">
        <f>VLOOKUP(J284,Estimates!$C$9:$F$35,4,FALSE)</f>
        <v>14.013340910655099</v>
      </c>
      <c r="L284" s="2">
        <f t="shared" si="21"/>
        <v>0.37260000000000004</v>
      </c>
      <c r="M284" s="13">
        <f t="shared" si="22"/>
        <v>0.98923703359053339</v>
      </c>
      <c r="N284" s="13">
        <f t="shared" si="23"/>
        <v>1.0762966409466612E-2</v>
      </c>
      <c r="O284" s="4">
        <f t="shared" si="24"/>
        <v>1.1584144593130661E-4</v>
      </c>
    </row>
    <row r="285" spans="1:15" x14ac:dyDescent="0.25">
      <c r="A285" s="1">
        <f>Forecast_Data!C279</f>
        <v>2013</v>
      </c>
      <c r="B285" s="1">
        <v>1</v>
      </c>
      <c r="C285" s="1">
        <f>Forecast_Data!E279</f>
        <v>0</v>
      </c>
      <c r="D285" s="1">
        <f>Forecast_Data!F279</f>
        <v>0</v>
      </c>
      <c r="E285" s="1">
        <f>Forecast_Data!G279</f>
        <v>0</v>
      </c>
      <c r="F285" s="1">
        <f>Forecast_Data!H279</f>
        <v>1</v>
      </c>
      <c r="G285" s="1">
        <f>Forecast_Data!I279</f>
        <v>0</v>
      </c>
      <c r="H285" s="1">
        <f>Forecast_Data!J279</f>
        <v>25</v>
      </c>
      <c r="I285" s="1">
        <f>Forecast_Data!K279</f>
        <v>1</v>
      </c>
      <c r="J285" s="1" t="str">
        <f>Forecast_Data!L279</f>
        <v>Jay Feely</v>
      </c>
      <c r="K285" s="2">
        <f>VLOOKUP(J285,Estimates!$C$9:$F$35,4,FALSE)</f>
        <v>14.013340910655099</v>
      </c>
      <c r="L285" s="2">
        <f t="shared" si="21"/>
        <v>0.37260000000000004</v>
      </c>
      <c r="M285" s="13">
        <f t="shared" si="22"/>
        <v>0.97396880402205521</v>
      </c>
      <c r="N285" s="13">
        <f t="shared" si="23"/>
        <v>2.6031195977944788E-2</v>
      </c>
      <c r="O285" s="4">
        <f t="shared" si="24"/>
        <v>6.7762316404216887E-4</v>
      </c>
    </row>
    <row r="286" spans="1:15" x14ac:dyDescent="0.25">
      <c r="A286" s="1">
        <f>Forecast_Data!C280</f>
        <v>2013</v>
      </c>
      <c r="B286" s="1">
        <v>1</v>
      </c>
      <c r="C286" s="1">
        <f>Forecast_Data!E280</f>
        <v>0</v>
      </c>
      <c r="D286" s="1">
        <f>Forecast_Data!F280</f>
        <v>0</v>
      </c>
      <c r="E286" s="1">
        <f>Forecast_Data!G280</f>
        <v>0</v>
      </c>
      <c r="F286" s="1">
        <f>Forecast_Data!H280</f>
        <v>1</v>
      </c>
      <c r="G286" s="1">
        <f>Forecast_Data!I280</f>
        <v>0</v>
      </c>
      <c r="H286" s="1">
        <f>Forecast_Data!J280</f>
        <v>50</v>
      </c>
      <c r="I286" s="1">
        <f>Forecast_Data!K280</f>
        <v>0</v>
      </c>
      <c r="J286" s="1" t="str">
        <f>Forecast_Data!L280</f>
        <v>Jay Feely</v>
      </c>
      <c r="K286" s="2">
        <f>VLOOKUP(J286,Estimates!$C$9:$F$35,4,FALSE)</f>
        <v>14.013340910655099</v>
      </c>
      <c r="L286" s="2">
        <f t="shared" si="21"/>
        <v>0.37260000000000004</v>
      </c>
      <c r="M286" s="13">
        <f t="shared" si="22"/>
        <v>0.64185920922002071</v>
      </c>
      <c r="N286" s="13">
        <f t="shared" si="23"/>
        <v>-0.64185920922002071</v>
      </c>
      <c r="O286" s="4">
        <f t="shared" si="24"/>
        <v>0.41198324446055035</v>
      </c>
    </row>
    <row r="287" spans="1:15" x14ac:dyDescent="0.25">
      <c r="A287" s="1">
        <f>Forecast_Data!C281</f>
        <v>2013</v>
      </c>
      <c r="B287" s="1">
        <v>1</v>
      </c>
      <c r="C287" s="1">
        <f>Forecast_Data!E281</f>
        <v>0</v>
      </c>
      <c r="D287" s="1">
        <f>Forecast_Data!F281</f>
        <v>0</v>
      </c>
      <c r="E287" s="1">
        <f>Forecast_Data!G281</f>
        <v>0</v>
      </c>
      <c r="F287" s="1">
        <f>Forecast_Data!H281</f>
        <v>1</v>
      </c>
      <c r="G287" s="1">
        <f>Forecast_Data!I281</f>
        <v>0</v>
      </c>
      <c r="H287" s="1">
        <f>Forecast_Data!J281</f>
        <v>25</v>
      </c>
      <c r="I287" s="1">
        <f>Forecast_Data!K281</f>
        <v>0</v>
      </c>
      <c r="J287" s="1" t="str">
        <f>Forecast_Data!L281</f>
        <v>Jay Feely</v>
      </c>
      <c r="K287" s="2">
        <f>VLOOKUP(J287,Estimates!$C$9:$F$35,4,FALSE)</f>
        <v>14.013340910655099</v>
      </c>
      <c r="L287" s="2">
        <f t="shared" si="21"/>
        <v>0.37260000000000004</v>
      </c>
      <c r="M287" s="13">
        <f t="shared" si="22"/>
        <v>0.97396880402205521</v>
      </c>
      <c r="N287" s="13">
        <f t="shared" si="23"/>
        <v>-0.97396880402205521</v>
      </c>
      <c r="O287" s="4">
        <f t="shared" si="24"/>
        <v>0.94861523120815261</v>
      </c>
    </row>
    <row r="288" spans="1:15" x14ac:dyDescent="0.25">
      <c r="A288" s="1">
        <f>Forecast_Data!C282</f>
        <v>2012</v>
      </c>
      <c r="B288" s="1">
        <v>1</v>
      </c>
      <c r="C288" s="1">
        <f>Forecast_Data!E282</f>
        <v>0</v>
      </c>
      <c r="D288" s="1">
        <f>Forecast_Data!F282</f>
        <v>0</v>
      </c>
      <c r="E288" s="1">
        <f>Forecast_Data!G282</f>
        <v>0</v>
      </c>
      <c r="F288" s="1">
        <f>Forecast_Data!H282</f>
        <v>0</v>
      </c>
      <c r="G288" s="1">
        <f>Forecast_Data!I282</f>
        <v>0</v>
      </c>
      <c r="H288" s="1">
        <f>Forecast_Data!J282</f>
        <v>38</v>
      </c>
      <c r="I288" s="1">
        <f>Forecast_Data!K282</f>
        <v>1</v>
      </c>
      <c r="J288" s="1" t="str">
        <f>Forecast_Data!L282</f>
        <v>Jay Feely</v>
      </c>
      <c r="K288" s="2">
        <f>VLOOKUP(J288,Estimates!$C$9:$F$35,4,FALSE)</f>
        <v>14.013340910655099</v>
      </c>
      <c r="L288" s="2">
        <f t="shared" si="21"/>
        <v>0.3306</v>
      </c>
      <c r="M288" s="13">
        <f t="shared" si="22"/>
        <v>0.87931225280593917</v>
      </c>
      <c r="N288" s="13">
        <f t="shared" si="23"/>
        <v>0.12068774719406083</v>
      </c>
      <c r="O288" s="4">
        <f t="shared" si="24"/>
        <v>1.4565532322777538E-2</v>
      </c>
    </row>
    <row r="289" spans="1:15" x14ac:dyDescent="0.25">
      <c r="A289" s="1">
        <f>Forecast_Data!C283</f>
        <v>2012</v>
      </c>
      <c r="B289" s="1">
        <v>1</v>
      </c>
      <c r="C289" s="1">
        <f>Forecast_Data!E283</f>
        <v>0</v>
      </c>
      <c r="D289" s="1">
        <f>Forecast_Data!F283</f>
        <v>0</v>
      </c>
      <c r="E289" s="1">
        <f>Forecast_Data!G283</f>
        <v>0</v>
      </c>
      <c r="F289" s="1">
        <f>Forecast_Data!H283</f>
        <v>0</v>
      </c>
      <c r="G289" s="1">
        <f>Forecast_Data!I283</f>
        <v>0</v>
      </c>
      <c r="H289" s="1">
        <f>Forecast_Data!J283</f>
        <v>47</v>
      </c>
      <c r="I289" s="1">
        <f>Forecast_Data!K283</f>
        <v>1</v>
      </c>
      <c r="J289" s="1" t="str">
        <f>Forecast_Data!L283</f>
        <v>Jay Feely</v>
      </c>
      <c r="K289" s="2">
        <f>VLOOKUP(J289,Estimates!$C$9:$F$35,4,FALSE)</f>
        <v>14.013340910655099</v>
      </c>
      <c r="L289" s="2">
        <f t="shared" si="21"/>
        <v>0.3306</v>
      </c>
      <c r="M289" s="13">
        <f t="shared" si="22"/>
        <v>0.75091100644202802</v>
      </c>
      <c r="N289" s="13">
        <f t="shared" si="23"/>
        <v>0.24908899355797198</v>
      </c>
      <c r="O289" s="4">
        <f t="shared" si="24"/>
        <v>6.2045326711723407E-2</v>
      </c>
    </row>
    <row r="290" spans="1:15" x14ac:dyDescent="0.25">
      <c r="A290" s="1">
        <f>Forecast_Data!C284</f>
        <v>2012</v>
      </c>
      <c r="B290" s="1">
        <v>1</v>
      </c>
      <c r="C290" s="1">
        <f>Forecast_Data!E284</f>
        <v>0</v>
      </c>
      <c r="D290" s="1">
        <f>Forecast_Data!F284</f>
        <v>0</v>
      </c>
      <c r="E290" s="1">
        <f>Forecast_Data!G284</f>
        <v>0</v>
      </c>
      <c r="F290" s="1">
        <f>Forecast_Data!H284</f>
        <v>1</v>
      </c>
      <c r="G290" s="1">
        <f>Forecast_Data!I284</f>
        <v>0</v>
      </c>
      <c r="H290" s="1">
        <f>Forecast_Data!J284</f>
        <v>28</v>
      </c>
      <c r="I290" s="1">
        <f>Forecast_Data!K284</f>
        <v>1</v>
      </c>
      <c r="J290" s="1" t="str">
        <f>Forecast_Data!L284</f>
        <v>Jay Feely</v>
      </c>
      <c r="K290" s="2">
        <f>VLOOKUP(J290,Estimates!$C$9:$F$35,4,FALSE)</f>
        <v>14.013340910655099</v>
      </c>
      <c r="L290" s="2">
        <f t="shared" si="21"/>
        <v>0.3306</v>
      </c>
      <c r="M290" s="13">
        <f t="shared" si="22"/>
        <v>0.95410144223213356</v>
      </c>
      <c r="N290" s="13">
        <f t="shared" si="23"/>
        <v>4.5898557767866444E-2</v>
      </c>
      <c r="O290" s="4">
        <f t="shared" si="24"/>
        <v>2.106677605170173E-3</v>
      </c>
    </row>
    <row r="291" spans="1:15" x14ac:dyDescent="0.25">
      <c r="A291" s="1">
        <f>Forecast_Data!C285</f>
        <v>2012</v>
      </c>
      <c r="B291" s="1">
        <v>1</v>
      </c>
      <c r="C291" s="1">
        <f>Forecast_Data!E285</f>
        <v>0</v>
      </c>
      <c r="D291" s="1">
        <f>Forecast_Data!F285</f>
        <v>1</v>
      </c>
      <c r="E291" s="1">
        <f>Forecast_Data!G285</f>
        <v>0</v>
      </c>
      <c r="F291" s="1">
        <f>Forecast_Data!H285</f>
        <v>0</v>
      </c>
      <c r="G291" s="1">
        <f>Forecast_Data!I285</f>
        <v>0</v>
      </c>
      <c r="H291" s="1">
        <f>Forecast_Data!J285</f>
        <v>20</v>
      </c>
      <c r="I291" s="1">
        <f>Forecast_Data!K285</f>
        <v>1</v>
      </c>
      <c r="J291" s="1" t="str">
        <f>Forecast_Data!L285</f>
        <v>Jay Feely</v>
      </c>
      <c r="K291" s="2">
        <f>VLOOKUP(J291,Estimates!$C$9:$F$35,4,FALSE)</f>
        <v>14.013340910655099</v>
      </c>
      <c r="L291" s="2">
        <f t="shared" si="21"/>
        <v>0.3306</v>
      </c>
      <c r="M291" s="13">
        <f t="shared" si="22"/>
        <v>0.99013849662727438</v>
      </c>
      <c r="N291" s="13">
        <f t="shared" si="23"/>
        <v>9.8615033727256218E-3</v>
      </c>
      <c r="O291" s="4">
        <f t="shared" si="24"/>
        <v>9.7249248770278808E-5</v>
      </c>
    </row>
    <row r="292" spans="1:15" x14ac:dyDescent="0.25">
      <c r="A292" s="1">
        <f>Forecast_Data!C286</f>
        <v>2012</v>
      </c>
      <c r="B292" s="1">
        <v>1</v>
      </c>
      <c r="C292" s="1">
        <f>Forecast_Data!E286</f>
        <v>0</v>
      </c>
      <c r="D292" s="1">
        <f>Forecast_Data!F286</f>
        <v>1</v>
      </c>
      <c r="E292" s="1">
        <f>Forecast_Data!G286</f>
        <v>0</v>
      </c>
      <c r="F292" s="1">
        <f>Forecast_Data!H286</f>
        <v>0</v>
      </c>
      <c r="G292" s="1">
        <f>Forecast_Data!I286</f>
        <v>0</v>
      </c>
      <c r="H292" s="1">
        <f>Forecast_Data!J286</f>
        <v>48</v>
      </c>
      <c r="I292" s="1">
        <f>Forecast_Data!K286</f>
        <v>1</v>
      </c>
      <c r="J292" s="1" t="str">
        <f>Forecast_Data!L286</f>
        <v>Jay Feely</v>
      </c>
      <c r="K292" s="2">
        <f>VLOOKUP(J292,Estimates!$C$9:$F$35,4,FALSE)</f>
        <v>14.013340910655099</v>
      </c>
      <c r="L292" s="2">
        <f t="shared" si="21"/>
        <v>0.3306</v>
      </c>
      <c r="M292" s="13">
        <f t="shared" si="22"/>
        <v>0.65375554123580282</v>
      </c>
      <c r="N292" s="13">
        <f t="shared" si="23"/>
        <v>0.34624445876419718</v>
      </c>
      <c r="O292" s="4">
        <f t="shared" si="24"/>
        <v>0.11988522522491184</v>
      </c>
    </row>
    <row r="293" spans="1:15" x14ac:dyDescent="0.25">
      <c r="A293" s="1">
        <f>Forecast_Data!C287</f>
        <v>2012</v>
      </c>
      <c r="B293" s="1">
        <v>1</v>
      </c>
      <c r="C293" s="1">
        <f>Forecast_Data!E287</f>
        <v>0</v>
      </c>
      <c r="D293" s="1">
        <f>Forecast_Data!F287</f>
        <v>1</v>
      </c>
      <c r="E293" s="1">
        <f>Forecast_Data!G287</f>
        <v>0</v>
      </c>
      <c r="F293" s="1">
        <f>Forecast_Data!H287</f>
        <v>0</v>
      </c>
      <c r="G293" s="1">
        <f>Forecast_Data!I287</f>
        <v>0</v>
      </c>
      <c r="H293" s="1">
        <f>Forecast_Data!J287</f>
        <v>35</v>
      </c>
      <c r="I293" s="1">
        <f>Forecast_Data!K287</f>
        <v>1</v>
      </c>
      <c r="J293" s="1" t="str">
        <f>Forecast_Data!L287</f>
        <v>Jay Feely</v>
      </c>
      <c r="K293" s="2">
        <f>VLOOKUP(J293,Estimates!$C$9:$F$35,4,FALSE)</f>
        <v>14.013340910655099</v>
      </c>
      <c r="L293" s="2">
        <f t="shared" si="21"/>
        <v>0.3306</v>
      </c>
      <c r="M293" s="13">
        <f t="shared" si="22"/>
        <v>0.87494238231160515</v>
      </c>
      <c r="N293" s="13">
        <f t="shared" si="23"/>
        <v>0.12505761768839485</v>
      </c>
      <c r="O293" s="4">
        <f t="shared" si="24"/>
        <v>1.5639407741896729E-2</v>
      </c>
    </row>
    <row r="294" spans="1:15" x14ac:dyDescent="0.25">
      <c r="A294" s="1">
        <f>Forecast_Data!C288</f>
        <v>2012</v>
      </c>
      <c r="B294" s="1">
        <v>1</v>
      </c>
      <c r="C294" s="1">
        <f>Forecast_Data!E288</f>
        <v>0</v>
      </c>
      <c r="D294" s="1">
        <f>Forecast_Data!F288</f>
        <v>0</v>
      </c>
      <c r="E294" s="1">
        <f>Forecast_Data!G288</f>
        <v>0</v>
      </c>
      <c r="F294" s="1">
        <f>Forecast_Data!H288</f>
        <v>1</v>
      </c>
      <c r="G294" s="1">
        <f>Forecast_Data!I288</f>
        <v>0</v>
      </c>
      <c r="H294" s="1">
        <f>Forecast_Data!J288</f>
        <v>51</v>
      </c>
      <c r="I294" s="1">
        <f>Forecast_Data!K288</f>
        <v>1</v>
      </c>
      <c r="J294" s="1" t="str">
        <f>Forecast_Data!L288</f>
        <v>Jay Feely</v>
      </c>
      <c r="K294" s="2">
        <f>VLOOKUP(J294,Estimates!$C$9:$F$35,4,FALSE)</f>
        <v>14.013340910655099</v>
      </c>
      <c r="L294" s="2">
        <f t="shared" si="21"/>
        <v>0.3306</v>
      </c>
      <c r="M294" s="13">
        <f t="shared" si="22"/>
        <v>0.60392330358144353</v>
      </c>
      <c r="N294" s="13">
        <f t="shared" si="23"/>
        <v>0.39607669641855647</v>
      </c>
      <c r="O294" s="4">
        <f t="shared" si="24"/>
        <v>0.15687674944583735</v>
      </c>
    </row>
    <row r="295" spans="1:15" x14ac:dyDescent="0.25">
      <c r="A295" s="1">
        <f>Forecast_Data!C289</f>
        <v>2012</v>
      </c>
      <c r="B295" s="1">
        <v>1</v>
      </c>
      <c r="C295" s="1">
        <f>Forecast_Data!E289</f>
        <v>0</v>
      </c>
      <c r="D295" s="1">
        <f>Forecast_Data!F289</f>
        <v>0</v>
      </c>
      <c r="E295" s="1">
        <f>Forecast_Data!G289</f>
        <v>0</v>
      </c>
      <c r="F295" s="1">
        <f>Forecast_Data!H289</f>
        <v>1</v>
      </c>
      <c r="G295" s="1">
        <f>Forecast_Data!I289</f>
        <v>0</v>
      </c>
      <c r="H295" s="1">
        <f>Forecast_Data!J289</f>
        <v>35</v>
      </c>
      <c r="I295" s="1">
        <f>Forecast_Data!K289</f>
        <v>1</v>
      </c>
      <c r="J295" s="1" t="str">
        <f>Forecast_Data!L289</f>
        <v>Jay Feely</v>
      </c>
      <c r="K295" s="2">
        <f>VLOOKUP(J295,Estimates!$C$9:$F$35,4,FALSE)</f>
        <v>14.013340910655099</v>
      </c>
      <c r="L295" s="2">
        <f t="shared" si="21"/>
        <v>0.3306</v>
      </c>
      <c r="M295" s="13">
        <f t="shared" si="22"/>
        <v>0.88843722462803465</v>
      </c>
      <c r="N295" s="13">
        <f t="shared" si="23"/>
        <v>0.11156277537196535</v>
      </c>
      <c r="O295" s="4">
        <f t="shared" si="24"/>
        <v>1.2446252848695598E-2</v>
      </c>
    </row>
    <row r="296" spans="1:15" x14ac:dyDescent="0.25">
      <c r="A296" s="1">
        <f>Forecast_Data!C290</f>
        <v>2012</v>
      </c>
      <c r="B296" s="1">
        <v>1</v>
      </c>
      <c r="C296" s="1">
        <f>Forecast_Data!E290</f>
        <v>0</v>
      </c>
      <c r="D296" s="1">
        <f>Forecast_Data!F290</f>
        <v>0</v>
      </c>
      <c r="E296" s="1">
        <f>Forecast_Data!G290</f>
        <v>0</v>
      </c>
      <c r="F296" s="1">
        <f>Forecast_Data!H290</f>
        <v>1</v>
      </c>
      <c r="G296" s="1">
        <f>Forecast_Data!I290</f>
        <v>0</v>
      </c>
      <c r="H296" s="1">
        <f>Forecast_Data!J290</f>
        <v>31</v>
      </c>
      <c r="I296" s="1">
        <f>Forecast_Data!K290</f>
        <v>1</v>
      </c>
      <c r="J296" s="1" t="str">
        <f>Forecast_Data!L290</f>
        <v>Jay Feely</v>
      </c>
      <c r="K296" s="2">
        <f>VLOOKUP(J296,Estimates!$C$9:$F$35,4,FALSE)</f>
        <v>14.013340910655099</v>
      </c>
      <c r="L296" s="2">
        <f t="shared" si="21"/>
        <v>0.3306</v>
      </c>
      <c r="M296" s="13">
        <f t="shared" si="22"/>
        <v>0.92941092187911023</v>
      </c>
      <c r="N296" s="13">
        <f t="shared" si="23"/>
        <v>7.058907812088977E-2</v>
      </c>
      <c r="O296" s="4">
        <f t="shared" si="24"/>
        <v>4.9828179499570788E-3</v>
      </c>
    </row>
    <row r="297" spans="1:15" x14ac:dyDescent="0.25">
      <c r="A297" s="1">
        <f>Forecast_Data!C291</f>
        <v>2013</v>
      </c>
      <c r="B297" s="1">
        <v>1</v>
      </c>
      <c r="C297" s="1">
        <f>Forecast_Data!E291</f>
        <v>0</v>
      </c>
      <c r="D297" s="1">
        <f>Forecast_Data!F291</f>
        <v>0</v>
      </c>
      <c r="E297" s="1">
        <f>Forecast_Data!G291</f>
        <v>0</v>
      </c>
      <c r="F297" s="1">
        <f>Forecast_Data!H291</f>
        <v>1</v>
      </c>
      <c r="G297" s="1">
        <f>Forecast_Data!I291</f>
        <v>0</v>
      </c>
      <c r="H297" s="1">
        <f>Forecast_Data!J291</f>
        <v>42</v>
      </c>
      <c r="I297" s="1">
        <f>Forecast_Data!K291</f>
        <v>1</v>
      </c>
      <c r="J297" s="1" t="str">
        <f>Forecast_Data!L291</f>
        <v>Jay Feely</v>
      </c>
      <c r="K297" s="2">
        <f>VLOOKUP(J297,Estimates!$C$9:$F$35,4,FALSE)</f>
        <v>14.013340910655099</v>
      </c>
      <c r="L297" s="2">
        <f t="shared" si="21"/>
        <v>0.37260000000000004</v>
      </c>
      <c r="M297" s="13">
        <f t="shared" si="22"/>
        <v>0.80275301281038114</v>
      </c>
      <c r="N297" s="13">
        <f t="shared" si="23"/>
        <v>0.19724698718961886</v>
      </c>
      <c r="O297" s="4">
        <f t="shared" si="24"/>
        <v>3.8906373955381664E-2</v>
      </c>
    </row>
    <row r="298" spans="1:15" x14ac:dyDescent="0.25">
      <c r="A298" s="1">
        <f>Forecast_Data!C292</f>
        <v>2013</v>
      </c>
      <c r="B298" s="1">
        <v>1</v>
      </c>
      <c r="C298" s="1">
        <f>Forecast_Data!E292</f>
        <v>0</v>
      </c>
      <c r="D298" s="1">
        <f>Forecast_Data!F292</f>
        <v>0</v>
      </c>
      <c r="E298" s="1">
        <f>Forecast_Data!G292</f>
        <v>0</v>
      </c>
      <c r="F298" s="1">
        <f>Forecast_Data!H292</f>
        <v>1</v>
      </c>
      <c r="G298" s="1">
        <f>Forecast_Data!I292</f>
        <v>0</v>
      </c>
      <c r="H298" s="1">
        <f>Forecast_Data!J292</f>
        <v>27</v>
      </c>
      <c r="I298" s="1">
        <f>Forecast_Data!K292</f>
        <v>1</v>
      </c>
      <c r="J298" s="1" t="str">
        <f>Forecast_Data!L292</f>
        <v>Jay Feely</v>
      </c>
      <c r="K298" s="2">
        <f>VLOOKUP(J298,Estimates!$C$9:$F$35,4,FALSE)</f>
        <v>14.013340910655099</v>
      </c>
      <c r="L298" s="2">
        <f t="shared" si="21"/>
        <v>0.37260000000000004</v>
      </c>
      <c r="M298" s="13">
        <f t="shared" si="22"/>
        <v>0.96258047629940158</v>
      </c>
      <c r="N298" s="13">
        <f t="shared" si="23"/>
        <v>3.7419523700598423E-2</v>
      </c>
      <c r="O298" s="4">
        <f t="shared" si="24"/>
        <v>1.4002207539796471E-3</v>
      </c>
    </row>
    <row r="299" spans="1:15" x14ac:dyDescent="0.25">
      <c r="A299" s="1">
        <f>Forecast_Data!C293</f>
        <v>2013</v>
      </c>
      <c r="B299" s="1">
        <v>1</v>
      </c>
      <c r="C299" s="1">
        <f>Forecast_Data!E293</f>
        <v>0</v>
      </c>
      <c r="D299" s="1">
        <f>Forecast_Data!F293</f>
        <v>0</v>
      </c>
      <c r="E299" s="1">
        <f>Forecast_Data!G293</f>
        <v>0</v>
      </c>
      <c r="F299" s="1">
        <f>Forecast_Data!H293</f>
        <v>1</v>
      </c>
      <c r="G299" s="1">
        <f>Forecast_Data!I293</f>
        <v>0</v>
      </c>
      <c r="H299" s="1">
        <f>Forecast_Data!J293</f>
        <v>49</v>
      </c>
      <c r="I299" s="1">
        <f>Forecast_Data!K293</f>
        <v>1</v>
      </c>
      <c r="J299" s="1" t="str">
        <f>Forecast_Data!L293</f>
        <v>Jay Feely</v>
      </c>
      <c r="K299" s="2">
        <f>VLOOKUP(J299,Estimates!$C$9:$F$35,4,FALSE)</f>
        <v>14.013340910655099</v>
      </c>
      <c r="L299" s="2">
        <f t="shared" si="21"/>
        <v>0.37260000000000004</v>
      </c>
      <c r="M299" s="13">
        <f t="shared" si="22"/>
        <v>0.66766093643481417</v>
      </c>
      <c r="N299" s="13">
        <f t="shared" si="23"/>
        <v>0.33233906356518583</v>
      </c>
      <c r="O299" s="4">
        <f t="shared" si="24"/>
        <v>0.11044925317138463</v>
      </c>
    </row>
    <row r="300" spans="1:15" x14ac:dyDescent="0.25">
      <c r="A300" s="1">
        <f>Forecast_Data!C294</f>
        <v>2013</v>
      </c>
      <c r="B300" s="1">
        <v>1</v>
      </c>
      <c r="C300" s="1">
        <f>Forecast_Data!E294</f>
        <v>0</v>
      </c>
      <c r="D300" s="1">
        <f>Forecast_Data!F294</f>
        <v>0</v>
      </c>
      <c r="E300" s="1">
        <f>Forecast_Data!G294</f>
        <v>0</v>
      </c>
      <c r="F300" s="1">
        <f>Forecast_Data!H294</f>
        <v>1</v>
      </c>
      <c r="G300" s="1">
        <f>Forecast_Data!I294</f>
        <v>0</v>
      </c>
      <c r="H300" s="1">
        <f>Forecast_Data!J294</f>
        <v>52</v>
      </c>
      <c r="I300" s="1">
        <f>Forecast_Data!K294</f>
        <v>1</v>
      </c>
      <c r="J300" s="1" t="str">
        <f>Forecast_Data!L294</f>
        <v>Jay Feely</v>
      </c>
      <c r="K300" s="2">
        <f>VLOOKUP(J300,Estimates!$C$9:$F$35,4,FALSE)</f>
        <v>14.013340910655099</v>
      </c>
      <c r="L300" s="2">
        <f t="shared" si="21"/>
        <v>0.37260000000000004</v>
      </c>
      <c r="M300" s="13">
        <f t="shared" si="22"/>
        <v>0.58373328850634554</v>
      </c>
      <c r="N300" s="13">
        <f t="shared" si="23"/>
        <v>0.41626671149365446</v>
      </c>
      <c r="O300" s="4">
        <f t="shared" si="24"/>
        <v>0.17327797509774137</v>
      </c>
    </row>
    <row r="301" spans="1:15" x14ac:dyDescent="0.25">
      <c r="A301" s="1">
        <f>Forecast_Data!C295</f>
        <v>2013</v>
      </c>
      <c r="B301" s="1">
        <v>1</v>
      </c>
      <c r="C301" s="1">
        <f>Forecast_Data!E295</f>
        <v>0</v>
      </c>
      <c r="D301" s="1">
        <f>Forecast_Data!F295</f>
        <v>0</v>
      </c>
      <c r="E301" s="1">
        <f>Forecast_Data!G295</f>
        <v>0</v>
      </c>
      <c r="F301" s="1">
        <f>Forecast_Data!H295</f>
        <v>1</v>
      </c>
      <c r="G301" s="1">
        <f>Forecast_Data!I295</f>
        <v>0</v>
      </c>
      <c r="H301" s="1">
        <f>Forecast_Data!J295</f>
        <v>22</v>
      </c>
      <c r="I301" s="1">
        <f>Forecast_Data!K295</f>
        <v>1</v>
      </c>
      <c r="J301" s="1" t="str">
        <f>Forecast_Data!L295</f>
        <v>Jay Feely</v>
      </c>
      <c r="K301" s="2">
        <f>VLOOKUP(J301,Estimates!$C$9:$F$35,4,FALSE)</f>
        <v>14.013340910655099</v>
      </c>
      <c r="L301" s="2">
        <f t="shared" si="21"/>
        <v>0.37260000000000004</v>
      </c>
      <c r="M301" s="13">
        <f t="shared" si="22"/>
        <v>0.98628857157107475</v>
      </c>
      <c r="N301" s="13">
        <f t="shared" si="23"/>
        <v>1.3711428428925254E-2</v>
      </c>
      <c r="O301" s="4">
        <f t="shared" si="24"/>
        <v>1.8800326956153966E-4</v>
      </c>
    </row>
    <row r="302" spans="1:15" x14ac:dyDescent="0.25">
      <c r="A302" s="1">
        <f>Forecast_Data!C296</f>
        <v>2013</v>
      </c>
      <c r="B302" s="1">
        <v>1</v>
      </c>
      <c r="C302" s="1">
        <f>Forecast_Data!E296</f>
        <v>0</v>
      </c>
      <c r="D302" s="1">
        <f>Forecast_Data!F296</f>
        <v>0</v>
      </c>
      <c r="E302" s="1">
        <f>Forecast_Data!G296</f>
        <v>0</v>
      </c>
      <c r="F302" s="1">
        <f>Forecast_Data!H296</f>
        <v>1</v>
      </c>
      <c r="G302" s="1">
        <f>Forecast_Data!I296</f>
        <v>0</v>
      </c>
      <c r="H302" s="1">
        <f>Forecast_Data!J296</f>
        <v>21</v>
      </c>
      <c r="I302" s="1">
        <f>Forecast_Data!K296</f>
        <v>1</v>
      </c>
      <c r="J302" s="1" t="str">
        <f>Forecast_Data!L296</f>
        <v>Jay Feely</v>
      </c>
      <c r="K302" s="2">
        <f>VLOOKUP(J302,Estimates!$C$9:$F$35,4,FALSE)</f>
        <v>14.013340910655099</v>
      </c>
      <c r="L302" s="2">
        <f t="shared" si="21"/>
        <v>0.37260000000000004</v>
      </c>
      <c r="M302" s="13">
        <f t="shared" si="22"/>
        <v>0.98923703359053339</v>
      </c>
      <c r="N302" s="13">
        <f t="shared" si="23"/>
        <v>1.0762966409466612E-2</v>
      </c>
      <c r="O302" s="4">
        <f t="shared" si="24"/>
        <v>1.1584144593130661E-4</v>
      </c>
    </row>
    <row r="303" spans="1:15" x14ac:dyDescent="0.25">
      <c r="A303" s="1">
        <f>Forecast_Data!C297</f>
        <v>2013</v>
      </c>
      <c r="B303" s="1">
        <v>1</v>
      </c>
      <c r="C303" s="1">
        <f>Forecast_Data!E297</f>
        <v>0</v>
      </c>
      <c r="D303" s="1">
        <f>Forecast_Data!F297</f>
        <v>0</v>
      </c>
      <c r="E303" s="1">
        <f>Forecast_Data!G297</f>
        <v>0</v>
      </c>
      <c r="F303" s="1">
        <f>Forecast_Data!H297</f>
        <v>1</v>
      </c>
      <c r="G303" s="1">
        <f>Forecast_Data!I297</f>
        <v>0</v>
      </c>
      <c r="H303" s="1">
        <f>Forecast_Data!J297</f>
        <v>32</v>
      </c>
      <c r="I303" s="1">
        <f>Forecast_Data!K297</f>
        <v>1</v>
      </c>
      <c r="J303" s="1" t="str">
        <f>Forecast_Data!L297</f>
        <v>Jay Feely</v>
      </c>
      <c r="K303" s="2">
        <f>VLOOKUP(J303,Estimates!$C$9:$F$35,4,FALSE)</f>
        <v>14.013340910655099</v>
      </c>
      <c r="L303" s="2">
        <f t="shared" si="21"/>
        <v>0.37260000000000004</v>
      </c>
      <c r="M303" s="13">
        <f t="shared" si="22"/>
        <v>0.92301270471236663</v>
      </c>
      <c r="N303" s="13">
        <f t="shared" si="23"/>
        <v>7.6987295287633373E-2</v>
      </c>
      <c r="O303" s="4">
        <f t="shared" si="24"/>
        <v>5.9270436357052557E-3</v>
      </c>
    </row>
    <row r="304" spans="1:15" x14ac:dyDescent="0.25">
      <c r="A304" s="1">
        <f>Forecast_Data!C298</f>
        <v>2013</v>
      </c>
      <c r="B304" s="1">
        <v>1</v>
      </c>
      <c r="C304" s="1">
        <f>Forecast_Data!E298</f>
        <v>0</v>
      </c>
      <c r="D304" s="1">
        <f>Forecast_Data!F298</f>
        <v>1</v>
      </c>
      <c r="E304" s="1">
        <f>Forecast_Data!G298</f>
        <v>0</v>
      </c>
      <c r="F304" s="1">
        <f>Forecast_Data!H298</f>
        <v>1</v>
      </c>
      <c r="G304" s="1">
        <f>Forecast_Data!I298</f>
        <v>0</v>
      </c>
      <c r="H304" s="1">
        <f>Forecast_Data!J298</f>
        <v>25</v>
      </c>
      <c r="I304" s="1">
        <f>Forecast_Data!K298</f>
        <v>1</v>
      </c>
      <c r="J304" s="1" t="str">
        <f>Forecast_Data!L298</f>
        <v>Jay Feely</v>
      </c>
      <c r="K304" s="2">
        <f>VLOOKUP(J304,Estimates!$C$9:$F$35,4,FALSE)</f>
        <v>14.013340910655099</v>
      </c>
      <c r="L304" s="2">
        <f t="shared" si="21"/>
        <v>0.37260000000000004</v>
      </c>
      <c r="M304" s="13">
        <f t="shared" si="22"/>
        <v>0.96301737101299867</v>
      </c>
      <c r="N304" s="13">
        <f t="shared" si="23"/>
        <v>3.6982628987001331E-2</v>
      </c>
      <c r="O304" s="4">
        <f t="shared" si="24"/>
        <v>1.367714846790191E-3</v>
      </c>
    </row>
    <row r="305" spans="1:15" x14ac:dyDescent="0.25">
      <c r="A305" s="1">
        <f>Forecast_Data!C299</f>
        <v>2013</v>
      </c>
      <c r="B305" s="1">
        <v>1</v>
      </c>
      <c r="C305" s="1">
        <f>Forecast_Data!E299</f>
        <v>0</v>
      </c>
      <c r="D305" s="1">
        <f>Forecast_Data!F299</f>
        <v>1</v>
      </c>
      <c r="E305" s="1">
        <f>Forecast_Data!G299</f>
        <v>0</v>
      </c>
      <c r="F305" s="1">
        <f>Forecast_Data!H299</f>
        <v>1</v>
      </c>
      <c r="G305" s="1">
        <f>Forecast_Data!I299</f>
        <v>0</v>
      </c>
      <c r="H305" s="1">
        <f>Forecast_Data!J299</f>
        <v>47</v>
      </c>
      <c r="I305" s="1">
        <f>Forecast_Data!K299</f>
        <v>1</v>
      </c>
      <c r="J305" s="1" t="str">
        <f>Forecast_Data!L299</f>
        <v>Jay Feely</v>
      </c>
      <c r="K305" s="2">
        <f>VLOOKUP(J305,Estimates!$C$9:$F$35,4,FALSE)</f>
        <v>14.013340910655099</v>
      </c>
      <c r="L305" s="2">
        <f t="shared" si="21"/>
        <v>0.37260000000000004</v>
      </c>
      <c r="M305" s="13">
        <f t="shared" si="22"/>
        <v>0.63414696984298879</v>
      </c>
      <c r="N305" s="13">
        <f t="shared" si="23"/>
        <v>0.36585303015701121</v>
      </c>
      <c r="O305" s="4">
        <f t="shared" si="24"/>
        <v>0.13384843967506696</v>
      </c>
    </row>
    <row r="306" spans="1:15" x14ac:dyDescent="0.25">
      <c r="A306" s="1">
        <f>Forecast_Data!C300</f>
        <v>2013</v>
      </c>
      <c r="B306" s="1">
        <v>1</v>
      </c>
      <c r="C306" s="1">
        <f>Forecast_Data!E300</f>
        <v>0</v>
      </c>
      <c r="D306" s="1">
        <f>Forecast_Data!F300</f>
        <v>1</v>
      </c>
      <c r="E306" s="1">
        <f>Forecast_Data!G300</f>
        <v>0</v>
      </c>
      <c r="F306" s="1">
        <f>Forecast_Data!H300</f>
        <v>1</v>
      </c>
      <c r="G306" s="1">
        <f>Forecast_Data!I300</f>
        <v>0</v>
      </c>
      <c r="H306" s="1">
        <f>Forecast_Data!J300</f>
        <v>41</v>
      </c>
      <c r="I306" s="1">
        <f>Forecast_Data!K300</f>
        <v>1</v>
      </c>
      <c r="J306" s="1" t="str">
        <f>Forecast_Data!L300</f>
        <v>Jay Feely</v>
      </c>
      <c r="K306" s="2">
        <f>VLOOKUP(J306,Estimates!$C$9:$F$35,4,FALSE)</f>
        <v>14.013340910655099</v>
      </c>
      <c r="L306" s="2">
        <f t="shared" si="21"/>
        <v>0.37260000000000004</v>
      </c>
      <c r="M306" s="13">
        <f t="shared" si="22"/>
        <v>0.75713003429334513</v>
      </c>
      <c r="N306" s="13">
        <f t="shared" si="23"/>
        <v>0.24286996570665487</v>
      </c>
      <c r="O306" s="4">
        <f t="shared" si="24"/>
        <v>5.8985820242351709E-2</v>
      </c>
    </row>
    <row r="307" spans="1:15" x14ac:dyDescent="0.25">
      <c r="A307" s="1">
        <f>Forecast_Data!C301</f>
        <v>2013</v>
      </c>
      <c r="B307" s="1">
        <v>1</v>
      </c>
      <c r="C307" s="1">
        <f>Forecast_Data!E301</f>
        <v>0</v>
      </c>
      <c r="D307" s="1">
        <f>Forecast_Data!F301</f>
        <v>1</v>
      </c>
      <c r="E307" s="1">
        <f>Forecast_Data!G301</f>
        <v>0</v>
      </c>
      <c r="F307" s="1">
        <f>Forecast_Data!H301</f>
        <v>0</v>
      </c>
      <c r="G307" s="1">
        <f>Forecast_Data!I301</f>
        <v>0</v>
      </c>
      <c r="H307" s="1">
        <f>Forecast_Data!J301</f>
        <v>39</v>
      </c>
      <c r="I307" s="1">
        <f>Forecast_Data!K301</f>
        <v>1</v>
      </c>
      <c r="J307" s="1" t="str">
        <f>Forecast_Data!L301</f>
        <v>Jay Feely</v>
      </c>
      <c r="K307" s="2">
        <f>VLOOKUP(J307,Estimates!$C$9:$F$35,4,FALSE)</f>
        <v>14.013340910655099</v>
      </c>
      <c r="L307" s="2">
        <f t="shared" si="21"/>
        <v>0.37260000000000004</v>
      </c>
      <c r="M307" s="13">
        <f t="shared" si="22"/>
        <v>0.82706502957887074</v>
      </c>
      <c r="N307" s="13">
        <f t="shared" si="23"/>
        <v>0.17293497042112926</v>
      </c>
      <c r="O307" s="4">
        <f t="shared" si="24"/>
        <v>2.9906503994556854E-2</v>
      </c>
    </row>
    <row r="308" spans="1:15" x14ac:dyDescent="0.25">
      <c r="A308" s="1">
        <f>Forecast_Data!C302</f>
        <v>2013</v>
      </c>
      <c r="B308" s="1">
        <v>1</v>
      </c>
      <c r="C308" s="1">
        <f>Forecast_Data!E302</f>
        <v>0</v>
      </c>
      <c r="D308" s="1">
        <f>Forecast_Data!F302</f>
        <v>1</v>
      </c>
      <c r="E308" s="1">
        <f>Forecast_Data!G302</f>
        <v>0</v>
      </c>
      <c r="F308" s="1">
        <f>Forecast_Data!H302</f>
        <v>0</v>
      </c>
      <c r="G308" s="1">
        <f>Forecast_Data!I302</f>
        <v>0</v>
      </c>
      <c r="H308" s="1">
        <f>Forecast_Data!J302</f>
        <v>46</v>
      </c>
      <c r="I308" s="1">
        <f>Forecast_Data!K302</f>
        <v>1</v>
      </c>
      <c r="J308" s="1" t="str">
        <f>Forecast_Data!L302</f>
        <v>Jay Feely</v>
      </c>
      <c r="K308" s="2">
        <f>VLOOKUP(J308,Estimates!$C$9:$F$35,4,FALSE)</f>
        <v>14.013340910655099</v>
      </c>
      <c r="L308" s="2">
        <f t="shared" si="21"/>
        <v>0.37260000000000004</v>
      </c>
      <c r="M308" s="13">
        <f t="shared" si="22"/>
        <v>0.70788043221404839</v>
      </c>
      <c r="N308" s="13">
        <f t="shared" si="23"/>
        <v>0.29211956778595161</v>
      </c>
      <c r="O308" s="4">
        <f t="shared" si="24"/>
        <v>8.5333841883451181E-2</v>
      </c>
    </row>
    <row r="309" spans="1:15" x14ac:dyDescent="0.25">
      <c r="A309" s="1">
        <f>Forecast_Data!C303</f>
        <v>2013</v>
      </c>
      <c r="B309" s="1">
        <v>1</v>
      </c>
      <c r="C309" s="1">
        <f>Forecast_Data!E303</f>
        <v>0</v>
      </c>
      <c r="D309" s="1">
        <f>Forecast_Data!F303</f>
        <v>1</v>
      </c>
      <c r="E309" s="1">
        <f>Forecast_Data!G303</f>
        <v>0</v>
      </c>
      <c r="F309" s="1">
        <f>Forecast_Data!H303</f>
        <v>0</v>
      </c>
      <c r="G309" s="1">
        <f>Forecast_Data!I303</f>
        <v>0</v>
      </c>
      <c r="H309" s="1">
        <f>Forecast_Data!J303</f>
        <v>26</v>
      </c>
      <c r="I309" s="1">
        <f>Forecast_Data!K303</f>
        <v>1</v>
      </c>
      <c r="J309" s="1" t="str">
        <f>Forecast_Data!L303</f>
        <v>Jay Feely</v>
      </c>
      <c r="K309" s="2">
        <f>VLOOKUP(J309,Estimates!$C$9:$F$35,4,FALSE)</f>
        <v>14.013340910655099</v>
      </c>
      <c r="L309" s="2">
        <f t="shared" si="21"/>
        <v>0.37260000000000004</v>
      </c>
      <c r="M309" s="13">
        <f t="shared" si="22"/>
        <v>0.96441562258252023</v>
      </c>
      <c r="N309" s="13">
        <f t="shared" si="23"/>
        <v>3.5584377417479773E-2</v>
      </c>
      <c r="O309" s="4">
        <f t="shared" si="24"/>
        <v>1.2662479161896444E-3</v>
      </c>
    </row>
    <row r="310" spans="1:15" x14ac:dyDescent="0.25">
      <c r="A310" s="1">
        <f>Forecast_Data!C304</f>
        <v>2014</v>
      </c>
      <c r="B310" s="1">
        <v>1</v>
      </c>
      <c r="C310" s="1">
        <f>Forecast_Data!E304</f>
        <v>0</v>
      </c>
      <c r="D310" s="1">
        <f>Forecast_Data!F304</f>
        <v>1</v>
      </c>
      <c r="E310" s="1">
        <f>Forecast_Data!G304</f>
        <v>0</v>
      </c>
      <c r="F310" s="1">
        <f>Forecast_Data!H304</f>
        <v>0</v>
      </c>
      <c r="G310" s="1">
        <f>Forecast_Data!I304</f>
        <v>0</v>
      </c>
      <c r="H310" s="1">
        <f>Forecast_Data!J304</f>
        <v>48</v>
      </c>
      <c r="I310" s="1">
        <f>Forecast_Data!K304</f>
        <v>1</v>
      </c>
      <c r="J310" s="1" t="str">
        <f>Forecast_Data!L304</f>
        <v>Jay Feely</v>
      </c>
      <c r="K310" s="2">
        <f>VLOOKUP(J310,Estimates!$C$9:$F$35,4,FALSE)</f>
        <v>14.013340910655099</v>
      </c>
      <c r="L310" s="2">
        <f t="shared" si="21"/>
        <v>0.41460000000000008</v>
      </c>
      <c r="M310" s="13">
        <f t="shared" si="22"/>
        <v>0.67251638178770989</v>
      </c>
      <c r="N310" s="13">
        <f t="shared" si="23"/>
        <v>0.32748361821229011</v>
      </c>
      <c r="O310" s="4">
        <f t="shared" si="24"/>
        <v>0.10724552019741299</v>
      </c>
    </row>
    <row r="311" spans="1:15" x14ac:dyDescent="0.25">
      <c r="A311" s="1">
        <f>Forecast_Data!C305</f>
        <v>2014</v>
      </c>
      <c r="B311" s="1">
        <v>1</v>
      </c>
      <c r="C311" s="1">
        <f>Forecast_Data!E305</f>
        <v>0</v>
      </c>
      <c r="D311" s="1">
        <f>Forecast_Data!F305</f>
        <v>1</v>
      </c>
      <c r="E311" s="1">
        <f>Forecast_Data!G305</f>
        <v>0</v>
      </c>
      <c r="F311" s="1">
        <f>Forecast_Data!H305</f>
        <v>0</v>
      </c>
      <c r="G311" s="1">
        <f>Forecast_Data!I305</f>
        <v>0</v>
      </c>
      <c r="H311" s="1">
        <f>Forecast_Data!J305</f>
        <v>25</v>
      </c>
      <c r="I311" s="1">
        <f>Forecast_Data!K305</f>
        <v>1</v>
      </c>
      <c r="J311" s="1" t="str">
        <f>Forecast_Data!L305</f>
        <v>Jay Feely</v>
      </c>
      <c r="K311" s="2">
        <f>VLOOKUP(J311,Estimates!$C$9:$F$35,4,FALSE)</f>
        <v>14.013340910655099</v>
      </c>
      <c r="L311" s="2">
        <f t="shared" si="21"/>
        <v>0.41460000000000008</v>
      </c>
      <c r="M311" s="13">
        <f t="shared" si="22"/>
        <v>0.97165611172425614</v>
      </c>
      <c r="N311" s="13">
        <f t="shared" si="23"/>
        <v>2.8343888275743856E-2</v>
      </c>
      <c r="O311" s="4">
        <f t="shared" si="24"/>
        <v>8.0337600258785003E-4</v>
      </c>
    </row>
    <row r="312" spans="1:15" x14ac:dyDescent="0.25">
      <c r="A312" s="1">
        <f>Forecast_Data!C306</f>
        <v>2014</v>
      </c>
      <c r="B312" s="1">
        <v>1</v>
      </c>
      <c r="C312" s="1">
        <f>Forecast_Data!E306</f>
        <v>0</v>
      </c>
      <c r="D312" s="1">
        <f>Forecast_Data!F306</f>
        <v>1</v>
      </c>
      <c r="E312" s="1">
        <f>Forecast_Data!G306</f>
        <v>0</v>
      </c>
      <c r="F312" s="1">
        <f>Forecast_Data!H306</f>
        <v>0</v>
      </c>
      <c r="G312" s="1">
        <f>Forecast_Data!I306</f>
        <v>0</v>
      </c>
      <c r="H312" s="1">
        <f>Forecast_Data!J306</f>
        <v>43</v>
      </c>
      <c r="I312" s="1">
        <f>Forecast_Data!K306</f>
        <v>0</v>
      </c>
      <c r="J312" s="1" t="str">
        <f>Forecast_Data!L306</f>
        <v>Jay Feely</v>
      </c>
      <c r="K312" s="2">
        <f>VLOOKUP(J312,Estimates!$C$9:$F$35,4,FALSE)</f>
        <v>14.013340910655099</v>
      </c>
      <c r="L312" s="2">
        <f t="shared" si="21"/>
        <v>0.41460000000000008</v>
      </c>
      <c r="M312" s="13">
        <f t="shared" si="22"/>
        <v>0.77212826879452512</v>
      </c>
      <c r="N312" s="13">
        <f t="shared" si="23"/>
        <v>-0.77212826879452512</v>
      </c>
      <c r="O312" s="4">
        <f t="shared" si="24"/>
        <v>0.59618206347163039</v>
      </c>
    </row>
    <row r="313" spans="1:15" x14ac:dyDescent="0.25">
      <c r="A313" s="1">
        <f>Forecast_Data!C307</f>
        <v>2014</v>
      </c>
      <c r="B313" s="1">
        <v>1</v>
      </c>
      <c r="C313" s="1">
        <f>Forecast_Data!E307</f>
        <v>0</v>
      </c>
      <c r="D313" s="1">
        <f>Forecast_Data!F307</f>
        <v>1</v>
      </c>
      <c r="E313" s="1">
        <f>Forecast_Data!G307</f>
        <v>0</v>
      </c>
      <c r="F313" s="1">
        <f>Forecast_Data!H307</f>
        <v>0</v>
      </c>
      <c r="G313" s="1">
        <f>Forecast_Data!I307</f>
        <v>0</v>
      </c>
      <c r="H313" s="1">
        <f>Forecast_Data!J307</f>
        <v>35</v>
      </c>
      <c r="I313" s="1">
        <f>Forecast_Data!K307</f>
        <v>1</v>
      </c>
      <c r="J313" s="1" t="str">
        <f>Forecast_Data!L307</f>
        <v>Jay Feely</v>
      </c>
      <c r="K313" s="2">
        <f>VLOOKUP(J313,Estimates!$C$9:$F$35,4,FALSE)</f>
        <v>14.013340910655099</v>
      </c>
      <c r="L313" s="2">
        <f t="shared" si="21"/>
        <v>0.41460000000000008</v>
      </c>
      <c r="M313" s="13">
        <f t="shared" si="22"/>
        <v>0.88384779866408625</v>
      </c>
      <c r="N313" s="13">
        <f t="shared" si="23"/>
        <v>0.11615220133591375</v>
      </c>
      <c r="O313" s="4">
        <f t="shared" si="24"/>
        <v>1.3491333875178644E-2</v>
      </c>
    </row>
    <row r="314" spans="1:15" x14ac:dyDescent="0.25">
      <c r="A314" s="1">
        <f>Forecast_Data!C308</f>
        <v>2012</v>
      </c>
      <c r="B314" s="1">
        <v>1</v>
      </c>
      <c r="C314" s="1">
        <f>Forecast_Data!E308</f>
        <v>0</v>
      </c>
      <c r="D314" s="1">
        <f>Forecast_Data!F308</f>
        <v>0</v>
      </c>
      <c r="E314" s="1">
        <f>Forecast_Data!G308</f>
        <v>0</v>
      </c>
      <c r="F314" s="1">
        <f>Forecast_Data!H308</f>
        <v>1</v>
      </c>
      <c r="G314" s="1">
        <f>Forecast_Data!I308</f>
        <v>0</v>
      </c>
      <c r="H314" s="1">
        <f>Forecast_Data!J308</f>
        <v>34</v>
      </c>
      <c r="I314" s="1">
        <f>Forecast_Data!K308</f>
        <v>1</v>
      </c>
      <c r="J314" s="1" t="str">
        <f>Forecast_Data!L308</f>
        <v>Josh Brown</v>
      </c>
      <c r="K314" s="2">
        <f>VLOOKUP(J314,Estimates!$C$9:$F$35,4,FALSE)</f>
        <v>14.134620300122601</v>
      </c>
      <c r="L314" s="2">
        <f t="shared" si="21"/>
        <v>0.3306</v>
      </c>
      <c r="M314" s="13">
        <f t="shared" si="22"/>
        <v>0.90991346955994712</v>
      </c>
      <c r="N314" s="13">
        <f t="shared" si="23"/>
        <v>9.0086530440052881E-2</v>
      </c>
      <c r="O314" s="4">
        <f t="shared" si="24"/>
        <v>8.1155829667265752E-3</v>
      </c>
    </row>
    <row r="315" spans="1:15" x14ac:dyDescent="0.25">
      <c r="A315" s="1">
        <f>Forecast_Data!C309</f>
        <v>2012</v>
      </c>
      <c r="B315" s="1">
        <v>1</v>
      </c>
      <c r="C315" s="1">
        <f>Forecast_Data!E309</f>
        <v>0</v>
      </c>
      <c r="D315" s="1">
        <f>Forecast_Data!F309</f>
        <v>0</v>
      </c>
      <c r="E315" s="1">
        <f>Forecast_Data!G309</f>
        <v>0</v>
      </c>
      <c r="F315" s="1">
        <f>Forecast_Data!H309</f>
        <v>1</v>
      </c>
      <c r="G315" s="1">
        <f>Forecast_Data!I309</f>
        <v>0</v>
      </c>
      <c r="H315" s="1">
        <f>Forecast_Data!J309</f>
        <v>47</v>
      </c>
      <c r="I315" s="1">
        <f>Forecast_Data!K309</f>
        <v>1</v>
      </c>
      <c r="J315" s="1" t="str">
        <f>Forecast_Data!L309</f>
        <v>Josh Brown</v>
      </c>
      <c r="K315" s="2">
        <f>VLOOKUP(J315,Estimates!$C$9:$F$35,4,FALSE)</f>
        <v>14.134620300122601</v>
      </c>
      <c r="L315" s="2">
        <f t="shared" si="21"/>
        <v>0.3306</v>
      </c>
      <c r="M315" s="13">
        <f t="shared" si="22"/>
        <v>0.72944112086147905</v>
      </c>
      <c r="N315" s="13">
        <f t="shared" si="23"/>
        <v>0.27055887913852095</v>
      </c>
      <c r="O315" s="4">
        <f t="shared" si="24"/>
        <v>7.3202107080692788E-2</v>
      </c>
    </row>
    <row r="316" spans="1:15" x14ac:dyDescent="0.25">
      <c r="A316" s="1">
        <f>Forecast_Data!C310</f>
        <v>2013</v>
      </c>
      <c r="B316" s="1">
        <v>1</v>
      </c>
      <c r="C316" s="1">
        <f>Forecast_Data!E310</f>
        <v>0</v>
      </c>
      <c r="D316" s="1">
        <f>Forecast_Data!F310</f>
        <v>0</v>
      </c>
      <c r="E316" s="1">
        <f>Forecast_Data!G310</f>
        <v>0</v>
      </c>
      <c r="F316" s="1">
        <f>Forecast_Data!H310</f>
        <v>0</v>
      </c>
      <c r="G316" s="1">
        <f>Forecast_Data!I310</f>
        <v>0</v>
      </c>
      <c r="H316" s="1">
        <f>Forecast_Data!J310</f>
        <v>20</v>
      </c>
      <c r="I316" s="1">
        <f>Forecast_Data!K310</f>
        <v>1</v>
      </c>
      <c r="J316" s="1" t="str">
        <f>Forecast_Data!L310</f>
        <v>Josh Brown</v>
      </c>
      <c r="K316" s="2">
        <f>VLOOKUP(J316,Estimates!$C$9:$F$35,4,FALSE)</f>
        <v>14.134620300122601</v>
      </c>
      <c r="L316" s="2">
        <f t="shared" si="21"/>
        <v>0.37260000000000004</v>
      </c>
      <c r="M316" s="13">
        <f t="shared" si="22"/>
        <v>0.99414708921575135</v>
      </c>
      <c r="N316" s="13">
        <f t="shared" si="23"/>
        <v>5.852910784248655E-3</v>
      </c>
      <c r="O316" s="4">
        <f t="shared" si="24"/>
        <v>3.4256564648374205E-5</v>
      </c>
    </row>
    <row r="317" spans="1:15" x14ac:dyDescent="0.25">
      <c r="A317" s="1">
        <f>Forecast_Data!C311</f>
        <v>2013</v>
      </c>
      <c r="B317" s="1">
        <v>1</v>
      </c>
      <c r="C317" s="1">
        <f>Forecast_Data!E311</f>
        <v>0</v>
      </c>
      <c r="D317" s="1">
        <f>Forecast_Data!F311</f>
        <v>0</v>
      </c>
      <c r="E317" s="1">
        <f>Forecast_Data!G311</f>
        <v>0</v>
      </c>
      <c r="F317" s="1">
        <f>Forecast_Data!H311</f>
        <v>0</v>
      </c>
      <c r="G317" s="1">
        <f>Forecast_Data!I311</f>
        <v>0</v>
      </c>
      <c r="H317" s="1">
        <f>Forecast_Data!J311</f>
        <v>41</v>
      </c>
      <c r="I317" s="1">
        <f>Forecast_Data!K311</f>
        <v>1</v>
      </c>
      <c r="J317" s="1" t="str">
        <f>Forecast_Data!L311</f>
        <v>Josh Brown</v>
      </c>
      <c r="K317" s="2">
        <f>VLOOKUP(J317,Estimates!$C$9:$F$35,4,FALSE)</f>
        <v>14.134620300122601</v>
      </c>
      <c r="L317" s="2">
        <f t="shared" si="21"/>
        <v>0.37260000000000004</v>
      </c>
      <c r="M317" s="13">
        <f t="shared" si="22"/>
        <v>0.86456282410200813</v>
      </c>
      <c r="N317" s="13">
        <f t="shared" si="23"/>
        <v>0.13543717589799187</v>
      </c>
      <c r="O317" s="4">
        <f t="shared" si="24"/>
        <v>1.834322861522359E-2</v>
      </c>
    </row>
    <row r="318" spans="1:15" x14ac:dyDescent="0.25">
      <c r="A318" s="1">
        <f>Forecast_Data!C312</f>
        <v>2013</v>
      </c>
      <c r="B318" s="1">
        <v>1</v>
      </c>
      <c r="C318" s="1">
        <f>Forecast_Data!E312</f>
        <v>0</v>
      </c>
      <c r="D318" s="1">
        <f>Forecast_Data!F312</f>
        <v>0</v>
      </c>
      <c r="E318" s="1">
        <f>Forecast_Data!G312</f>
        <v>0</v>
      </c>
      <c r="F318" s="1">
        <f>Forecast_Data!H312</f>
        <v>0</v>
      </c>
      <c r="G318" s="1">
        <f>Forecast_Data!I312</f>
        <v>0</v>
      </c>
      <c r="H318" s="1">
        <f>Forecast_Data!J312</f>
        <v>52</v>
      </c>
      <c r="I318" s="1">
        <f>Forecast_Data!K312</f>
        <v>1</v>
      </c>
      <c r="J318" s="1" t="str">
        <f>Forecast_Data!L312</f>
        <v>Josh Brown</v>
      </c>
      <c r="K318" s="2">
        <f>VLOOKUP(J318,Estimates!$C$9:$F$35,4,FALSE)</f>
        <v>14.134620300122601</v>
      </c>
      <c r="L318" s="2">
        <f t="shared" si="21"/>
        <v>0.37260000000000004</v>
      </c>
      <c r="M318" s="13">
        <f t="shared" si="22"/>
        <v>0.66649277476267221</v>
      </c>
      <c r="N318" s="13">
        <f t="shared" si="23"/>
        <v>0.33350722523732779</v>
      </c>
      <c r="O318" s="4">
        <f t="shared" si="24"/>
        <v>0.11122706928550169</v>
      </c>
    </row>
    <row r="319" spans="1:15" x14ac:dyDescent="0.25">
      <c r="A319" s="1">
        <f>Forecast_Data!C313</f>
        <v>2013</v>
      </c>
      <c r="B319" s="1">
        <v>1</v>
      </c>
      <c r="C319" s="1">
        <f>Forecast_Data!E313</f>
        <v>0</v>
      </c>
      <c r="D319" s="1">
        <f>Forecast_Data!F313</f>
        <v>0</v>
      </c>
      <c r="E319" s="1">
        <f>Forecast_Data!G313</f>
        <v>0</v>
      </c>
      <c r="F319" s="1">
        <f>Forecast_Data!H313</f>
        <v>0</v>
      </c>
      <c r="G319" s="1">
        <f>Forecast_Data!I313</f>
        <v>0</v>
      </c>
      <c r="H319" s="1">
        <f>Forecast_Data!J313</f>
        <v>45</v>
      </c>
      <c r="I319" s="1">
        <f>Forecast_Data!K313</f>
        <v>1</v>
      </c>
      <c r="J319" s="1" t="str">
        <f>Forecast_Data!L313</f>
        <v>Josh Brown</v>
      </c>
      <c r="K319" s="2">
        <f>VLOOKUP(J319,Estimates!$C$9:$F$35,4,FALSE)</f>
        <v>14.134620300122601</v>
      </c>
      <c r="L319" s="2">
        <f t="shared" si="21"/>
        <v>0.37260000000000004</v>
      </c>
      <c r="M319" s="13">
        <f t="shared" si="22"/>
        <v>0.81280058751758266</v>
      </c>
      <c r="N319" s="13">
        <f t="shared" si="23"/>
        <v>0.18719941248241734</v>
      </c>
      <c r="O319" s="4">
        <f t="shared" si="24"/>
        <v>3.5043620033762227E-2</v>
      </c>
    </row>
    <row r="320" spans="1:15" x14ac:dyDescent="0.25">
      <c r="A320" s="1">
        <f>Forecast_Data!C314</f>
        <v>2014</v>
      </c>
      <c r="B320" s="1">
        <v>1</v>
      </c>
      <c r="C320" s="1">
        <f>Forecast_Data!E314</f>
        <v>0</v>
      </c>
      <c r="D320" s="1">
        <f>Forecast_Data!F314</f>
        <v>0</v>
      </c>
      <c r="E320" s="1">
        <f>Forecast_Data!G314</f>
        <v>0</v>
      </c>
      <c r="F320" s="1">
        <f>Forecast_Data!H314</f>
        <v>0</v>
      </c>
      <c r="G320" s="1">
        <f>Forecast_Data!I314</f>
        <v>0</v>
      </c>
      <c r="H320" s="1">
        <f>Forecast_Data!J314</f>
        <v>29</v>
      </c>
      <c r="I320" s="1">
        <f>Forecast_Data!K314</f>
        <v>1</v>
      </c>
      <c r="J320" s="1" t="str">
        <f>Forecast_Data!L314</f>
        <v>Josh Brown</v>
      </c>
      <c r="K320" s="2">
        <f>VLOOKUP(J320,Estimates!$C$9:$F$35,4,FALSE)</f>
        <v>14.134620300122601</v>
      </c>
      <c r="L320" s="2">
        <f t="shared" si="21"/>
        <v>0.41460000000000008</v>
      </c>
      <c r="M320" s="13">
        <f t="shared" si="22"/>
        <v>0.96481758968947307</v>
      </c>
      <c r="N320" s="13">
        <f t="shared" si="23"/>
        <v>3.5182410310526935E-2</v>
      </c>
      <c r="O320" s="4">
        <f t="shared" si="24"/>
        <v>1.237801995258272E-3</v>
      </c>
    </row>
    <row r="321" spans="1:15" x14ac:dyDescent="0.25">
      <c r="A321" s="1">
        <f>Forecast_Data!C315</f>
        <v>2014</v>
      </c>
      <c r="B321" s="1">
        <v>1</v>
      </c>
      <c r="C321" s="1">
        <f>Forecast_Data!E315</f>
        <v>0</v>
      </c>
      <c r="D321" s="1">
        <f>Forecast_Data!F315</f>
        <v>0</v>
      </c>
      <c r="E321" s="1">
        <f>Forecast_Data!G315</f>
        <v>0</v>
      </c>
      <c r="F321" s="1">
        <f>Forecast_Data!H315</f>
        <v>0</v>
      </c>
      <c r="G321" s="1">
        <f>Forecast_Data!I315</f>
        <v>0</v>
      </c>
      <c r="H321" s="1">
        <f>Forecast_Data!J315</f>
        <v>37</v>
      </c>
      <c r="I321" s="1">
        <f>Forecast_Data!K315</f>
        <v>1</v>
      </c>
      <c r="J321" s="1" t="str">
        <f>Forecast_Data!L315</f>
        <v>Josh Brown</v>
      </c>
      <c r="K321" s="2">
        <f>VLOOKUP(J321,Estimates!$C$9:$F$35,4,FALSE)</f>
        <v>14.134620300122601</v>
      </c>
      <c r="L321" s="2">
        <f t="shared" si="21"/>
        <v>0.41460000000000008</v>
      </c>
      <c r="M321" s="13">
        <f t="shared" si="22"/>
        <v>0.90843323362028605</v>
      </c>
      <c r="N321" s="13">
        <f t="shared" si="23"/>
        <v>9.1566766379713949E-2</v>
      </c>
      <c r="O321" s="4">
        <f t="shared" si="24"/>
        <v>8.3844727052371122E-3</v>
      </c>
    </row>
    <row r="322" spans="1:15" x14ac:dyDescent="0.25">
      <c r="A322" s="1">
        <f>Forecast_Data!C316</f>
        <v>2014</v>
      </c>
      <c r="B322" s="1">
        <v>1</v>
      </c>
      <c r="C322" s="1">
        <f>Forecast_Data!E316</f>
        <v>0</v>
      </c>
      <c r="D322" s="1">
        <f>Forecast_Data!F316</f>
        <v>0</v>
      </c>
      <c r="E322" s="1">
        <f>Forecast_Data!G316</f>
        <v>0</v>
      </c>
      <c r="F322" s="1">
        <f>Forecast_Data!H316</f>
        <v>0</v>
      </c>
      <c r="G322" s="1">
        <f>Forecast_Data!I316</f>
        <v>0</v>
      </c>
      <c r="H322" s="1">
        <f>Forecast_Data!J316</f>
        <v>52</v>
      </c>
      <c r="I322" s="1">
        <f>Forecast_Data!K316</f>
        <v>1</v>
      </c>
      <c r="J322" s="1" t="str">
        <f>Forecast_Data!L316</f>
        <v>Josh Brown</v>
      </c>
      <c r="K322" s="2">
        <f>VLOOKUP(J322,Estimates!$C$9:$F$35,4,FALSE)</f>
        <v>14.134620300122601</v>
      </c>
      <c r="L322" s="2">
        <f t="shared" si="21"/>
        <v>0.41460000000000008</v>
      </c>
      <c r="M322" s="13">
        <f t="shared" si="22"/>
        <v>0.67576235933183249</v>
      </c>
      <c r="N322" s="13">
        <f t="shared" si="23"/>
        <v>0.32423764066816751</v>
      </c>
      <c r="O322" s="4">
        <f t="shared" si="24"/>
        <v>0.10513004762605972</v>
      </c>
    </row>
    <row r="323" spans="1:15" x14ac:dyDescent="0.25">
      <c r="A323" s="1">
        <f>Forecast_Data!C317</f>
        <v>2014</v>
      </c>
      <c r="B323" s="1">
        <v>1</v>
      </c>
      <c r="C323" s="1">
        <f>Forecast_Data!E317</f>
        <v>0</v>
      </c>
      <c r="D323" s="1">
        <f>Forecast_Data!F317</f>
        <v>0</v>
      </c>
      <c r="E323" s="1">
        <f>Forecast_Data!G317</f>
        <v>0</v>
      </c>
      <c r="F323" s="1">
        <f>Forecast_Data!H317</f>
        <v>0</v>
      </c>
      <c r="G323" s="1">
        <f>Forecast_Data!I317</f>
        <v>0</v>
      </c>
      <c r="H323" s="1">
        <f>Forecast_Data!J317</f>
        <v>29</v>
      </c>
      <c r="I323" s="1">
        <f>Forecast_Data!K317</f>
        <v>0</v>
      </c>
      <c r="J323" s="1" t="str">
        <f>Forecast_Data!L317</f>
        <v>Josh Brown</v>
      </c>
      <c r="K323" s="2">
        <f>VLOOKUP(J323,Estimates!$C$9:$F$35,4,FALSE)</f>
        <v>14.134620300122601</v>
      </c>
      <c r="L323" s="2">
        <f t="shared" si="21"/>
        <v>0.41460000000000008</v>
      </c>
      <c r="M323" s="13">
        <f t="shared" si="22"/>
        <v>0.96481758968947307</v>
      </c>
      <c r="N323" s="13">
        <f t="shared" si="23"/>
        <v>-0.96481758968947307</v>
      </c>
      <c r="O323" s="4">
        <f t="shared" si="24"/>
        <v>0.93087298137420438</v>
      </c>
    </row>
    <row r="324" spans="1:15" x14ac:dyDescent="0.25">
      <c r="A324" s="1">
        <f>Forecast_Data!C318</f>
        <v>2015</v>
      </c>
      <c r="B324" s="1">
        <v>1</v>
      </c>
      <c r="C324" s="1">
        <f>Forecast_Data!E318</f>
        <v>0</v>
      </c>
      <c r="D324" s="1">
        <f>Forecast_Data!F318</f>
        <v>0</v>
      </c>
      <c r="E324" s="1">
        <f>Forecast_Data!G318</f>
        <v>0</v>
      </c>
      <c r="F324" s="1">
        <f>Forecast_Data!H318</f>
        <v>0</v>
      </c>
      <c r="G324" s="1">
        <f>Forecast_Data!I318</f>
        <v>0</v>
      </c>
      <c r="H324" s="1">
        <f>Forecast_Data!J318</f>
        <v>50</v>
      </c>
      <c r="I324" s="1">
        <f>Forecast_Data!K318</f>
        <v>1</v>
      </c>
      <c r="J324" s="1" t="str">
        <f>Forecast_Data!L318</f>
        <v>Josh Brown</v>
      </c>
      <c r="K324" s="2">
        <f>VLOOKUP(J324,Estimates!$C$9:$F$35,4,FALSE)</f>
        <v>14.134620300122601</v>
      </c>
      <c r="L324" s="2">
        <f t="shared" si="21"/>
        <v>0.45660000000000001</v>
      </c>
      <c r="M324" s="13">
        <f t="shared" si="22"/>
        <v>0.73530157778374139</v>
      </c>
      <c r="N324" s="13">
        <f t="shared" si="23"/>
        <v>0.26469842221625861</v>
      </c>
      <c r="O324" s="4">
        <f t="shared" si="24"/>
        <v>7.0065254723776713E-2</v>
      </c>
    </row>
    <row r="325" spans="1:15" x14ac:dyDescent="0.25">
      <c r="A325" s="1">
        <f>Forecast_Data!C319</f>
        <v>2015</v>
      </c>
      <c r="B325" s="1">
        <v>1</v>
      </c>
      <c r="C325" s="1">
        <f>Forecast_Data!E319</f>
        <v>0</v>
      </c>
      <c r="D325" s="1">
        <f>Forecast_Data!F319</f>
        <v>0</v>
      </c>
      <c r="E325" s="1">
        <f>Forecast_Data!G319</f>
        <v>0</v>
      </c>
      <c r="F325" s="1">
        <f>Forecast_Data!H319</f>
        <v>0</v>
      </c>
      <c r="G325" s="1">
        <f>Forecast_Data!I319</f>
        <v>0</v>
      </c>
      <c r="H325" s="1">
        <f>Forecast_Data!J319</f>
        <v>40</v>
      </c>
      <c r="I325" s="1">
        <f>Forecast_Data!K319</f>
        <v>1</v>
      </c>
      <c r="J325" s="1" t="str">
        <f>Forecast_Data!L319</f>
        <v>Josh Brown</v>
      </c>
      <c r="K325" s="2">
        <f>VLOOKUP(J325,Estimates!$C$9:$F$35,4,FALSE)</f>
        <v>14.134620300122601</v>
      </c>
      <c r="L325" s="2">
        <f t="shared" si="21"/>
        <v>0.45660000000000001</v>
      </c>
      <c r="M325" s="13">
        <f t="shared" si="22"/>
        <v>0.88436597816740303</v>
      </c>
      <c r="N325" s="13">
        <f t="shared" si="23"/>
        <v>0.11563402183259697</v>
      </c>
      <c r="O325" s="4">
        <f t="shared" si="24"/>
        <v>1.3371227005181513E-2</v>
      </c>
    </row>
    <row r="326" spans="1:15" x14ac:dyDescent="0.25">
      <c r="A326" s="1">
        <f>Forecast_Data!C320</f>
        <v>2015</v>
      </c>
      <c r="B326" s="1">
        <v>1</v>
      </c>
      <c r="C326" s="1">
        <f>Forecast_Data!E320</f>
        <v>0</v>
      </c>
      <c r="D326" s="1">
        <f>Forecast_Data!F320</f>
        <v>0</v>
      </c>
      <c r="E326" s="1">
        <f>Forecast_Data!G320</f>
        <v>0</v>
      </c>
      <c r="F326" s="1">
        <f>Forecast_Data!H320</f>
        <v>0</v>
      </c>
      <c r="G326" s="1">
        <f>Forecast_Data!I320</f>
        <v>0</v>
      </c>
      <c r="H326" s="1">
        <f>Forecast_Data!J320</f>
        <v>30</v>
      </c>
      <c r="I326" s="1">
        <f>Forecast_Data!K320</f>
        <v>1</v>
      </c>
      <c r="J326" s="1" t="str">
        <f>Forecast_Data!L320</f>
        <v>Josh Brown</v>
      </c>
      <c r="K326" s="2">
        <f>VLOOKUP(J326,Estimates!$C$9:$F$35,4,FALSE)</f>
        <v>14.134620300122601</v>
      </c>
      <c r="L326" s="2">
        <f t="shared" si="21"/>
        <v>0.45660000000000001</v>
      </c>
      <c r="M326" s="13">
        <f t="shared" si="22"/>
        <v>0.96088710330457705</v>
      </c>
      <c r="N326" s="13">
        <f t="shared" si="23"/>
        <v>3.911289669542295E-2</v>
      </c>
      <c r="O326" s="4">
        <f t="shared" si="24"/>
        <v>1.5298186879068275E-3</v>
      </c>
    </row>
    <row r="327" spans="1:15" x14ac:dyDescent="0.25">
      <c r="A327" s="1">
        <f>Forecast_Data!C321</f>
        <v>2015</v>
      </c>
      <c r="B327" s="1">
        <v>1</v>
      </c>
      <c r="C327" s="1">
        <f>Forecast_Data!E321</f>
        <v>0</v>
      </c>
      <c r="D327" s="1">
        <f>Forecast_Data!F321</f>
        <v>0</v>
      </c>
      <c r="E327" s="1">
        <f>Forecast_Data!G321</f>
        <v>0</v>
      </c>
      <c r="F327" s="1">
        <f>Forecast_Data!H321</f>
        <v>0</v>
      </c>
      <c r="G327" s="1">
        <f>Forecast_Data!I321</f>
        <v>0</v>
      </c>
      <c r="H327" s="1">
        <f>Forecast_Data!J321</f>
        <v>19</v>
      </c>
      <c r="I327" s="1">
        <f>Forecast_Data!K321</f>
        <v>1</v>
      </c>
      <c r="J327" s="1" t="str">
        <f>Forecast_Data!L321</f>
        <v>Josh Brown</v>
      </c>
      <c r="K327" s="2">
        <f>VLOOKUP(J327,Estimates!$C$9:$F$35,4,FALSE)</f>
        <v>14.134620300122601</v>
      </c>
      <c r="L327" s="2">
        <f t="shared" si="21"/>
        <v>0.45660000000000001</v>
      </c>
      <c r="M327" s="13">
        <f t="shared" si="22"/>
        <v>0.99590665891312979</v>
      </c>
      <c r="N327" s="13">
        <f t="shared" si="23"/>
        <v>4.0933410868702058E-3</v>
      </c>
      <c r="O327" s="4">
        <f t="shared" si="24"/>
        <v>1.6755441253459757E-5</v>
      </c>
    </row>
    <row r="328" spans="1:15" x14ac:dyDescent="0.25">
      <c r="A328" s="1">
        <f>Forecast_Data!C322</f>
        <v>2012</v>
      </c>
      <c r="B328" s="1">
        <v>1</v>
      </c>
      <c r="C328" s="1">
        <f>Forecast_Data!E322</f>
        <v>0</v>
      </c>
      <c r="D328" s="1">
        <f>Forecast_Data!F322</f>
        <v>0</v>
      </c>
      <c r="E328" s="1">
        <f>Forecast_Data!G322</f>
        <v>0</v>
      </c>
      <c r="F328" s="1">
        <f>Forecast_Data!H322</f>
        <v>0</v>
      </c>
      <c r="G328" s="1">
        <f>Forecast_Data!I322</f>
        <v>0</v>
      </c>
      <c r="H328" s="1">
        <f>Forecast_Data!J322</f>
        <v>25</v>
      </c>
      <c r="I328" s="1">
        <f>Forecast_Data!K322</f>
        <v>1</v>
      </c>
      <c r="J328" s="1" t="str">
        <f>Forecast_Data!L322</f>
        <v>Josh Brown</v>
      </c>
      <c r="K328" s="2">
        <f>VLOOKUP(J328,Estimates!$C$9:$F$35,4,FALSE)</f>
        <v>14.134620300122601</v>
      </c>
      <c r="L328" s="2">
        <f t="shared" si="21"/>
        <v>0.3306</v>
      </c>
      <c r="M328" s="13">
        <f t="shared" si="22"/>
        <v>0.98081641595668934</v>
      </c>
      <c r="N328" s="13">
        <f t="shared" si="23"/>
        <v>1.9183584043310664E-2</v>
      </c>
      <c r="O328" s="4">
        <f t="shared" si="24"/>
        <v>3.6800989674676352E-4</v>
      </c>
    </row>
    <row r="329" spans="1:15" x14ac:dyDescent="0.25">
      <c r="A329" s="1">
        <f>Forecast_Data!C323</f>
        <v>2012</v>
      </c>
      <c r="B329" s="1">
        <v>1</v>
      </c>
      <c r="C329" s="1">
        <f>Forecast_Data!E323</f>
        <v>0</v>
      </c>
      <c r="D329" s="1">
        <f>Forecast_Data!F323</f>
        <v>0</v>
      </c>
      <c r="E329" s="1">
        <f>Forecast_Data!G323</f>
        <v>0</v>
      </c>
      <c r="F329" s="1">
        <f>Forecast_Data!H323</f>
        <v>0</v>
      </c>
      <c r="G329" s="1">
        <f>Forecast_Data!I323</f>
        <v>0</v>
      </c>
      <c r="H329" s="1">
        <f>Forecast_Data!J323</f>
        <v>33</v>
      </c>
      <c r="I329" s="1">
        <f>Forecast_Data!K323</f>
        <v>1</v>
      </c>
      <c r="J329" s="1" t="str">
        <f>Forecast_Data!L323</f>
        <v>Josh Brown</v>
      </c>
      <c r="K329" s="2">
        <f>VLOOKUP(J329,Estimates!$C$9:$F$35,4,FALSE)</f>
        <v>14.134620300122601</v>
      </c>
      <c r="L329" s="2">
        <f t="shared" ref="L329:L392" si="25">IF(A329=2012,$A$5,IF(A329=2013,$B$5,IF(A329=2014,$C$5,$D$5)))</f>
        <v>0.3306</v>
      </c>
      <c r="M329" s="13">
        <f t="shared" ref="M329:M392" si="26">1/(1+EXP(-(SUMPRODUCT($A$3:$G$3,B329:H329)+$H$3*H329^2+$I$3*H329^3+K329+L329)))</f>
        <v>0.93509293602445265</v>
      </c>
      <c r="N329" s="13">
        <f t="shared" ref="N329:N392" si="27">I329-M329</f>
        <v>6.4907063975547352E-2</v>
      </c>
      <c r="O329" s="4">
        <f t="shared" ref="O329:O392" si="28">N329^2</f>
        <v>4.2129269539257965E-3</v>
      </c>
    </row>
    <row r="330" spans="1:15" x14ac:dyDescent="0.25">
      <c r="A330" s="1">
        <f>Forecast_Data!C324</f>
        <v>2012</v>
      </c>
      <c r="B330" s="1">
        <v>1</v>
      </c>
      <c r="C330" s="1">
        <f>Forecast_Data!E324</f>
        <v>0</v>
      </c>
      <c r="D330" s="1">
        <f>Forecast_Data!F324</f>
        <v>0</v>
      </c>
      <c r="E330" s="1">
        <f>Forecast_Data!G324</f>
        <v>0</v>
      </c>
      <c r="F330" s="1">
        <f>Forecast_Data!H324</f>
        <v>0</v>
      </c>
      <c r="G330" s="1">
        <f>Forecast_Data!I324</f>
        <v>0</v>
      </c>
      <c r="H330" s="1">
        <f>Forecast_Data!J324</f>
        <v>25</v>
      </c>
      <c r="I330" s="1">
        <f>Forecast_Data!K324</f>
        <v>1</v>
      </c>
      <c r="J330" s="1" t="str">
        <f>Forecast_Data!L324</f>
        <v>Josh Brown</v>
      </c>
      <c r="K330" s="2">
        <f>VLOOKUP(J330,Estimates!$C$9:$F$35,4,FALSE)</f>
        <v>14.134620300122601</v>
      </c>
      <c r="L330" s="2">
        <f t="shared" si="25"/>
        <v>0.3306</v>
      </c>
      <c r="M330" s="13">
        <f t="shared" si="26"/>
        <v>0.98081641595668934</v>
      </c>
      <c r="N330" s="13">
        <f t="shared" si="27"/>
        <v>1.9183584043310664E-2</v>
      </c>
      <c r="O330" s="4">
        <f t="shared" si="28"/>
        <v>3.6800989674676352E-4</v>
      </c>
    </row>
    <row r="331" spans="1:15" x14ac:dyDescent="0.25">
      <c r="A331" s="1">
        <f>Forecast_Data!C325</f>
        <v>2012</v>
      </c>
      <c r="B331" s="1">
        <v>1</v>
      </c>
      <c r="C331" s="1">
        <f>Forecast_Data!E325</f>
        <v>0</v>
      </c>
      <c r="D331" s="1">
        <f>Forecast_Data!F325</f>
        <v>0</v>
      </c>
      <c r="E331" s="1">
        <f>Forecast_Data!G325</f>
        <v>0</v>
      </c>
      <c r="F331" s="1">
        <f>Forecast_Data!H325</f>
        <v>0</v>
      </c>
      <c r="G331" s="1">
        <f>Forecast_Data!I325</f>
        <v>0</v>
      </c>
      <c r="H331" s="1">
        <f>Forecast_Data!J325</f>
        <v>52</v>
      </c>
      <c r="I331" s="1">
        <f>Forecast_Data!K325</f>
        <v>1</v>
      </c>
      <c r="J331" s="1" t="str">
        <f>Forecast_Data!L325</f>
        <v>Josh Brown</v>
      </c>
      <c r="K331" s="2">
        <f>VLOOKUP(J331,Estimates!$C$9:$F$35,4,FALSE)</f>
        <v>14.134620300122601</v>
      </c>
      <c r="L331" s="2">
        <f t="shared" si="25"/>
        <v>0.3306</v>
      </c>
      <c r="M331" s="13">
        <f t="shared" si="26"/>
        <v>0.65709265782406923</v>
      </c>
      <c r="N331" s="13">
        <f t="shared" si="27"/>
        <v>0.34290734217593077</v>
      </c>
      <c r="O331" s="4">
        <f t="shared" si="28"/>
        <v>0.11758544531816087</v>
      </c>
    </row>
    <row r="332" spans="1:15" x14ac:dyDescent="0.25">
      <c r="A332" s="1">
        <f>Forecast_Data!C326</f>
        <v>2012</v>
      </c>
      <c r="B332" s="1">
        <v>1</v>
      </c>
      <c r="C332" s="1">
        <f>Forecast_Data!E326</f>
        <v>0</v>
      </c>
      <c r="D332" s="1">
        <f>Forecast_Data!F326</f>
        <v>1</v>
      </c>
      <c r="E332" s="1">
        <f>Forecast_Data!G326</f>
        <v>0</v>
      </c>
      <c r="F332" s="1">
        <f>Forecast_Data!H326</f>
        <v>1</v>
      </c>
      <c r="G332" s="1">
        <f>Forecast_Data!I326</f>
        <v>0</v>
      </c>
      <c r="H332" s="1">
        <f>Forecast_Data!J326</f>
        <v>24</v>
      </c>
      <c r="I332" s="1">
        <f>Forecast_Data!K326</f>
        <v>1</v>
      </c>
      <c r="J332" s="1" t="str">
        <f>Forecast_Data!L326</f>
        <v>Josh Brown</v>
      </c>
      <c r="K332" s="2">
        <f>VLOOKUP(J332,Estimates!$C$9:$F$35,4,FALSE)</f>
        <v>14.134620300122601</v>
      </c>
      <c r="L332" s="2">
        <f t="shared" si="25"/>
        <v>0.3306</v>
      </c>
      <c r="M332" s="13">
        <f t="shared" si="26"/>
        <v>0.97191042144400586</v>
      </c>
      <c r="N332" s="13">
        <f t="shared" si="27"/>
        <v>2.8089578555994144E-2</v>
      </c>
      <c r="O332" s="4">
        <f t="shared" si="28"/>
        <v>7.8902442345336605E-4</v>
      </c>
    </row>
    <row r="333" spans="1:15" x14ac:dyDescent="0.25">
      <c r="A333" s="1">
        <f>Forecast_Data!C327</f>
        <v>2012</v>
      </c>
      <c r="B333" s="1">
        <v>1</v>
      </c>
      <c r="C333" s="1">
        <f>Forecast_Data!E327</f>
        <v>0</v>
      </c>
      <c r="D333" s="1">
        <f>Forecast_Data!F327</f>
        <v>1</v>
      </c>
      <c r="E333" s="1">
        <f>Forecast_Data!G327</f>
        <v>0</v>
      </c>
      <c r="F333" s="1">
        <f>Forecast_Data!H327</f>
        <v>1</v>
      </c>
      <c r="G333" s="1">
        <f>Forecast_Data!I327</f>
        <v>0</v>
      </c>
      <c r="H333" s="1">
        <f>Forecast_Data!J327</f>
        <v>32</v>
      </c>
      <c r="I333" s="1">
        <f>Forecast_Data!K327</f>
        <v>1</v>
      </c>
      <c r="J333" s="1" t="str">
        <f>Forecast_Data!L327</f>
        <v>Josh Brown</v>
      </c>
      <c r="K333" s="2">
        <f>VLOOKUP(J333,Estimates!$C$9:$F$35,4,FALSE)</f>
        <v>14.134620300122601</v>
      </c>
      <c r="L333" s="2">
        <f t="shared" si="25"/>
        <v>0.3306</v>
      </c>
      <c r="M333" s="13">
        <f t="shared" si="26"/>
        <v>0.90032325765884658</v>
      </c>
      <c r="N333" s="13">
        <f t="shared" si="27"/>
        <v>9.9676742341153424E-2</v>
      </c>
      <c r="O333" s="4">
        <f t="shared" si="28"/>
        <v>9.9354529637446874E-3</v>
      </c>
    </row>
    <row r="334" spans="1:15" x14ac:dyDescent="0.25">
      <c r="A334" s="1">
        <f>Forecast_Data!C328</f>
        <v>2012</v>
      </c>
      <c r="B334" s="1">
        <v>1</v>
      </c>
      <c r="C334" s="1">
        <f>Forecast_Data!E328</f>
        <v>0</v>
      </c>
      <c r="D334" s="1">
        <f>Forecast_Data!F328</f>
        <v>1</v>
      </c>
      <c r="E334" s="1">
        <f>Forecast_Data!G328</f>
        <v>1</v>
      </c>
      <c r="F334" s="1">
        <f>Forecast_Data!H328</f>
        <v>1</v>
      </c>
      <c r="G334" s="1">
        <f>Forecast_Data!I328</f>
        <v>0</v>
      </c>
      <c r="H334" s="1">
        <f>Forecast_Data!J328</f>
        <v>41</v>
      </c>
      <c r="I334" s="1">
        <f>Forecast_Data!K328</f>
        <v>1</v>
      </c>
      <c r="J334" s="1" t="str">
        <f>Forecast_Data!L328</f>
        <v>Josh Brown</v>
      </c>
      <c r="K334" s="2">
        <f>VLOOKUP(J334,Estimates!$C$9:$F$35,4,FALSE)</f>
        <v>14.134620300122601</v>
      </c>
      <c r="L334" s="2">
        <f t="shared" si="25"/>
        <v>0.3306</v>
      </c>
      <c r="M334" s="13">
        <f t="shared" si="26"/>
        <v>0.73424617250862001</v>
      </c>
      <c r="N334" s="13">
        <f t="shared" si="27"/>
        <v>0.26575382749137999</v>
      </c>
      <c r="O334" s="4">
        <f t="shared" si="28"/>
        <v>7.0625096826318151E-2</v>
      </c>
    </row>
    <row r="335" spans="1:15" x14ac:dyDescent="0.25">
      <c r="A335" s="1">
        <f>Forecast_Data!C329</f>
        <v>2012</v>
      </c>
      <c r="B335" s="1">
        <v>1</v>
      </c>
      <c r="C335" s="1">
        <f>Forecast_Data!E329</f>
        <v>0</v>
      </c>
      <c r="D335" s="1">
        <f>Forecast_Data!F329</f>
        <v>1</v>
      </c>
      <c r="E335" s="1">
        <f>Forecast_Data!G329</f>
        <v>1</v>
      </c>
      <c r="F335" s="1">
        <f>Forecast_Data!H329</f>
        <v>1</v>
      </c>
      <c r="G335" s="1">
        <f>Forecast_Data!I329</f>
        <v>0</v>
      </c>
      <c r="H335" s="1">
        <f>Forecast_Data!J329</f>
        <v>56</v>
      </c>
      <c r="I335" s="1">
        <f>Forecast_Data!K329</f>
        <v>0</v>
      </c>
      <c r="J335" s="1" t="str">
        <f>Forecast_Data!L329</f>
        <v>Josh Brown</v>
      </c>
      <c r="K335" s="2">
        <f>VLOOKUP(J335,Estimates!$C$9:$F$35,4,FALSE)</f>
        <v>14.134620300122601</v>
      </c>
      <c r="L335" s="2">
        <f t="shared" si="25"/>
        <v>0.3306</v>
      </c>
      <c r="M335" s="13">
        <f t="shared" si="26"/>
        <v>0.32671754628197058</v>
      </c>
      <c r="N335" s="13">
        <f t="shared" si="27"/>
        <v>-0.32671754628197058</v>
      </c>
      <c r="O335" s="4">
        <f t="shared" si="28"/>
        <v>0.1067443550485116</v>
      </c>
    </row>
    <row r="336" spans="1:15" x14ac:dyDescent="0.25">
      <c r="A336" s="1">
        <f>Forecast_Data!C330</f>
        <v>2012</v>
      </c>
      <c r="B336" s="1">
        <v>1</v>
      </c>
      <c r="C336" s="1">
        <f>Forecast_Data!E330</f>
        <v>0</v>
      </c>
      <c r="D336" s="1">
        <f>Forecast_Data!F330</f>
        <v>1</v>
      </c>
      <c r="E336" s="1">
        <f>Forecast_Data!G330</f>
        <v>1</v>
      </c>
      <c r="F336" s="1">
        <f>Forecast_Data!H330</f>
        <v>1</v>
      </c>
      <c r="G336" s="1">
        <f>Forecast_Data!I330</f>
        <v>0</v>
      </c>
      <c r="H336" s="1">
        <f>Forecast_Data!J330</f>
        <v>43</v>
      </c>
      <c r="I336" s="1">
        <f>Forecast_Data!K330</f>
        <v>1</v>
      </c>
      <c r="J336" s="1" t="str">
        <f>Forecast_Data!L330</f>
        <v>Josh Brown</v>
      </c>
      <c r="K336" s="2">
        <f>VLOOKUP(J336,Estimates!$C$9:$F$35,4,FALSE)</f>
        <v>14.134620300122601</v>
      </c>
      <c r="L336" s="2">
        <f t="shared" si="25"/>
        <v>0.3306</v>
      </c>
      <c r="M336" s="13">
        <f t="shared" si="26"/>
        <v>0.69522580097239306</v>
      </c>
      <c r="N336" s="13">
        <f t="shared" si="27"/>
        <v>0.30477419902760694</v>
      </c>
      <c r="O336" s="4">
        <f t="shared" si="28"/>
        <v>9.2887312392919363E-2</v>
      </c>
    </row>
    <row r="337" spans="1:15" x14ac:dyDescent="0.25">
      <c r="A337" s="1">
        <f>Forecast_Data!C331</f>
        <v>2012</v>
      </c>
      <c r="B337" s="1">
        <v>1</v>
      </c>
      <c r="C337" s="1">
        <f>Forecast_Data!E331</f>
        <v>0</v>
      </c>
      <c r="D337" s="1">
        <f>Forecast_Data!F331</f>
        <v>1</v>
      </c>
      <c r="E337" s="1">
        <f>Forecast_Data!G331</f>
        <v>0</v>
      </c>
      <c r="F337" s="1">
        <f>Forecast_Data!H331</f>
        <v>0</v>
      </c>
      <c r="G337" s="1">
        <f>Forecast_Data!I331</f>
        <v>0</v>
      </c>
      <c r="H337" s="1">
        <f>Forecast_Data!J331</f>
        <v>47</v>
      </c>
      <c r="I337" s="1">
        <f>Forecast_Data!K331</f>
        <v>1</v>
      </c>
      <c r="J337" s="1" t="str">
        <f>Forecast_Data!L331</f>
        <v>Josh Brown</v>
      </c>
      <c r="K337" s="2">
        <f>VLOOKUP(J337,Estimates!$C$9:$F$35,4,FALSE)</f>
        <v>14.134620300122601</v>
      </c>
      <c r="L337" s="2">
        <f t="shared" si="25"/>
        <v>0.3306</v>
      </c>
      <c r="M337" s="13">
        <f t="shared" si="26"/>
        <v>0.70314009404788069</v>
      </c>
      <c r="N337" s="13">
        <f t="shared" si="27"/>
        <v>0.29685990595211931</v>
      </c>
      <c r="O337" s="4">
        <f t="shared" si="28"/>
        <v>8.8125803761901114E-2</v>
      </c>
    </row>
    <row r="338" spans="1:15" x14ac:dyDescent="0.25">
      <c r="A338" s="1">
        <f>Forecast_Data!C332</f>
        <v>2012</v>
      </c>
      <c r="B338" s="1">
        <v>1</v>
      </c>
      <c r="C338" s="1">
        <f>Forecast_Data!E332</f>
        <v>0</v>
      </c>
      <c r="D338" s="1">
        <f>Forecast_Data!F332</f>
        <v>1</v>
      </c>
      <c r="E338" s="1">
        <f>Forecast_Data!G332</f>
        <v>0</v>
      </c>
      <c r="F338" s="1">
        <f>Forecast_Data!H332</f>
        <v>0</v>
      </c>
      <c r="G338" s="1">
        <f>Forecast_Data!I332</f>
        <v>0</v>
      </c>
      <c r="H338" s="1">
        <f>Forecast_Data!J332</f>
        <v>32</v>
      </c>
      <c r="I338" s="1">
        <f>Forecast_Data!K332</f>
        <v>1</v>
      </c>
      <c r="J338" s="1" t="str">
        <f>Forecast_Data!L332</f>
        <v>Josh Brown</v>
      </c>
      <c r="K338" s="2">
        <f>VLOOKUP(J338,Estimates!$C$9:$F$35,4,FALSE)</f>
        <v>14.134620300122601</v>
      </c>
      <c r="L338" s="2">
        <f t="shared" si="25"/>
        <v>0.3306</v>
      </c>
      <c r="M338" s="13">
        <f t="shared" si="26"/>
        <v>0.91936785198132709</v>
      </c>
      <c r="N338" s="13">
        <f t="shared" si="27"/>
        <v>8.0632148018672911E-2</v>
      </c>
      <c r="O338" s="4">
        <f t="shared" si="28"/>
        <v>6.501543294105178E-3</v>
      </c>
    </row>
    <row r="339" spans="1:15" x14ac:dyDescent="0.25">
      <c r="A339" s="1">
        <f>Forecast_Data!C333</f>
        <v>2012</v>
      </c>
      <c r="B339" s="1">
        <v>1</v>
      </c>
      <c r="C339" s="1">
        <f>Forecast_Data!E333</f>
        <v>0</v>
      </c>
      <c r="D339" s="1">
        <f>Forecast_Data!F333</f>
        <v>1</v>
      </c>
      <c r="E339" s="1">
        <f>Forecast_Data!G333</f>
        <v>0</v>
      </c>
      <c r="F339" s="1">
        <f>Forecast_Data!H333</f>
        <v>0</v>
      </c>
      <c r="G339" s="1">
        <f>Forecast_Data!I333</f>
        <v>0</v>
      </c>
      <c r="H339" s="1">
        <f>Forecast_Data!J333</f>
        <v>38</v>
      </c>
      <c r="I339" s="1">
        <f>Forecast_Data!K333</f>
        <v>1</v>
      </c>
      <c r="J339" s="1" t="str">
        <f>Forecast_Data!L333</f>
        <v>Josh Brown</v>
      </c>
      <c r="K339" s="2">
        <f>VLOOKUP(J339,Estimates!$C$9:$F$35,4,FALSE)</f>
        <v>14.134620300122601</v>
      </c>
      <c r="L339" s="2">
        <f t="shared" si="25"/>
        <v>0.3306</v>
      </c>
      <c r="M339" s="13">
        <f t="shared" si="26"/>
        <v>0.85128970008158678</v>
      </c>
      <c r="N339" s="13">
        <f t="shared" si="27"/>
        <v>0.14871029991841322</v>
      </c>
      <c r="O339" s="4">
        <f t="shared" si="28"/>
        <v>2.2114753301824414E-2</v>
      </c>
    </row>
    <row r="340" spans="1:15" x14ac:dyDescent="0.25">
      <c r="A340" s="1">
        <f>Forecast_Data!C334</f>
        <v>2013</v>
      </c>
      <c r="B340" s="1">
        <v>1</v>
      </c>
      <c r="C340" s="1">
        <f>Forecast_Data!E334</f>
        <v>0</v>
      </c>
      <c r="D340" s="1">
        <f>Forecast_Data!F334</f>
        <v>0</v>
      </c>
      <c r="E340" s="1">
        <f>Forecast_Data!G334</f>
        <v>0</v>
      </c>
      <c r="F340" s="1">
        <f>Forecast_Data!H334</f>
        <v>0</v>
      </c>
      <c r="G340" s="1">
        <f>Forecast_Data!I334</f>
        <v>0</v>
      </c>
      <c r="H340" s="1">
        <f>Forecast_Data!J334</f>
        <v>36</v>
      </c>
      <c r="I340" s="1">
        <f>Forecast_Data!K334</f>
        <v>1</v>
      </c>
      <c r="J340" s="1" t="str">
        <f>Forecast_Data!L334</f>
        <v>Josh Brown</v>
      </c>
      <c r="K340" s="2">
        <f>VLOOKUP(J340,Estimates!$C$9:$F$35,4,FALSE)</f>
        <v>14.134620300122601</v>
      </c>
      <c r="L340" s="2">
        <f t="shared" si="25"/>
        <v>0.37260000000000004</v>
      </c>
      <c r="M340" s="13">
        <f t="shared" si="26"/>
        <v>0.91370407495669503</v>
      </c>
      <c r="N340" s="13">
        <f t="shared" si="27"/>
        <v>8.6295925043304966E-2</v>
      </c>
      <c r="O340" s="4">
        <f t="shared" si="28"/>
        <v>7.4469866790797092E-3</v>
      </c>
    </row>
    <row r="341" spans="1:15" x14ac:dyDescent="0.25">
      <c r="A341" s="1">
        <f>Forecast_Data!C335</f>
        <v>2013</v>
      </c>
      <c r="B341" s="1">
        <v>1</v>
      </c>
      <c r="C341" s="1">
        <f>Forecast_Data!E335</f>
        <v>0</v>
      </c>
      <c r="D341" s="1">
        <f>Forecast_Data!F335</f>
        <v>0</v>
      </c>
      <c r="E341" s="1">
        <f>Forecast_Data!G335</f>
        <v>0</v>
      </c>
      <c r="F341" s="1">
        <f>Forecast_Data!H335</f>
        <v>0</v>
      </c>
      <c r="G341" s="1">
        <f>Forecast_Data!I335</f>
        <v>0</v>
      </c>
      <c r="H341" s="1">
        <f>Forecast_Data!J335</f>
        <v>24</v>
      </c>
      <c r="I341" s="1">
        <f>Forecast_Data!K335</f>
        <v>1</v>
      </c>
      <c r="J341" s="1" t="str">
        <f>Forecast_Data!L335</f>
        <v>Josh Brown</v>
      </c>
      <c r="K341" s="2">
        <f>VLOOKUP(J341,Estimates!$C$9:$F$35,4,FALSE)</f>
        <v>14.134620300122601</v>
      </c>
      <c r="L341" s="2">
        <f t="shared" si="25"/>
        <v>0.37260000000000004</v>
      </c>
      <c r="M341" s="13">
        <f t="shared" si="26"/>
        <v>0.98495118552386285</v>
      </c>
      <c r="N341" s="13">
        <f t="shared" si="27"/>
        <v>1.5048814476137151E-2</v>
      </c>
      <c r="O341" s="4">
        <f t="shared" si="28"/>
        <v>2.2646681713719508E-4</v>
      </c>
    </row>
    <row r="342" spans="1:15" x14ac:dyDescent="0.25">
      <c r="A342" s="1">
        <f>Forecast_Data!C336</f>
        <v>2013</v>
      </c>
      <c r="B342" s="1">
        <v>1</v>
      </c>
      <c r="C342" s="1">
        <f>Forecast_Data!E336</f>
        <v>0</v>
      </c>
      <c r="D342" s="1">
        <f>Forecast_Data!F336</f>
        <v>0</v>
      </c>
      <c r="E342" s="1">
        <f>Forecast_Data!G336</f>
        <v>0</v>
      </c>
      <c r="F342" s="1">
        <f>Forecast_Data!H336</f>
        <v>0</v>
      </c>
      <c r="G342" s="1">
        <f>Forecast_Data!I336</f>
        <v>0</v>
      </c>
      <c r="H342" s="1">
        <f>Forecast_Data!J336</f>
        <v>41</v>
      </c>
      <c r="I342" s="1">
        <f>Forecast_Data!K336</f>
        <v>1</v>
      </c>
      <c r="J342" s="1" t="str">
        <f>Forecast_Data!L336</f>
        <v>Josh Brown</v>
      </c>
      <c r="K342" s="2">
        <f>VLOOKUP(J342,Estimates!$C$9:$F$35,4,FALSE)</f>
        <v>14.134620300122601</v>
      </c>
      <c r="L342" s="2">
        <f t="shared" si="25"/>
        <v>0.37260000000000004</v>
      </c>
      <c r="M342" s="13">
        <f t="shared" si="26"/>
        <v>0.86456282410200813</v>
      </c>
      <c r="N342" s="13">
        <f t="shared" si="27"/>
        <v>0.13543717589799187</v>
      </c>
      <c r="O342" s="4">
        <f t="shared" si="28"/>
        <v>1.834322861522359E-2</v>
      </c>
    </row>
    <row r="343" spans="1:15" x14ac:dyDescent="0.25">
      <c r="A343" s="1">
        <f>Forecast_Data!C337</f>
        <v>2013</v>
      </c>
      <c r="B343" s="1">
        <v>1</v>
      </c>
      <c r="C343" s="1">
        <f>Forecast_Data!E337</f>
        <v>0</v>
      </c>
      <c r="D343" s="1">
        <f>Forecast_Data!F337</f>
        <v>0</v>
      </c>
      <c r="E343" s="1">
        <f>Forecast_Data!G337</f>
        <v>1</v>
      </c>
      <c r="F343" s="1">
        <f>Forecast_Data!H337</f>
        <v>1</v>
      </c>
      <c r="G343" s="1">
        <f>Forecast_Data!I337</f>
        <v>0</v>
      </c>
      <c r="H343" s="1">
        <f>Forecast_Data!J337</f>
        <v>38</v>
      </c>
      <c r="I343" s="1">
        <f>Forecast_Data!K337</f>
        <v>0</v>
      </c>
      <c r="J343" s="1" t="str">
        <f>Forecast_Data!L337</f>
        <v>Josh Brown</v>
      </c>
      <c r="K343" s="2">
        <f>VLOOKUP(J343,Estimates!$C$9:$F$35,4,FALSE)</f>
        <v>14.134620300122601</v>
      </c>
      <c r="L343" s="2">
        <f t="shared" si="25"/>
        <v>0.37260000000000004</v>
      </c>
      <c r="M343" s="13">
        <f t="shared" si="26"/>
        <v>0.84764275111973919</v>
      </c>
      <c r="N343" s="13">
        <f t="shared" si="27"/>
        <v>-0.84764275111973919</v>
      </c>
      <c r="O343" s="4">
        <f t="shared" si="28"/>
        <v>0.71849823352584008</v>
      </c>
    </row>
    <row r="344" spans="1:15" x14ac:dyDescent="0.25">
      <c r="A344" s="1">
        <f>Forecast_Data!C338</f>
        <v>2013</v>
      </c>
      <c r="B344" s="1">
        <v>1</v>
      </c>
      <c r="C344" s="1">
        <f>Forecast_Data!E338</f>
        <v>0</v>
      </c>
      <c r="D344" s="1">
        <f>Forecast_Data!F338</f>
        <v>0</v>
      </c>
      <c r="E344" s="1">
        <f>Forecast_Data!G338</f>
        <v>0</v>
      </c>
      <c r="F344" s="1">
        <f>Forecast_Data!H338</f>
        <v>0</v>
      </c>
      <c r="G344" s="1">
        <f>Forecast_Data!I338</f>
        <v>0</v>
      </c>
      <c r="H344" s="1">
        <f>Forecast_Data!J338</f>
        <v>35</v>
      </c>
      <c r="I344" s="1">
        <f>Forecast_Data!K338</f>
        <v>1</v>
      </c>
      <c r="J344" s="1" t="str">
        <f>Forecast_Data!L338</f>
        <v>Josh Brown</v>
      </c>
      <c r="K344" s="2">
        <f>VLOOKUP(J344,Estimates!$C$9:$F$35,4,FALSE)</f>
        <v>14.134620300122601</v>
      </c>
      <c r="L344" s="2">
        <f t="shared" si="25"/>
        <v>0.37260000000000004</v>
      </c>
      <c r="M344" s="13">
        <f t="shared" si="26"/>
        <v>0.92209250069596349</v>
      </c>
      <c r="N344" s="13">
        <f t="shared" si="27"/>
        <v>7.7907499304036509E-2</v>
      </c>
      <c r="O344" s="4">
        <f t="shared" si="28"/>
        <v>6.0695784478084491E-3</v>
      </c>
    </row>
    <row r="345" spans="1:15" x14ac:dyDescent="0.25">
      <c r="A345" s="1">
        <f>Forecast_Data!C339</f>
        <v>2013</v>
      </c>
      <c r="B345" s="1">
        <v>1</v>
      </c>
      <c r="C345" s="1">
        <f>Forecast_Data!E339</f>
        <v>0</v>
      </c>
      <c r="D345" s="1">
        <f>Forecast_Data!F339</f>
        <v>0</v>
      </c>
      <c r="E345" s="1">
        <f>Forecast_Data!G339</f>
        <v>0</v>
      </c>
      <c r="F345" s="1">
        <f>Forecast_Data!H339</f>
        <v>0</v>
      </c>
      <c r="G345" s="1">
        <f>Forecast_Data!I339</f>
        <v>0</v>
      </c>
      <c r="H345" s="1">
        <f>Forecast_Data!J339</f>
        <v>23</v>
      </c>
      <c r="I345" s="1">
        <f>Forecast_Data!K339</f>
        <v>1</v>
      </c>
      <c r="J345" s="1" t="str">
        <f>Forecast_Data!L339</f>
        <v>Josh Brown</v>
      </c>
      <c r="K345" s="2">
        <f>VLOOKUP(J345,Estimates!$C$9:$F$35,4,FALSE)</f>
        <v>14.134620300122601</v>
      </c>
      <c r="L345" s="2">
        <f t="shared" si="25"/>
        <v>0.37260000000000004</v>
      </c>
      <c r="M345" s="13">
        <f t="shared" si="26"/>
        <v>0.98785884994476236</v>
      </c>
      <c r="N345" s="13">
        <f t="shared" si="27"/>
        <v>1.2141150055237637E-2</v>
      </c>
      <c r="O345" s="4">
        <f t="shared" si="28"/>
        <v>1.4740752466379687E-4</v>
      </c>
    </row>
    <row r="346" spans="1:15" x14ac:dyDescent="0.25">
      <c r="A346" s="1">
        <f>Forecast_Data!C340</f>
        <v>2013</v>
      </c>
      <c r="B346" s="1">
        <v>1</v>
      </c>
      <c r="C346" s="1">
        <f>Forecast_Data!E340</f>
        <v>0</v>
      </c>
      <c r="D346" s="1">
        <f>Forecast_Data!F340</f>
        <v>0</v>
      </c>
      <c r="E346" s="1">
        <f>Forecast_Data!G340</f>
        <v>0</v>
      </c>
      <c r="F346" s="1">
        <f>Forecast_Data!H340</f>
        <v>0</v>
      </c>
      <c r="G346" s="1">
        <f>Forecast_Data!I340</f>
        <v>0</v>
      </c>
      <c r="H346" s="1">
        <f>Forecast_Data!J340</f>
        <v>36</v>
      </c>
      <c r="I346" s="1">
        <f>Forecast_Data!K340</f>
        <v>1</v>
      </c>
      <c r="J346" s="1" t="str">
        <f>Forecast_Data!L340</f>
        <v>Josh Brown</v>
      </c>
      <c r="K346" s="2">
        <f>VLOOKUP(J346,Estimates!$C$9:$F$35,4,FALSE)</f>
        <v>14.134620300122601</v>
      </c>
      <c r="L346" s="2">
        <f t="shared" si="25"/>
        <v>0.37260000000000004</v>
      </c>
      <c r="M346" s="13">
        <f t="shared" si="26"/>
        <v>0.91370407495669503</v>
      </c>
      <c r="N346" s="13">
        <f t="shared" si="27"/>
        <v>8.6295925043304966E-2</v>
      </c>
      <c r="O346" s="4">
        <f t="shared" si="28"/>
        <v>7.4469866790797092E-3</v>
      </c>
    </row>
    <row r="347" spans="1:15" x14ac:dyDescent="0.25">
      <c r="A347" s="1">
        <f>Forecast_Data!C341</f>
        <v>2013</v>
      </c>
      <c r="B347" s="1">
        <v>1</v>
      </c>
      <c r="C347" s="1">
        <f>Forecast_Data!E341</f>
        <v>0</v>
      </c>
      <c r="D347" s="1">
        <f>Forecast_Data!F341</f>
        <v>0</v>
      </c>
      <c r="E347" s="1">
        <f>Forecast_Data!G341</f>
        <v>1</v>
      </c>
      <c r="F347" s="1">
        <f>Forecast_Data!H341</f>
        <v>1</v>
      </c>
      <c r="G347" s="1">
        <f>Forecast_Data!I341</f>
        <v>0</v>
      </c>
      <c r="H347" s="1">
        <f>Forecast_Data!J341</f>
        <v>40</v>
      </c>
      <c r="I347" s="1">
        <f>Forecast_Data!K341</f>
        <v>1</v>
      </c>
      <c r="J347" s="1" t="str">
        <f>Forecast_Data!L341</f>
        <v>Josh Brown</v>
      </c>
      <c r="K347" s="2">
        <f>VLOOKUP(J347,Estimates!$C$9:$F$35,4,FALSE)</f>
        <v>14.134620300122601</v>
      </c>
      <c r="L347" s="2">
        <f t="shared" si="25"/>
        <v>0.37260000000000004</v>
      </c>
      <c r="M347" s="13">
        <f t="shared" si="26"/>
        <v>0.82016401332138489</v>
      </c>
      <c r="N347" s="13">
        <f t="shared" si="27"/>
        <v>0.17983598667861511</v>
      </c>
      <c r="O347" s="4">
        <f t="shared" si="28"/>
        <v>3.2340982104671033E-2</v>
      </c>
    </row>
    <row r="348" spans="1:15" x14ac:dyDescent="0.25">
      <c r="A348" s="1">
        <f>Forecast_Data!C342</f>
        <v>2013</v>
      </c>
      <c r="B348" s="1">
        <v>1</v>
      </c>
      <c r="C348" s="1">
        <f>Forecast_Data!E342</f>
        <v>0</v>
      </c>
      <c r="D348" s="1">
        <f>Forecast_Data!F342</f>
        <v>0</v>
      </c>
      <c r="E348" s="1">
        <f>Forecast_Data!G342</f>
        <v>1</v>
      </c>
      <c r="F348" s="1">
        <f>Forecast_Data!H342</f>
        <v>1</v>
      </c>
      <c r="G348" s="1">
        <f>Forecast_Data!I342</f>
        <v>0</v>
      </c>
      <c r="H348" s="1">
        <f>Forecast_Data!J342</f>
        <v>44</v>
      </c>
      <c r="I348" s="1">
        <f>Forecast_Data!K342</f>
        <v>1</v>
      </c>
      <c r="J348" s="1" t="str">
        <f>Forecast_Data!L342</f>
        <v>Josh Brown</v>
      </c>
      <c r="K348" s="2">
        <f>VLOOKUP(J348,Estimates!$C$9:$F$35,4,FALSE)</f>
        <v>14.134620300122601</v>
      </c>
      <c r="L348" s="2">
        <f t="shared" si="25"/>
        <v>0.37260000000000004</v>
      </c>
      <c r="M348" s="13">
        <f t="shared" si="26"/>
        <v>0.7563643828750064</v>
      </c>
      <c r="N348" s="13">
        <f t="shared" si="27"/>
        <v>0.2436356171249936</v>
      </c>
      <c r="O348" s="4">
        <f t="shared" si="28"/>
        <v>5.9358313931876475E-2</v>
      </c>
    </row>
    <row r="349" spans="1:15" x14ac:dyDescent="0.25">
      <c r="A349" s="1">
        <f>Forecast_Data!C343</f>
        <v>2013</v>
      </c>
      <c r="B349" s="1">
        <v>1</v>
      </c>
      <c r="C349" s="1">
        <f>Forecast_Data!E343</f>
        <v>0</v>
      </c>
      <c r="D349" s="1">
        <f>Forecast_Data!F343</f>
        <v>0</v>
      </c>
      <c r="E349" s="1">
        <f>Forecast_Data!G343</f>
        <v>1</v>
      </c>
      <c r="F349" s="1">
        <f>Forecast_Data!H343</f>
        <v>1</v>
      </c>
      <c r="G349" s="1">
        <f>Forecast_Data!I343</f>
        <v>0</v>
      </c>
      <c r="H349" s="1">
        <f>Forecast_Data!J343</f>
        <v>33</v>
      </c>
      <c r="I349" s="1">
        <f>Forecast_Data!K343</f>
        <v>1</v>
      </c>
      <c r="J349" s="1" t="str">
        <f>Forecast_Data!L343</f>
        <v>Josh Brown</v>
      </c>
      <c r="K349" s="2">
        <f>VLOOKUP(J349,Estimates!$C$9:$F$35,4,FALSE)</f>
        <v>14.134620300122601</v>
      </c>
      <c r="L349" s="2">
        <f t="shared" si="25"/>
        <v>0.37260000000000004</v>
      </c>
      <c r="M349" s="13">
        <f t="shared" si="26"/>
        <v>0.90692952850424868</v>
      </c>
      <c r="N349" s="13">
        <f t="shared" si="27"/>
        <v>9.3070471495751317E-2</v>
      </c>
      <c r="O349" s="4">
        <f t="shared" si="28"/>
        <v>8.662112664441458E-3</v>
      </c>
    </row>
    <row r="350" spans="1:15" x14ac:dyDescent="0.25">
      <c r="A350" s="1">
        <f>Forecast_Data!C344</f>
        <v>2013</v>
      </c>
      <c r="B350" s="1">
        <v>1</v>
      </c>
      <c r="C350" s="1">
        <f>Forecast_Data!E344</f>
        <v>0</v>
      </c>
      <c r="D350" s="1">
        <f>Forecast_Data!F344</f>
        <v>0</v>
      </c>
      <c r="E350" s="1">
        <f>Forecast_Data!G344</f>
        <v>1</v>
      </c>
      <c r="F350" s="1">
        <f>Forecast_Data!H344</f>
        <v>1</v>
      </c>
      <c r="G350" s="1">
        <f>Forecast_Data!I344</f>
        <v>0</v>
      </c>
      <c r="H350" s="1">
        <f>Forecast_Data!J344</f>
        <v>46</v>
      </c>
      <c r="I350" s="1">
        <f>Forecast_Data!K344</f>
        <v>1</v>
      </c>
      <c r="J350" s="1" t="str">
        <f>Forecast_Data!L344</f>
        <v>Josh Brown</v>
      </c>
      <c r="K350" s="2">
        <f>VLOOKUP(J350,Estimates!$C$9:$F$35,4,FALSE)</f>
        <v>14.134620300122601</v>
      </c>
      <c r="L350" s="2">
        <f t="shared" si="25"/>
        <v>0.37260000000000004</v>
      </c>
      <c r="M350" s="13">
        <f t="shared" si="26"/>
        <v>0.71826470125742914</v>
      </c>
      <c r="N350" s="13">
        <f t="shared" si="27"/>
        <v>0.28173529874257086</v>
      </c>
      <c r="O350" s="4">
        <f t="shared" si="28"/>
        <v>7.9374778557565653E-2</v>
      </c>
    </row>
    <row r="351" spans="1:15" x14ac:dyDescent="0.25">
      <c r="A351" s="1">
        <f>Forecast_Data!C345</f>
        <v>2013</v>
      </c>
      <c r="B351" s="1">
        <v>1</v>
      </c>
      <c r="C351" s="1">
        <f>Forecast_Data!E345</f>
        <v>0</v>
      </c>
      <c r="D351" s="1">
        <f>Forecast_Data!F345</f>
        <v>0</v>
      </c>
      <c r="E351" s="1">
        <f>Forecast_Data!G345</f>
        <v>1</v>
      </c>
      <c r="F351" s="1">
        <f>Forecast_Data!H345</f>
        <v>1</v>
      </c>
      <c r="G351" s="1">
        <f>Forecast_Data!I345</f>
        <v>0</v>
      </c>
      <c r="H351" s="1">
        <f>Forecast_Data!J345</f>
        <v>27</v>
      </c>
      <c r="I351" s="1">
        <f>Forecast_Data!K345</f>
        <v>1</v>
      </c>
      <c r="J351" s="1" t="str">
        <f>Forecast_Data!L345</f>
        <v>Josh Brown</v>
      </c>
      <c r="K351" s="2">
        <f>VLOOKUP(J351,Estimates!$C$9:$F$35,4,FALSE)</f>
        <v>14.134620300122601</v>
      </c>
      <c r="L351" s="2">
        <f t="shared" si="25"/>
        <v>0.37260000000000004</v>
      </c>
      <c r="M351" s="13">
        <f t="shared" si="26"/>
        <v>0.95963888321670543</v>
      </c>
      <c r="N351" s="13">
        <f t="shared" si="27"/>
        <v>4.0361116783294571E-2</v>
      </c>
      <c r="O351" s="4">
        <f t="shared" si="28"/>
        <v>1.6290197479947427E-3</v>
      </c>
    </row>
    <row r="352" spans="1:15" x14ac:dyDescent="0.25">
      <c r="A352" s="1">
        <f>Forecast_Data!C346</f>
        <v>2013</v>
      </c>
      <c r="B352" s="1">
        <v>1</v>
      </c>
      <c r="C352" s="1">
        <f>Forecast_Data!E346</f>
        <v>0</v>
      </c>
      <c r="D352" s="1">
        <f>Forecast_Data!F346</f>
        <v>1</v>
      </c>
      <c r="E352" s="1">
        <f>Forecast_Data!G346</f>
        <v>1</v>
      </c>
      <c r="F352" s="1">
        <f>Forecast_Data!H346</f>
        <v>0</v>
      </c>
      <c r="G352" s="1">
        <f>Forecast_Data!I346</f>
        <v>0</v>
      </c>
      <c r="H352" s="1">
        <f>Forecast_Data!J346</f>
        <v>23</v>
      </c>
      <c r="I352" s="1">
        <f>Forecast_Data!K346</f>
        <v>1</v>
      </c>
      <c r="J352" s="1" t="str">
        <f>Forecast_Data!L346</f>
        <v>Josh Brown</v>
      </c>
      <c r="K352" s="2">
        <f>VLOOKUP(J352,Estimates!$C$9:$F$35,4,FALSE)</f>
        <v>14.134620300122601</v>
      </c>
      <c r="L352" s="2">
        <f t="shared" si="25"/>
        <v>0.37260000000000004</v>
      </c>
      <c r="M352" s="13">
        <f t="shared" si="26"/>
        <v>0.97888570410699782</v>
      </c>
      <c r="N352" s="13">
        <f t="shared" si="27"/>
        <v>2.1114295893002177E-2</v>
      </c>
      <c r="O352" s="4">
        <f t="shared" si="28"/>
        <v>4.4581349105724861E-4</v>
      </c>
    </row>
    <row r="353" spans="1:15" x14ac:dyDescent="0.25">
      <c r="A353" s="1">
        <f>Forecast_Data!C347</f>
        <v>2013</v>
      </c>
      <c r="B353" s="1">
        <v>1</v>
      </c>
      <c r="C353" s="1">
        <f>Forecast_Data!E347</f>
        <v>0</v>
      </c>
      <c r="D353" s="1">
        <f>Forecast_Data!F347</f>
        <v>0</v>
      </c>
      <c r="E353" s="1">
        <f>Forecast_Data!G347</f>
        <v>0</v>
      </c>
      <c r="F353" s="1">
        <f>Forecast_Data!H347</f>
        <v>0</v>
      </c>
      <c r="G353" s="1">
        <f>Forecast_Data!I347</f>
        <v>0</v>
      </c>
      <c r="H353" s="1">
        <f>Forecast_Data!J347</f>
        <v>40</v>
      </c>
      <c r="I353" s="1">
        <f>Forecast_Data!K347</f>
        <v>1</v>
      </c>
      <c r="J353" s="1" t="str">
        <f>Forecast_Data!L347</f>
        <v>Josh Brown</v>
      </c>
      <c r="K353" s="2">
        <f>VLOOKUP(J353,Estimates!$C$9:$F$35,4,FALSE)</f>
        <v>14.134620300122601</v>
      </c>
      <c r="L353" s="2">
        <f t="shared" si="25"/>
        <v>0.37260000000000004</v>
      </c>
      <c r="M353" s="13">
        <f t="shared" si="26"/>
        <v>0.8754946942468862</v>
      </c>
      <c r="N353" s="13">
        <f t="shared" si="27"/>
        <v>0.1245053057531138</v>
      </c>
      <c r="O353" s="4">
        <f t="shared" si="28"/>
        <v>1.5501571160676353E-2</v>
      </c>
    </row>
    <row r="354" spans="1:15" x14ac:dyDescent="0.25">
      <c r="A354" s="1">
        <f>Forecast_Data!C348</f>
        <v>2013</v>
      </c>
      <c r="B354" s="1">
        <v>1</v>
      </c>
      <c r="C354" s="1">
        <f>Forecast_Data!E348</f>
        <v>0</v>
      </c>
      <c r="D354" s="1">
        <f>Forecast_Data!F348</f>
        <v>0</v>
      </c>
      <c r="E354" s="1">
        <f>Forecast_Data!G348</f>
        <v>0</v>
      </c>
      <c r="F354" s="1">
        <f>Forecast_Data!H348</f>
        <v>0</v>
      </c>
      <c r="G354" s="1">
        <f>Forecast_Data!I348</f>
        <v>0</v>
      </c>
      <c r="H354" s="1">
        <f>Forecast_Data!J348</f>
        <v>28</v>
      </c>
      <c r="I354" s="1">
        <f>Forecast_Data!K348</f>
        <v>1</v>
      </c>
      <c r="J354" s="1" t="str">
        <f>Forecast_Data!L348</f>
        <v>Josh Brown</v>
      </c>
      <c r="K354" s="2">
        <f>VLOOKUP(J354,Estimates!$C$9:$F$35,4,FALSE)</f>
        <v>14.134620300122601</v>
      </c>
      <c r="L354" s="2">
        <f t="shared" si="25"/>
        <v>0.37260000000000004</v>
      </c>
      <c r="M354" s="13">
        <f t="shared" si="26"/>
        <v>0.96864678085829359</v>
      </c>
      <c r="N354" s="13">
        <f t="shared" si="27"/>
        <v>3.1353219141706412E-2</v>
      </c>
      <c r="O354" s="4">
        <f t="shared" si="28"/>
        <v>9.8302435054786535E-4</v>
      </c>
    </row>
    <row r="355" spans="1:15" x14ac:dyDescent="0.25">
      <c r="A355" s="1">
        <f>Forecast_Data!C349</f>
        <v>2013</v>
      </c>
      <c r="B355" s="1">
        <v>1</v>
      </c>
      <c r="C355" s="1">
        <f>Forecast_Data!E349</f>
        <v>0</v>
      </c>
      <c r="D355" s="1">
        <f>Forecast_Data!F349</f>
        <v>1</v>
      </c>
      <c r="E355" s="1">
        <f>Forecast_Data!G349</f>
        <v>0</v>
      </c>
      <c r="F355" s="1">
        <f>Forecast_Data!H349</f>
        <v>0</v>
      </c>
      <c r="G355" s="1">
        <f>Forecast_Data!I349</f>
        <v>0</v>
      </c>
      <c r="H355" s="1">
        <f>Forecast_Data!J349</f>
        <v>21</v>
      </c>
      <c r="I355" s="1">
        <f>Forecast_Data!K349</f>
        <v>1</v>
      </c>
      <c r="J355" s="1" t="str">
        <f>Forecast_Data!L349</f>
        <v>Josh Brown</v>
      </c>
      <c r="K355" s="2">
        <f>VLOOKUP(J355,Estimates!$C$9:$F$35,4,FALSE)</f>
        <v>14.134620300122601</v>
      </c>
      <c r="L355" s="2">
        <f t="shared" si="25"/>
        <v>0.37260000000000004</v>
      </c>
      <c r="M355" s="13">
        <f t="shared" si="26"/>
        <v>0.98914922896272617</v>
      </c>
      <c r="N355" s="13">
        <f t="shared" si="27"/>
        <v>1.0850771037273832E-2</v>
      </c>
      <c r="O355" s="4">
        <f t="shared" si="28"/>
        <v>1.1773923210334064E-4</v>
      </c>
    </row>
    <row r="356" spans="1:15" x14ac:dyDescent="0.25">
      <c r="A356" s="1">
        <f>Forecast_Data!C350</f>
        <v>2013</v>
      </c>
      <c r="B356" s="1">
        <v>1</v>
      </c>
      <c r="C356" s="1">
        <f>Forecast_Data!E350</f>
        <v>0</v>
      </c>
      <c r="D356" s="1">
        <f>Forecast_Data!F350</f>
        <v>1</v>
      </c>
      <c r="E356" s="1">
        <f>Forecast_Data!G350</f>
        <v>0</v>
      </c>
      <c r="F356" s="1">
        <f>Forecast_Data!H350</f>
        <v>0</v>
      </c>
      <c r="G356" s="1">
        <f>Forecast_Data!I350</f>
        <v>0</v>
      </c>
      <c r="H356" s="1">
        <f>Forecast_Data!J350</f>
        <v>23</v>
      </c>
      <c r="I356" s="1">
        <f>Forecast_Data!K350</f>
        <v>1</v>
      </c>
      <c r="J356" s="1" t="str">
        <f>Forecast_Data!L350</f>
        <v>Josh Brown</v>
      </c>
      <c r="K356" s="2">
        <f>VLOOKUP(J356,Estimates!$C$9:$F$35,4,FALSE)</f>
        <v>14.134620300122601</v>
      </c>
      <c r="L356" s="2">
        <f t="shared" si="25"/>
        <v>0.37260000000000004</v>
      </c>
      <c r="M356" s="13">
        <f t="shared" si="26"/>
        <v>0.98264690254271991</v>
      </c>
      <c r="N356" s="13">
        <f t="shared" si="27"/>
        <v>1.7353097457280087E-2</v>
      </c>
      <c r="O356" s="4">
        <f t="shared" si="28"/>
        <v>3.0112999136186063E-4</v>
      </c>
    </row>
    <row r="357" spans="1:15" x14ac:dyDescent="0.25">
      <c r="A357" s="1">
        <f>Forecast_Data!C351</f>
        <v>2013</v>
      </c>
      <c r="B357" s="1">
        <v>1</v>
      </c>
      <c r="C357" s="1">
        <f>Forecast_Data!E351</f>
        <v>0</v>
      </c>
      <c r="D357" s="1">
        <f>Forecast_Data!F351</f>
        <v>1</v>
      </c>
      <c r="E357" s="1">
        <f>Forecast_Data!G351</f>
        <v>0</v>
      </c>
      <c r="F357" s="1">
        <f>Forecast_Data!H351</f>
        <v>1</v>
      </c>
      <c r="G357" s="1">
        <f>Forecast_Data!I351</f>
        <v>0</v>
      </c>
      <c r="H357" s="1">
        <f>Forecast_Data!J351</f>
        <v>39</v>
      </c>
      <c r="I357" s="1">
        <f>Forecast_Data!K351</f>
        <v>1</v>
      </c>
      <c r="J357" s="1" t="str">
        <f>Forecast_Data!L351</f>
        <v>Josh Brown</v>
      </c>
      <c r="K357" s="2">
        <f>VLOOKUP(J357,Estimates!$C$9:$F$35,4,FALSE)</f>
        <v>14.134620300122601</v>
      </c>
      <c r="L357" s="2">
        <f t="shared" si="25"/>
        <v>0.37260000000000004</v>
      </c>
      <c r="M357" s="13">
        <f t="shared" si="26"/>
        <v>0.81050266945838823</v>
      </c>
      <c r="N357" s="13">
        <f t="shared" si="27"/>
        <v>0.18949733054161177</v>
      </c>
      <c r="O357" s="4">
        <f t="shared" si="28"/>
        <v>3.5909238282396873E-2</v>
      </c>
    </row>
    <row r="358" spans="1:15" x14ac:dyDescent="0.25">
      <c r="A358" s="1">
        <f>Forecast_Data!C352</f>
        <v>2013</v>
      </c>
      <c r="B358" s="1">
        <v>1</v>
      </c>
      <c r="C358" s="1">
        <f>Forecast_Data!E352</f>
        <v>1</v>
      </c>
      <c r="D358" s="1">
        <f>Forecast_Data!F352</f>
        <v>1</v>
      </c>
      <c r="E358" s="1">
        <f>Forecast_Data!G352</f>
        <v>0</v>
      </c>
      <c r="F358" s="1">
        <f>Forecast_Data!H352</f>
        <v>0</v>
      </c>
      <c r="G358" s="1">
        <f>Forecast_Data!I352</f>
        <v>0</v>
      </c>
      <c r="H358" s="1">
        <f>Forecast_Data!J352</f>
        <v>50</v>
      </c>
      <c r="I358" s="1">
        <f>Forecast_Data!K352</f>
        <v>0</v>
      </c>
      <c r="J358" s="1" t="str">
        <f>Forecast_Data!L352</f>
        <v>Josh Brown</v>
      </c>
      <c r="K358" s="2">
        <f>VLOOKUP(J358,Estimates!$C$9:$F$35,4,FALSE)</f>
        <v>14.134620300122601</v>
      </c>
      <c r="L358" s="2">
        <f t="shared" si="25"/>
        <v>0.37260000000000004</v>
      </c>
      <c r="M358" s="13">
        <f t="shared" si="26"/>
        <v>0.56741581737760705</v>
      </c>
      <c r="N358" s="13">
        <f t="shared" si="27"/>
        <v>-0.56741581737760705</v>
      </c>
      <c r="O358" s="4">
        <f t="shared" si="28"/>
        <v>0.3219607098102979</v>
      </c>
    </row>
    <row r="359" spans="1:15" x14ac:dyDescent="0.25">
      <c r="A359" s="1">
        <f>Forecast_Data!C353</f>
        <v>2013</v>
      </c>
      <c r="B359" s="1">
        <v>1</v>
      </c>
      <c r="C359" s="1">
        <f>Forecast_Data!E353</f>
        <v>1</v>
      </c>
      <c r="D359" s="1">
        <f>Forecast_Data!F353</f>
        <v>1</v>
      </c>
      <c r="E359" s="1">
        <f>Forecast_Data!G353</f>
        <v>0</v>
      </c>
      <c r="F359" s="1">
        <f>Forecast_Data!H353</f>
        <v>0</v>
      </c>
      <c r="G359" s="1">
        <f>Forecast_Data!I353</f>
        <v>0</v>
      </c>
      <c r="H359" s="1">
        <f>Forecast_Data!J353</f>
        <v>34</v>
      </c>
      <c r="I359" s="1">
        <f>Forecast_Data!K353</f>
        <v>1</v>
      </c>
      <c r="J359" s="1" t="str">
        <f>Forecast_Data!L353</f>
        <v>Josh Brown</v>
      </c>
      <c r="K359" s="2">
        <f>VLOOKUP(J359,Estimates!$C$9:$F$35,4,FALSE)</f>
        <v>14.134620300122601</v>
      </c>
      <c r="L359" s="2">
        <f t="shared" si="25"/>
        <v>0.37260000000000004</v>
      </c>
      <c r="M359" s="13">
        <f t="shared" si="26"/>
        <v>0.8722690820558725</v>
      </c>
      <c r="N359" s="13">
        <f t="shared" si="27"/>
        <v>0.1277309179441275</v>
      </c>
      <c r="O359" s="4">
        <f t="shared" si="28"/>
        <v>1.6315187398849431E-2</v>
      </c>
    </row>
    <row r="360" spans="1:15" x14ac:dyDescent="0.25">
      <c r="A360" s="1">
        <f>Forecast_Data!C354</f>
        <v>2013</v>
      </c>
      <c r="B360" s="1">
        <v>1</v>
      </c>
      <c r="C360" s="1">
        <f>Forecast_Data!E354</f>
        <v>1</v>
      </c>
      <c r="D360" s="1">
        <f>Forecast_Data!F354</f>
        <v>1</v>
      </c>
      <c r="E360" s="1">
        <f>Forecast_Data!G354</f>
        <v>0</v>
      </c>
      <c r="F360" s="1">
        <f>Forecast_Data!H354</f>
        <v>0</v>
      </c>
      <c r="G360" s="1">
        <f>Forecast_Data!I354</f>
        <v>0</v>
      </c>
      <c r="H360" s="1">
        <f>Forecast_Data!J354</f>
        <v>38</v>
      </c>
      <c r="I360" s="1">
        <f>Forecast_Data!K354</f>
        <v>1</v>
      </c>
      <c r="J360" s="1" t="str">
        <f>Forecast_Data!L354</f>
        <v>Josh Brown</v>
      </c>
      <c r="K360" s="2">
        <f>VLOOKUP(J360,Estimates!$C$9:$F$35,4,FALSE)</f>
        <v>14.134620300122601</v>
      </c>
      <c r="L360" s="2">
        <f t="shared" si="25"/>
        <v>0.37260000000000004</v>
      </c>
      <c r="M360" s="13">
        <f t="shared" si="26"/>
        <v>0.81500097055359522</v>
      </c>
      <c r="N360" s="13">
        <f t="shared" si="27"/>
        <v>0.18499902944640478</v>
      </c>
      <c r="O360" s="4">
        <f t="shared" si="28"/>
        <v>3.4224640896111741E-2</v>
      </c>
    </row>
    <row r="361" spans="1:15" x14ac:dyDescent="0.25">
      <c r="A361" s="1">
        <f>Forecast_Data!C355</f>
        <v>2014</v>
      </c>
      <c r="B361" s="1">
        <v>1</v>
      </c>
      <c r="C361" s="1">
        <f>Forecast_Data!E355</f>
        <v>0</v>
      </c>
      <c r="D361" s="1">
        <f>Forecast_Data!F355</f>
        <v>0</v>
      </c>
      <c r="E361" s="1">
        <f>Forecast_Data!G355</f>
        <v>0</v>
      </c>
      <c r="F361" s="1">
        <f>Forecast_Data!H355</f>
        <v>0</v>
      </c>
      <c r="G361" s="1">
        <f>Forecast_Data!I355</f>
        <v>0</v>
      </c>
      <c r="H361" s="1">
        <f>Forecast_Data!J355</f>
        <v>39</v>
      </c>
      <c r="I361" s="1">
        <f>Forecast_Data!K355</f>
        <v>1</v>
      </c>
      <c r="J361" s="1" t="str">
        <f>Forecast_Data!L355</f>
        <v>Josh Brown</v>
      </c>
      <c r="K361" s="2">
        <f>VLOOKUP(J361,Estimates!$C$9:$F$35,4,FALSE)</f>
        <v>14.134620300122601</v>
      </c>
      <c r="L361" s="2">
        <f t="shared" si="25"/>
        <v>0.41460000000000008</v>
      </c>
      <c r="M361" s="13">
        <f t="shared" si="26"/>
        <v>0.88999671669150726</v>
      </c>
      <c r="N361" s="13">
        <f t="shared" si="27"/>
        <v>0.11000328330849274</v>
      </c>
      <c r="O361" s="4">
        <f t="shared" si="28"/>
        <v>1.2100722338648517E-2</v>
      </c>
    </row>
    <row r="362" spans="1:15" x14ac:dyDescent="0.25">
      <c r="A362" s="1">
        <f>Forecast_Data!C356</f>
        <v>2014</v>
      </c>
      <c r="B362" s="1">
        <v>1</v>
      </c>
      <c r="C362" s="1">
        <f>Forecast_Data!E356</f>
        <v>0</v>
      </c>
      <c r="D362" s="1">
        <f>Forecast_Data!F356</f>
        <v>0</v>
      </c>
      <c r="E362" s="1">
        <f>Forecast_Data!G356</f>
        <v>0</v>
      </c>
      <c r="F362" s="1">
        <f>Forecast_Data!H356</f>
        <v>0</v>
      </c>
      <c r="G362" s="1">
        <f>Forecast_Data!I356</f>
        <v>0</v>
      </c>
      <c r="H362" s="1">
        <f>Forecast_Data!J356</f>
        <v>29</v>
      </c>
      <c r="I362" s="1">
        <f>Forecast_Data!K356</f>
        <v>1</v>
      </c>
      <c r="J362" s="1" t="str">
        <f>Forecast_Data!L356</f>
        <v>Josh Brown</v>
      </c>
      <c r="K362" s="2">
        <f>VLOOKUP(J362,Estimates!$C$9:$F$35,4,FALSE)</f>
        <v>14.134620300122601</v>
      </c>
      <c r="L362" s="2">
        <f t="shared" si="25"/>
        <v>0.41460000000000008</v>
      </c>
      <c r="M362" s="13">
        <f t="shared" si="26"/>
        <v>0.96481758968947307</v>
      </c>
      <c r="N362" s="13">
        <f t="shared" si="27"/>
        <v>3.5182410310526935E-2</v>
      </c>
      <c r="O362" s="4">
        <f t="shared" si="28"/>
        <v>1.237801995258272E-3</v>
      </c>
    </row>
    <row r="363" spans="1:15" x14ac:dyDescent="0.25">
      <c r="A363" s="1">
        <f>Forecast_Data!C357</f>
        <v>2014</v>
      </c>
      <c r="B363" s="1">
        <v>1</v>
      </c>
      <c r="C363" s="1">
        <f>Forecast_Data!E357</f>
        <v>0</v>
      </c>
      <c r="D363" s="1">
        <f>Forecast_Data!F357</f>
        <v>0</v>
      </c>
      <c r="E363" s="1">
        <f>Forecast_Data!G357</f>
        <v>0</v>
      </c>
      <c r="F363" s="1">
        <f>Forecast_Data!H357</f>
        <v>0</v>
      </c>
      <c r="G363" s="1">
        <f>Forecast_Data!I357</f>
        <v>0</v>
      </c>
      <c r="H363" s="1">
        <f>Forecast_Data!J357</f>
        <v>31</v>
      </c>
      <c r="I363" s="1">
        <f>Forecast_Data!K357</f>
        <v>1</v>
      </c>
      <c r="J363" s="1" t="str">
        <f>Forecast_Data!L357</f>
        <v>Josh Brown</v>
      </c>
      <c r="K363" s="2">
        <f>VLOOKUP(J363,Estimates!$C$9:$F$35,4,FALSE)</f>
        <v>14.134620300122601</v>
      </c>
      <c r="L363" s="2">
        <f t="shared" si="25"/>
        <v>0.41460000000000008</v>
      </c>
      <c r="M363" s="13">
        <f t="shared" si="26"/>
        <v>0.9532882824220168</v>
      </c>
      <c r="N363" s="13">
        <f t="shared" si="27"/>
        <v>4.6711717577983203E-2</v>
      </c>
      <c r="O363" s="4">
        <f t="shared" si="28"/>
        <v>2.1819845590852647E-3</v>
      </c>
    </row>
    <row r="364" spans="1:15" x14ac:dyDescent="0.25">
      <c r="A364" s="1">
        <f>Forecast_Data!C358</f>
        <v>2014</v>
      </c>
      <c r="B364" s="1">
        <v>1</v>
      </c>
      <c r="C364" s="1">
        <f>Forecast_Data!E358</f>
        <v>0</v>
      </c>
      <c r="D364" s="1">
        <f>Forecast_Data!F358</f>
        <v>0</v>
      </c>
      <c r="E364" s="1">
        <f>Forecast_Data!G358</f>
        <v>0</v>
      </c>
      <c r="F364" s="1">
        <f>Forecast_Data!H358</f>
        <v>1</v>
      </c>
      <c r="G364" s="1">
        <f>Forecast_Data!I358</f>
        <v>0</v>
      </c>
      <c r="H364" s="1">
        <f>Forecast_Data!J358</f>
        <v>29</v>
      </c>
      <c r="I364" s="1">
        <f>Forecast_Data!K358</f>
        <v>1</v>
      </c>
      <c r="J364" s="1" t="str">
        <f>Forecast_Data!L358</f>
        <v>Josh Brown</v>
      </c>
      <c r="K364" s="2">
        <f>VLOOKUP(J364,Estimates!$C$9:$F$35,4,FALSE)</f>
        <v>14.134620300122601</v>
      </c>
      <c r="L364" s="2">
        <f t="shared" si="25"/>
        <v>0.41460000000000008</v>
      </c>
      <c r="M364" s="13">
        <f t="shared" si="26"/>
        <v>0.95599399036600263</v>
      </c>
      <c r="N364" s="13">
        <f t="shared" si="27"/>
        <v>4.4006009633997367E-2</v>
      </c>
      <c r="O364" s="4">
        <f t="shared" si="28"/>
        <v>1.936528883907469E-3</v>
      </c>
    </row>
    <row r="365" spans="1:15" x14ac:dyDescent="0.25">
      <c r="A365" s="1">
        <f>Forecast_Data!C359</f>
        <v>2014</v>
      </c>
      <c r="B365" s="1">
        <v>1</v>
      </c>
      <c r="C365" s="1">
        <f>Forecast_Data!E359</f>
        <v>0</v>
      </c>
      <c r="D365" s="1">
        <f>Forecast_Data!F359</f>
        <v>0</v>
      </c>
      <c r="E365" s="1">
        <f>Forecast_Data!G359</f>
        <v>0</v>
      </c>
      <c r="F365" s="1">
        <f>Forecast_Data!H359</f>
        <v>0</v>
      </c>
      <c r="G365" s="1">
        <f>Forecast_Data!I359</f>
        <v>0</v>
      </c>
      <c r="H365" s="1">
        <f>Forecast_Data!J359</f>
        <v>49</v>
      </c>
      <c r="I365" s="1">
        <f>Forecast_Data!K359</f>
        <v>1</v>
      </c>
      <c r="J365" s="1" t="str">
        <f>Forecast_Data!L359</f>
        <v>Josh Brown</v>
      </c>
      <c r="K365" s="2">
        <f>VLOOKUP(J365,Estimates!$C$9:$F$35,4,FALSE)</f>
        <v>14.134620300122601</v>
      </c>
      <c r="L365" s="2">
        <f t="shared" si="25"/>
        <v>0.41460000000000008</v>
      </c>
      <c r="M365" s="13">
        <f t="shared" si="26"/>
        <v>0.74911005229186567</v>
      </c>
      <c r="N365" s="13">
        <f t="shared" si="27"/>
        <v>0.25088994770813433</v>
      </c>
      <c r="O365" s="4">
        <f t="shared" si="28"/>
        <v>6.2945765860990377E-2</v>
      </c>
    </row>
    <row r="366" spans="1:15" x14ac:dyDescent="0.25">
      <c r="A366" s="1">
        <f>Forecast_Data!C360</f>
        <v>2014</v>
      </c>
      <c r="B366" s="1">
        <v>1</v>
      </c>
      <c r="C366" s="1">
        <f>Forecast_Data!E360</f>
        <v>0</v>
      </c>
      <c r="D366" s="1">
        <f>Forecast_Data!F360</f>
        <v>0</v>
      </c>
      <c r="E366" s="1">
        <f>Forecast_Data!G360</f>
        <v>0</v>
      </c>
      <c r="F366" s="1">
        <f>Forecast_Data!H360</f>
        <v>0</v>
      </c>
      <c r="G366" s="1">
        <f>Forecast_Data!I360</f>
        <v>0</v>
      </c>
      <c r="H366" s="1">
        <f>Forecast_Data!J360</f>
        <v>50</v>
      </c>
      <c r="I366" s="1">
        <f>Forecast_Data!K360</f>
        <v>1</v>
      </c>
      <c r="J366" s="1" t="str">
        <f>Forecast_Data!L360</f>
        <v>Josh Brown</v>
      </c>
      <c r="K366" s="2">
        <f>VLOOKUP(J366,Estimates!$C$9:$F$35,4,FALSE)</f>
        <v>14.134620300122601</v>
      </c>
      <c r="L366" s="2">
        <f t="shared" si="25"/>
        <v>0.41460000000000008</v>
      </c>
      <c r="M366" s="13">
        <f t="shared" si="26"/>
        <v>0.72704661717181818</v>
      </c>
      <c r="N366" s="13">
        <f t="shared" si="27"/>
        <v>0.27295338282818182</v>
      </c>
      <c r="O366" s="4">
        <f t="shared" si="28"/>
        <v>7.4503549197347987E-2</v>
      </c>
    </row>
    <row r="367" spans="1:15" x14ac:dyDescent="0.25">
      <c r="A367" s="1">
        <f>Forecast_Data!C361</f>
        <v>2014</v>
      </c>
      <c r="B367" s="1">
        <v>1</v>
      </c>
      <c r="C367" s="1">
        <f>Forecast_Data!E361</f>
        <v>0</v>
      </c>
      <c r="D367" s="1">
        <f>Forecast_Data!F361</f>
        <v>0</v>
      </c>
      <c r="E367" s="1">
        <f>Forecast_Data!G361</f>
        <v>0</v>
      </c>
      <c r="F367" s="1">
        <f>Forecast_Data!H361</f>
        <v>0</v>
      </c>
      <c r="G367" s="1">
        <f>Forecast_Data!I361</f>
        <v>0</v>
      </c>
      <c r="H367" s="1">
        <f>Forecast_Data!J361</f>
        <v>26</v>
      </c>
      <c r="I367" s="1">
        <f>Forecast_Data!K361</f>
        <v>1</v>
      </c>
      <c r="J367" s="1" t="str">
        <f>Forecast_Data!L361</f>
        <v>Josh Brown</v>
      </c>
      <c r="K367" s="2">
        <f>VLOOKUP(J367,Estimates!$C$9:$F$35,4,FALSE)</f>
        <v>14.134620300122601</v>
      </c>
      <c r="L367" s="2">
        <f t="shared" si="25"/>
        <v>0.41460000000000008</v>
      </c>
      <c r="M367" s="13">
        <f t="shared" si="26"/>
        <v>0.97865487144571661</v>
      </c>
      <c r="N367" s="13">
        <f t="shared" si="27"/>
        <v>2.1345128554283388E-2</v>
      </c>
      <c r="O367" s="4">
        <f t="shared" si="28"/>
        <v>4.5561451299888406E-4</v>
      </c>
    </row>
    <row r="368" spans="1:15" x14ac:dyDescent="0.25">
      <c r="A368" s="1">
        <f>Forecast_Data!C362</f>
        <v>2014</v>
      </c>
      <c r="B368" s="1">
        <v>1</v>
      </c>
      <c r="C368" s="1">
        <f>Forecast_Data!E362</f>
        <v>0</v>
      </c>
      <c r="D368" s="1">
        <f>Forecast_Data!F362</f>
        <v>0</v>
      </c>
      <c r="E368" s="1">
        <f>Forecast_Data!G362</f>
        <v>0</v>
      </c>
      <c r="F368" s="1">
        <f>Forecast_Data!H362</f>
        <v>0</v>
      </c>
      <c r="G368" s="1">
        <f>Forecast_Data!I362</f>
        <v>0</v>
      </c>
      <c r="H368" s="1">
        <f>Forecast_Data!J362</f>
        <v>38</v>
      </c>
      <c r="I368" s="1">
        <f>Forecast_Data!K362</f>
        <v>1</v>
      </c>
      <c r="J368" s="1" t="str">
        <f>Forecast_Data!L362</f>
        <v>Josh Brown</v>
      </c>
      <c r="K368" s="2">
        <f>VLOOKUP(J368,Estimates!$C$9:$F$35,4,FALSE)</f>
        <v>14.134620300122601</v>
      </c>
      <c r="L368" s="2">
        <f t="shared" si="25"/>
        <v>0.41460000000000008</v>
      </c>
      <c r="M368" s="13">
        <f t="shared" si="26"/>
        <v>0.89945764215787516</v>
      </c>
      <c r="N368" s="13">
        <f t="shared" si="27"/>
        <v>0.10054235784212484</v>
      </c>
      <c r="O368" s="4">
        <f t="shared" si="28"/>
        <v>1.0108765720453883E-2</v>
      </c>
    </row>
    <row r="369" spans="1:15" x14ac:dyDescent="0.25">
      <c r="A369" s="1">
        <f>Forecast_Data!C363</f>
        <v>2014</v>
      </c>
      <c r="B369" s="1">
        <v>1</v>
      </c>
      <c r="C369" s="1">
        <f>Forecast_Data!E363</f>
        <v>0</v>
      </c>
      <c r="D369" s="1">
        <f>Forecast_Data!F363</f>
        <v>0</v>
      </c>
      <c r="E369" s="1">
        <f>Forecast_Data!G363</f>
        <v>0</v>
      </c>
      <c r="F369" s="1">
        <f>Forecast_Data!H363</f>
        <v>0</v>
      </c>
      <c r="G369" s="1">
        <f>Forecast_Data!I363</f>
        <v>0</v>
      </c>
      <c r="H369" s="1">
        <f>Forecast_Data!J363</f>
        <v>41</v>
      </c>
      <c r="I369" s="1">
        <f>Forecast_Data!K363</f>
        <v>1</v>
      </c>
      <c r="J369" s="1" t="str">
        <f>Forecast_Data!L363</f>
        <v>Josh Brown</v>
      </c>
      <c r="K369" s="2">
        <f>VLOOKUP(J369,Estimates!$C$9:$F$35,4,FALSE)</f>
        <v>14.134620300122601</v>
      </c>
      <c r="L369" s="2">
        <f t="shared" si="25"/>
        <v>0.41460000000000008</v>
      </c>
      <c r="M369" s="13">
        <f t="shared" si="26"/>
        <v>0.86940590250993521</v>
      </c>
      <c r="N369" s="13">
        <f t="shared" si="27"/>
        <v>0.13059409749006479</v>
      </c>
      <c r="O369" s="4">
        <f t="shared" si="28"/>
        <v>1.7054818299244545E-2</v>
      </c>
    </row>
    <row r="370" spans="1:15" x14ac:dyDescent="0.25">
      <c r="A370" s="1">
        <f>Forecast_Data!C364</f>
        <v>2014</v>
      </c>
      <c r="B370" s="1">
        <v>1</v>
      </c>
      <c r="C370" s="1">
        <f>Forecast_Data!E364</f>
        <v>0</v>
      </c>
      <c r="D370" s="1">
        <f>Forecast_Data!F364</f>
        <v>1</v>
      </c>
      <c r="E370" s="1">
        <f>Forecast_Data!G364</f>
        <v>0</v>
      </c>
      <c r="F370" s="1">
        <f>Forecast_Data!H364</f>
        <v>0</v>
      </c>
      <c r="G370" s="1">
        <f>Forecast_Data!I364</f>
        <v>0</v>
      </c>
      <c r="H370" s="1">
        <f>Forecast_Data!J364</f>
        <v>43</v>
      </c>
      <c r="I370" s="1">
        <f>Forecast_Data!K364</f>
        <v>1</v>
      </c>
      <c r="J370" s="1" t="str">
        <f>Forecast_Data!L364</f>
        <v>Josh Brown</v>
      </c>
      <c r="K370" s="2">
        <f>VLOOKUP(J370,Estimates!$C$9:$F$35,4,FALSE)</f>
        <v>14.134620300122601</v>
      </c>
      <c r="L370" s="2">
        <f t="shared" si="25"/>
        <v>0.41460000000000008</v>
      </c>
      <c r="M370" s="13">
        <f t="shared" si="26"/>
        <v>0.79276069052585962</v>
      </c>
      <c r="N370" s="13">
        <f t="shared" si="27"/>
        <v>0.20723930947414038</v>
      </c>
      <c r="O370" s="4">
        <f t="shared" si="28"/>
        <v>4.2948131391318527E-2</v>
      </c>
    </row>
    <row r="371" spans="1:15" x14ac:dyDescent="0.25">
      <c r="A371" s="1">
        <f>Forecast_Data!C365</f>
        <v>2014</v>
      </c>
      <c r="B371" s="1">
        <v>1</v>
      </c>
      <c r="C371" s="1">
        <f>Forecast_Data!E365</f>
        <v>0</v>
      </c>
      <c r="D371" s="1">
        <f>Forecast_Data!F365</f>
        <v>0</v>
      </c>
      <c r="E371" s="1">
        <f>Forecast_Data!G365</f>
        <v>0</v>
      </c>
      <c r="F371" s="1">
        <f>Forecast_Data!H365</f>
        <v>1</v>
      </c>
      <c r="G371" s="1">
        <f>Forecast_Data!I365</f>
        <v>0</v>
      </c>
      <c r="H371" s="1">
        <f>Forecast_Data!J365</f>
        <v>43</v>
      </c>
      <c r="I371" s="1">
        <f>Forecast_Data!K365</f>
        <v>0</v>
      </c>
      <c r="J371" s="1" t="str">
        <f>Forecast_Data!L365</f>
        <v>Josh Brown</v>
      </c>
      <c r="K371" s="2">
        <f>VLOOKUP(J371,Estimates!$C$9:$F$35,4,FALSE)</f>
        <v>14.134620300122601</v>
      </c>
      <c r="L371" s="2">
        <f t="shared" si="25"/>
        <v>0.41460000000000008</v>
      </c>
      <c r="M371" s="13">
        <f t="shared" si="26"/>
        <v>0.81323064073930484</v>
      </c>
      <c r="N371" s="13">
        <f t="shared" si="27"/>
        <v>-0.81323064073930484</v>
      </c>
      <c r="O371" s="4">
        <f t="shared" si="28"/>
        <v>0.66134407503726034</v>
      </c>
    </row>
    <row r="372" spans="1:15" x14ac:dyDescent="0.25">
      <c r="A372" s="1">
        <f>Forecast_Data!C366</f>
        <v>2014</v>
      </c>
      <c r="B372" s="1">
        <v>1</v>
      </c>
      <c r="C372" s="1">
        <f>Forecast_Data!E366</f>
        <v>0</v>
      </c>
      <c r="D372" s="1">
        <f>Forecast_Data!F366</f>
        <v>0</v>
      </c>
      <c r="E372" s="1">
        <f>Forecast_Data!G366</f>
        <v>0</v>
      </c>
      <c r="F372" s="1">
        <f>Forecast_Data!H366</f>
        <v>1</v>
      </c>
      <c r="G372" s="1">
        <f>Forecast_Data!I366</f>
        <v>0</v>
      </c>
      <c r="H372" s="1">
        <f>Forecast_Data!J366</f>
        <v>33</v>
      </c>
      <c r="I372" s="1">
        <f>Forecast_Data!K366</f>
        <v>1</v>
      </c>
      <c r="J372" s="1" t="str">
        <f>Forecast_Data!L366</f>
        <v>Josh Brown</v>
      </c>
      <c r="K372" s="2">
        <f>VLOOKUP(J372,Estimates!$C$9:$F$35,4,FALSE)</f>
        <v>14.134620300122601</v>
      </c>
      <c r="L372" s="2">
        <f t="shared" si="25"/>
        <v>0.41460000000000008</v>
      </c>
      <c r="M372" s="13">
        <f t="shared" si="26"/>
        <v>0.92544392899479166</v>
      </c>
      <c r="N372" s="13">
        <f t="shared" si="27"/>
        <v>7.4556071005208335E-2</v>
      </c>
      <c r="O372" s="4">
        <f t="shared" si="28"/>
        <v>5.5586077237336669E-3</v>
      </c>
    </row>
    <row r="373" spans="1:15" x14ac:dyDescent="0.25">
      <c r="A373" s="1">
        <f>Forecast_Data!C367</f>
        <v>2014</v>
      </c>
      <c r="B373" s="1">
        <v>1</v>
      </c>
      <c r="C373" s="1">
        <f>Forecast_Data!E367</f>
        <v>0</v>
      </c>
      <c r="D373" s="1">
        <f>Forecast_Data!F367</f>
        <v>1</v>
      </c>
      <c r="E373" s="1">
        <f>Forecast_Data!G367</f>
        <v>0</v>
      </c>
      <c r="F373" s="1">
        <f>Forecast_Data!H367</f>
        <v>1</v>
      </c>
      <c r="G373" s="1">
        <f>Forecast_Data!I367</f>
        <v>0</v>
      </c>
      <c r="H373" s="1">
        <f>Forecast_Data!J367</f>
        <v>20</v>
      </c>
      <c r="I373" s="1">
        <f>Forecast_Data!K367</f>
        <v>1</v>
      </c>
      <c r="J373" s="1" t="str">
        <f>Forecast_Data!L367</f>
        <v>Josh Brown</v>
      </c>
      <c r="K373" s="2">
        <f>VLOOKUP(J373,Estimates!$C$9:$F$35,4,FALSE)</f>
        <v>14.134620300122601</v>
      </c>
      <c r="L373" s="2">
        <f t="shared" si="25"/>
        <v>0.41460000000000008</v>
      </c>
      <c r="M373" s="13">
        <f t="shared" si="26"/>
        <v>0.98986444231268156</v>
      </c>
      <c r="N373" s="13">
        <f t="shared" si="27"/>
        <v>1.0135557687318442E-2</v>
      </c>
      <c r="O373" s="4">
        <f t="shared" si="28"/>
        <v>1.0272952963295995E-4</v>
      </c>
    </row>
    <row r="374" spans="1:15" x14ac:dyDescent="0.25">
      <c r="A374" s="1">
        <f>Forecast_Data!C368</f>
        <v>2014</v>
      </c>
      <c r="B374" s="1">
        <v>1</v>
      </c>
      <c r="C374" s="1">
        <f>Forecast_Data!E368</f>
        <v>0</v>
      </c>
      <c r="D374" s="1">
        <f>Forecast_Data!F368</f>
        <v>1</v>
      </c>
      <c r="E374" s="1">
        <f>Forecast_Data!G368</f>
        <v>0</v>
      </c>
      <c r="F374" s="1">
        <f>Forecast_Data!H368</f>
        <v>1</v>
      </c>
      <c r="G374" s="1">
        <f>Forecast_Data!I368</f>
        <v>0</v>
      </c>
      <c r="H374" s="1">
        <f>Forecast_Data!J368</f>
        <v>19</v>
      </c>
      <c r="I374" s="1">
        <f>Forecast_Data!K368</f>
        <v>1</v>
      </c>
      <c r="J374" s="1" t="str">
        <f>Forecast_Data!L368</f>
        <v>Josh Brown</v>
      </c>
      <c r="K374" s="2">
        <f>VLOOKUP(J374,Estimates!$C$9:$F$35,4,FALSE)</f>
        <v>14.134620300122601</v>
      </c>
      <c r="L374" s="2">
        <f t="shared" si="25"/>
        <v>0.41460000000000008</v>
      </c>
      <c r="M374" s="13">
        <f t="shared" si="26"/>
        <v>0.99228515515665394</v>
      </c>
      <c r="N374" s="13">
        <f t="shared" si="27"/>
        <v>7.7148448433460581E-3</v>
      </c>
      <c r="O374" s="4">
        <f t="shared" si="28"/>
        <v>5.9518830956903263E-5</v>
      </c>
    </row>
    <row r="375" spans="1:15" x14ac:dyDescent="0.25">
      <c r="A375" s="1">
        <f>Forecast_Data!C369</f>
        <v>2014</v>
      </c>
      <c r="B375" s="1">
        <v>1</v>
      </c>
      <c r="C375" s="1">
        <f>Forecast_Data!E369</f>
        <v>0</v>
      </c>
      <c r="D375" s="1">
        <f>Forecast_Data!F369</f>
        <v>1</v>
      </c>
      <c r="E375" s="1">
        <f>Forecast_Data!G369</f>
        <v>0</v>
      </c>
      <c r="F375" s="1">
        <f>Forecast_Data!H369</f>
        <v>1</v>
      </c>
      <c r="G375" s="1">
        <f>Forecast_Data!I369</f>
        <v>0</v>
      </c>
      <c r="H375" s="1">
        <f>Forecast_Data!J369</f>
        <v>36</v>
      </c>
      <c r="I375" s="1">
        <f>Forecast_Data!K369</f>
        <v>1</v>
      </c>
      <c r="J375" s="1" t="str">
        <f>Forecast_Data!L369</f>
        <v>Josh Brown</v>
      </c>
      <c r="K375" s="2">
        <f>VLOOKUP(J375,Estimates!$C$9:$F$35,4,FALSE)</f>
        <v>14.134620300122601</v>
      </c>
      <c r="L375" s="2">
        <f t="shared" si="25"/>
        <v>0.41460000000000008</v>
      </c>
      <c r="M375" s="13">
        <f t="shared" si="26"/>
        <v>0.85891367784317341</v>
      </c>
      <c r="N375" s="13">
        <f t="shared" si="27"/>
        <v>0.14108632215682659</v>
      </c>
      <c r="O375" s="4">
        <f t="shared" si="28"/>
        <v>1.990535029973986E-2</v>
      </c>
    </row>
    <row r="376" spans="1:15" x14ac:dyDescent="0.25">
      <c r="A376" s="1">
        <f>Forecast_Data!C370</f>
        <v>2014</v>
      </c>
      <c r="B376" s="1">
        <v>1</v>
      </c>
      <c r="C376" s="1">
        <f>Forecast_Data!E370</f>
        <v>0</v>
      </c>
      <c r="D376" s="1">
        <f>Forecast_Data!F370</f>
        <v>1</v>
      </c>
      <c r="E376" s="1">
        <f>Forecast_Data!G370</f>
        <v>0</v>
      </c>
      <c r="F376" s="1">
        <f>Forecast_Data!H370</f>
        <v>1</v>
      </c>
      <c r="G376" s="1">
        <f>Forecast_Data!I370</f>
        <v>0</v>
      </c>
      <c r="H376" s="1">
        <f>Forecast_Data!J370</f>
        <v>52</v>
      </c>
      <c r="I376" s="1">
        <f>Forecast_Data!K370</f>
        <v>1</v>
      </c>
      <c r="J376" s="1" t="str">
        <f>Forecast_Data!L370</f>
        <v>Josh Brown</v>
      </c>
      <c r="K376" s="2">
        <f>VLOOKUP(J376,Estimates!$C$9:$F$35,4,FALSE)</f>
        <v>14.134620300122601</v>
      </c>
      <c r="L376" s="2">
        <f t="shared" si="25"/>
        <v>0.41460000000000008</v>
      </c>
      <c r="M376" s="13">
        <f t="shared" si="26"/>
        <v>0.53467845995165131</v>
      </c>
      <c r="N376" s="13">
        <f t="shared" si="27"/>
        <v>0.46532154004834869</v>
      </c>
      <c r="O376" s="4">
        <f t="shared" si="28"/>
        <v>0.21652413563296696</v>
      </c>
    </row>
    <row r="377" spans="1:15" x14ac:dyDescent="0.25">
      <c r="A377" s="1">
        <f>Forecast_Data!C371</f>
        <v>2014</v>
      </c>
      <c r="B377" s="1">
        <v>1</v>
      </c>
      <c r="C377" s="1">
        <f>Forecast_Data!E371</f>
        <v>0</v>
      </c>
      <c r="D377" s="1">
        <f>Forecast_Data!F371</f>
        <v>1</v>
      </c>
      <c r="E377" s="1">
        <f>Forecast_Data!G371</f>
        <v>0</v>
      </c>
      <c r="F377" s="1">
        <f>Forecast_Data!H371</f>
        <v>1</v>
      </c>
      <c r="G377" s="1">
        <f>Forecast_Data!I371</f>
        <v>0</v>
      </c>
      <c r="H377" s="1">
        <f>Forecast_Data!J371</f>
        <v>42</v>
      </c>
      <c r="I377" s="1">
        <f>Forecast_Data!K371</f>
        <v>1</v>
      </c>
      <c r="J377" s="1" t="str">
        <f>Forecast_Data!L371</f>
        <v>Josh Brown</v>
      </c>
      <c r="K377" s="2">
        <f>VLOOKUP(J377,Estimates!$C$9:$F$35,4,FALSE)</f>
        <v>14.134620300122601</v>
      </c>
      <c r="L377" s="2">
        <f t="shared" si="25"/>
        <v>0.41460000000000008</v>
      </c>
      <c r="M377" s="13">
        <f t="shared" si="26"/>
        <v>0.76930824708292678</v>
      </c>
      <c r="N377" s="13">
        <f t="shared" si="27"/>
        <v>0.23069175291707322</v>
      </c>
      <c r="O377" s="4">
        <f t="shared" si="28"/>
        <v>5.3218684863951961E-2</v>
      </c>
    </row>
    <row r="378" spans="1:15" x14ac:dyDescent="0.25">
      <c r="A378" s="1">
        <f>Forecast_Data!C372</f>
        <v>2014</v>
      </c>
      <c r="B378" s="1">
        <v>1</v>
      </c>
      <c r="C378" s="1">
        <f>Forecast_Data!E372</f>
        <v>0</v>
      </c>
      <c r="D378" s="1">
        <f>Forecast_Data!F372</f>
        <v>1</v>
      </c>
      <c r="E378" s="1">
        <f>Forecast_Data!G372</f>
        <v>0</v>
      </c>
      <c r="F378" s="1">
        <f>Forecast_Data!H372</f>
        <v>0</v>
      </c>
      <c r="G378" s="1">
        <f>Forecast_Data!I372</f>
        <v>0</v>
      </c>
      <c r="H378" s="1">
        <f>Forecast_Data!J372</f>
        <v>32</v>
      </c>
      <c r="I378" s="1">
        <f>Forecast_Data!K372</f>
        <v>1</v>
      </c>
      <c r="J378" s="1" t="str">
        <f>Forecast_Data!L372</f>
        <v>Josh Brown</v>
      </c>
      <c r="K378" s="2">
        <f>VLOOKUP(J378,Estimates!$C$9:$F$35,4,FALSE)</f>
        <v>14.134620300122601</v>
      </c>
      <c r="L378" s="2">
        <f t="shared" si="25"/>
        <v>0.41460000000000008</v>
      </c>
      <c r="M378" s="13">
        <f t="shared" si="26"/>
        <v>0.92537951604900925</v>
      </c>
      <c r="N378" s="13">
        <f t="shared" si="27"/>
        <v>7.4620483950990746E-2</v>
      </c>
      <c r="O378" s="4">
        <f t="shared" si="28"/>
        <v>5.5682166250800675E-3</v>
      </c>
    </row>
    <row r="379" spans="1:15" x14ac:dyDescent="0.25">
      <c r="A379" s="1">
        <f>Forecast_Data!C373</f>
        <v>2014</v>
      </c>
      <c r="B379" s="1">
        <v>1</v>
      </c>
      <c r="C379" s="1">
        <f>Forecast_Data!E373</f>
        <v>0</v>
      </c>
      <c r="D379" s="1">
        <f>Forecast_Data!F373</f>
        <v>1</v>
      </c>
      <c r="E379" s="1">
        <f>Forecast_Data!G373</f>
        <v>0</v>
      </c>
      <c r="F379" s="1">
        <f>Forecast_Data!H373</f>
        <v>0</v>
      </c>
      <c r="G379" s="1">
        <f>Forecast_Data!I373</f>
        <v>0</v>
      </c>
      <c r="H379" s="1">
        <f>Forecast_Data!J373</f>
        <v>38</v>
      </c>
      <c r="I379" s="1">
        <f>Forecast_Data!K373</f>
        <v>1</v>
      </c>
      <c r="J379" s="1" t="str">
        <f>Forecast_Data!L373</f>
        <v>Josh Brown</v>
      </c>
      <c r="K379" s="2">
        <f>VLOOKUP(J379,Estimates!$C$9:$F$35,4,FALSE)</f>
        <v>14.134620300122601</v>
      </c>
      <c r="L379" s="2">
        <f t="shared" si="25"/>
        <v>0.41460000000000008</v>
      </c>
      <c r="M379" s="13">
        <f t="shared" si="26"/>
        <v>0.86161303224984809</v>
      </c>
      <c r="N379" s="13">
        <f t="shared" si="27"/>
        <v>0.13838696775015191</v>
      </c>
      <c r="O379" s="4">
        <f t="shared" si="28"/>
        <v>1.9150952843081586E-2</v>
      </c>
    </row>
    <row r="380" spans="1:15" x14ac:dyDescent="0.25">
      <c r="A380" s="1">
        <f>Forecast_Data!C374</f>
        <v>2014</v>
      </c>
      <c r="B380" s="1">
        <v>1</v>
      </c>
      <c r="C380" s="1">
        <f>Forecast_Data!E374</f>
        <v>0</v>
      </c>
      <c r="D380" s="1">
        <f>Forecast_Data!F374</f>
        <v>1</v>
      </c>
      <c r="E380" s="1">
        <f>Forecast_Data!G374</f>
        <v>0</v>
      </c>
      <c r="F380" s="1">
        <f>Forecast_Data!H374</f>
        <v>0</v>
      </c>
      <c r="G380" s="1">
        <f>Forecast_Data!I374</f>
        <v>0</v>
      </c>
      <c r="H380" s="1">
        <f>Forecast_Data!J374</f>
        <v>20</v>
      </c>
      <c r="I380" s="1">
        <f>Forecast_Data!K374</f>
        <v>1</v>
      </c>
      <c r="J380" s="1" t="str">
        <f>Forecast_Data!L374</f>
        <v>Josh Brown</v>
      </c>
      <c r="K380" s="2">
        <f>VLOOKUP(J380,Estimates!$C$9:$F$35,4,FALSE)</f>
        <v>14.134620300122601</v>
      </c>
      <c r="L380" s="2">
        <f t="shared" si="25"/>
        <v>0.41460000000000008</v>
      </c>
      <c r="M380" s="13">
        <f t="shared" si="26"/>
        <v>0.99195387172262561</v>
      </c>
      <c r="N380" s="13">
        <f t="shared" si="27"/>
        <v>8.046128277374387E-3</v>
      </c>
      <c r="O380" s="4">
        <f t="shared" si="28"/>
        <v>6.4740180255963713E-5</v>
      </c>
    </row>
    <row r="381" spans="1:15" x14ac:dyDescent="0.25">
      <c r="A381" s="1">
        <f>Forecast_Data!C375</f>
        <v>2014</v>
      </c>
      <c r="B381" s="1">
        <v>1</v>
      </c>
      <c r="C381" s="1">
        <f>Forecast_Data!E375</f>
        <v>0</v>
      </c>
      <c r="D381" s="1">
        <f>Forecast_Data!F375</f>
        <v>1</v>
      </c>
      <c r="E381" s="1">
        <f>Forecast_Data!G375</f>
        <v>0</v>
      </c>
      <c r="F381" s="1">
        <f>Forecast_Data!H375</f>
        <v>0</v>
      </c>
      <c r="G381" s="1">
        <f>Forecast_Data!I375</f>
        <v>0</v>
      </c>
      <c r="H381" s="1">
        <f>Forecast_Data!J375</f>
        <v>36</v>
      </c>
      <c r="I381" s="1">
        <f>Forecast_Data!K375</f>
        <v>1</v>
      </c>
      <c r="J381" s="1" t="str">
        <f>Forecast_Data!L375</f>
        <v>Josh Brown</v>
      </c>
      <c r="K381" s="2">
        <f>VLOOKUP(J381,Estimates!$C$9:$F$35,4,FALSE)</f>
        <v>14.134620300122601</v>
      </c>
      <c r="L381" s="2">
        <f t="shared" si="25"/>
        <v>0.41460000000000008</v>
      </c>
      <c r="M381" s="13">
        <f t="shared" si="26"/>
        <v>0.88485829186275289</v>
      </c>
      <c r="N381" s="13">
        <f t="shared" si="27"/>
        <v>0.11514170813724711</v>
      </c>
      <c r="O381" s="4">
        <f t="shared" si="28"/>
        <v>1.3257612952762997E-2</v>
      </c>
    </row>
    <row r="382" spans="1:15" x14ac:dyDescent="0.25">
      <c r="A382" s="1">
        <f>Forecast_Data!C376</f>
        <v>2014</v>
      </c>
      <c r="B382" s="1">
        <v>1</v>
      </c>
      <c r="C382" s="1">
        <f>Forecast_Data!E376</f>
        <v>0</v>
      </c>
      <c r="D382" s="1">
        <f>Forecast_Data!F376</f>
        <v>1</v>
      </c>
      <c r="E382" s="1">
        <f>Forecast_Data!G376</f>
        <v>0</v>
      </c>
      <c r="F382" s="1">
        <f>Forecast_Data!H376</f>
        <v>0</v>
      </c>
      <c r="G382" s="1">
        <f>Forecast_Data!I376</f>
        <v>0</v>
      </c>
      <c r="H382" s="1">
        <f>Forecast_Data!J376</f>
        <v>53</v>
      </c>
      <c r="I382" s="1">
        <f>Forecast_Data!K376</f>
        <v>1</v>
      </c>
      <c r="J382" s="1" t="str">
        <f>Forecast_Data!L376</f>
        <v>Josh Brown</v>
      </c>
      <c r="K382" s="2">
        <f>VLOOKUP(J382,Estimates!$C$9:$F$35,4,FALSE)</f>
        <v>14.134620300122601</v>
      </c>
      <c r="L382" s="2">
        <f t="shared" si="25"/>
        <v>0.41460000000000008</v>
      </c>
      <c r="M382" s="13">
        <f t="shared" si="26"/>
        <v>0.55955806877017367</v>
      </c>
      <c r="N382" s="13">
        <f t="shared" si="27"/>
        <v>0.44044193122982633</v>
      </c>
      <c r="O382" s="4">
        <f t="shared" si="28"/>
        <v>0.19398909478545906</v>
      </c>
    </row>
    <row r="383" spans="1:15" x14ac:dyDescent="0.25">
      <c r="A383" s="1">
        <f>Forecast_Data!C377</f>
        <v>2015</v>
      </c>
      <c r="B383" s="1">
        <v>1</v>
      </c>
      <c r="C383" s="1">
        <f>Forecast_Data!E377</f>
        <v>0</v>
      </c>
      <c r="D383" s="1">
        <f>Forecast_Data!F377</f>
        <v>0</v>
      </c>
      <c r="E383" s="1">
        <f>Forecast_Data!G377</f>
        <v>0</v>
      </c>
      <c r="F383" s="1">
        <f>Forecast_Data!H377</f>
        <v>0</v>
      </c>
      <c r="G383" s="1">
        <f>Forecast_Data!I377</f>
        <v>0</v>
      </c>
      <c r="H383" s="1">
        <f>Forecast_Data!J377</f>
        <v>38</v>
      </c>
      <c r="I383" s="1">
        <f>Forecast_Data!K377</f>
        <v>1</v>
      </c>
      <c r="J383" s="1" t="str">
        <f>Forecast_Data!L377</f>
        <v>Josh Brown</v>
      </c>
      <c r="K383" s="2">
        <f>VLOOKUP(J383,Estimates!$C$9:$F$35,4,FALSE)</f>
        <v>14.134620300122601</v>
      </c>
      <c r="L383" s="2">
        <f t="shared" si="25"/>
        <v>0.45660000000000001</v>
      </c>
      <c r="M383" s="13">
        <f t="shared" si="26"/>
        <v>0.90319264109577635</v>
      </c>
      <c r="N383" s="13">
        <f t="shared" si="27"/>
        <v>9.680735890422365E-2</v>
      </c>
      <c r="O383" s="4">
        <f t="shared" si="28"/>
        <v>9.3716647380111696E-3</v>
      </c>
    </row>
    <row r="384" spans="1:15" x14ac:dyDescent="0.25">
      <c r="A384" s="1">
        <f>Forecast_Data!C378</f>
        <v>2015</v>
      </c>
      <c r="B384" s="1">
        <v>1</v>
      </c>
      <c r="C384" s="1">
        <f>Forecast_Data!E378</f>
        <v>0</v>
      </c>
      <c r="D384" s="1">
        <f>Forecast_Data!F378</f>
        <v>0</v>
      </c>
      <c r="E384" s="1">
        <f>Forecast_Data!G378</f>
        <v>0</v>
      </c>
      <c r="F384" s="1">
        <f>Forecast_Data!H378</f>
        <v>0</v>
      </c>
      <c r="G384" s="1">
        <f>Forecast_Data!I378</f>
        <v>0</v>
      </c>
      <c r="H384" s="1">
        <f>Forecast_Data!J378</f>
        <v>44</v>
      </c>
      <c r="I384" s="1">
        <f>Forecast_Data!K378</f>
        <v>1</v>
      </c>
      <c r="J384" s="1" t="str">
        <f>Forecast_Data!L378</f>
        <v>Josh Brown</v>
      </c>
      <c r="K384" s="2">
        <f>VLOOKUP(J384,Estimates!$C$9:$F$35,4,FALSE)</f>
        <v>14.134620300122601</v>
      </c>
      <c r="L384" s="2">
        <f t="shared" si="25"/>
        <v>0.45660000000000001</v>
      </c>
      <c r="M384" s="13">
        <f t="shared" si="26"/>
        <v>0.83886823331300941</v>
      </c>
      <c r="N384" s="13">
        <f t="shared" si="27"/>
        <v>0.16113176668699059</v>
      </c>
      <c r="O384" s="4">
        <f t="shared" si="28"/>
        <v>2.5963446235670769E-2</v>
      </c>
    </row>
    <row r="385" spans="1:15" x14ac:dyDescent="0.25">
      <c r="A385" s="1">
        <f>Forecast_Data!C379</f>
        <v>2015</v>
      </c>
      <c r="B385" s="1">
        <v>1</v>
      </c>
      <c r="C385" s="1">
        <f>Forecast_Data!E379</f>
        <v>0</v>
      </c>
      <c r="D385" s="1">
        <f>Forecast_Data!F379</f>
        <v>0</v>
      </c>
      <c r="E385" s="1">
        <f>Forecast_Data!G379</f>
        <v>0</v>
      </c>
      <c r="F385" s="1">
        <f>Forecast_Data!H379</f>
        <v>0</v>
      </c>
      <c r="G385" s="1">
        <f>Forecast_Data!I379</f>
        <v>0</v>
      </c>
      <c r="H385" s="1">
        <f>Forecast_Data!J379</f>
        <v>35</v>
      </c>
      <c r="I385" s="1">
        <f>Forecast_Data!K379</f>
        <v>1</v>
      </c>
      <c r="J385" s="1" t="str">
        <f>Forecast_Data!L379</f>
        <v>Josh Brown</v>
      </c>
      <c r="K385" s="2">
        <f>VLOOKUP(J385,Estimates!$C$9:$F$35,4,FALSE)</f>
        <v>14.134620300122601</v>
      </c>
      <c r="L385" s="2">
        <f t="shared" si="25"/>
        <v>0.45660000000000001</v>
      </c>
      <c r="M385" s="13">
        <f t="shared" si="26"/>
        <v>0.92791695129255236</v>
      </c>
      <c r="N385" s="13">
        <f t="shared" si="27"/>
        <v>7.2083048707447639E-2</v>
      </c>
      <c r="O385" s="4">
        <f t="shared" si="28"/>
        <v>5.1959659109602685E-3</v>
      </c>
    </row>
    <row r="386" spans="1:15" x14ac:dyDescent="0.25">
      <c r="A386" s="1">
        <f>Forecast_Data!C380</f>
        <v>2015</v>
      </c>
      <c r="B386" s="1">
        <v>1</v>
      </c>
      <c r="C386" s="1">
        <f>Forecast_Data!E380</f>
        <v>0</v>
      </c>
      <c r="D386" s="1">
        <f>Forecast_Data!F380</f>
        <v>0</v>
      </c>
      <c r="E386" s="1">
        <f>Forecast_Data!G380</f>
        <v>0</v>
      </c>
      <c r="F386" s="1">
        <f>Forecast_Data!H380</f>
        <v>0</v>
      </c>
      <c r="G386" s="1">
        <f>Forecast_Data!I380</f>
        <v>0</v>
      </c>
      <c r="H386" s="1">
        <f>Forecast_Data!J380</f>
        <v>36</v>
      </c>
      <c r="I386" s="1">
        <f>Forecast_Data!K380</f>
        <v>1</v>
      </c>
      <c r="J386" s="1" t="str">
        <f>Forecast_Data!L380</f>
        <v>Josh Brown</v>
      </c>
      <c r="K386" s="2">
        <f>VLOOKUP(J386,Estimates!$C$9:$F$35,4,FALSE)</f>
        <v>14.134620300122601</v>
      </c>
      <c r="L386" s="2">
        <f t="shared" si="25"/>
        <v>0.45660000000000001</v>
      </c>
      <c r="M386" s="13">
        <f t="shared" si="26"/>
        <v>0.92010131330527289</v>
      </c>
      <c r="N386" s="13">
        <f t="shared" si="27"/>
        <v>7.9898686694727106E-2</v>
      </c>
      <c r="O386" s="4">
        <f t="shared" si="28"/>
        <v>6.3838001355421619E-3</v>
      </c>
    </row>
    <row r="387" spans="1:15" x14ac:dyDescent="0.25">
      <c r="A387" s="1">
        <f>Forecast_Data!C381</f>
        <v>2015</v>
      </c>
      <c r="B387" s="1">
        <v>1</v>
      </c>
      <c r="C387" s="1">
        <f>Forecast_Data!E381</f>
        <v>0</v>
      </c>
      <c r="D387" s="1">
        <f>Forecast_Data!F381</f>
        <v>0</v>
      </c>
      <c r="E387" s="1">
        <f>Forecast_Data!G381</f>
        <v>0</v>
      </c>
      <c r="F387" s="1">
        <f>Forecast_Data!H381</f>
        <v>0</v>
      </c>
      <c r="G387" s="1">
        <f>Forecast_Data!I381</f>
        <v>0</v>
      </c>
      <c r="H387" s="1">
        <f>Forecast_Data!J381</f>
        <v>48</v>
      </c>
      <c r="I387" s="1">
        <f>Forecast_Data!K381</f>
        <v>1</v>
      </c>
      <c r="J387" s="1" t="str">
        <f>Forecast_Data!L381</f>
        <v>Josh Brown</v>
      </c>
      <c r="K387" s="2">
        <f>VLOOKUP(J387,Estimates!$C$9:$F$35,4,FALSE)</f>
        <v>14.134620300122601</v>
      </c>
      <c r="L387" s="2">
        <f t="shared" si="25"/>
        <v>0.45660000000000001</v>
      </c>
      <c r="M387" s="13">
        <f t="shared" si="26"/>
        <v>0.7764901205274557</v>
      </c>
      <c r="N387" s="13">
        <f t="shared" si="27"/>
        <v>0.2235098794725443</v>
      </c>
      <c r="O387" s="4">
        <f t="shared" si="28"/>
        <v>4.9956666221831279E-2</v>
      </c>
    </row>
    <row r="388" spans="1:15" x14ac:dyDescent="0.25">
      <c r="A388" s="1">
        <f>Forecast_Data!C382</f>
        <v>2015</v>
      </c>
      <c r="B388" s="1">
        <v>1</v>
      </c>
      <c r="C388" s="1">
        <f>Forecast_Data!E382</f>
        <v>0</v>
      </c>
      <c r="D388" s="1">
        <f>Forecast_Data!F382</f>
        <v>0</v>
      </c>
      <c r="E388" s="1">
        <f>Forecast_Data!G382</f>
        <v>0</v>
      </c>
      <c r="F388" s="1">
        <f>Forecast_Data!H382</f>
        <v>0</v>
      </c>
      <c r="G388" s="1">
        <f>Forecast_Data!I382</f>
        <v>0</v>
      </c>
      <c r="H388" s="1">
        <f>Forecast_Data!J382</f>
        <v>47</v>
      </c>
      <c r="I388" s="1">
        <f>Forecast_Data!K382</f>
        <v>1</v>
      </c>
      <c r="J388" s="1" t="str">
        <f>Forecast_Data!L382</f>
        <v>Josh Brown</v>
      </c>
      <c r="K388" s="2">
        <f>VLOOKUP(J388,Estimates!$C$9:$F$35,4,FALSE)</f>
        <v>14.134620300122601</v>
      </c>
      <c r="L388" s="2">
        <f t="shared" si="25"/>
        <v>0.45660000000000001</v>
      </c>
      <c r="M388" s="13">
        <f t="shared" si="26"/>
        <v>0.79425324610845094</v>
      </c>
      <c r="N388" s="13">
        <f t="shared" si="27"/>
        <v>0.20574675389154906</v>
      </c>
      <c r="O388" s="4">
        <f t="shared" si="28"/>
        <v>4.2331726736909658E-2</v>
      </c>
    </row>
    <row r="389" spans="1:15" x14ac:dyDescent="0.25">
      <c r="A389" s="1">
        <f>Forecast_Data!C383</f>
        <v>2015</v>
      </c>
      <c r="B389" s="1">
        <v>1</v>
      </c>
      <c r="C389" s="1">
        <f>Forecast_Data!E383</f>
        <v>0</v>
      </c>
      <c r="D389" s="1">
        <f>Forecast_Data!F383</f>
        <v>0</v>
      </c>
      <c r="E389" s="1">
        <f>Forecast_Data!G383</f>
        <v>0</v>
      </c>
      <c r="F389" s="1">
        <f>Forecast_Data!H383</f>
        <v>0</v>
      </c>
      <c r="G389" s="1">
        <f>Forecast_Data!I383</f>
        <v>0</v>
      </c>
      <c r="H389" s="1">
        <f>Forecast_Data!J383</f>
        <v>22</v>
      </c>
      <c r="I389" s="1">
        <f>Forecast_Data!K383</f>
        <v>1</v>
      </c>
      <c r="J389" s="1" t="str">
        <f>Forecast_Data!L383</f>
        <v>Josh Brown</v>
      </c>
      <c r="K389" s="2">
        <f>VLOOKUP(J389,Estimates!$C$9:$F$35,4,FALSE)</f>
        <v>14.134620300122601</v>
      </c>
      <c r="L389" s="2">
        <f t="shared" si="25"/>
        <v>0.45660000000000001</v>
      </c>
      <c r="M389" s="13">
        <f t="shared" si="26"/>
        <v>0.99111059562430215</v>
      </c>
      <c r="N389" s="13">
        <f t="shared" si="27"/>
        <v>8.8894043756978514E-3</v>
      </c>
      <c r="O389" s="4">
        <f t="shared" si="28"/>
        <v>7.90215101546761E-5</v>
      </c>
    </row>
    <row r="390" spans="1:15" x14ac:dyDescent="0.25">
      <c r="A390" s="1">
        <f>Forecast_Data!C384</f>
        <v>2015</v>
      </c>
      <c r="B390" s="1">
        <v>1</v>
      </c>
      <c r="C390" s="1">
        <f>Forecast_Data!E384</f>
        <v>0</v>
      </c>
      <c r="D390" s="1">
        <f>Forecast_Data!F384</f>
        <v>0</v>
      </c>
      <c r="E390" s="1">
        <f>Forecast_Data!G384</f>
        <v>0</v>
      </c>
      <c r="F390" s="1">
        <f>Forecast_Data!H384</f>
        <v>0</v>
      </c>
      <c r="G390" s="1">
        <f>Forecast_Data!I384</f>
        <v>0</v>
      </c>
      <c r="H390" s="1">
        <f>Forecast_Data!J384</f>
        <v>41</v>
      </c>
      <c r="I390" s="1">
        <f>Forecast_Data!K384</f>
        <v>1</v>
      </c>
      <c r="J390" s="1" t="str">
        <f>Forecast_Data!L384</f>
        <v>Josh Brown</v>
      </c>
      <c r="K390" s="2">
        <f>VLOOKUP(J390,Estimates!$C$9:$F$35,4,FALSE)</f>
        <v>14.134620300122601</v>
      </c>
      <c r="L390" s="2">
        <f t="shared" si="25"/>
        <v>0.45660000000000001</v>
      </c>
      <c r="M390" s="13">
        <f t="shared" si="26"/>
        <v>0.87410101714589017</v>
      </c>
      <c r="N390" s="13">
        <f t="shared" si="27"/>
        <v>0.12589898285410983</v>
      </c>
      <c r="O390" s="4">
        <f t="shared" si="28"/>
        <v>1.585055388369944E-2</v>
      </c>
    </row>
    <row r="391" spans="1:15" x14ac:dyDescent="0.25">
      <c r="A391" s="1">
        <f>Forecast_Data!C385</f>
        <v>2015</v>
      </c>
      <c r="B391" s="1">
        <v>1</v>
      </c>
      <c r="C391" s="1">
        <f>Forecast_Data!E385</f>
        <v>0</v>
      </c>
      <c r="D391" s="1">
        <f>Forecast_Data!F385</f>
        <v>0</v>
      </c>
      <c r="E391" s="1">
        <f>Forecast_Data!G385</f>
        <v>0</v>
      </c>
      <c r="F391" s="1">
        <f>Forecast_Data!H385</f>
        <v>0</v>
      </c>
      <c r="G391" s="1">
        <f>Forecast_Data!I385</f>
        <v>0</v>
      </c>
      <c r="H391" s="1">
        <f>Forecast_Data!J385</f>
        <v>24</v>
      </c>
      <c r="I391" s="1">
        <f>Forecast_Data!K385</f>
        <v>1</v>
      </c>
      <c r="J391" s="1" t="str">
        <f>Forecast_Data!L385</f>
        <v>Josh Brown</v>
      </c>
      <c r="K391" s="2">
        <f>VLOOKUP(J391,Estimates!$C$9:$F$35,4,FALSE)</f>
        <v>14.134620300122601</v>
      </c>
      <c r="L391" s="2">
        <f t="shared" si="25"/>
        <v>0.45660000000000001</v>
      </c>
      <c r="M391" s="13">
        <f t="shared" si="26"/>
        <v>0.98614685316053041</v>
      </c>
      <c r="N391" s="13">
        <f t="shared" si="27"/>
        <v>1.3853146839469588E-2</v>
      </c>
      <c r="O391" s="4">
        <f t="shared" si="28"/>
        <v>1.9190967735590624E-4</v>
      </c>
    </row>
    <row r="392" spans="1:15" x14ac:dyDescent="0.25">
      <c r="A392" s="1">
        <f>Forecast_Data!C386</f>
        <v>2015</v>
      </c>
      <c r="B392" s="1">
        <v>1</v>
      </c>
      <c r="C392" s="1">
        <f>Forecast_Data!E386</f>
        <v>0</v>
      </c>
      <c r="D392" s="1">
        <f>Forecast_Data!F386</f>
        <v>0</v>
      </c>
      <c r="E392" s="1">
        <f>Forecast_Data!G386</f>
        <v>1</v>
      </c>
      <c r="F392" s="1">
        <f>Forecast_Data!H386</f>
        <v>0</v>
      </c>
      <c r="G392" s="1">
        <f>Forecast_Data!I386</f>
        <v>0</v>
      </c>
      <c r="H392" s="1">
        <f>Forecast_Data!J386</f>
        <v>47</v>
      </c>
      <c r="I392" s="1">
        <f>Forecast_Data!K386</f>
        <v>1</v>
      </c>
      <c r="J392" s="1" t="str">
        <f>Forecast_Data!L386</f>
        <v>Josh Brown</v>
      </c>
      <c r="K392" s="2">
        <f>VLOOKUP(J392,Estimates!$C$9:$F$35,4,FALSE)</f>
        <v>14.134620300122601</v>
      </c>
      <c r="L392" s="2">
        <f t="shared" si="25"/>
        <v>0.45660000000000001</v>
      </c>
      <c r="M392" s="13">
        <f t="shared" si="26"/>
        <v>0.75964642215715872</v>
      </c>
      <c r="N392" s="13">
        <f t="shared" si="27"/>
        <v>0.24035357784284128</v>
      </c>
      <c r="O392" s="4">
        <f t="shared" si="28"/>
        <v>5.7769842381854765E-2</v>
      </c>
    </row>
    <row r="393" spans="1:15" x14ac:dyDescent="0.25">
      <c r="A393" s="1">
        <f>Forecast_Data!C387</f>
        <v>2015</v>
      </c>
      <c r="B393" s="1">
        <v>1</v>
      </c>
      <c r="C393" s="1">
        <f>Forecast_Data!E387</f>
        <v>0</v>
      </c>
      <c r="D393" s="1">
        <f>Forecast_Data!F387</f>
        <v>0</v>
      </c>
      <c r="E393" s="1">
        <f>Forecast_Data!G387</f>
        <v>1</v>
      </c>
      <c r="F393" s="1">
        <f>Forecast_Data!H387</f>
        <v>0</v>
      </c>
      <c r="G393" s="1">
        <f>Forecast_Data!I387</f>
        <v>0</v>
      </c>
      <c r="H393" s="1">
        <f>Forecast_Data!J387</f>
        <v>34</v>
      </c>
      <c r="I393" s="1">
        <f>Forecast_Data!K387</f>
        <v>1</v>
      </c>
      <c r="J393" s="1" t="str">
        <f>Forecast_Data!L387</f>
        <v>Josh Brown</v>
      </c>
      <c r="K393" s="2">
        <f>VLOOKUP(J393,Estimates!$C$9:$F$35,4,FALSE)</f>
        <v>14.134620300122601</v>
      </c>
      <c r="L393" s="2">
        <f t="shared" ref="L393:L456" si="29">IF(A393=2012,$A$5,IF(A393=2013,$B$5,IF(A393=2014,$C$5,$D$5)))</f>
        <v>0.45660000000000001</v>
      </c>
      <c r="M393" s="13">
        <f t="shared" ref="M393:M456" si="30">1/(1+EXP(-(SUMPRODUCT($A$3:$G$3,B393:H393)+$H$3*H393^2+$I$3*H393^3+K393+L393)))</f>
        <v>0.92212185010963876</v>
      </c>
      <c r="N393" s="13">
        <f t="shared" ref="N393:N456" si="31">I393-M393</f>
        <v>7.7878149890361237E-2</v>
      </c>
      <c r="O393" s="4">
        <f t="shared" ref="O393:O456" si="32">N393^2</f>
        <v>6.065006230345572E-3</v>
      </c>
    </row>
    <row r="394" spans="1:15" x14ac:dyDescent="0.25">
      <c r="A394" s="1">
        <f>Forecast_Data!C388</f>
        <v>2015</v>
      </c>
      <c r="B394" s="1">
        <v>1</v>
      </c>
      <c r="C394" s="1">
        <f>Forecast_Data!E388</f>
        <v>0</v>
      </c>
      <c r="D394" s="1">
        <f>Forecast_Data!F388</f>
        <v>0</v>
      </c>
      <c r="E394" s="1">
        <f>Forecast_Data!G388</f>
        <v>0</v>
      </c>
      <c r="F394" s="1">
        <f>Forecast_Data!H388</f>
        <v>1</v>
      </c>
      <c r="G394" s="1">
        <f>Forecast_Data!I388</f>
        <v>0</v>
      </c>
      <c r="H394" s="1">
        <f>Forecast_Data!J388</f>
        <v>35</v>
      </c>
      <c r="I394" s="1">
        <f>Forecast_Data!K388</f>
        <v>1</v>
      </c>
      <c r="J394" s="1" t="str">
        <f>Forecast_Data!L388</f>
        <v>Josh Brown</v>
      </c>
      <c r="K394" s="2">
        <f>VLOOKUP(J394,Estimates!$C$9:$F$35,4,FALSE)</f>
        <v>14.134620300122601</v>
      </c>
      <c r="L394" s="2">
        <f t="shared" si="29"/>
        <v>0.45660000000000001</v>
      </c>
      <c r="M394" s="13">
        <f t="shared" si="30"/>
        <v>0.91069543707666223</v>
      </c>
      <c r="N394" s="13">
        <f t="shared" si="31"/>
        <v>8.9304562923337771E-2</v>
      </c>
      <c r="O394" s="4">
        <f t="shared" si="32"/>
        <v>7.9753049589283958E-3</v>
      </c>
    </row>
    <row r="395" spans="1:15" x14ac:dyDescent="0.25">
      <c r="A395" s="1">
        <f>Forecast_Data!C389</f>
        <v>2015</v>
      </c>
      <c r="B395" s="1">
        <v>1</v>
      </c>
      <c r="C395" s="1">
        <f>Forecast_Data!E389</f>
        <v>0</v>
      </c>
      <c r="D395" s="1">
        <f>Forecast_Data!F389</f>
        <v>0</v>
      </c>
      <c r="E395" s="1">
        <f>Forecast_Data!G389</f>
        <v>0</v>
      </c>
      <c r="F395" s="1">
        <f>Forecast_Data!H389</f>
        <v>1</v>
      </c>
      <c r="G395" s="1">
        <f>Forecast_Data!I389</f>
        <v>0</v>
      </c>
      <c r="H395" s="1">
        <f>Forecast_Data!J389</f>
        <v>35</v>
      </c>
      <c r="I395" s="1">
        <f>Forecast_Data!K389</f>
        <v>1</v>
      </c>
      <c r="J395" s="1" t="str">
        <f>Forecast_Data!L389</f>
        <v>Josh Brown</v>
      </c>
      <c r="K395" s="2">
        <f>VLOOKUP(J395,Estimates!$C$9:$F$35,4,FALSE)</f>
        <v>14.134620300122601</v>
      </c>
      <c r="L395" s="2">
        <f t="shared" si="29"/>
        <v>0.45660000000000001</v>
      </c>
      <c r="M395" s="13">
        <f t="shared" si="30"/>
        <v>0.91069543707666223</v>
      </c>
      <c r="N395" s="13">
        <f t="shared" si="31"/>
        <v>8.9304562923337771E-2</v>
      </c>
      <c r="O395" s="4">
        <f t="shared" si="32"/>
        <v>7.9753049589283958E-3</v>
      </c>
    </row>
    <row r="396" spans="1:15" x14ac:dyDescent="0.25">
      <c r="A396" s="1">
        <f>Forecast_Data!C390</f>
        <v>2015</v>
      </c>
      <c r="B396" s="1">
        <v>1</v>
      </c>
      <c r="C396" s="1">
        <f>Forecast_Data!E390</f>
        <v>0</v>
      </c>
      <c r="D396" s="1">
        <f>Forecast_Data!F390</f>
        <v>0</v>
      </c>
      <c r="E396" s="1">
        <f>Forecast_Data!G390</f>
        <v>0</v>
      </c>
      <c r="F396" s="1">
        <f>Forecast_Data!H390</f>
        <v>1</v>
      </c>
      <c r="G396" s="1">
        <f>Forecast_Data!I390</f>
        <v>0</v>
      </c>
      <c r="H396" s="1">
        <f>Forecast_Data!J390</f>
        <v>53</v>
      </c>
      <c r="I396" s="1">
        <f>Forecast_Data!K390</f>
        <v>1</v>
      </c>
      <c r="J396" s="1" t="str">
        <f>Forecast_Data!L390</f>
        <v>Josh Brown</v>
      </c>
      <c r="K396" s="2">
        <f>VLOOKUP(J396,Estimates!$C$9:$F$35,4,FALSE)</f>
        <v>14.134620300122601</v>
      </c>
      <c r="L396" s="2">
        <f t="shared" si="29"/>
        <v>0.45660000000000001</v>
      </c>
      <c r="M396" s="13">
        <f t="shared" si="30"/>
        <v>0.60129450096745984</v>
      </c>
      <c r="N396" s="13">
        <f t="shared" si="31"/>
        <v>0.39870549903254016</v>
      </c>
      <c r="O396" s="4">
        <f t="shared" si="32"/>
        <v>0.15896607495878687</v>
      </c>
    </row>
    <row r="397" spans="1:15" x14ac:dyDescent="0.25">
      <c r="A397" s="1">
        <f>Forecast_Data!C391</f>
        <v>2015</v>
      </c>
      <c r="B397" s="1">
        <v>1</v>
      </c>
      <c r="C397" s="1">
        <f>Forecast_Data!E391</f>
        <v>0</v>
      </c>
      <c r="D397" s="1">
        <f>Forecast_Data!F391</f>
        <v>0</v>
      </c>
      <c r="E397" s="1">
        <f>Forecast_Data!G391</f>
        <v>0</v>
      </c>
      <c r="F397" s="1">
        <f>Forecast_Data!H391</f>
        <v>1</v>
      </c>
      <c r="G397" s="1">
        <f>Forecast_Data!I391</f>
        <v>0</v>
      </c>
      <c r="H397" s="1">
        <f>Forecast_Data!J391</f>
        <v>44</v>
      </c>
      <c r="I397" s="1">
        <f>Forecast_Data!K391</f>
        <v>1</v>
      </c>
      <c r="J397" s="1" t="str">
        <f>Forecast_Data!L391</f>
        <v>Josh Brown</v>
      </c>
      <c r="K397" s="2">
        <f>VLOOKUP(J397,Estimates!$C$9:$F$35,4,FALSE)</f>
        <v>14.134620300122601</v>
      </c>
      <c r="L397" s="2">
        <f t="shared" si="29"/>
        <v>0.45660000000000001</v>
      </c>
      <c r="M397" s="13">
        <f t="shared" si="30"/>
        <v>0.80484628804536451</v>
      </c>
      <c r="N397" s="13">
        <f t="shared" si="31"/>
        <v>0.19515371195463549</v>
      </c>
      <c r="O397" s="4">
        <f t="shared" si="32"/>
        <v>3.8084971289672837E-2</v>
      </c>
    </row>
    <row r="398" spans="1:15" x14ac:dyDescent="0.25">
      <c r="A398" s="1">
        <f>Forecast_Data!C392</f>
        <v>2015</v>
      </c>
      <c r="B398" s="1">
        <v>1</v>
      </c>
      <c r="C398" s="1">
        <f>Forecast_Data!E392</f>
        <v>0</v>
      </c>
      <c r="D398" s="1">
        <f>Forecast_Data!F392</f>
        <v>0</v>
      </c>
      <c r="E398" s="1">
        <f>Forecast_Data!G392</f>
        <v>0</v>
      </c>
      <c r="F398" s="1">
        <f>Forecast_Data!H392</f>
        <v>0</v>
      </c>
      <c r="G398" s="1">
        <f>Forecast_Data!I392</f>
        <v>0</v>
      </c>
      <c r="H398" s="1">
        <f>Forecast_Data!J392</f>
        <v>37</v>
      </c>
      <c r="I398" s="1">
        <f>Forecast_Data!K392</f>
        <v>1</v>
      </c>
      <c r="J398" s="1" t="str">
        <f>Forecast_Data!L392</f>
        <v>Josh Brown</v>
      </c>
      <c r="K398" s="2">
        <f>VLOOKUP(J398,Estimates!$C$9:$F$35,4,FALSE)</f>
        <v>14.134620300122601</v>
      </c>
      <c r="L398" s="2">
        <f t="shared" si="29"/>
        <v>0.45660000000000001</v>
      </c>
      <c r="M398" s="13">
        <f t="shared" si="30"/>
        <v>0.91186747351261288</v>
      </c>
      <c r="N398" s="13">
        <f t="shared" si="31"/>
        <v>8.8132526487387119E-2</v>
      </c>
      <c r="O398" s="4">
        <f t="shared" si="32"/>
        <v>7.7673422250499925E-3</v>
      </c>
    </row>
    <row r="399" spans="1:15" x14ac:dyDescent="0.25">
      <c r="A399" s="1">
        <f>Forecast_Data!C393</f>
        <v>2015</v>
      </c>
      <c r="B399" s="1">
        <v>1</v>
      </c>
      <c r="C399" s="1">
        <f>Forecast_Data!E393</f>
        <v>0</v>
      </c>
      <c r="D399" s="1">
        <f>Forecast_Data!F393</f>
        <v>0</v>
      </c>
      <c r="E399" s="1">
        <f>Forecast_Data!G393</f>
        <v>0</v>
      </c>
      <c r="F399" s="1">
        <f>Forecast_Data!H393</f>
        <v>0</v>
      </c>
      <c r="G399" s="1">
        <f>Forecast_Data!I393</f>
        <v>0</v>
      </c>
      <c r="H399" s="1">
        <f>Forecast_Data!J393</f>
        <v>38</v>
      </c>
      <c r="I399" s="1">
        <f>Forecast_Data!K393</f>
        <v>1</v>
      </c>
      <c r="J399" s="1" t="str">
        <f>Forecast_Data!L393</f>
        <v>Josh Brown</v>
      </c>
      <c r="K399" s="2">
        <f>VLOOKUP(J399,Estimates!$C$9:$F$35,4,FALSE)</f>
        <v>14.134620300122601</v>
      </c>
      <c r="L399" s="2">
        <f t="shared" si="29"/>
        <v>0.45660000000000001</v>
      </c>
      <c r="M399" s="13">
        <f t="shared" si="30"/>
        <v>0.90319264109577635</v>
      </c>
      <c r="N399" s="13">
        <f t="shared" si="31"/>
        <v>9.680735890422365E-2</v>
      </c>
      <c r="O399" s="4">
        <f t="shared" si="32"/>
        <v>9.3716647380111696E-3</v>
      </c>
    </row>
    <row r="400" spans="1:15" x14ac:dyDescent="0.25">
      <c r="A400" s="1">
        <f>Forecast_Data!C394</f>
        <v>2015</v>
      </c>
      <c r="B400" s="1">
        <v>1</v>
      </c>
      <c r="C400" s="1">
        <f>Forecast_Data!E394</f>
        <v>0</v>
      </c>
      <c r="D400" s="1">
        <f>Forecast_Data!F394</f>
        <v>0</v>
      </c>
      <c r="E400" s="1">
        <f>Forecast_Data!G394</f>
        <v>0</v>
      </c>
      <c r="F400" s="1">
        <f>Forecast_Data!H394</f>
        <v>0</v>
      </c>
      <c r="G400" s="1">
        <f>Forecast_Data!I394</f>
        <v>0</v>
      </c>
      <c r="H400" s="1">
        <f>Forecast_Data!J394</f>
        <v>53</v>
      </c>
      <c r="I400" s="1">
        <f>Forecast_Data!K394</f>
        <v>1</v>
      </c>
      <c r="J400" s="1" t="str">
        <f>Forecast_Data!L394</f>
        <v>Josh Brown</v>
      </c>
      <c r="K400" s="2">
        <f>VLOOKUP(J400,Estimates!$C$9:$F$35,4,FALSE)</f>
        <v>14.134620300122601</v>
      </c>
      <c r="L400" s="2">
        <f t="shared" si="29"/>
        <v>0.45660000000000001</v>
      </c>
      <c r="M400" s="13">
        <f t="shared" si="30"/>
        <v>0.65561853672815074</v>
      </c>
      <c r="N400" s="13">
        <f t="shared" si="31"/>
        <v>0.34438146327184926</v>
      </c>
      <c r="O400" s="4">
        <f t="shared" si="32"/>
        <v>0.11859859224526006</v>
      </c>
    </row>
    <row r="401" spans="1:15" x14ac:dyDescent="0.25">
      <c r="A401" s="1">
        <f>Forecast_Data!C395</f>
        <v>2015</v>
      </c>
      <c r="B401" s="1">
        <v>1</v>
      </c>
      <c r="C401" s="1">
        <f>Forecast_Data!E395</f>
        <v>0</v>
      </c>
      <c r="D401" s="1">
        <f>Forecast_Data!F395</f>
        <v>0</v>
      </c>
      <c r="E401" s="1">
        <f>Forecast_Data!G395</f>
        <v>0</v>
      </c>
      <c r="F401" s="1">
        <f>Forecast_Data!H395</f>
        <v>0</v>
      </c>
      <c r="G401" s="1">
        <f>Forecast_Data!I395</f>
        <v>0</v>
      </c>
      <c r="H401" s="1">
        <f>Forecast_Data!J395</f>
        <v>29</v>
      </c>
      <c r="I401" s="1">
        <f>Forecast_Data!K395</f>
        <v>1</v>
      </c>
      <c r="J401" s="1" t="str">
        <f>Forecast_Data!L395</f>
        <v>Josh Brown</v>
      </c>
      <c r="K401" s="2">
        <f>VLOOKUP(J401,Estimates!$C$9:$F$35,4,FALSE)</f>
        <v>14.134620300122601</v>
      </c>
      <c r="L401" s="2">
        <f t="shared" si="29"/>
        <v>0.45660000000000001</v>
      </c>
      <c r="M401" s="13">
        <f t="shared" si="30"/>
        <v>0.96621576211761306</v>
      </c>
      <c r="N401" s="13">
        <f t="shared" si="31"/>
        <v>3.3784237882386936E-2</v>
      </c>
      <c r="O401" s="4">
        <f t="shared" si="32"/>
        <v>1.1413747292937084E-3</v>
      </c>
    </row>
    <row r="402" spans="1:15" x14ac:dyDescent="0.25">
      <c r="A402" s="1">
        <f>Forecast_Data!C396</f>
        <v>2015</v>
      </c>
      <c r="B402" s="1">
        <v>1</v>
      </c>
      <c r="C402" s="1">
        <f>Forecast_Data!E396</f>
        <v>0</v>
      </c>
      <c r="D402" s="1">
        <f>Forecast_Data!F396</f>
        <v>0</v>
      </c>
      <c r="E402" s="1">
        <f>Forecast_Data!G396</f>
        <v>0</v>
      </c>
      <c r="F402" s="1">
        <f>Forecast_Data!H396</f>
        <v>0</v>
      </c>
      <c r="G402" s="1">
        <f>Forecast_Data!I396</f>
        <v>0</v>
      </c>
      <c r="H402" s="1">
        <f>Forecast_Data!J396</f>
        <v>20</v>
      </c>
      <c r="I402" s="1">
        <f>Forecast_Data!K396</f>
        <v>1</v>
      </c>
      <c r="J402" s="1" t="str">
        <f>Forecast_Data!L396</f>
        <v>Josh Brown</v>
      </c>
      <c r="K402" s="2">
        <f>VLOOKUP(J402,Estimates!$C$9:$F$35,4,FALSE)</f>
        <v>14.134620300122601</v>
      </c>
      <c r="L402" s="2">
        <f t="shared" si="29"/>
        <v>0.45660000000000001</v>
      </c>
      <c r="M402" s="13">
        <f t="shared" si="30"/>
        <v>0.99461611205063249</v>
      </c>
      <c r="N402" s="13">
        <f t="shared" si="31"/>
        <v>5.3838879493675051E-3</v>
      </c>
      <c r="O402" s="4">
        <f t="shared" si="32"/>
        <v>2.8986249451344641E-5</v>
      </c>
    </row>
    <row r="403" spans="1:15" x14ac:dyDescent="0.25">
      <c r="A403" s="1">
        <f>Forecast_Data!C397</f>
        <v>2015</v>
      </c>
      <c r="B403" s="1">
        <v>1</v>
      </c>
      <c r="C403" s="1">
        <f>Forecast_Data!E397</f>
        <v>0</v>
      </c>
      <c r="D403" s="1">
        <f>Forecast_Data!F397</f>
        <v>0</v>
      </c>
      <c r="E403" s="1">
        <f>Forecast_Data!G397</f>
        <v>0</v>
      </c>
      <c r="F403" s="1">
        <f>Forecast_Data!H397</f>
        <v>0</v>
      </c>
      <c r="G403" s="1">
        <f>Forecast_Data!I397</f>
        <v>0</v>
      </c>
      <c r="H403" s="1">
        <f>Forecast_Data!J397</f>
        <v>35</v>
      </c>
      <c r="I403" s="1">
        <f>Forecast_Data!K397</f>
        <v>1</v>
      </c>
      <c r="J403" s="1" t="str">
        <f>Forecast_Data!L397</f>
        <v>Josh Brown</v>
      </c>
      <c r="K403" s="2">
        <f>VLOOKUP(J403,Estimates!$C$9:$F$35,4,FALSE)</f>
        <v>14.134620300122601</v>
      </c>
      <c r="L403" s="2">
        <f t="shared" si="29"/>
        <v>0.45660000000000001</v>
      </c>
      <c r="M403" s="13">
        <f t="shared" si="30"/>
        <v>0.92791695129255236</v>
      </c>
      <c r="N403" s="13">
        <f t="shared" si="31"/>
        <v>7.2083048707447639E-2</v>
      </c>
      <c r="O403" s="4">
        <f t="shared" si="32"/>
        <v>5.1959659109602685E-3</v>
      </c>
    </row>
    <row r="404" spans="1:15" x14ac:dyDescent="0.25">
      <c r="A404" s="1">
        <f>Forecast_Data!C398</f>
        <v>2015</v>
      </c>
      <c r="B404" s="1">
        <v>1</v>
      </c>
      <c r="C404" s="1">
        <f>Forecast_Data!E398</f>
        <v>0</v>
      </c>
      <c r="D404" s="1">
        <f>Forecast_Data!F398</f>
        <v>0</v>
      </c>
      <c r="E404" s="1">
        <f>Forecast_Data!G398</f>
        <v>0</v>
      </c>
      <c r="F404" s="1">
        <f>Forecast_Data!H398</f>
        <v>0</v>
      </c>
      <c r="G404" s="1">
        <f>Forecast_Data!I398</f>
        <v>0</v>
      </c>
      <c r="H404" s="1">
        <f>Forecast_Data!J398</f>
        <v>48</v>
      </c>
      <c r="I404" s="1">
        <f>Forecast_Data!K398</f>
        <v>0</v>
      </c>
      <c r="J404" s="1" t="str">
        <f>Forecast_Data!L398</f>
        <v>Josh Brown</v>
      </c>
      <c r="K404" s="2">
        <f>VLOOKUP(J404,Estimates!$C$9:$F$35,4,FALSE)</f>
        <v>14.134620300122601</v>
      </c>
      <c r="L404" s="2">
        <f t="shared" si="29"/>
        <v>0.45660000000000001</v>
      </c>
      <c r="M404" s="13">
        <f t="shared" si="30"/>
        <v>0.7764901205274557</v>
      </c>
      <c r="N404" s="13">
        <f t="shared" si="31"/>
        <v>-0.7764901205274557</v>
      </c>
      <c r="O404" s="4">
        <f t="shared" si="32"/>
        <v>0.60293690727674265</v>
      </c>
    </row>
    <row r="405" spans="1:15" x14ac:dyDescent="0.25">
      <c r="A405" s="1">
        <f>Forecast_Data!C399</f>
        <v>2015</v>
      </c>
      <c r="B405" s="1">
        <v>1</v>
      </c>
      <c r="C405" s="1">
        <f>Forecast_Data!E399</f>
        <v>0</v>
      </c>
      <c r="D405" s="1">
        <f>Forecast_Data!F399</f>
        <v>0</v>
      </c>
      <c r="E405" s="1">
        <f>Forecast_Data!G399</f>
        <v>0</v>
      </c>
      <c r="F405" s="1">
        <f>Forecast_Data!H399</f>
        <v>1</v>
      </c>
      <c r="G405" s="1">
        <f>Forecast_Data!I399</f>
        <v>0</v>
      </c>
      <c r="H405" s="1">
        <f>Forecast_Data!J399</f>
        <v>35</v>
      </c>
      <c r="I405" s="1">
        <f>Forecast_Data!K399</f>
        <v>1</v>
      </c>
      <c r="J405" s="1" t="str">
        <f>Forecast_Data!L399</f>
        <v>Josh Brown</v>
      </c>
      <c r="K405" s="2">
        <f>VLOOKUP(J405,Estimates!$C$9:$F$35,4,FALSE)</f>
        <v>14.134620300122601</v>
      </c>
      <c r="L405" s="2">
        <f t="shared" si="29"/>
        <v>0.45660000000000001</v>
      </c>
      <c r="M405" s="13">
        <f t="shared" si="30"/>
        <v>0.91069543707666223</v>
      </c>
      <c r="N405" s="13">
        <f t="shared" si="31"/>
        <v>8.9304562923337771E-2</v>
      </c>
      <c r="O405" s="4">
        <f t="shared" si="32"/>
        <v>7.9753049589283958E-3</v>
      </c>
    </row>
    <row r="406" spans="1:15" x14ac:dyDescent="0.25">
      <c r="A406" s="1">
        <f>Forecast_Data!C400</f>
        <v>2015</v>
      </c>
      <c r="B406" s="1">
        <v>1</v>
      </c>
      <c r="C406" s="1">
        <f>Forecast_Data!E400</f>
        <v>0</v>
      </c>
      <c r="D406" s="1">
        <f>Forecast_Data!F400</f>
        <v>0</v>
      </c>
      <c r="E406" s="1">
        <f>Forecast_Data!G400</f>
        <v>0</v>
      </c>
      <c r="F406" s="1">
        <f>Forecast_Data!H400</f>
        <v>1</v>
      </c>
      <c r="G406" s="1">
        <f>Forecast_Data!I400</f>
        <v>0</v>
      </c>
      <c r="H406" s="1">
        <f>Forecast_Data!J400</f>
        <v>48</v>
      </c>
      <c r="I406" s="1">
        <f>Forecast_Data!K400</f>
        <v>0</v>
      </c>
      <c r="J406" s="1" t="str">
        <f>Forecast_Data!L400</f>
        <v>Josh Brown</v>
      </c>
      <c r="K406" s="2">
        <f>VLOOKUP(J406,Estimates!$C$9:$F$35,4,FALSE)</f>
        <v>14.134620300122601</v>
      </c>
      <c r="L406" s="2">
        <f t="shared" si="29"/>
        <v>0.45660000000000001</v>
      </c>
      <c r="M406" s="13">
        <f t="shared" si="30"/>
        <v>0.73348193002132434</v>
      </c>
      <c r="N406" s="13">
        <f t="shared" si="31"/>
        <v>-0.73348193002132434</v>
      </c>
      <c r="O406" s="4">
        <f t="shared" si="32"/>
        <v>0.53799574166780695</v>
      </c>
    </row>
    <row r="407" spans="1:15" x14ac:dyDescent="0.25">
      <c r="A407" s="1">
        <f>Forecast_Data!C401</f>
        <v>2015</v>
      </c>
      <c r="B407" s="1">
        <v>1</v>
      </c>
      <c r="C407" s="1">
        <f>Forecast_Data!E401</f>
        <v>0</v>
      </c>
      <c r="D407" s="1">
        <f>Forecast_Data!F401</f>
        <v>1</v>
      </c>
      <c r="E407" s="1">
        <f>Forecast_Data!G401</f>
        <v>0</v>
      </c>
      <c r="F407" s="1">
        <f>Forecast_Data!H401</f>
        <v>0</v>
      </c>
      <c r="G407" s="1">
        <f>Forecast_Data!I401</f>
        <v>0</v>
      </c>
      <c r="H407" s="1">
        <f>Forecast_Data!J401</f>
        <v>27</v>
      </c>
      <c r="I407" s="1">
        <f>Forecast_Data!K401</f>
        <v>1</v>
      </c>
      <c r="J407" s="1" t="str">
        <f>Forecast_Data!L401</f>
        <v>Josh Brown</v>
      </c>
      <c r="K407" s="2">
        <f>VLOOKUP(J407,Estimates!$C$9:$F$35,4,FALSE)</f>
        <v>14.134620300122601</v>
      </c>
      <c r="L407" s="2">
        <f t="shared" si="29"/>
        <v>0.45660000000000001</v>
      </c>
      <c r="M407" s="13">
        <f t="shared" si="30"/>
        <v>0.96521657019140961</v>
      </c>
      <c r="N407" s="13">
        <f t="shared" si="31"/>
        <v>3.4783429808590394E-2</v>
      </c>
      <c r="O407" s="4">
        <f t="shared" si="32"/>
        <v>1.2098869892491347E-3</v>
      </c>
    </row>
    <row r="408" spans="1:15" x14ac:dyDescent="0.25">
      <c r="A408" s="1">
        <f>Forecast_Data!C402</f>
        <v>2015</v>
      </c>
      <c r="B408" s="1">
        <v>1</v>
      </c>
      <c r="C408" s="1">
        <f>Forecast_Data!E402</f>
        <v>0</v>
      </c>
      <c r="D408" s="1">
        <f>Forecast_Data!F402</f>
        <v>1</v>
      </c>
      <c r="E408" s="1">
        <f>Forecast_Data!G402</f>
        <v>1</v>
      </c>
      <c r="F408" s="1">
        <f>Forecast_Data!H402</f>
        <v>0</v>
      </c>
      <c r="G408" s="1">
        <f>Forecast_Data!I402</f>
        <v>0</v>
      </c>
      <c r="H408" s="1">
        <f>Forecast_Data!J402</f>
        <v>22</v>
      </c>
      <c r="I408" s="1">
        <f>Forecast_Data!K402</f>
        <v>1</v>
      </c>
      <c r="J408" s="1" t="str">
        <f>Forecast_Data!L402</f>
        <v>Josh Brown</v>
      </c>
      <c r="K408" s="2">
        <f>VLOOKUP(J408,Estimates!$C$9:$F$35,4,FALSE)</f>
        <v>14.134620300122601</v>
      </c>
      <c r="L408" s="2">
        <f t="shared" si="29"/>
        <v>0.45660000000000001</v>
      </c>
      <c r="M408" s="13">
        <f t="shared" si="30"/>
        <v>0.98450301264857676</v>
      </c>
      <c r="N408" s="13">
        <f t="shared" si="31"/>
        <v>1.5496987351423241E-2</v>
      </c>
      <c r="O408" s="4">
        <f t="shared" si="32"/>
        <v>2.4015661697017194E-4</v>
      </c>
    </row>
    <row r="409" spans="1:15" x14ac:dyDescent="0.25">
      <c r="A409" s="1">
        <f>Forecast_Data!C403</f>
        <v>2015</v>
      </c>
      <c r="B409" s="1">
        <v>1</v>
      </c>
      <c r="C409" s="1">
        <f>Forecast_Data!E403</f>
        <v>0</v>
      </c>
      <c r="D409" s="1">
        <f>Forecast_Data!F403</f>
        <v>1</v>
      </c>
      <c r="E409" s="1">
        <f>Forecast_Data!G403</f>
        <v>1</v>
      </c>
      <c r="F409" s="1">
        <f>Forecast_Data!H403</f>
        <v>0</v>
      </c>
      <c r="G409" s="1">
        <f>Forecast_Data!I403</f>
        <v>0</v>
      </c>
      <c r="H409" s="1">
        <f>Forecast_Data!J403</f>
        <v>30</v>
      </c>
      <c r="I409" s="1">
        <f>Forecast_Data!K403</f>
        <v>1</v>
      </c>
      <c r="J409" s="1" t="str">
        <f>Forecast_Data!L403</f>
        <v>Josh Brown</v>
      </c>
      <c r="K409" s="2">
        <f>VLOOKUP(J409,Estimates!$C$9:$F$35,4,FALSE)</f>
        <v>14.134620300122601</v>
      </c>
      <c r="L409" s="2">
        <f t="shared" si="29"/>
        <v>0.45660000000000001</v>
      </c>
      <c r="M409" s="13">
        <f t="shared" si="30"/>
        <v>0.93332540454483992</v>
      </c>
      <c r="N409" s="13">
        <f t="shared" si="31"/>
        <v>6.6674595455160079E-2</v>
      </c>
      <c r="O409" s="4">
        <f t="shared" si="32"/>
        <v>4.4455016791092533E-3</v>
      </c>
    </row>
    <row r="410" spans="1:15" x14ac:dyDescent="0.25">
      <c r="A410" s="1">
        <f>Forecast_Data!C404</f>
        <v>2015</v>
      </c>
      <c r="B410" s="1">
        <v>1</v>
      </c>
      <c r="C410" s="1">
        <f>Forecast_Data!E404</f>
        <v>0</v>
      </c>
      <c r="D410" s="1">
        <f>Forecast_Data!F404</f>
        <v>1</v>
      </c>
      <c r="E410" s="1">
        <f>Forecast_Data!G404</f>
        <v>1</v>
      </c>
      <c r="F410" s="1">
        <f>Forecast_Data!H404</f>
        <v>0</v>
      </c>
      <c r="G410" s="1">
        <f>Forecast_Data!I404</f>
        <v>0</v>
      </c>
      <c r="H410" s="1">
        <f>Forecast_Data!J404</f>
        <v>48</v>
      </c>
      <c r="I410" s="1">
        <f>Forecast_Data!K404</f>
        <v>1</v>
      </c>
      <c r="J410" s="1" t="str">
        <f>Forecast_Data!L404</f>
        <v>Josh Brown</v>
      </c>
      <c r="K410" s="2">
        <f>VLOOKUP(J410,Estimates!$C$9:$F$35,4,FALSE)</f>
        <v>14.134620300122601</v>
      </c>
      <c r="L410" s="2">
        <f t="shared" si="29"/>
        <v>0.45660000000000001</v>
      </c>
      <c r="M410" s="13">
        <f t="shared" si="30"/>
        <v>0.66437528015295833</v>
      </c>
      <c r="N410" s="13">
        <f t="shared" si="31"/>
        <v>0.33562471984704167</v>
      </c>
      <c r="O410" s="4">
        <f t="shared" si="32"/>
        <v>0.11264395257240521</v>
      </c>
    </row>
    <row r="411" spans="1:15" x14ac:dyDescent="0.25">
      <c r="A411" s="1">
        <f>Forecast_Data!C405</f>
        <v>2012</v>
      </c>
      <c r="B411" s="1">
        <v>1</v>
      </c>
      <c r="C411" s="1">
        <f>Forecast_Data!E405</f>
        <v>0</v>
      </c>
      <c r="D411" s="1">
        <f>Forecast_Data!F405</f>
        <v>0</v>
      </c>
      <c r="E411" s="1">
        <f>Forecast_Data!G405</f>
        <v>0</v>
      </c>
      <c r="F411" s="1">
        <f>Forecast_Data!H405</f>
        <v>0</v>
      </c>
      <c r="G411" s="1">
        <f>Forecast_Data!I405</f>
        <v>0</v>
      </c>
      <c r="H411" s="1">
        <f>Forecast_Data!J405</f>
        <v>19</v>
      </c>
      <c r="I411" s="1">
        <f>Forecast_Data!K405</f>
        <v>1</v>
      </c>
      <c r="J411" s="1" t="str">
        <f>Forecast_Data!L405</f>
        <v>Josh Scobee</v>
      </c>
      <c r="K411" s="2">
        <f>VLOOKUP(J411,Estimates!$C$9:$F$35,4,FALSE)</f>
        <v>14.1050498850661</v>
      </c>
      <c r="L411" s="2">
        <f t="shared" si="29"/>
        <v>0.3306</v>
      </c>
      <c r="M411" s="13">
        <f t="shared" si="30"/>
        <v>0.99522094335615408</v>
      </c>
      <c r="N411" s="13">
        <f t="shared" si="31"/>
        <v>4.7790566438459248E-3</v>
      </c>
      <c r="O411" s="4">
        <f t="shared" si="32"/>
        <v>2.2839382405087874E-5</v>
      </c>
    </row>
    <row r="412" spans="1:15" x14ac:dyDescent="0.25">
      <c r="A412" s="1">
        <f>Forecast_Data!C406</f>
        <v>2012</v>
      </c>
      <c r="B412" s="1">
        <v>1</v>
      </c>
      <c r="C412" s="1">
        <f>Forecast_Data!E406</f>
        <v>0</v>
      </c>
      <c r="D412" s="1">
        <f>Forecast_Data!F406</f>
        <v>0</v>
      </c>
      <c r="E412" s="1">
        <f>Forecast_Data!G406</f>
        <v>0</v>
      </c>
      <c r="F412" s="1">
        <f>Forecast_Data!H406</f>
        <v>0</v>
      </c>
      <c r="G412" s="1">
        <f>Forecast_Data!I406</f>
        <v>0</v>
      </c>
      <c r="H412" s="1">
        <f>Forecast_Data!J406</f>
        <v>26</v>
      </c>
      <c r="I412" s="1">
        <f>Forecast_Data!K406</f>
        <v>1</v>
      </c>
      <c r="J412" s="1" t="str">
        <f>Forecast_Data!L406</f>
        <v>Josh Scobee</v>
      </c>
      <c r="K412" s="2">
        <f>VLOOKUP(J412,Estimates!$C$9:$F$35,4,FALSE)</f>
        <v>14.1050498850661</v>
      </c>
      <c r="L412" s="2">
        <f t="shared" si="29"/>
        <v>0.3306</v>
      </c>
      <c r="M412" s="13">
        <f t="shared" si="30"/>
        <v>0.97614890680612465</v>
      </c>
      <c r="N412" s="13">
        <f t="shared" si="31"/>
        <v>2.385109319387535E-2</v>
      </c>
      <c r="O412" s="4">
        <f t="shared" si="32"/>
        <v>5.6887464654292708E-4</v>
      </c>
    </row>
    <row r="413" spans="1:15" x14ac:dyDescent="0.25">
      <c r="A413" s="1">
        <f>Forecast_Data!C407</f>
        <v>2012</v>
      </c>
      <c r="B413" s="1">
        <v>1</v>
      </c>
      <c r="C413" s="1">
        <f>Forecast_Data!E407</f>
        <v>0</v>
      </c>
      <c r="D413" s="1">
        <f>Forecast_Data!F407</f>
        <v>0</v>
      </c>
      <c r="E413" s="1">
        <f>Forecast_Data!G407</f>
        <v>0</v>
      </c>
      <c r="F413" s="1">
        <f>Forecast_Data!H407</f>
        <v>0</v>
      </c>
      <c r="G413" s="1">
        <f>Forecast_Data!I407</f>
        <v>0</v>
      </c>
      <c r="H413" s="1">
        <f>Forecast_Data!J407</f>
        <v>47</v>
      </c>
      <c r="I413" s="1">
        <f>Forecast_Data!K407</f>
        <v>1</v>
      </c>
      <c r="J413" s="1" t="str">
        <f>Forecast_Data!L407</f>
        <v>Josh Scobee</v>
      </c>
      <c r="K413" s="2">
        <f>VLOOKUP(J413,Estimates!$C$9:$F$35,4,FALSE)</f>
        <v>14.1050498850661</v>
      </c>
      <c r="L413" s="2">
        <f t="shared" si="29"/>
        <v>0.3306</v>
      </c>
      <c r="M413" s="13">
        <f t="shared" si="30"/>
        <v>0.76766727192258311</v>
      </c>
      <c r="N413" s="13">
        <f t="shared" si="31"/>
        <v>0.23233272807741689</v>
      </c>
      <c r="O413" s="4">
        <f t="shared" si="32"/>
        <v>5.397849653589494E-2</v>
      </c>
    </row>
    <row r="414" spans="1:15" x14ac:dyDescent="0.25">
      <c r="A414" s="1">
        <f>Forecast_Data!C408</f>
        <v>2012</v>
      </c>
      <c r="B414" s="1">
        <v>1</v>
      </c>
      <c r="C414" s="1">
        <f>Forecast_Data!E408</f>
        <v>0</v>
      </c>
      <c r="D414" s="1">
        <f>Forecast_Data!F408</f>
        <v>0</v>
      </c>
      <c r="E414" s="1">
        <f>Forecast_Data!G408</f>
        <v>0</v>
      </c>
      <c r="F414" s="1">
        <f>Forecast_Data!H408</f>
        <v>1</v>
      </c>
      <c r="G414" s="1">
        <f>Forecast_Data!I408</f>
        <v>0</v>
      </c>
      <c r="H414" s="1">
        <f>Forecast_Data!J408</f>
        <v>43</v>
      </c>
      <c r="I414" s="1">
        <f>Forecast_Data!K408</f>
        <v>1</v>
      </c>
      <c r="J414" s="1" t="str">
        <f>Forecast_Data!L408</f>
        <v>Josh Scobee</v>
      </c>
      <c r="K414" s="2">
        <f>VLOOKUP(J414,Estimates!$C$9:$F$35,4,FALSE)</f>
        <v>14.1050498850661</v>
      </c>
      <c r="L414" s="2">
        <f t="shared" si="29"/>
        <v>0.3306</v>
      </c>
      <c r="M414" s="13">
        <f t="shared" si="30"/>
        <v>0.79536445282006274</v>
      </c>
      <c r="N414" s="13">
        <f t="shared" si="31"/>
        <v>0.20463554717993726</v>
      </c>
      <c r="O414" s="4">
        <f t="shared" si="32"/>
        <v>4.1875707169632327E-2</v>
      </c>
    </row>
    <row r="415" spans="1:15" x14ac:dyDescent="0.25">
      <c r="A415" s="1">
        <f>Forecast_Data!C409</f>
        <v>2012</v>
      </c>
      <c r="B415" s="1">
        <v>1</v>
      </c>
      <c r="C415" s="1">
        <f>Forecast_Data!E409</f>
        <v>0</v>
      </c>
      <c r="D415" s="1">
        <f>Forecast_Data!F409</f>
        <v>0</v>
      </c>
      <c r="E415" s="1">
        <f>Forecast_Data!G409</f>
        <v>0</v>
      </c>
      <c r="F415" s="1">
        <f>Forecast_Data!H409</f>
        <v>1</v>
      </c>
      <c r="G415" s="1">
        <f>Forecast_Data!I409</f>
        <v>0</v>
      </c>
      <c r="H415" s="1">
        <f>Forecast_Data!J409</f>
        <v>40</v>
      </c>
      <c r="I415" s="1">
        <f>Forecast_Data!K409</f>
        <v>1</v>
      </c>
      <c r="J415" s="1" t="str">
        <f>Forecast_Data!L409</f>
        <v>Josh Scobee</v>
      </c>
      <c r="K415" s="2">
        <f>VLOOKUP(J415,Estimates!$C$9:$F$35,4,FALSE)</f>
        <v>14.1050498850661</v>
      </c>
      <c r="L415" s="2">
        <f t="shared" si="29"/>
        <v>0.3306</v>
      </c>
      <c r="M415" s="13">
        <f t="shared" si="30"/>
        <v>0.83833655436891785</v>
      </c>
      <c r="N415" s="13">
        <f t="shared" si="31"/>
        <v>0.16166344563108215</v>
      </c>
      <c r="O415" s="4">
        <f t="shared" si="32"/>
        <v>2.6135069653313855E-2</v>
      </c>
    </row>
    <row r="416" spans="1:15" x14ac:dyDescent="0.25">
      <c r="A416" s="1">
        <f>Forecast_Data!C410</f>
        <v>2012</v>
      </c>
      <c r="B416" s="1">
        <v>1</v>
      </c>
      <c r="C416" s="1">
        <f>Forecast_Data!E410</f>
        <v>0</v>
      </c>
      <c r="D416" s="1">
        <f>Forecast_Data!F410</f>
        <v>0</v>
      </c>
      <c r="E416" s="1">
        <f>Forecast_Data!G410</f>
        <v>0</v>
      </c>
      <c r="F416" s="1">
        <f>Forecast_Data!H410</f>
        <v>1</v>
      </c>
      <c r="G416" s="1">
        <f>Forecast_Data!I410</f>
        <v>0</v>
      </c>
      <c r="H416" s="1">
        <f>Forecast_Data!J410</f>
        <v>33</v>
      </c>
      <c r="I416" s="1">
        <f>Forecast_Data!K410</f>
        <v>1</v>
      </c>
      <c r="J416" s="1" t="str">
        <f>Forecast_Data!L410</f>
        <v>Josh Scobee</v>
      </c>
      <c r="K416" s="2">
        <f>VLOOKUP(J416,Estimates!$C$9:$F$35,4,FALSE)</f>
        <v>14.1050498850661</v>
      </c>
      <c r="L416" s="2">
        <f t="shared" si="29"/>
        <v>0.3306</v>
      </c>
      <c r="M416" s="13">
        <f t="shared" si="30"/>
        <v>0.91721930050815481</v>
      </c>
      <c r="N416" s="13">
        <f t="shared" si="31"/>
        <v>8.2780699491845189E-2</v>
      </c>
      <c r="O416" s="4">
        <f t="shared" si="32"/>
        <v>6.8526442083591786E-3</v>
      </c>
    </row>
    <row r="417" spans="1:15" x14ac:dyDescent="0.25">
      <c r="A417" s="1">
        <f>Forecast_Data!C411</f>
        <v>2013</v>
      </c>
      <c r="B417" s="1">
        <v>1</v>
      </c>
      <c r="C417" s="1">
        <f>Forecast_Data!E411</f>
        <v>0</v>
      </c>
      <c r="D417" s="1">
        <f>Forecast_Data!F411</f>
        <v>0</v>
      </c>
      <c r="E417" s="1">
        <f>Forecast_Data!G411</f>
        <v>0</v>
      </c>
      <c r="F417" s="1">
        <f>Forecast_Data!H411</f>
        <v>0</v>
      </c>
      <c r="G417" s="1">
        <f>Forecast_Data!I411</f>
        <v>0</v>
      </c>
      <c r="H417" s="1">
        <f>Forecast_Data!J411</f>
        <v>48</v>
      </c>
      <c r="I417" s="1">
        <f>Forecast_Data!K411</f>
        <v>1</v>
      </c>
      <c r="J417" s="1" t="str">
        <f>Forecast_Data!L411</f>
        <v>Josh Scobee</v>
      </c>
      <c r="K417" s="2">
        <f>VLOOKUP(J417,Estimates!$C$9:$F$35,4,FALSE)</f>
        <v>14.1050498850661</v>
      </c>
      <c r="L417" s="2">
        <f t="shared" si="29"/>
        <v>0.37260000000000004</v>
      </c>
      <c r="M417" s="13">
        <f t="shared" si="30"/>
        <v>0.75616316515048998</v>
      </c>
      <c r="N417" s="13">
        <f t="shared" si="31"/>
        <v>0.24383683484951002</v>
      </c>
      <c r="O417" s="4">
        <f t="shared" si="32"/>
        <v>5.9456402029427223E-2</v>
      </c>
    </row>
    <row r="418" spans="1:15" x14ac:dyDescent="0.25">
      <c r="A418" s="1">
        <f>Forecast_Data!C412</f>
        <v>2013</v>
      </c>
      <c r="B418" s="1">
        <v>1</v>
      </c>
      <c r="C418" s="1">
        <f>Forecast_Data!E412</f>
        <v>0</v>
      </c>
      <c r="D418" s="1">
        <f>Forecast_Data!F412</f>
        <v>0</v>
      </c>
      <c r="E418" s="1">
        <f>Forecast_Data!G412</f>
        <v>0</v>
      </c>
      <c r="F418" s="1">
        <f>Forecast_Data!H412</f>
        <v>0</v>
      </c>
      <c r="G418" s="1">
        <f>Forecast_Data!I412</f>
        <v>0</v>
      </c>
      <c r="H418" s="1">
        <f>Forecast_Data!J412</f>
        <v>34</v>
      </c>
      <c r="I418" s="1">
        <f>Forecast_Data!K412</f>
        <v>1</v>
      </c>
      <c r="J418" s="1" t="str">
        <f>Forecast_Data!L412</f>
        <v>Josh Scobee</v>
      </c>
      <c r="K418" s="2">
        <f>VLOOKUP(J418,Estimates!$C$9:$F$35,4,FALSE)</f>
        <v>14.1050498850661</v>
      </c>
      <c r="L418" s="2">
        <f t="shared" si="29"/>
        <v>0.37260000000000004</v>
      </c>
      <c r="M418" s="13">
        <f t="shared" si="30"/>
        <v>0.92810751347275544</v>
      </c>
      <c r="N418" s="13">
        <f t="shared" si="31"/>
        <v>7.1892486527244559E-2</v>
      </c>
      <c r="O418" s="4">
        <f t="shared" si="32"/>
        <v>5.1685296190700407E-3</v>
      </c>
    </row>
    <row r="419" spans="1:15" x14ac:dyDescent="0.25">
      <c r="A419" s="1">
        <f>Forecast_Data!C413</f>
        <v>2013</v>
      </c>
      <c r="B419" s="1">
        <v>1</v>
      </c>
      <c r="C419" s="1">
        <f>Forecast_Data!E413</f>
        <v>0</v>
      </c>
      <c r="D419" s="1">
        <f>Forecast_Data!F413</f>
        <v>0</v>
      </c>
      <c r="E419" s="1">
        <f>Forecast_Data!G413</f>
        <v>0</v>
      </c>
      <c r="F419" s="1">
        <f>Forecast_Data!H413</f>
        <v>1</v>
      </c>
      <c r="G419" s="1">
        <f>Forecast_Data!I413</f>
        <v>0</v>
      </c>
      <c r="H419" s="1">
        <f>Forecast_Data!J413</f>
        <v>30</v>
      </c>
      <c r="I419" s="1">
        <f>Forecast_Data!K413</f>
        <v>1</v>
      </c>
      <c r="J419" s="1" t="str">
        <f>Forecast_Data!L413</f>
        <v>Josh Scobee</v>
      </c>
      <c r="K419" s="2">
        <f>VLOOKUP(J419,Estimates!$C$9:$F$35,4,FALSE)</f>
        <v>14.1050498850661</v>
      </c>
      <c r="L419" s="2">
        <f t="shared" si="29"/>
        <v>0.37260000000000004</v>
      </c>
      <c r="M419" s="13">
        <f t="shared" si="30"/>
        <v>0.9455697129391365</v>
      </c>
      <c r="N419" s="13">
        <f t="shared" si="31"/>
        <v>5.4430287060863503E-2</v>
      </c>
      <c r="O419" s="4">
        <f t="shared" si="32"/>
        <v>2.9626561495280047E-3</v>
      </c>
    </row>
    <row r="420" spans="1:15" x14ac:dyDescent="0.25">
      <c r="A420" s="1">
        <f>Forecast_Data!C414</f>
        <v>2013</v>
      </c>
      <c r="B420" s="1">
        <v>1</v>
      </c>
      <c r="C420" s="1">
        <f>Forecast_Data!E414</f>
        <v>0</v>
      </c>
      <c r="D420" s="1">
        <f>Forecast_Data!F414</f>
        <v>0</v>
      </c>
      <c r="E420" s="1">
        <f>Forecast_Data!G414</f>
        <v>0</v>
      </c>
      <c r="F420" s="1">
        <f>Forecast_Data!H414</f>
        <v>1</v>
      </c>
      <c r="G420" s="1">
        <f>Forecast_Data!I414</f>
        <v>0</v>
      </c>
      <c r="H420" s="1">
        <f>Forecast_Data!J414</f>
        <v>49</v>
      </c>
      <c r="I420" s="1">
        <f>Forecast_Data!K414</f>
        <v>0</v>
      </c>
      <c r="J420" s="1" t="str">
        <f>Forecast_Data!L414</f>
        <v>Josh Scobee</v>
      </c>
      <c r="K420" s="2">
        <f>VLOOKUP(J420,Estimates!$C$9:$F$35,4,FALSE)</f>
        <v>14.1050498850661</v>
      </c>
      <c r="L420" s="2">
        <f t="shared" si="29"/>
        <v>0.37260000000000004</v>
      </c>
      <c r="M420" s="13">
        <f t="shared" si="30"/>
        <v>0.68768824844276466</v>
      </c>
      <c r="N420" s="13">
        <f t="shared" si="31"/>
        <v>-0.68768824844276466</v>
      </c>
      <c r="O420" s="4">
        <f t="shared" si="32"/>
        <v>0.47291512704627758</v>
      </c>
    </row>
    <row r="421" spans="1:15" x14ac:dyDescent="0.25">
      <c r="A421" s="1">
        <f>Forecast_Data!C415</f>
        <v>2013</v>
      </c>
      <c r="B421" s="1">
        <v>1</v>
      </c>
      <c r="C421" s="1">
        <f>Forecast_Data!E415</f>
        <v>0</v>
      </c>
      <c r="D421" s="1">
        <f>Forecast_Data!F415</f>
        <v>0</v>
      </c>
      <c r="E421" s="1">
        <f>Forecast_Data!G415</f>
        <v>0</v>
      </c>
      <c r="F421" s="1">
        <f>Forecast_Data!H415</f>
        <v>1</v>
      </c>
      <c r="G421" s="1">
        <f>Forecast_Data!I415</f>
        <v>0</v>
      </c>
      <c r="H421" s="1">
        <f>Forecast_Data!J415</f>
        <v>53</v>
      </c>
      <c r="I421" s="1">
        <f>Forecast_Data!K415</f>
        <v>1</v>
      </c>
      <c r="J421" s="1" t="str">
        <f>Forecast_Data!L415</f>
        <v>Josh Scobee</v>
      </c>
      <c r="K421" s="2">
        <f>VLOOKUP(J421,Estimates!$C$9:$F$35,4,FALSE)</f>
        <v>14.1050498850661</v>
      </c>
      <c r="L421" s="2">
        <f t="shared" si="29"/>
        <v>0.37260000000000004</v>
      </c>
      <c r="M421" s="13">
        <f t="shared" si="30"/>
        <v>0.57378023680612289</v>
      </c>
      <c r="N421" s="13">
        <f t="shared" si="31"/>
        <v>0.42621976319387711</v>
      </c>
      <c r="O421" s="4">
        <f t="shared" si="32"/>
        <v>0.18166328653704469</v>
      </c>
    </row>
    <row r="422" spans="1:15" x14ac:dyDescent="0.25">
      <c r="A422" s="1">
        <f>Forecast_Data!C416</f>
        <v>2013</v>
      </c>
      <c r="B422" s="1">
        <v>1</v>
      </c>
      <c r="C422" s="1">
        <f>Forecast_Data!E416</f>
        <v>0</v>
      </c>
      <c r="D422" s="1">
        <f>Forecast_Data!F416</f>
        <v>0</v>
      </c>
      <c r="E422" s="1">
        <f>Forecast_Data!G416</f>
        <v>0</v>
      </c>
      <c r="F422" s="1">
        <f>Forecast_Data!H416</f>
        <v>0</v>
      </c>
      <c r="G422" s="1">
        <f>Forecast_Data!I416</f>
        <v>0</v>
      </c>
      <c r="H422" s="1">
        <f>Forecast_Data!J416</f>
        <v>37</v>
      </c>
      <c r="I422" s="1">
        <f>Forecast_Data!K416</f>
        <v>1</v>
      </c>
      <c r="J422" s="1" t="str">
        <f>Forecast_Data!L416</f>
        <v>Josh Scobee</v>
      </c>
      <c r="K422" s="2">
        <f>VLOOKUP(J422,Estimates!$C$9:$F$35,4,FALSE)</f>
        <v>14.1050498850661</v>
      </c>
      <c r="L422" s="2">
        <f t="shared" si="29"/>
        <v>0.37260000000000004</v>
      </c>
      <c r="M422" s="13">
        <f t="shared" si="30"/>
        <v>0.90230326925164539</v>
      </c>
      <c r="N422" s="13">
        <f t="shared" si="31"/>
        <v>9.769673074835461E-2</v>
      </c>
      <c r="O422" s="4">
        <f t="shared" si="32"/>
        <v>9.5446511989164973E-3</v>
      </c>
    </row>
    <row r="423" spans="1:15" x14ac:dyDescent="0.25">
      <c r="A423" s="1">
        <f>Forecast_Data!C417</f>
        <v>2014</v>
      </c>
      <c r="B423" s="1">
        <v>1</v>
      </c>
      <c r="C423" s="1">
        <f>Forecast_Data!E417</f>
        <v>0</v>
      </c>
      <c r="D423" s="1">
        <f>Forecast_Data!F417</f>
        <v>0</v>
      </c>
      <c r="E423" s="1">
        <f>Forecast_Data!G417</f>
        <v>0</v>
      </c>
      <c r="F423" s="1">
        <f>Forecast_Data!H417</f>
        <v>0</v>
      </c>
      <c r="G423" s="1">
        <f>Forecast_Data!I417</f>
        <v>0</v>
      </c>
      <c r="H423" s="1">
        <f>Forecast_Data!J417</f>
        <v>28</v>
      </c>
      <c r="I423" s="1">
        <f>Forecast_Data!K417</f>
        <v>1</v>
      </c>
      <c r="J423" s="1" t="str">
        <f>Forecast_Data!L417</f>
        <v>Josh Scobee</v>
      </c>
      <c r="K423" s="2">
        <f>VLOOKUP(J423,Estimates!$C$9:$F$35,4,FALSE)</f>
        <v>14.1050498850661</v>
      </c>
      <c r="L423" s="2">
        <f t="shared" si="29"/>
        <v>0.41460000000000008</v>
      </c>
      <c r="M423" s="13">
        <f t="shared" si="30"/>
        <v>0.96902207880002178</v>
      </c>
      <c r="N423" s="13">
        <f t="shared" si="31"/>
        <v>3.097792119997822E-2</v>
      </c>
      <c r="O423" s="4">
        <f t="shared" si="32"/>
        <v>9.5963160187206007E-4</v>
      </c>
    </row>
    <row r="424" spans="1:15" x14ac:dyDescent="0.25">
      <c r="A424" s="1">
        <f>Forecast_Data!C418</f>
        <v>2015</v>
      </c>
      <c r="B424" s="1">
        <v>1</v>
      </c>
      <c r="C424" s="1">
        <f>Forecast_Data!E418</f>
        <v>0</v>
      </c>
      <c r="D424" s="1">
        <f>Forecast_Data!F418</f>
        <v>0</v>
      </c>
      <c r="E424" s="1">
        <f>Forecast_Data!G418</f>
        <v>0</v>
      </c>
      <c r="F424" s="1">
        <f>Forecast_Data!H418</f>
        <v>0</v>
      </c>
      <c r="G424" s="1">
        <f>Forecast_Data!I418</f>
        <v>0</v>
      </c>
      <c r="H424" s="1">
        <f>Forecast_Data!J418</f>
        <v>21</v>
      </c>
      <c r="I424" s="1">
        <f>Forecast_Data!K418</f>
        <v>1</v>
      </c>
      <c r="J424" s="1" t="str">
        <f>Forecast_Data!L418</f>
        <v>Josh Scobee</v>
      </c>
      <c r="K424" s="2">
        <f>VLOOKUP(J424,Estimates!$C$9:$F$35,4,FALSE)</f>
        <v>14.1050498850661</v>
      </c>
      <c r="L424" s="2">
        <f t="shared" si="29"/>
        <v>0.45660000000000001</v>
      </c>
      <c r="M424" s="13">
        <f t="shared" si="30"/>
        <v>0.99282177571532859</v>
      </c>
      <c r="N424" s="13">
        <f t="shared" si="31"/>
        <v>7.1782242846714084E-3</v>
      </c>
      <c r="O424" s="4">
        <f t="shared" si="32"/>
        <v>5.1526903881046353E-5</v>
      </c>
    </row>
    <row r="425" spans="1:15" x14ac:dyDescent="0.25">
      <c r="A425" s="1">
        <f>Forecast_Data!C419</f>
        <v>2015</v>
      </c>
      <c r="B425" s="1">
        <v>1</v>
      </c>
      <c r="C425" s="1">
        <f>Forecast_Data!E419</f>
        <v>0</v>
      </c>
      <c r="D425" s="1">
        <f>Forecast_Data!F419</f>
        <v>0</v>
      </c>
      <c r="E425" s="1">
        <f>Forecast_Data!G419</f>
        <v>0</v>
      </c>
      <c r="F425" s="1">
        <f>Forecast_Data!H419</f>
        <v>0</v>
      </c>
      <c r="G425" s="1">
        <f>Forecast_Data!I419</f>
        <v>0</v>
      </c>
      <c r="H425" s="1">
        <f>Forecast_Data!J419</f>
        <v>41</v>
      </c>
      <c r="I425" s="1">
        <f>Forecast_Data!K419</f>
        <v>1</v>
      </c>
      <c r="J425" s="1" t="str">
        <f>Forecast_Data!L419</f>
        <v>Josh Scobee</v>
      </c>
      <c r="K425" s="2">
        <f>VLOOKUP(J425,Estimates!$C$9:$F$35,4,FALSE)</f>
        <v>14.1050498850661</v>
      </c>
      <c r="L425" s="2">
        <f t="shared" si="29"/>
        <v>0.45660000000000001</v>
      </c>
      <c r="M425" s="13">
        <f t="shared" si="30"/>
        <v>0.87081068041432053</v>
      </c>
      <c r="N425" s="13">
        <f t="shared" si="31"/>
        <v>0.12918931958567947</v>
      </c>
      <c r="O425" s="4">
        <f t="shared" si="32"/>
        <v>1.6689880295010825E-2</v>
      </c>
    </row>
    <row r="426" spans="1:15" x14ac:dyDescent="0.25">
      <c r="A426" s="1">
        <f>Forecast_Data!C420</f>
        <v>2012</v>
      </c>
      <c r="B426" s="1">
        <v>1</v>
      </c>
      <c r="C426" s="1">
        <f>Forecast_Data!E420</f>
        <v>0</v>
      </c>
      <c r="D426" s="1">
        <f>Forecast_Data!F420</f>
        <v>0</v>
      </c>
      <c r="E426" s="1">
        <f>Forecast_Data!G420</f>
        <v>1</v>
      </c>
      <c r="F426" s="1">
        <f>Forecast_Data!H420</f>
        <v>0</v>
      </c>
      <c r="G426" s="1">
        <f>Forecast_Data!I420</f>
        <v>0</v>
      </c>
      <c r="H426" s="1">
        <f>Forecast_Data!J420</f>
        <v>44</v>
      </c>
      <c r="I426" s="1">
        <f>Forecast_Data!K420</f>
        <v>1</v>
      </c>
      <c r="J426" s="1" t="str">
        <f>Forecast_Data!L420</f>
        <v>Josh Scobee</v>
      </c>
      <c r="K426" s="2">
        <f>VLOOKUP(J426,Estimates!$C$9:$F$35,4,FALSE)</f>
        <v>14.1050498850661</v>
      </c>
      <c r="L426" s="2">
        <f t="shared" si="29"/>
        <v>0.3306</v>
      </c>
      <c r="M426" s="13">
        <f t="shared" si="30"/>
        <v>0.78486508321935244</v>
      </c>
      <c r="N426" s="13">
        <f t="shared" si="31"/>
        <v>0.21513491678064756</v>
      </c>
      <c r="O426" s="4">
        <f t="shared" si="32"/>
        <v>4.6283032418216151E-2</v>
      </c>
    </row>
    <row r="427" spans="1:15" x14ac:dyDescent="0.25">
      <c r="A427" s="1">
        <f>Forecast_Data!C421</f>
        <v>2012</v>
      </c>
      <c r="B427" s="1">
        <v>1</v>
      </c>
      <c r="C427" s="1">
        <f>Forecast_Data!E421</f>
        <v>0</v>
      </c>
      <c r="D427" s="1">
        <f>Forecast_Data!F421</f>
        <v>0</v>
      </c>
      <c r="E427" s="1">
        <f>Forecast_Data!G421</f>
        <v>1</v>
      </c>
      <c r="F427" s="1">
        <f>Forecast_Data!H421</f>
        <v>0</v>
      </c>
      <c r="G427" s="1">
        <f>Forecast_Data!I421</f>
        <v>0</v>
      </c>
      <c r="H427" s="1">
        <f>Forecast_Data!J421</f>
        <v>47</v>
      </c>
      <c r="I427" s="1">
        <f>Forecast_Data!K421</f>
        <v>1</v>
      </c>
      <c r="J427" s="1" t="str">
        <f>Forecast_Data!L421</f>
        <v>Josh Scobee</v>
      </c>
      <c r="K427" s="2">
        <f>VLOOKUP(J427,Estimates!$C$9:$F$35,4,FALSE)</f>
        <v>14.1050498850661</v>
      </c>
      <c r="L427" s="2">
        <f t="shared" si="29"/>
        <v>0.3306</v>
      </c>
      <c r="M427" s="13">
        <f t="shared" si="30"/>
        <v>0.73010819829920248</v>
      </c>
      <c r="N427" s="13">
        <f t="shared" si="31"/>
        <v>0.26989180170079752</v>
      </c>
      <c r="O427" s="4">
        <f t="shared" si="32"/>
        <v>7.2841584625302616E-2</v>
      </c>
    </row>
    <row r="428" spans="1:15" x14ac:dyDescent="0.25">
      <c r="A428" s="1">
        <f>Forecast_Data!C422</f>
        <v>2012</v>
      </c>
      <c r="B428" s="1">
        <v>1</v>
      </c>
      <c r="C428" s="1">
        <f>Forecast_Data!E422</f>
        <v>0</v>
      </c>
      <c r="D428" s="1">
        <f>Forecast_Data!F422</f>
        <v>0</v>
      </c>
      <c r="E428" s="1">
        <f>Forecast_Data!G422</f>
        <v>1</v>
      </c>
      <c r="F428" s="1">
        <f>Forecast_Data!H422</f>
        <v>0</v>
      </c>
      <c r="G428" s="1">
        <f>Forecast_Data!I422</f>
        <v>0</v>
      </c>
      <c r="H428" s="1">
        <f>Forecast_Data!J422</f>
        <v>26</v>
      </c>
      <c r="I428" s="1">
        <f>Forecast_Data!K422</f>
        <v>1</v>
      </c>
      <c r="J428" s="1" t="str">
        <f>Forecast_Data!L422</f>
        <v>Josh Scobee</v>
      </c>
      <c r="K428" s="2">
        <f>VLOOKUP(J428,Estimates!$C$9:$F$35,4,FALSE)</f>
        <v>14.1050498850661</v>
      </c>
      <c r="L428" s="2">
        <f t="shared" si="29"/>
        <v>0.3306</v>
      </c>
      <c r="M428" s="13">
        <f t="shared" si="30"/>
        <v>0.97102083505766446</v>
      </c>
      <c r="N428" s="13">
        <f t="shared" si="31"/>
        <v>2.8979164942335545E-2</v>
      </c>
      <c r="O428" s="4">
        <f t="shared" si="32"/>
        <v>8.3979200075508947E-4</v>
      </c>
    </row>
    <row r="429" spans="1:15" x14ac:dyDescent="0.25">
      <c r="A429" s="1">
        <f>Forecast_Data!C423</f>
        <v>2012</v>
      </c>
      <c r="B429" s="1">
        <v>1</v>
      </c>
      <c r="C429" s="1">
        <f>Forecast_Data!E423</f>
        <v>0</v>
      </c>
      <c r="D429" s="1">
        <f>Forecast_Data!F423</f>
        <v>0</v>
      </c>
      <c r="E429" s="1">
        <f>Forecast_Data!G423</f>
        <v>0</v>
      </c>
      <c r="F429" s="1">
        <f>Forecast_Data!H423</f>
        <v>1</v>
      </c>
      <c r="G429" s="1">
        <f>Forecast_Data!I423</f>
        <v>0</v>
      </c>
      <c r="H429" s="1">
        <f>Forecast_Data!J423</f>
        <v>21</v>
      </c>
      <c r="I429" s="1">
        <f>Forecast_Data!K423</f>
        <v>1</v>
      </c>
      <c r="J429" s="1" t="str">
        <f>Forecast_Data!L423</f>
        <v>Josh Scobee</v>
      </c>
      <c r="K429" s="2">
        <f>VLOOKUP(J429,Estimates!$C$9:$F$35,4,FALSE)</f>
        <v>14.1050498850661</v>
      </c>
      <c r="L429" s="2">
        <f t="shared" si="29"/>
        <v>0.3306</v>
      </c>
      <c r="M429" s="13">
        <f t="shared" si="30"/>
        <v>0.98975362173348114</v>
      </c>
      <c r="N429" s="13">
        <f t="shared" si="31"/>
        <v>1.0246378266518863E-2</v>
      </c>
      <c r="O429" s="4">
        <f t="shared" si="32"/>
        <v>1.049882675805901E-4</v>
      </c>
    </row>
    <row r="430" spans="1:15" x14ac:dyDescent="0.25">
      <c r="A430" s="1">
        <f>Forecast_Data!C424</f>
        <v>2012</v>
      </c>
      <c r="B430" s="1">
        <v>1</v>
      </c>
      <c r="C430" s="1">
        <f>Forecast_Data!E424</f>
        <v>0</v>
      </c>
      <c r="D430" s="1">
        <f>Forecast_Data!F424</f>
        <v>0</v>
      </c>
      <c r="E430" s="1">
        <f>Forecast_Data!G424</f>
        <v>0</v>
      </c>
      <c r="F430" s="1">
        <f>Forecast_Data!H424</f>
        <v>1</v>
      </c>
      <c r="G430" s="1">
        <f>Forecast_Data!I424</f>
        <v>0</v>
      </c>
      <c r="H430" s="1">
        <f>Forecast_Data!J424</f>
        <v>31</v>
      </c>
      <c r="I430" s="1">
        <f>Forecast_Data!K424</f>
        <v>1</v>
      </c>
      <c r="J430" s="1" t="str">
        <f>Forecast_Data!L424</f>
        <v>Josh Scobee</v>
      </c>
      <c r="K430" s="2">
        <f>VLOOKUP(J430,Estimates!$C$9:$F$35,4,FALSE)</f>
        <v>14.1050498850661</v>
      </c>
      <c r="L430" s="2">
        <f t="shared" si="29"/>
        <v>0.3306</v>
      </c>
      <c r="M430" s="13">
        <f t="shared" si="30"/>
        <v>0.93519573986679017</v>
      </c>
      <c r="N430" s="13">
        <f t="shared" si="31"/>
        <v>6.4804260133209834E-2</v>
      </c>
      <c r="O430" s="4">
        <f t="shared" si="32"/>
        <v>4.1995921314127299E-3</v>
      </c>
    </row>
    <row r="431" spans="1:15" x14ac:dyDescent="0.25">
      <c r="A431" s="1">
        <f>Forecast_Data!C425</f>
        <v>2012</v>
      </c>
      <c r="B431" s="1">
        <v>1</v>
      </c>
      <c r="C431" s="1">
        <f>Forecast_Data!E425</f>
        <v>0</v>
      </c>
      <c r="D431" s="1">
        <f>Forecast_Data!F425</f>
        <v>0</v>
      </c>
      <c r="E431" s="1">
        <f>Forecast_Data!G425</f>
        <v>1</v>
      </c>
      <c r="F431" s="1">
        <f>Forecast_Data!H425</f>
        <v>1</v>
      </c>
      <c r="G431" s="1">
        <f>Forecast_Data!I425</f>
        <v>0</v>
      </c>
      <c r="H431" s="1">
        <f>Forecast_Data!J425</f>
        <v>50</v>
      </c>
      <c r="I431" s="1">
        <f>Forecast_Data!K425</f>
        <v>1</v>
      </c>
      <c r="J431" s="1" t="str">
        <f>Forecast_Data!L425</f>
        <v>Josh Scobee</v>
      </c>
      <c r="K431" s="2">
        <f>VLOOKUP(J431,Estimates!$C$9:$F$35,4,FALSE)</f>
        <v>14.1050498850661</v>
      </c>
      <c r="L431" s="2">
        <f t="shared" si="29"/>
        <v>0.3306</v>
      </c>
      <c r="M431" s="13">
        <f t="shared" si="30"/>
        <v>0.60662262207500228</v>
      </c>
      <c r="N431" s="13">
        <f t="shared" si="31"/>
        <v>0.39337737792499772</v>
      </c>
      <c r="O431" s="4">
        <f t="shared" si="32"/>
        <v>0.15474576146314648</v>
      </c>
    </row>
    <row r="432" spans="1:15" x14ac:dyDescent="0.25">
      <c r="A432" s="1">
        <f>Forecast_Data!C426</f>
        <v>2012</v>
      </c>
      <c r="B432" s="1">
        <v>1</v>
      </c>
      <c r="C432" s="1">
        <f>Forecast_Data!E426</f>
        <v>0</v>
      </c>
      <c r="D432" s="1">
        <f>Forecast_Data!F426</f>
        <v>0</v>
      </c>
      <c r="E432" s="1">
        <f>Forecast_Data!G426</f>
        <v>1</v>
      </c>
      <c r="F432" s="1">
        <f>Forecast_Data!H426</f>
        <v>1</v>
      </c>
      <c r="G432" s="1">
        <f>Forecast_Data!I426</f>
        <v>0</v>
      </c>
      <c r="H432" s="1">
        <f>Forecast_Data!J426</f>
        <v>40</v>
      </c>
      <c r="I432" s="1">
        <f>Forecast_Data!K426</f>
        <v>1</v>
      </c>
      <c r="J432" s="1" t="str">
        <f>Forecast_Data!L426</f>
        <v>Josh Scobee</v>
      </c>
      <c r="K432" s="2">
        <f>VLOOKUP(J432,Estimates!$C$9:$F$35,4,FALSE)</f>
        <v>14.1050498850661</v>
      </c>
      <c r="L432" s="2">
        <f t="shared" si="29"/>
        <v>0.3306</v>
      </c>
      <c r="M432" s="13">
        <f t="shared" si="30"/>
        <v>0.80936488990551037</v>
      </c>
      <c r="N432" s="13">
        <f t="shared" si="31"/>
        <v>0.19063511009448963</v>
      </c>
      <c r="O432" s="4">
        <f t="shared" si="32"/>
        <v>3.6341745200738185E-2</v>
      </c>
    </row>
    <row r="433" spans="1:15" x14ac:dyDescent="0.25">
      <c r="A433" s="1">
        <f>Forecast_Data!C427</f>
        <v>2012</v>
      </c>
      <c r="B433" s="1">
        <v>1</v>
      </c>
      <c r="C433" s="1">
        <f>Forecast_Data!E427</f>
        <v>0</v>
      </c>
      <c r="D433" s="1">
        <f>Forecast_Data!F427</f>
        <v>0</v>
      </c>
      <c r="E433" s="1">
        <f>Forecast_Data!G427</f>
        <v>1</v>
      </c>
      <c r="F433" s="1">
        <f>Forecast_Data!H427</f>
        <v>1</v>
      </c>
      <c r="G433" s="1">
        <f>Forecast_Data!I427</f>
        <v>0</v>
      </c>
      <c r="H433" s="1">
        <f>Forecast_Data!J427</f>
        <v>45</v>
      </c>
      <c r="I433" s="1">
        <f>Forecast_Data!K427</f>
        <v>1</v>
      </c>
      <c r="J433" s="1" t="str">
        <f>Forecast_Data!L427</f>
        <v>Josh Scobee</v>
      </c>
      <c r="K433" s="2">
        <f>VLOOKUP(J433,Estimates!$C$9:$F$35,4,FALSE)</f>
        <v>14.1050498850661</v>
      </c>
      <c r="L433" s="2">
        <f t="shared" si="29"/>
        <v>0.3306</v>
      </c>
      <c r="M433" s="13">
        <f t="shared" si="30"/>
        <v>0.7238738449623936</v>
      </c>
      <c r="N433" s="13">
        <f t="shared" si="31"/>
        <v>0.2761261550376064</v>
      </c>
      <c r="O433" s="4">
        <f t="shared" si="32"/>
        <v>7.6245653495852245E-2</v>
      </c>
    </row>
    <row r="434" spans="1:15" x14ac:dyDescent="0.25">
      <c r="A434" s="1">
        <f>Forecast_Data!C428</f>
        <v>2012</v>
      </c>
      <c r="B434" s="1">
        <v>1</v>
      </c>
      <c r="C434" s="1">
        <f>Forecast_Data!E428</f>
        <v>0</v>
      </c>
      <c r="D434" s="1">
        <f>Forecast_Data!F428</f>
        <v>1</v>
      </c>
      <c r="E434" s="1">
        <f>Forecast_Data!G428</f>
        <v>1</v>
      </c>
      <c r="F434" s="1">
        <f>Forecast_Data!H428</f>
        <v>0</v>
      </c>
      <c r="G434" s="1">
        <f>Forecast_Data!I428</f>
        <v>0</v>
      </c>
      <c r="H434" s="1">
        <f>Forecast_Data!J428</f>
        <v>38</v>
      </c>
      <c r="I434" s="1">
        <f>Forecast_Data!K428</f>
        <v>1</v>
      </c>
      <c r="J434" s="1" t="str">
        <f>Forecast_Data!L428</f>
        <v>Josh Scobee</v>
      </c>
      <c r="K434" s="2">
        <f>VLOOKUP(J434,Estimates!$C$9:$F$35,4,FALSE)</f>
        <v>14.1050498850661</v>
      </c>
      <c r="L434" s="2">
        <f t="shared" si="29"/>
        <v>0.3306</v>
      </c>
      <c r="M434" s="13">
        <f t="shared" si="30"/>
        <v>0.81982579355541096</v>
      </c>
      <c r="N434" s="13">
        <f t="shared" si="31"/>
        <v>0.18017420644458904</v>
      </c>
      <c r="O434" s="4">
        <f t="shared" si="32"/>
        <v>3.2462744667937388E-2</v>
      </c>
    </row>
    <row r="435" spans="1:15" x14ac:dyDescent="0.25">
      <c r="A435" s="1">
        <f>Forecast_Data!C429</f>
        <v>2012</v>
      </c>
      <c r="B435" s="1">
        <v>1</v>
      </c>
      <c r="C435" s="1">
        <f>Forecast_Data!E429</f>
        <v>0</v>
      </c>
      <c r="D435" s="1">
        <f>Forecast_Data!F429</f>
        <v>1</v>
      </c>
      <c r="E435" s="1">
        <f>Forecast_Data!G429</f>
        <v>1</v>
      </c>
      <c r="F435" s="1">
        <f>Forecast_Data!H429</f>
        <v>0</v>
      </c>
      <c r="G435" s="1">
        <f>Forecast_Data!I429</f>
        <v>0</v>
      </c>
      <c r="H435" s="1">
        <f>Forecast_Data!J429</f>
        <v>22</v>
      </c>
      <c r="I435" s="1">
        <f>Forecast_Data!K429</f>
        <v>1</v>
      </c>
      <c r="J435" s="1" t="str">
        <f>Forecast_Data!L429</f>
        <v>Josh Scobee</v>
      </c>
      <c r="K435" s="2">
        <f>VLOOKUP(J435,Estimates!$C$9:$F$35,4,FALSE)</f>
        <v>14.1050498850661</v>
      </c>
      <c r="L435" s="2">
        <f t="shared" si="29"/>
        <v>0.3306</v>
      </c>
      <c r="M435" s="13">
        <f t="shared" si="30"/>
        <v>0.98194160029892696</v>
      </c>
      <c r="N435" s="13">
        <f t="shared" si="31"/>
        <v>1.8058399701073036E-2</v>
      </c>
      <c r="O435" s="4">
        <f t="shared" si="32"/>
        <v>3.2610579976371471E-4</v>
      </c>
    </row>
    <row r="436" spans="1:15" x14ac:dyDescent="0.25">
      <c r="A436" s="1">
        <f>Forecast_Data!C430</f>
        <v>2012</v>
      </c>
      <c r="B436" s="1">
        <v>1</v>
      </c>
      <c r="C436" s="1">
        <f>Forecast_Data!E430</f>
        <v>0</v>
      </c>
      <c r="D436" s="1">
        <f>Forecast_Data!F430</f>
        <v>1</v>
      </c>
      <c r="E436" s="1">
        <f>Forecast_Data!G430</f>
        <v>1</v>
      </c>
      <c r="F436" s="1">
        <f>Forecast_Data!H430</f>
        <v>0</v>
      </c>
      <c r="G436" s="1">
        <f>Forecast_Data!I430</f>
        <v>0</v>
      </c>
      <c r="H436" s="1">
        <f>Forecast_Data!J430</f>
        <v>32</v>
      </c>
      <c r="I436" s="1">
        <f>Forecast_Data!K430</f>
        <v>1</v>
      </c>
      <c r="J436" s="1" t="str">
        <f>Forecast_Data!L430</f>
        <v>Josh Scobee</v>
      </c>
      <c r="K436" s="2">
        <f>VLOOKUP(J436,Estimates!$C$9:$F$35,4,FALSE)</f>
        <v>14.1050498850661</v>
      </c>
      <c r="L436" s="2">
        <f t="shared" si="29"/>
        <v>0.3306</v>
      </c>
      <c r="M436" s="13">
        <f t="shared" si="30"/>
        <v>0.90062641336788163</v>
      </c>
      <c r="N436" s="13">
        <f t="shared" si="31"/>
        <v>9.9373586632118371E-2</v>
      </c>
      <c r="O436" s="4">
        <f t="shared" si="32"/>
        <v>9.8751097201311352E-3</v>
      </c>
    </row>
    <row r="437" spans="1:15" x14ac:dyDescent="0.25">
      <c r="A437" s="1">
        <f>Forecast_Data!C431</f>
        <v>2012</v>
      </c>
      <c r="B437" s="1">
        <v>1</v>
      </c>
      <c r="C437" s="1">
        <f>Forecast_Data!E431</f>
        <v>0</v>
      </c>
      <c r="D437" s="1">
        <f>Forecast_Data!F431</f>
        <v>0</v>
      </c>
      <c r="E437" s="1">
        <f>Forecast_Data!G431</f>
        <v>0</v>
      </c>
      <c r="F437" s="1">
        <f>Forecast_Data!H431</f>
        <v>1</v>
      </c>
      <c r="G437" s="1">
        <f>Forecast_Data!I431</f>
        <v>0</v>
      </c>
      <c r="H437" s="1">
        <f>Forecast_Data!J431</f>
        <v>41</v>
      </c>
      <c r="I437" s="1">
        <f>Forecast_Data!K431</f>
        <v>1</v>
      </c>
      <c r="J437" s="1" t="str">
        <f>Forecast_Data!L431</f>
        <v>Josh Scobee</v>
      </c>
      <c r="K437" s="2">
        <f>VLOOKUP(J437,Estimates!$C$9:$F$35,4,FALSE)</f>
        <v>14.1050498850661</v>
      </c>
      <c r="L437" s="2">
        <f t="shared" si="29"/>
        <v>0.3306</v>
      </c>
      <c r="M437" s="13">
        <f t="shared" si="30"/>
        <v>0.82479501899679653</v>
      </c>
      <c r="N437" s="13">
        <f t="shared" si="31"/>
        <v>0.17520498100320347</v>
      </c>
      <c r="O437" s="4">
        <f t="shared" si="32"/>
        <v>3.0696785368332889E-2</v>
      </c>
    </row>
    <row r="438" spans="1:15" x14ac:dyDescent="0.25">
      <c r="A438" s="1">
        <f>Forecast_Data!C432</f>
        <v>2012</v>
      </c>
      <c r="B438" s="1">
        <v>1</v>
      </c>
      <c r="C438" s="1">
        <f>Forecast_Data!E432</f>
        <v>1</v>
      </c>
      <c r="D438" s="1">
        <f>Forecast_Data!F432</f>
        <v>0</v>
      </c>
      <c r="E438" s="1">
        <f>Forecast_Data!G432</f>
        <v>1</v>
      </c>
      <c r="F438" s="1">
        <f>Forecast_Data!H432</f>
        <v>0</v>
      </c>
      <c r="G438" s="1">
        <f>Forecast_Data!I432</f>
        <v>0</v>
      </c>
      <c r="H438" s="1">
        <f>Forecast_Data!J432</f>
        <v>36</v>
      </c>
      <c r="I438" s="1">
        <f>Forecast_Data!K432</f>
        <v>1</v>
      </c>
      <c r="J438" s="1" t="str">
        <f>Forecast_Data!L432</f>
        <v>Josh Scobee</v>
      </c>
      <c r="K438" s="2">
        <f>VLOOKUP(J438,Estimates!$C$9:$F$35,4,FALSE)</f>
        <v>14.1050498850661</v>
      </c>
      <c r="L438" s="2">
        <f t="shared" si="29"/>
        <v>0.3306</v>
      </c>
      <c r="M438" s="13">
        <f t="shared" si="30"/>
        <v>0.85621790956951194</v>
      </c>
      <c r="N438" s="13">
        <f t="shared" si="31"/>
        <v>0.14378209043048806</v>
      </c>
      <c r="O438" s="4">
        <f t="shared" si="32"/>
        <v>2.0673289528561047E-2</v>
      </c>
    </row>
    <row r="439" spans="1:15" x14ac:dyDescent="0.25">
      <c r="A439" s="1">
        <f>Forecast_Data!C433</f>
        <v>2012</v>
      </c>
      <c r="B439" s="1">
        <v>1</v>
      </c>
      <c r="C439" s="1">
        <f>Forecast_Data!E433</f>
        <v>0</v>
      </c>
      <c r="D439" s="1">
        <f>Forecast_Data!F433</f>
        <v>0</v>
      </c>
      <c r="E439" s="1">
        <f>Forecast_Data!G433</f>
        <v>1</v>
      </c>
      <c r="F439" s="1">
        <f>Forecast_Data!H433</f>
        <v>1</v>
      </c>
      <c r="G439" s="1">
        <f>Forecast_Data!I433</f>
        <v>0</v>
      </c>
      <c r="H439" s="1">
        <f>Forecast_Data!J433</f>
        <v>31</v>
      </c>
      <c r="I439" s="1">
        <f>Forecast_Data!K433</f>
        <v>1</v>
      </c>
      <c r="J439" s="1" t="str">
        <f>Forecast_Data!L433</f>
        <v>Josh Scobee</v>
      </c>
      <c r="K439" s="2">
        <f>VLOOKUP(J439,Estimates!$C$9:$F$35,4,FALSE)</f>
        <v>14.1050498850661</v>
      </c>
      <c r="L439" s="2">
        <f t="shared" si="29"/>
        <v>0.3306</v>
      </c>
      <c r="M439" s="13">
        <f t="shared" si="30"/>
        <v>0.92196646811502347</v>
      </c>
      <c r="N439" s="13">
        <f t="shared" si="31"/>
        <v>7.8033531884976526E-2</v>
      </c>
      <c r="O439" s="4">
        <f t="shared" si="32"/>
        <v>6.0892320984436482E-3</v>
      </c>
    </row>
    <row r="440" spans="1:15" x14ac:dyDescent="0.25">
      <c r="A440" s="1">
        <f>Forecast_Data!C434</f>
        <v>2012</v>
      </c>
      <c r="B440" s="1">
        <v>1</v>
      </c>
      <c r="C440" s="1">
        <f>Forecast_Data!E434</f>
        <v>0</v>
      </c>
      <c r="D440" s="1">
        <f>Forecast_Data!F434</f>
        <v>0</v>
      </c>
      <c r="E440" s="1">
        <f>Forecast_Data!G434</f>
        <v>1</v>
      </c>
      <c r="F440" s="1">
        <f>Forecast_Data!H434</f>
        <v>1</v>
      </c>
      <c r="G440" s="1">
        <f>Forecast_Data!I434</f>
        <v>0</v>
      </c>
      <c r="H440" s="1">
        <f>Forecast_Data!J434</f>
        <v>55</v>
      </c>
      <c r="I440" s="1">
        <f>Forecast_Data!K434</f>
        <v>0</v>
      </c>
      <c r="J440" s="1" t="str">
        <f>Forecast_Data!L434</f>
        <v>Josh Scobee</v>
      </c>
      <c r="K440" s="2">
        <f>VLOOKUP(J440,Estimates!$C$9:$F$35,4,FALSE)</f>
        <v>14.1050498850661</v>
      </c>
      <c r="L440" s="2">
        <f t="shared" si="29"/>
        <v>0.3306</v>
      </c>
      <c r="M440" s="13">
        <f t="shared" si="30"/>
        <v>0.44200660107461925</v>
      </c>
      <c r="N440" s="13">
        <f t="shared" si="31"/>
        <v>-0.44200660107461925</v>
      </c>
      <c r="O440" s="4">
        <f t="shared" si="32"/>
        <v>0.19536983539353761</v>
      </c>
    </row>
    <row r="441" spans="1:15" x14ac:dyDescent="0.25">
      <c r="A441" s="1">
        <f>Forecast_Data!C435</f>
        <v>2012</v>
      </c>
      <c r="B441" s="1">
        <v>1</v>
      </c>
      <c r="C441" s="1">
        <f>Forecast_Data!E435</f>
        <v>0</v>
      </c>
      <c r="D441" s="1">
        <f>Forecast_Data!F435</f>
        <v>0</v>
      </c>
      <c r="E441" s="1">
        <f>Forecast_Data!G435</f>
        <v>1</v>
      </c>
      <c r="F441" s="1">
        <f>Forecast_Data!H435</f>
        <v>1</v>
      </c>
      <c r="G441" s="1">
        <f>Forecast_Data!I435</f>
        <v>0</v>
      </c>
      <c r="H441" s="1">
        <f>Forecast_Data!J435</f>
        <v>37</v>
      </c>
      <c r="I441" s="1">
        <f>Forecast_Data!K435</f>
        <v>1</v>
      </c>
      <c r="J441" s="1" t="str">
        <f>Forecast_Data!L435</f>
        <v>Josh Scobee</v>
      </c>
      <c r="K441" s="2">
        <f>VLOOKUP(J441,Estimates!$C$9:$F$35,4,FALSE)</f>
        <v>14.1050498850661</v>
      </c>
      <c r="L441" s="2">
        <f t="shared" si="29"/>
        <v>0.3306</v>
      </c>
      <c r="M441" s="13">
        <f t="shared" si="30"/>
        <v>0.85171311134093008</v>
      </c>
      <c r="N441" s="13">
        <f t="shared" si="31"/>
        <v>0.14828688865906992</v>
      </c>
      <c r="O441" s="4">
        <f t="shared" si="32"/>
        <v>2.1989001348187397E-2</v>
      </c>
    </row>
    <row r="442" spans="1:15" x14ac:dyDescent="0.25">
      <c r="A442" s="1">
        <f>Forecast_Data!C436</f>
        <v>2012</v>
      </c>
      <c r="B442" s="1">
        <v>1</v>
      </c>
      <c r="C442" s="1">
        <f>Forecast_Data!E436</f>
        <v>0</v>
      </c>
      <c r="D442" s="1">
        <f>Forecast_Data!F436</f>
        <v>0</v>
      </c>
      <c r="E442" s="1">
        <f>Forecast_Data!G436</f>
        <v>0</v>
      </c>
      <c r="F442" s="1">
        <f>Forecast_Data!H436</f>
        <v>1</v>
      </c>
      <c r="G442" s="1">
        <f>Forecast_Data!I436</f>
        <v>0</v>
      </c>
      <c r="H442" s="1">
        <f>Forecast_Data!J436</f>
        <v>41</v>
      </c>
      <c r="I442" s="1">
        <f>Forecast_Data!K436</f>
        <v>1</v>
      </c>
      <c r="J442" s="1" t="str">
        <f>Forecast_Data!L436</f>
        <v>Josh Scobee</v>
      </c>
      <c r="K442" s="2">
        <f>VLOOKUP(J442,Estimates!$C$9:$F$35,4,FALSE)</f>
        <v>14.1050498850661</v>
      </c>
      <c r="L442" s="2">
        <f t="shared" si="29"/>
        <v>0.3306</v>
      </c>
      <c r="M442" s="13">
        <f t="shared" si="30"/>
        <v>0.82479501899679653</v>
      </c>
      <c r="N442" s="13">
        <f t="shared" si="31"/>
        <v>0.17520498100320347</v>
      </c>
      <c r="O442" s="4">
        <f t="shared" si="32"/>
        <v>3.0696785368332889E-2</v>
      </c>
    </row>
    <row r="443" spans="1:15" x14ac:dyDescent="0.25">
      <c r="A443" s="1">
        <f>Forecast_Data!C437</f>
        <v>2012</v>
      </c>
      <c r="B443" s="1">
        <v>1</v>
      </c>
      <c r="C443" s="1">
        <f>Forecast_Data!E437</f>
        <v>0</v>
      </c>
      <c r="D443" s="1">
        <f>Forecast_Data!F437</f>
        <v>0</v>
      </c>
      <c r="E443" s="1">
        <f>Forecast_Data!G437</f>
        <v>0</v>
      </c>
      <c r="F443" s="1">
        <f>Forecast_Data!H437</f>
        <v>1</v>
      </c>
      <c r="G443" s="1">
        <f>Forecast_Data!I437</f>
        <v>0</v>
      </c>
      <c r="H443" s="1">
        <f>Forecast_Data!J437</f>
        <v>43</v>
      </c>
      <c r="I443" s="1">
        <f>Forecast_Data!K437</f>
        <v>0</v>
      </c>
      <c r="J443" s="1" t="str">
        <f>Forecast_Data!L437</f>
        <v>Josh Scobee</v>
      </c>
      <c r="K443" s="2">
        <f>VLOOKUP(J443,Estimates!$C$9:$F$35,4,FALSE)</f>
        <v>14.1050498850661</v>
      </c>
      <c r="L443" s="2">
        <f t="shared" si="29"/>
        <v>0.3306</v>
      </c>
      <c r="M443" s="13">
        <f t="shared" si="30"/>
        <v>0.79536445282006274</v>
      </c>
      <c r="N443" s="13">
        <f t="shared" si="31"/>
        <v>-0.79536445282006274</v>
      </c>
      <c r="O443" s="4">
        <f t="shared" si="32"/>
        <v>0.63260461280975777</v>
      </c>
    </row>
    <row r="444" spans="1:15" x14ac:dyDescent="0.25">
      <c r="A444" s="1">
        <f>Forecast_Data!C438</f>
        <v>2012</v>
      </c>
      <c r="B444" s="1">
        <v>1</v>
      </c>
      <c r="C444" s="1">
        <f>Forecast_Data!E438</f>
        <v>0</v>
      </c>
      <c r="D444" s="1">
        <f>Forecast_Data!F438</f>
        <v>0</v>
      </c>
      <c r="E444" s="1">
        <f>Forecast_Data!G438</f>
        <v>0</v>
      </c>
      <c r="F444" s="1">
        <f>Forecast_Data!H438</f>
        <v>1</v>
      </c>
      <c r="G444" s="1">
        <f>Forecast_Data!I438</f>
        <v>0</v>
      </c>
      <c r="H444" s="1">
        <f>Forecast_Data!J438</f>
        <v>35</v>
      </c>
      <c r="I444" s="1">
        <f>Forecast_Data!K438</f>
        <v>1</v>
      </c>
      <c r="J444" s="1" t="str">
        <f>Forecast_Data!L438</f>
        <v>Josh Scobee</v>
      </c>
      <c r="K444" s="2">
        <f>VLOOKUP(J444,Estimates!$C$9:$F$35,4,FALSE)</f>
        <v>14.1050498850661</v>
      </c>
      <c r="L444" s="2">
        <f t="shared" si="29"/>
        <v>0.3306</v>
      </c>
      <c r="M444" s="13">
        <f t="shared" si="30"/>
        <v>0.89720849209369191</v>
      </c>
      <c r="N444" s="13">
        <f t="shared" si="31"/>
        <v>0.10279150790630809</v>
      </c>
      <c r="O444" s="4">
        <f t="shared" si="32"/>
        <v>1.0566094097652598E-2</v>
      </c>
    </row>
    <row r="445" spans="1:15" x14ac:dyDescent="0.25">
      <c r="A445" s="1">
        <f>Forecast_Data!C439</f>
        <v>2012</v>
      </c>
      <c r="B445" s="1">
        <v>1</v>
      </c>
      <c r="C445" s="1">
        <f>Forecast_Data!E439</f>
        <v>0</v>
      </c>
      <c r="D445" s="1">
        <f>Forecast_Data!F439</f>
        <v>0</v>
      </c>
      <c r="E445" s="1">
        <f>Forecast_Data!G439</f>
        <v>0</v>
      </c>
      <c r="F445" s="1">
        <f>Forecast_Data!H439</f>
        <v>1</v>
      </c>
      <c r="G445" s="1">
        <f>Forecast_Data!I439</f>
        <v>0</v>
      </c>
      <c r="H445" s="1">
        <f>Forecast_Data!J439</f>
        <v>42</v>
      </c>
      <c r="I445" s="1">
        <f>Forecast_Data!K439</f>
        <v>1</v>
      </c>
      <c r="J445" s="1" t="str">
        <f>Forecast_Data!L439</f>
        <v>Josh Scobee</v>
      </c>
      <c r="K445" s="2">
        <f>VLOOKUP(J445,Estimates!$C$9:$F$35,4,FALSE)</f>
        <v>14.1050498850661</v>
      </c>
      <c r="L445" s="2">
        <f t="shared" si="29"/>
        <v>0.3306</v>
      </c>
      <c r="M445" s="13">
        <f t="shared" si="30"/>
        <v>0.81050569170846842</v>
      </c>
      <c r="N445" s="13">
        <f t="shared" si="31"/>
        <v>0.18949430829153158</v>
      </c>
      <c r="O445" s="4">
        <f t="shared" si="32"/>
        <v>3.5908092874886013E-2</v>
      </c>
    </row>
    <row r="446" spans="1:15" x14ac:dyDescent="0.25">
      <c r="A446" s="1">
        <f>Forecast_Data!C440</f>
        <v>2013</v>
      </c>
      <c r="B446" s="1">
        <v>1</v>
      </c>
      <c r="C446" s="1">
        <f>Forecast_Data!E440</f>
        <v>0</v>
      </c>
      <c r="D446" s="1">
        <f>Forecast_Data!F440</f>
        <v>0</v>
      </c>
      <c r="E446" s="1">
        <f>Forecast_Data!G440</f>
        <v>1</v>
      </c>
      <c r="F446" s="1">
        <f>Forecast_Data!H440</f>
        <v>1</v>
      </c>
      <c r="G446" s="1">
        <f>Forecast_Data!I440</f>
        <v>0</v>
      </c>
      <c r="H446" s="1">
        <f>Forecast_Data!J440</f>
        <v>27</v>
      </c>
      <c r="I446" s="1">
        <f>Forecast_Data!K440</f>
        <v>1</v>
      </c>
      <c r="J446" s="1" t="str">
        <f>Forecast_Data!L440</f>
        <v>Josh Scobee</v>
      </c>
      <c r="K446" s="2">
        <f>VLOOKUP(J446,Estimates!$C$9:$F$35,4,FALSE)</f>
        <v>14.1050498850661</v>
      </c>
      <c r="L446" s="2">
        <f t="shared" si="29"/>
        <v>0.37260000000000004</v>
      </c>
      <c r="M446" s="13">
        <f t="shared" si="30"/>
        <v>0.95847786338283913</v>
      </c>
      <c r="N446" s="13">
        <f t="shared" si="31"/>
        <v>4.1522136617160865E-2</v>
      </c>
      <c r="O446" s="4">
        <f t="shared" si="32"/>
        <v>1.7240878292541712E-3</v>
      </c>
    </row>
    <row r="447" spans="1:15" x14ac:dyDescent="0.25">
      <c r="A447" s="1">
        <f>Forecast_Data!C441</f>
        <v>2013</v>
      </c>
      <c r="B447" s="1">
        <v>1</v>
      </c>
      <c r="C447" s="1">
        <f>Forecast_Data!E441</f>
        <v>0</v>
      </c>
      <c r="D447" s="1">
        <f>Forecast_Data!F441</f>
        <v>0</v>
      </c>
      <c r="E447" s="1">
        <f>Forecast_Data!G441</f>
        <v>0</v>
      </c>
      <c r="F447" s="1">
        <f>Forecast_Data!H441</f>
        <v>1</v>
      </c>
      <c r="G447" s="1">
        <f>Forecast_Data!I441</f>
        <v>1</v>
      </c>
      <c r="H447" s="1">
        <f>Forecast_Data!J441</f>
        <v>50</v>
      </c>
      <c r="I447" s="1">
        <f>Forecast_Data!K441</f>
        <v>1</v>
      </c>
      <c r="J447" s="1" t="str">
        <f>Forecast_Data!L441</f>
        <v>Josh Scobee</v>
      </c>
      <c r="K447" s="2">
        <f>VLOOKUP(J447,Estimates!$C$9:$F$35,4,FALSE)</f>
        <v>14.1050498850661</v>
      </c>
      <c r="L447" s="2">
        <f t="shared" si="29"/>
        <v>0.37260000000000004</v>
      </c>
      <c r="M447" s="13">
        <f t="shared" si="30"/>
        <v>0.83946518773728351</v>
      </c>
      <c r="N447" s="13">
        <f t="shared" si="31"/>
        <v>0.16053481226271649</v>
      </c>
      <c r="O447" s="4">
        <f t="shared" si="32"/>
        <v>2.5771425948225627E-2</v>
      </c>
    </row>
    <row r="448" spans="1:15" x14ac:dyDescent="0.25">
      <c r="A448" s="1">
        <f>Forecast_Data!C442</f>
        <v>2013</v>
      </c>
      <c r="B448" s="1">
        <v>1</v>
      </c>
      <c r="C448" s="1">
        <f>Forecast_Data!E442</f>
        <v>0</v>
      </c>
      <c r="D448" s="1">
        <f>Forecast_Data!F442</f>
        <v>0</v>
      </c>
      <c r="E448" s="1">
        <f>Forecast_Data!G442</f>
        <v>0</v>
      </c>
      <c r="F448" s="1">
        <f>Forecast_Data!H442</f>
        <v>1</v>
      </c>
      <c r="G448" s="1">
        <f>Forecast_Data!I442</f>
        <v>1</v>
      </c>
      <c r="H448" s="1">
        <f>Forecast_Data!J442</f>
        <v>30</v>
      </c>
      <c r="I448" s="1">
        <f>Forecast_Data!K442</f>
        <v>1</v>
      </c>
      <c r="J448" s="1" t="str">
        <f>Forecast_Data!L442</f>
        <v>Josh Scobee</v>
      </c>
      <c r="K448" s="2">
        <f>VLOOKUP(J448,Estimates!$C$9:$F$35,4,FALSE)</f>
        <v>14.1050498850661</v>
      </c>
      <c r="L448" s="2">
        <f t="shared" si="29"/>
        <v>0.37260000000000004</v>
      </c>
      <c r="M448" s="13">
        <f t="shared" si="30"/>
        <v>0.97883406918074878</v>
      </c>
      <c r="N448" s="13">
        <f t="shared" si="31"/>
        <v>2.1165930819251222E-2</v>
      </c>
      <c r="O448" s="4">
        <f t="shared" si="32"/>
        <v>4.479966274453287E-4</v>
      </c>
    </row>
    <row r="449" spans="1:15" x14ac:dyDescent="0.25">
      <c r="A449" s="1">
        <f>Forecast_Data!C443</f>
        <v>2013</v>
      </c>
      <c r="B449" s="1">
        <v>1</v>
      </c>
      <c r="C449" s="1">
        <f>Forecast_Data!E443</f>
        <v>0</v>
      </c>
      <c r="D449" s="1">
        <f>Forecast_Data!F443</f>
        <v>0</v>
      </c>
      <c r="E449" s="1">
        <f>Forecast_Data!G443</f>
        <v>1</v>
      </c>
      <c r="F449" s="1">
        <f>Forecast_Data!H443</f>
        <v>1</v>
      </c>
      <c r="G449" s="1">
        <f>Forecast_Data!I443</f>
        <v>0</v>
      </c>
      <c r="H449" s="1">
        <f>Forecast_Data!J443</f>
        <v>30</v>
      </c>
      <c r="I449" s="1">
        <f>Forecast_Data!K443</f>
        <v>1</v>
      </c>
      <c r="J449" s="1" t="str">
        <f>Forecast_Data!L443</f>
        <v>Josh Scobee</v>
      </c>
      <c r="K449" s="2">
        <f>VLOOKUP(J449,Estimates!$C$9:$F$35,4,FALSE)</f>
        <v>14.1050498850661</v>
      </c>
      <c r="L449" s="2">
        <f t="shared" si="29"/>
        <v>0.37260000000000004</v>
      </c>
      <c r="M449" s="13">
        <f t="shared" si="30"/>
        <v>0.93430944771085678</v>
      </c>
      <c r="N449" s="13">
        <f t="shared" si="31"/>
        <v>6.5690552289143223E-2</v>
      </c>
      <c r="O449" s="4">
        <f t="shared" si="32"/>
        <v>4.3152486600526599E-3</v>
      </c>
    </row>
    <row r="450" spans="1:15" x14ac:dyDescent="0.25">
      <c r="A450" s="1">
        <f>Forecast_Data!C444</f>
        <v>2013</v>
      </c>
      <c r="B450" s="1">
        <v>1</v>
      </c>
      <c r="C450" s="1">
        <f>Forecast_Data!E444</f>
        <v>0</v>
      </c>
      <c r="D450" s="1">
        <f>Forecast_Data!F444</f>
        <v>0</v>
      </c>
      <c r="E450" s="1">
        <f>Forecast_Data!G444</f>
        <v>1</v>
      </c>
      <c r="F450" s="1">
        <f>Forecast_Data!H444</f>
        <v>1</v>
      </c>
      <c r="G450" s="1">
        <f>Forecast_Data!I444</f>
        <v>0</v>
      </c>
      <c r="H450" s="1">
        <f>Forecast_Data!J444</f>
        <v>23</v>
      </c>
      <c r="I450" s="1">
        <f>Forecast_Data!K444</f>
        <v>1</v>
      </c>
      <c r="J450" s="1" t="str">
        <f>Forecast_Data!L444</f>
        <v>Josh Scobee</v>
      </c>
      <c r="K450" s="2">
        <f>VLOOKUP(J450,Estimates!$C$9:$F$35,4,FALSE)</f>
        <v>14.1050498850661</v>
      </c>
      <c r="L450" s="2">
        <f t="shared" si="29"/>
        <v>0.37260000000000004</v>
      </c>
      <c r="M450" s="13">
        <f t="shared" si="30"/>
        <v>0.98085507821191775</v>
      </c>
      <c r="N450" s="13">
        <f t="shared" si="31"/>
        <v>1.9144921788082248E-2</v>
      </c>
      <c r="O450" s="4">
        <f t="shared" si="32"/>
        <v>3.6652803027178635E-4</v>
      </c>
    </row>
    <row r="451" spans="1:15" x14ac:dyDescent="0.25">
      <c r="A451" s="1">
        <f>Forecast_Data!C445</f>
        <v>2013</v>
      </c>
      <c r="B451" s="1">
        <v>1</v>
      </c>
      <c r="C451" s="1">
        <f>Forecast_Data!E445</f>
        <v>1</v>
      </c>
      <c r="D451" s="1">
        <f>Forecast_Data!F445</f>
        <v>0</v>
      </c>
      <c r="E451" s="1">
        <f>Forecast_Data!G445</f>
        <v>1</v>
      </c>
      <c r="F451" s="1">
        <f>Forecast_Data!H445</f>
        <v>1</v>
      </c>
      <c r="G451" s="1">
        <f>Forecast_Data!I445</f>
        <v>0</v>
      </c>
      <c r="H451" s="1">
        <f>Forecast_Data!J445</f>
        <v>38</v>
      </c>
      <c r="I451" s="1">
        <f>Forecast_Data!K445</f>
        <v>1</v>
      </c>
      <c r="J451" s="1" t="str">
        <f>Forecast_Data!L445</f>
        <v>Josh Scobee</v>
      </c>
      <c r="K451" s="2">
        <f>VLOOKUP(J451,Estimates!$C$9:$F$35,4,FALSE)</f>
        <v>14.1050498850661</v>
      </c>
      <c r="L451" s="2">
        <f t="shared" si="29"/>
        <v>0.37260000000000004</v>
      </c>
      <c r="M451" s="13">
        <f t="shared" si="30"/>
        <v>0.79943183613909119</v>
      </c>
      <c r="N451" s="13">
        <f t="shared" si="31"/>
        <v>0.20056816386090881</v>
      </c>
      <c r="O451" s="4">
        <f t="shared" si="32"/>
        <v>4.0227588354536367E-2</v>
      </c>
    </row>
    <row r="452" spans="1:15" x14ac:dyDescent="0.25">
      <c r="A452" s="1">
        <f>Forecast_Data!C446</f>
        <v>2013</v>
      </c>
      <c r="B452" s="1">
        <v>1</v>
      </c>
      <c r="C452" s="1">
        <f>Forecast_Data!E446</f>
        <v>0</v>
      </c>
      <c r="D452" s="1">
        <f>Forecast_Data!F446</f>
        <v>0</v>
      </c>
      <c r="E452" s="1">
        <f>Forecast_Data!G446</f>
        <v>0</v>
      </c>
      <c r="F452" s="1">
        <f>Forecast_Data!H446</f>
        <v>1</v>
      </c>
      <c r="G452" s="1">
        <f>Forecast_Data!I446</f>
        <v>0</v>
      </c>
      <c r="H452" s="1">
        <f>Forecast_Data!J446</f>
        <v>32</v>
      </c>
      <c r="I452" s="1">
        <f>Forecast_Data!K446</f>
        <v>1</v>
      </c>
      <c r="J452" s="1" t="str">
        <f>Forecast_Data!L446</f>
        <v>Josh Scobee</v>
      </c>
      <c r="K452" s="2">
        <f>VLOOKUP(J452,Estimates!$C$9:$F$35,4,FALSE)</f>
        <v>14.1050498850661</v>
      </c>
      <c r="L452" s="2">
        <f t="shared" si="29"/>
        <v>0.37260000000000004</v>
      </c>
      <c r="M452" s="13">
        <f t="shared" si="30"/>
        <v>0.92928196410915798</v>
      </c>
      <c r="N452" s="13">
        <f t="shared" si="31"/>
        <v>7.0718035890842024E-2</v>
      </c>
      <c r="O452" s="4">
        <f t="shared" si="32"/>
        <v>5.0010406002584202E-3</v>
      </c>
    </row>
    <row r="453" spans="1:15" x14ac:dyDescent="0.25">
      <c r="A453" s="1">
        <f>Forecast_Data!C447</f>
        <v>2013</v>
      </c>
      <c r="B453" s="1">
        <v>1</v>
      </c>
      <c r="C453" s="1">
        <f>Forecast_Data!E447</f>
        <v>0</v>
      </c>
      <c r="D453" s="1">
        <f>Forecast_Data!F447</f>
        <v>0</v>
      </c>
      <c r="E453" s="1">
        <f>Forecast_Data!G447</f>
        <v>0</v>
      </c>
      <c r="F453" s="1">
        <f>Forecast_Data!H447</f>
        <v>1</v>
      </c>
      <c r="G453" s="1">
        <f>Forecast_Data!I447</f>
        <v>0</v>
      </c>
      <c r="H453" s="1">
        <f>Forecast_Data!J447</f>
        <v>44</v>
      </c>
      <c r="I453" s="1">
        <f>Forecast_Data!K447</f>
        <v>1</v>
      </c>
      <c r="J453" s="1" t="str">
        <f>Forecast_Data!L447</f>
        <v>Josh Scobee</v>
      </c>
      <c r="K453" s="2">
        <f>VLOOKUP(J453,Estimates!$C$9:$F$35,4,FALSE)</f>
        <v>14.1050498850661</v>
      </c>
      <c r="L453" s="2">
        <f t="shared" si="29"/>
        <v>0.37260000000000004</v>
      </c>
      <c r="M453" s="13">
        <f t="shared" si="30"/>
        <v>0.78638873224899963</v>
      </c>
      <c r="N453" s="13">
        <f t="shared" si="31"/>
        <v>0.21361126775100037</v>
      </c>
      <c r="O453" s="4">
        <f t="shared" si="32"/>
        <v>4.5629773710189572E-2</v>
      </c>
    </row>
    <row r="454" spans="1:15" x14ac:dyDescent="0.25">
      <c r="A454" s="1">
        <f>Forecast_Data!C448</f>
        <v>2013</v>
      </c>
      <c r="B454" s="1">
        <v>1</v>
      </c>
      <c r="C454" s="1">
        <f>Forecast_Data!E448</f>
        <v>0</v>
      </c>
      <c r="D454" s="1">
        <f>Forecast_Data!F448</f>
        <v>0</v>
      </c>
      <c r="E454" s="1">
        <f>Forecast_Data!G448</f>
        <v>0</v>
      </c>
      <c r="F454" s="1">
        <f>Forecast_Data!H448</f>
        <v>1</v>
      </c>
      <c r="G454" s="1">
        <f>Forecast_Data!I448</f>
        <v>0</v>
      </c>
      <c r="H454" s="1">
        <f>Forecast_Data!J448</f>
        <v>60</v>
      </c>
      <c r="I454" s="1">
        <f>Forecast_Data!K448</f>
        <v>0</v>
      </c>
      <c r="J454" s="1" t="str">
        <f>Forecast_Data!L448</f>
        <v>Josh Scobee</v>
      </c>
      <c r="K454" s="2">
        <f>VLOOKUP(J454,Estimates!$C$9:$F$35,4,FALSE)</f>
        <v>14.1050498850661</v>
      </c>
      <c r="L454" s="2">
        <f t="shared" si="29"/>
        <v>0.37260000000000004</v>
      </c>
      <c r="M454" s="13">
        <f t="shared" si="30"/>
        <v>0.29322929091859223</v>
      </c>
      <c r="N454" s="13">
        <f t="shared" si="31"/>
        <v>-0.29322929091859223</v>
      </c>
      <c r="O454" s="4">
        <f t="shared" si="32"/>
        <v>8.5983417052620401E-2</v>
      </c>
    </row>
    <row r="455" spans="1:15" x14ac:dyDescent="0.25">
      <c r="A455" s="1">
        <f>Forecast_Data!C449</f>
        <v>2013</v>
      </c>
      <c r="B455" s="1">
        <v>1</v>
      </c>
      <c r="C455" s="1">
        <f>Forecast_Data!E449</f>
        <v>0</v>
      </c>
      <c r="D455" s="1">
        <f>Forecast_Data!F449</f>
        <v>1</v>
      </c>
      <c r="E455" s="1">
        <f>Forecast_Data!G449</f>
        <v>0</v>
      </c>
      <c r="F455" s="1">
        <f>Forecast_Data!H449</f>
        <v>1</v>
      </c>
      <c r="G455" s="1">
        <f>Forecast_Data!I449</f>
        <v>0</v>
      </c>
      <c r="H455" s="1">
        <f>Forecast_Data!J449</f>
        <v>44</v>
      </c>
      <c r="I455" s="1">
        <f>Forecast_Data!K449</f>
        <v>1</v>
      </c>
      <c r="J455" s="1" t="str">
        <f>Forecast_Data!L449</f>
        <v>Josh Scobee</v>
      </c>
      <c r="K455" s="2">
        <f>VLOOKUP(J455,Estimates!$C$9:$F$35,4,FALSE)</f>
        <v>14.1050498850661</v>
      </c>
      <c r="L455" s="2">
        <f t="shared" si="29"/>
        <v>0.37260000000000004</v>
      </c>
      <c r="M455" s="13">
        <f t="shared" si="30"/>
        <v>0.71926787010568982</v>
      </c>
      <c r="N455" s="13">
        <f t="shared" si="31"/>
        <v>0.28073212989431018</v>
      </c>
      <c r="O455" s="4">
        <f t="shared" si="32"/>
        <v>7.8810528754995848E-2</v>
      </c>
    </row>
    <row r="456" spans="1:15" x14ac:dyDescent="0.25">
      <c r="A456" s="1">
        <f>Forecast_Data!C450</f>
        <v>2013</v>
      </c>
      <c r="B456" s="1">
        <v>1</v>
      </c>
      <c r="C456" s="1">
        <f>Forecast_Data!E450</f>
        <v>0</v>
      </c>
      <c r="D456" s="1">
        <f>Forecast_Data!F450</f>
        <v>1</v>
      </c>
      <c r="E456" s="1">
        <f>Forecast_Data!G450</f>
        <v>0</v>
      </c>
      <c r="F456" s="1">
        <f>Forecast_Data!H450</f>
        <v>1</v>
      </c>
      <c r="G456" s="1">
        <f>Forecast_Data!I450</f>
        <v>0</v>
      </c>
      <c r="H456" s="1">
        <f>Forecast_Data!J450</f>
        <v>36</v>
      </c>
      <c r="I456" s="1">
        <f>Forecast_Data!K450</f>
        <v>1</v>
      </c>
      <c r="J456" s="1" t="str">
        <f>Forecast_Data!L450</f>
        <v>Josh Scobee</v>
      </c>
      <c r="K456" s="2">
        <f>VLOOKUP(J456,Estimates!$C$9:$F$35,4,FALSE)</f>
        <v>14.1050498850661</v>
      </c>
      <c r="L456" s="2">
        <f t="shared" si="29"/>
        <v>0.37260000000000004</v>
      </c>
      <c r="M456" s="13">
        <f t="shared" si="30"/>
        <v>0.85001594166117189</v>
      </c>
      <c r="N456" s="13">
        <f t="shared" si="31"/>
        <v>0.14998405833882811</v>
      </c>
      <c r="O456" s="4">
        <f t="shared" si="32"/>
        <v>2.2495217755784995E-2</v>
      </c>
    </row>
    <row r="457" spans="1:15" x14ac:dyDescent="0.25">
      <c r="A457" s="1">
        <f>Forecast_Data!C451</f>
        <v>2013</v>
      </c>
      <c r="B457" s="1">
        <v>1</v>
      </c>
      <c r="C457" s="1">
        <f>Forecast_Data!E451</f>
        <v>0</v>
      </c>
      <c r="D457" s="1">
        <f>Forecast_Data!F451</f>
        <v>1</v>
      </c>
      <c r="E457" s="1">
        <f>Forecast_Data!G451</f>
        <v>0</v>
      </c>
      <c r="F457" s="1">
        <f>Forecast_Data!H451</f>
        <v>1</v>
      </c>
      <c r="G457" s="1">
        <f>Forecast_Data!I451</f>
        <v>0</v>
      </c>
      <c r="H457" s="1">
        <f>Forecast_Data!J451</f>
        <v>25</v>
      </c>
      <c r="I457" s="1">
        <f>Forecast_Data!K451</f>
        <v>1</v>
      </c>
      <c r="J457" s="1" t="str">
        <f>Forecast_Data!L451</f>
        <v>Josh Scobee</v>
      </c>
      <c r="K457" s="2">
        <f>VLOOKUP(J457,Estimates!$C$9:$F$35,4,FALSE)</f>
        <v>14.1050498850661</v>
      </c>
      <c r="L457" s="2">
        <f t="shared" ref="L457:L520" si="33">IF(A457=2012,$A$5,IF(A457=2013,$B$5,IF(A457=2014,$C$5,$D$5)))</f>
        <v>0.37260000000000004</v>
      </c>
      <c r="M457" s="13">
        <f t="shared" ref="M457:M520" si="34">1/(1+EXP(-(SUMPRODUCT($A$3:$G$3,B457:H457)+$H$3*H457^2+$I$3*H457^3+K457+L457)))</f>
        <v>0.96614843038073028</v>
      </c>
      <c r="N457" s="13">
        <f t="shared" ref="N457:N520" si="35">I457-M457</f>
        <v>3.3851569619269717E-2</v>
      </c>
      <c r="O457" s="4">
        <f t="shared" ref="O457:O520" si="36">N457^2</f>
        <v>1.1459287656882646E-3</v>
      </c>
    </row>
    <row r="458" spans="1:15" x14ac:dyDescent="0.25">
      <c r="A458" s="1">
        <f>Forecast_Data!C452</f>
        <v>2013</v>
      </c>
      <c r="B458" s="1">
        <v>1</v>
      </c>
      <c r="C458" s="1">
        <f>Forecast_Data!E452</f>
        <v>0</v>
      </c>
      <c r="D458" s="1">
        <f>Forecast_Data!F452</f>
        <v>0</v>
      </c>
      <c r="E458" s="1">
        <f>Forecast_Data!G452</f>
        <v>0</v>
      </c>
      <c r="F458" s="1">
        <f>Forecast_Data!H452</f>
        <v>1</v>
      </c>
      <c r="G458" s="1">
        <f>Forecast_Data!I452</f>
        <v>0</v>
      </c>
      <c r="H458" s="1">
        <f>Forecast_Data!J452</f>
        <v>40</v>
      </c>
      <c r="I458" s="1">
        <f>Forecast_Data!K452</f>
        <v>1</v>
      </c>
      <c r="J458" s="1" t="str">
        <f>Forecast_Data!L452</f>
        <v>Josh Scobee</v>
      </c>
      <c r="K458" s="2">
        <f>VLOOKUP(J458,Estimates!$C$9:$F$35,4,FALSE)</f>
        <v>14.1050498850661</v>
      </c>
      <c r="L458" s="2">
        <f t="shared" si="33"/>
        <v>0.37260000000000004</v>
      </c>
      <c r="M458" s="13">
        <f t="shared" si="34"/>
        <v>0.84394817932557242</v>
      </c>
      <c r="N458" s="13">
        <f t="shared" si="35"/>
        <v>0.15605182067442758</v>
      </c>
      <c r="O458" s="4">
        <f t="shared" si="36"/>
        <v>2.4352170735803702E-2</v>
      </c>
    </row>
    <row r="459" spans="1:15" x14ac:dyDescent="0.25">
      <c r="A459" s="1">
        <f>Forecast_Data!C453</f>
        <v>2013</v>
      </c>
      <c r="B459" s="1">
        <v>1</v>
      </c>
      <c r="C459" s="1">
        <f>Forecast_Data!E453</f>
        <v>0</v>
      </c>
      <c r="D459" s="1">
        <f>Forecast_Data!F453</f>
        <v>0</v>
      </c>
      <c r="E459" s="1">
        <f>Forecast_Data!G453</f>
        <v>0</v>
      </c>
      <c r="F459" s="1">
        <f>Forecast_Data!H453</f>
        <v>1</v>
      </c>
      <c r="G459" s="1">
        <f>Forecast_Data!I453</f>
        <v>0</v>
      </c>
      <c r="H459" s="1">
        <f>Forecast_Data!J453</f>
        <v>39</v>
      </c>
      <c r="I459" s="1">
        <f>Forecast_Data!K453</f>
        <v>1</v>
      </c>
      <c r="J459" s="1" t="str">
        <f>Forecast_Data!L453</f>
        <v>Josh Scobee</v>
      </c>
      <c r="K459" s="2">
        <f>VLOOKUP(J459,Estimates!$C$9:$F$35,4,FALSE)</f>
        <v>14.1050498850661</v>
      </c>
      <c r="L459" s="2">
        <f t="shared" si="33"/>
        <v>0.37260000000000004</v>
      </c>
      <c r="M459" s="13">
        <f t="shared" si="34"/>
        <v>0.85645703536238615</v>
      </c>
      <c r="N459" s="13">
        <f t="shared" si="35"/>
        <v>0.14354296463761385</v>
      </c>
      <c r="O459" s="4">
        <f t="shared" si="36"/>
        <v>2.0604582696955261E-2</v>
      </c>
    </row>
    <row r="460" spans="1:15" x14ac:dyDescent="0.25">
      <c r="A460" s="1">
        <f>Forecast_Data!C454</f>
        <v>2013</v>
      </c>
      <c r="B460" s="1">
        <v>1</v>
      </c>
      <c r="C460" s="1">
        <f>Forecast_Data!E454</f>
        <v>0</v>
      </c>
      <c r="D460" s="1">
        <f>Forecast_Data!F454</f>
        <v>0</v>
      </c>
      <c r="E460" s="1">
        <f>Forecast_Data!G454</f>
        <v>1</v>
      </c>
      <c r="F460" s="1">
        <f>Forecast_Data!H454</f>
        <v>1</v>
      </c>
      <c r="G460" s="1">
        <f>Forecast_Data!I454</f>
        <v>0</v>
      </c>
      <c r="H460" s="1">
        <f>Forecast_Data!J454</f>
        <v>32</v>
      </c>
      <c r="I460" s="1">
        <f>Forecast_Data!K454</f>
        <v>1</v>
      </c>
      <c r="J460" s="1" t="str">
        <f>Forecast_Data!L454</f>
        <v>Josh Scobee</v>
      </c>
      <c r="K460" s="2">
        <f>VLOOKUP(J460,Estimates!$C$9:$F$35,4,FALSE)</f>
        <v>14.1050498850661</v>
      </c>
      <c r="L460" s="2">
        <f t="shared" si="33"/>
        <v>0.37260000000000004</v>
      </c>
      <c r="M460" s="13">
        <f t="shared" si="34"/>
        <v>0.9149552271343574</v>
      </c>
      <c r="N460" s="13">
        <f t="shared" si="35"/>
        <v>8.5044772865642604E-2</v>
      </c>
      <c r="O460" s="4">
        <f t="shared" si="36"/>
        <v>7.2326133917687404E-3</v>
      </c>
    </row>
    <row r="461" spans="1:15" x14ac:dyDescent="0.25">
      <c r="A461" s="1">
        <f>Forecast_Data!C455</f>
        <v>2013</v>
      </c>
      <c r="B461" s="1">
        <v>1</v>
      </c>
      <c r="C461" s="1">
        <f>Forecast_Data!E455</f>
        <v>0</v>
      </c>
      <c r="D461" s="1">
        <f>Forecast_Data!F455</f>
        <v>0</v>
      </c>
      <c r="E461" s="1">
        <f>Forecast_Data!G455</f>
        <v>1</v>
      </c>
      <c r="F461" s="1">
        <f>Forecast_Data!H455</f>
        <v>1</v>
      </c>
      <c r="G461" s="1">
        <f>Forecast_Data!I455</f>
        <v>0</v>
      </c>
      <c r="H461" s="1">
        <f>Forecast_Data!J455</f>
        <v>55</v>
      </c>
      <c r="I461" s="1">
        <f>Forecast_Data!K455</f>
        <v>1</v>
      </c>
      <c r="J461" s="1" t="str">
        <f>Forecast_Data!L455</f>
        <v>Josh Scobee</v>
      </c>
      <c r="K461" s="2">
        <f>VLOOKUP(J461,Estimates!$C$9:$F$35,4,FALSE)</f>
        <v>14.1050498850661</v>
      </c>
      <c r="L461" s="2">
        <f t="shared" si="33"/>
        <v>0.37260000000000004</v>
      </c>
      <c r="M461" s="13">
        <f t="shared" si="34"/>
        <v>0.45238910795785009</v>
      </c>
      <c r="N461" s="13">
        <f t="shared" si="35"/>
        <v>0.54761089204214985</v>
      </c>
      <c r="O461" s="4">
        <f t="shared" si="36"/>
        <v>0.29987768908319912</v>
      </c>
    </row>
    <row r="462" spans="1:15" x14ac:dyDescent="0.25">
      <c r="A462" s="1">
        <f>Forecast_Data!C456</f>
        <v>2013</v>
      </c>
      <c r="B462" s="1">
        <v>1</v>
      </c>
      <c r="C462" s="1">
        <f>Forecast_Data!E456</f>
        <v>0</v>
      </c>
      <c r="D462" s="1">
        <f>Forecast_Data!F456</f>
        <v>0</v>
      </c>
      <c r="E462" s="1">
        <f>Forecast_Data!G456</f>
        <v>1</v>
      </c>
      <c r="F462" s="1">
        <f>Forecast_Data!H456</f>
        <v>1</v>
      </c>
      <c r="G462" s="1">
        <f>Forecast_Data!I456</f>
        <v>0</v>
      </c>
      <c r="H462" s="1">
        <f>Forecast_Data!J456</f>
        <v>36</v>
      </c>
      <c r="I462" s="1">
        <f>Forecast_Data!K456</f>
        <v>1</v>
      </c>
      <c r="J462" s="1" t="str">
        <f>Forecast_Data!L456</f>
        <v>Josh Scobee</v>
      </c>
      <c r="K462" s="2">
        <f>VLOOKUP(J462,Estimates!$C$9:$F$35,4,FALSE)</f>
        <v>14.1050498850661</v>
      </c>
      <c r="L462" s="2">
        <f t="shared" si="33"/>
        <v>0.37260000000000004</v>
      </c>
      <c r="M462" s="13">
        <f t="shared" si="34"/>
        <v>0.86957114894796206</v>
      </c>
      <c r="N462" s="13">
        <f t="shared" si="35"/>
        <v>0.13042885105203794</v>
      </c>
      <c r="O462" s="4">
        <f t="shared" si="36"/>
        <v>1.7011685186754701E-2</v>
      </c>
    </row>
    <row r="463" spans="1:15" x14ac:dyDescent="0.25">
      <c r="A463" s="1">
        <f>Forecast_Data!C457</f>
        <v>2014</v>
      </c>
      <c r="B463" s="1">
        <v>1</v>
      </c>
      <c r="C463" s="1">
        <f>Forecast_Data!E457</f>
        <v>0</v>
      </c>
      <c r="D463" s="1">
        <f>Forecast_Data!F457</f>
        <v>0</v>
      </c>
      <c r="E463" s="1">
        <f>Forecast_Data!G457</f>
        <v>0</v>
      </c>
      <c r="F463" s="1">
        <f>Forecast_Data!H457</f>
        <v>1</v>
      </c>
      <c r="G463" s="1">
        <f>Forecast_Data!I457</f>
        <v>0</v>
      </c>
      <c r="H463" s="1">
        <f>Forecast_Data!J457</f>
        <v>49</v>
      </c>
      <c r="I463" s="1">
        <f>Forecast_Data!K457</f>
        <v>1</v>
      </c>
      <c r="J463" s="1" t="str">
        <f>Forecast_Data!L457</f>
        <v>Josh Scobee</v>
      </c>
      <c r="K463" s="2">
        <f>VLOOKUP(J463,Estimates!$C$9:$F$35,4,FALSE)</f>
        <v>14.1050498850661</v>
      </c>
      <c r="L463" s="2">
        <f t="shared" si="33"/>
        <v>0.41460000000000008</v>
      </c>
      <c r="M463" s="13">
        <f t="shared" si="34"/>
        <v>0.69663686304213734</v>
      </c>
      <c r="N463" s="13">
        <f t="shared" si="35"/>
        <v>0.30336313695786266</v>
      </c>
      <c r="O463" s="4">
        <f t="shared" si="36"/>
        <v>9.2029192864914941E-2</v>
      </c>
    </row>
    <row r="464" spans="1:15" x14ac:dyDescent="0.25">
      <c r="A464" s="1">
        <f>Forecast_Data!C458</f>
        <v>2014</v>
      </c>
      <c r="B464" s="1">
        <v>1</v>
      </c>
      <c r="C464" s="1">
        <f>Forecast_Data!E458</f>
        <v>0</v>
      </c>
      <c r="D464" s="1">
        <f>Forecast_Data!F458</f>
        <v>0</v>
      </c>
      <c r="E464" s="1">
        <f>Forecast_Data!G458</f>
        <v>0</v>
      </c>
      <c r="F464" s="1">
        <f>Forecast_Data!H458</f>
        <v>1</v>
      </c>
      <c r="G464" s="1">
        <f>Forecast_Data!I458</f>
        <v>0</v>
      </c>
      <c r="H464" s="1">
        <f>Forecast_Data!J458</f>
        <v>50</v>
      </c>
      <c r="I464" s="1">
        <f>Forecast_Data!K458</f>
        <v>0</v>
      </c>
      <c r="J464" s="1" t="str">
        <f>Forecast_Data!L458</f>
        <v>Josh Scobee</v>
      </c>
      <c r="K464" s="2">
        <f>VLOOKUP(J464,Estimates!$C$9:$F$35,4,FALSE)</f>
        <v>14.1050498850661</v>
      </c>
      <c r="L464" s="2">
        <f t="shared" si="33"/>
        <v>0.41460000000000008</v>
      </c>
      <c r="M464" s="13">
        <f t="shared" si="34"/>
        <v>0.67197951028738989</v>
      </c>
      <c r="N464" s="13">
        <f t="shared" si="35"/>
        <v>-0.67197951028738989</v>
      </c>
      <c r="O464" s="4">
        <f t="shared" si="36"/>
        <v>0.45155646224608031</v>
      </c>
    </row>
    <row r="465" spans="1:15" x14ac:dyDescent="0.25">
      <c r="A465" s="1">
        <f>Forecast_Data!C459</f>
        <v>2014</v>
      </c>
      <c r="B465" s="1">
        <v>1</v>
      </c>
      <c r="C465" s="1">
        <f>Forecast_Data!E459</f>
        <v>0</v>
      </c>
      <c r="D465" s="1">
        <f>Forecast_Data!F459</f>
        <v>0</v>
      </c>
      <c r="E465" s="1">
        <f>Forecast_Data!G459</f>
        <v>0</v>
      </c>
      <c r="F465" s="1">
        <f>Forecast_Data!H459</f>
        <v>1</v>
      </c>
      <c r="G465" s="1">
        <f>Forecast_Data!I459</f>
        <v>0</v>
      </c>
      <c r="H465" s="1">
        <f>Forecast_Data!J459</f>
        <v>36</v>
      </c>
      <c r="I465" s="1">
        <f>Forecast_Data!K459</f>
        <v>0</v>
      </c>
      <c r="J465" s="1" t="str">
        <f>Forecast_Data!L459</f>
        <v>Josh Scobee</v>
      </c>
      <c r="K465" s="2">
        <f>VLOOKUP(J465,Estimates!$C$9:$F$35,4,FALSE)</f>
        <v>14.1050498850661</v>
      </c>
      <c r="L465" s="2">
        <f t="shared" si="33"/>
        <v>0.41460000000000008</v>
      </c>
      <c r="M465" s="13">
        <f t="shared" si="34"/>
        <v>0.89465397067084962</v>
      </c>
      <c r="N465" s="13">
        <f t="shared" si="35"/>
        <v>-0.89465397067084962</v>
      </c>
      <c r="O465" s="4">
        <f t="shared" si="36"/>
        <v>0.80040572723711745</v>
      </c>
    </row>
    <row r="466" spans="1:15" x14ac:dyDescent="0.25">
      <c r="A466" s="1">
        <f>Forecast_Data!C460</f>
        <v>2014</v>
      </c>
      <c r="B466" s="1">
        <v>1</v>
      </c>
      <c r="C466" s="1">
        <f>Forecast_Data!E460</f>
        <v>0</v>
      </c>
      <c r="D466" s="1">
        <f>Forecast_Data!F460</f>
        <v>0</v>
      </c>
      <c r="E466" s="1">
        <f>Forecast_Data!G460</f>
        <v>0</v>
      </c>
      <c r="F466" s="1">
        <f>Forecast_Data!H460</f>
        <v>1</v>
      </c>
      <c r="G466" s="1">
        <f>Forecast_Data!I460</f>
        <v>0</v>
      </c>
      <c r="H466" s="1">
        <f>Forecast_Data!J460</f>
        <v>36</v>
      </c>
      <c r="I466" s="1">
        <f>Forecast_Data!K460</f>
        <v>1</v>
      </c>
      <c r="J466" s="1" t="str">
        <f>Forecast_Data!L460</f>
        <v>Josh Scobee</v>
      </c>
      <c r="K466" s="2">
        <f>VLOOKUP(J466,Estimates!$C$9:$F$35,4,FALSE)</f>
        <v>14.1050498850661</v>
      </c>
      <c r="L466" s="2">
        <f t="shared" si="33"/>
        <v>0.41460000000000008</v>
      </c>
      <c r="M466" s="13">
        <f t="shared" si="34"/>
        <v>0.89465397067084962</v>
      </c>
      <c r="N466" s="13">
        <f t="shared" si="35"/>
        <v>0.10534602932915038</v>
      </c>
      <c r="O466" s="4">
        <f t="shared" si="36"/>
        <v>1.1097785895418212E-2</v>
      </c>
    </row>
    <row r="467" spans="1:15" x14ac:dyDescent="0.25">
      <c r="A467" s="1">
        <f>Forecast_Data!C461</f>
        <v>2014</v>
      </c>
      <c r="B467" s="1">
        <v>1</v>
      </c>
      <c r="C467" s="1">
        <f>Forecast_Data!E461</f>
        <v>0</v>
      </c>
      <c r="D467" s="1">
        <f>Forecast_Data!F461</f>
        <v>0</v>
      </c>
      <c r="E467" s="1">
        <f>Forecast_Data!G461</f>
        <v>1</v>
      </c>
      <c r="F467" s="1">
        <f>Forecast_Data!H461</f>
        <v>1</v>
      </c>
      <c r="G467" s="1">
        <f>Forecast_Data!I461</f>
        <v>0</v>
      </c>
      <c r="H467" s="1">
        <f>Forecast_Data!J461</f>
        <v>43</v>
      </c>
      <c r="I467" s="1">
        <f>Forecast_Data!K461</f>
        <v>1</v>
      </c>
      <c r="J467" s="1" t="str">
        <f>Forecast_Data!L461</f>
        <v>Josh Scobee</v>
      </c>
      <c r="K467" s="2">
        <f>VLOOKUP(J467,Estimates!$C$9:$F$35,4,FALSE)</f>
        <v>14.1050498850661</v>
      </c>
      <c r="L467" s="2">
        <f t="shared" si="33"/>
        <v>0.41460000000000008</v>
      </c>
      <c r="M467" s="13">
        <f t="shared" si="34"/>
        <v>0.77583466865583772</v>
      </c>
      <c r="N467" s="13">
        <f t="shared" si="35"/>
        <v>0.22416533134416228</v>
      </c>
      <c r="O467" s="4">
        <f t="shared" si="36"/>
        <v>5.0250095776638061E-2</v>
      </c>
    </row>
    <row r="468" spans="1:15" x14ac:dyDescent="0.25">
      <c r="A468" s="1">
        <f>Forecast_Data!C462</f>
        <v>2014</v>
      </c>
      <c r="B468" s="1">
        <v>1</v>
      </c>
      <c r="C468" s="1">
        <f>Forecast_Data!E462</f>
        <v>0</v>
      </c>
      <c r="D468" s="1">
        <f>Forecast_Data!F462</f>
        <v>0</v>
      </c>
      <c r="E468" s="1">
        <f>Forecast_Data!G462</f>
        <v>1</v>
      </c>
      <c r="F468" s="1">
        <f>Forecast_Data!H462</f>
        <v>1</v>
      </c>
      <c r="G468" s="1">
        <f>Forecast_Data!I462</f>
        <v>0</v>
      </c>
      <c r="H468" s="1">
        <f>Forecast_Data!J462</f>
        <v>35</v>
      </c>
      <c r="I468" s="1">
        <f>Forecast_Data!K462</f>
        <v>1</v>
      </c>
      <c r="J468" s="1" t="str">
        <f>Forecast_Data!L462</f>
        <v>Josh Scobee</v>
      </c>
      <c r="K468" s="2">
        <f>VLOOKUP(J468,Estimates!$C$9:$F$35,4,FALSE)</f>
        <v>14.1050498850661</v>
      </c>
      <c r="L468" s="2">
        <f t="shared" si="33"/>
        <v>0.41460000000000008</v>
      </c>
      <c r="M468" s="13">
        <f t="shared" si="34"/>
        <v>0.88600532653469055</v>
      </c>
      <c r="N468" s="13">
        <f t="shared" si="35"/>
        <v>0.11399467346530945</v>
      </c>
      <c r="O468" s="4">
        <f t="shared" si="36"/>
        <v>1.2994785578462526E-2</v>
      </c>
    </row>
    <row r="469" spans="1:15" x14ac:dyDescent="0.25">
      <c r="A469" s="1">
        <f>Forecast_Data!C463</f>
        <v>2014</v>
      </c>
      <c r="B469" s="1">
        <v>1</v>
      </c>
      <c r="C469" s="1">
        <f>Forecast_Data!E463</f>
        <v>0</v>
      </c>
      <c r="D469" s="1">
        <f>Forecast_Data!F463</f>
        <v>0</v>
      </c>
      <c r="E469" s="1">
        <f>Forecast_Data!G463</f>
        <v>1</v>
      </c>
      <c r="F469" s="1">
        <f>Forecast_Data!H463</f>
        <v>1</v>
      </c>
      <c r="G469" s="1">
        <f>Forecast_Data!I463</f>
        <v>0</v>
      </c>
      <c r="H469" s="1">
        <f>Forecast_Data!J463</f>
        <v>36</v>
      </c>
      <c r="I469" s="1">
        <f>Forecast_Data!K463</f>
        <v>1</v>
      </c>
      <c r="J469" s="1" t="str">
        <f>Forecast_Data!L463</f>
        <v>Josh Scobee</v>
      </c>
      <c r="K469" s="2">
        <f>VLOOKUP(J469,Estimates!$C$9:$F$35,4,FALSE)</f>
        <v>14.1050498850661</v>
      </c>
      <c r="L469" s="2">
        <f t="shared" si="33"/>
        <v>0.41460000000000008</v>
      </c>
      <c r="M469" s="13">
        <f t="shared" si="34"/>
        <v>0.87426118186389334</v>
      </c>
      <c r="N469" s="13">
        <f t="shared" si="35"/>
        <v>0.12573881813610666</v>
      </c>
      <c r="O469" s="4">
        <f t="shared" si="36"/>
        <v>1.5810250386264903E-2</v>
      </c>
    </row>
    <row r="470" spans="1:15" x14ac:dyDescent="0.25">
      <c r="A470" s="1">
        <f>Forecast_Data!C464</f>
        <v>2014</v>
      </c>
      <c r="B470" s="1">
        <v>1</v>
      </c>
      <c r="C470" s="1">
        <f>Forecast_Data!E464</f>
        <v>0</v>
      </c>
      <c r="D470" s="1">
        <f>Forecast_Data!F464</f>
        <v>0</v>
      </c>
      <c r="E470" s="1">
        <f>Forecast_Data!G464</f>
        <v>0</v>
      </c>
      <c r="F470" s="1">
        <f>Forecast_Data!H464</f>
        <v>1</v>
      </c>
      <c r="G470" s="1">
        <f>Forecast_Data!I464</f>
        <v>0</v>
      </c>
      <c r="H470" s="1">
        <f>Forecast_Data!J464</f>
        <v>55</v>
      </c>
      <c r="I470" s="1">
        <f>Forecast_Data!K464</f>
        <v>0</v>
      </c>
      <c r="J470" s="1" t="str">
        <f>Forecast_Data!L464</f>
        <v>Josh Scobee</v>
      </c>
      <c r="K470" s="2">
        <f>VLOOKUP(J470,Estimates!$C$9:$F$35,4,FALSE)</f>
        <v>14.1050498850661</v>
      </c>
      <c r="L470" s="2">
        <f t="shared" si="33"/>
        <v>0.41460000000000008</v>
      </c>
      <c r="M470" s="13">
        <f t="shared" si="34"/>
        <v>0.51274523119736448</v>
      </c>
      <c r="N470" s="13">
        <f t="shared" si="35"/>
        <v>-0.51274523119736448</v>
      </c>
      <c r="O470" s="4">
        <f t="shared" si="36"/>
        <v>0.26290767211563876</v>
      </c>
    </row>
    <row r="471" spans="1:15" x14ac:dyDescent="0.25">
      <c r="A471" s="1">
        <f>Forecast_Data!C465</f>
        <v>2014</v>
      </c>
      <c r="B471" s="1">
        <v>1</v>
      </c>
      <c r="C471" s="1">
        <f>Forecast_Data!E465</f>
        <v>0</v>
      </c>
      <c r="D471" s="1">
        <f>Forecast_Data!F465</f>
        <v>0</v>
      </c>
      <c r="E471" s="1">
        <f>Forecast_Data!G465</f>
        <v>0</v>
      </c>
      <c r="F471" s="1">
        <f>Forecast_Data!H465</f>
        <v>1</v>
      </c>
      <c r="G471" s="1">
        <f>Forecast_Data!I465</f>
        <v>0</v>
      </c>
      <c r="H471" s="1">
        <f>Forecast_Data!J465</f>
        <v>30</v>
      </c>
      <c r="I471" s="1">
        <f>Forecast_Data!K465</f>
        <v>1</v>
      </c>
      <c r="J471" s="1" t="str">
        <f>Forecast_Data!L465</f>
        <v>Josh Scobee</v>
      </c>
      <c r="K471" s="2">
        <f>VLOOKUP(J471,Estimates!$C$9:$F$35,4,FALSE)</f>
        <v>14.1050498850661</v>
      </c>
      <c r="L471" s="2">
        <f t="shared" si="33"/>
        <v>0.41460000000000008</v>
      </c>
      <c r="M471" s="13">
        <f t="shared" si="34"/>
        <v>0.94769133763605007</v>
      </c>
      <c r="N471" s="13">
        <f t="shared" si="35"/>
        <v>5.2308662363949932E-2</v>
      </c>
      <c r="O471" s="4">
        <f t="shared" si="36"/>
        <v>2.7361961583057121E-3</v>
      </c>
    </row>
    <row r="472" spans="1:15" x14ac:dyDescent="0.25">
      <c r="A472" s="1">
        <f>Forecast_Data!C466</f>
        <v>2014</v>
      </c>
      <c r="B472" s="1">
        <v>1</v>
      </c>
      <c r="C472" s="1">
        <f>Forecast_Data!E466</f>
        <v>0</v>
      </c>
      <c r="D472" s="1">
        <f>Forecast_Data!F466</f>
        <v>0</v>
      </c>
      <c r="E472" s="1">
        <f>Forecast_Data!G466</f>
        <v>0</v>
      </c>
      <c r="F472" s="1">
        <f>Forecast_Data!H466</f>
        <v>1</v>
      </c>
      <c r="G472" s="1">
        <f>Forecast_Data!I466</f>
        <v>0</v>
      </c>
      <c r="H472" s="1">
        <f>Forecast_Data!J466</f>
        <v>48</v>
      </c>
      <c r="I472" s="1">
        <f>Forecast_Data!K466</f>
        <v>0</v>
      </c>
      <c r="J472" s="1" t="str">
        <f>Forecast_Data!L466</f>
        <v>Josh Scobee</v>
      </c>
      <c r="K472" s="2">
        <f>VLOOKUP(J472,Estimates!$C$9:$F$35,4,FALSE)</f>
        <v>14.1050498850661</v>
      </c>
      <c r="L472" s="2">
        <f t="shared" si="33"/>
        <v>0.41460000000000008</v>
      </c>
      <c r="M472" s="13">
        <f t="shared" si="34"/>
        <v>0.71925930724234155</v>
      </c>
      <c r="N472" s="13">
        <f t="shared" si="35"/>
        <v>-0.71925930724234155</v>
      </c>
      <c r="O472" s="4">
        <f t="shared" si="36"/>
        <v>0.51733395105473312</v>
      </c>
    </row>
    <row r="473" spans="1:15" x14ac:dyDescent="0.25">
      <c r="A473" s="1">
        <f>Forecast_Data!C467</f>
        <v>2014</v>
      </c>
      <c r="B473" s="1">
        <v>1</v>
      </c>
      <c r="C473" s="1">
        <f>Forecast_Data!E467</f>
        <v>0</v>
      </c>
      <c r="D473" s="1">
        <f>Forecast_Data!F467</f>
        <v>0</v>
      </c>
      <c r="E473" s="1">
        <f>Forecast_Data!G467</f>
        <v>0</v>
      </c>
      <c r="F473" s="1">
        <f>Forecast_Data!H467</f>
        <v>1</v>
      </c>
      <c r="G473" s="1">
        <f>Forecast_Data!I467</f>
        <v>0</v>
      </c>
      <c r="H473" s="1">
        <f>Forecast_Data!J467</f>
        <v>30</v>
      </c>
      <c r="I473" s="1">
        <f>Forecast_Data!K467</f>
        <v>1</v>
      </c>
      <c r="J473" s="1" t="str">
        <f>Forecast_Data!L467</f>
        <v>Josh Scobee</v>
      </c>
      <c r="K473" s="2">
        <f>VLOOKUP(J473,Estimates!$C$9:$F$35,4,FALSE)</f>
        <v>14.1050498850661</v>
      </c>
      <c r="L473" s="2">
        <f t="shared" si="33"/>
        <v>0.41460000000000008</v>
      </c>
      <c r="M473" s="13">
        <f t="shared" si="34"/>
        <v>0.94769133763605007</v>
      </c>
      <c r="N473" s="13">
        <f t="shared" si="35"/>
        <v>5.2308662363949932E-2</v>
      </c>
      <c r="O473" s="4">
        <f t="shared" si="36"/>
        <v>2.7361961583057121E-3</v>
      </c>
    </row>
    <row r="474" spans="1:15" x14ac:dyDescent="0.25">
      <c r="A474" s="1">
        <f>Forecast_Data!C468</f>
        <v>2014</v>
      </c>
      <c r="B474" s="1">
        <v>1</v>
      </c>
      <c r="C474" s="1">
        <f>Forecast_Data!E468</f>
        <v>0</v>
      </c>
      <c r="D474" s="1">
        <f>Forecast_Data!F468</f>
        <v>0</v>
      </c>
      <c r="E474" s="1">
        <f>Forecast_Data!G468</f>
        <v>0</v>
      </c>
      <c r="F474" s="1">
        <f>Forecast_Data!H468</f>
        <v>1</v>
      </c>
      <c r="G474" s="1">
        <f>Forecast_Data!I468</f>
        <v>0</v>
      </c>
      <c r="H474" s="1">
        <f>Forecast_Data!J468</f>
        <v>40</v>
      </c>
      <c r="I474" s="1">
        <f>Forecast_Data!K468</f>
        <v>1</v>
      </c>
      <c r="J474" s="1" t="str">
        <f>Forecast_Data!L468</f>
        <v>Josh Scobee</v>
      </c>
      <c r="K474" s="2">
        <f>VLOOKUP(J474,Estimates!$C$9:$F$35,4,FALSE)</f>
        <v>14.1050498850661</v>
      </c>
      <c r="L474" s="2">
        <f t="shared" si="33"/>
        <v>0.41460000000000008</v>
      </c>
      <c r="M474" s="13">
        <f t="shared" si="34"/>
        <v>0.84940000708612062</v>
      </c>
      <c r="N474" s="13">
        <f t="shared" si="35"/>
        <v>0.15059999291387938</v>
      </c>
      <c r="O474" s="4">
        <f t="shared" si="36"/>
        <v>2.2680357865660517E-2</v>
      </c>
    </row>
    <row r="475" spans="1:15" x14ac:dyDescent="0.25">
      <c r="A475" s="1">
        <f>Forecast_Data!C469</f>
        <v>2014</v>
      </c>
      <c r="B475" s="1">
        <v>1</v>
      </c>
      <c r="C475" s="1">
        <f>Forecast_Data!E469</f>
        <v>0</v>
      </c>
      <c r="D475" s="1">
        <f>Forecast_Data!F469</f>
        <v>0</v>
      </c>
      <c r="E475" s="1">
        <f>Forecast_Data!G469</f>
        <v>0</v>
      </c>
      <c r="F475" s="1">
        <f>Forecast_Data!H469</f>
        <v>1</v>
      </c>
      <c r="G475" s="1">
        <f>Forecast_Data!I469</f>
        <v>0</v>
      </c>
      <c r="H475" s="1">
        <f>Forecast_Data!J469</f>
        <v>28</v>
      </c>
      <c r="I475" s="1">
        <f>Forecast_Data!K469</f>
        <v>1</v>
      </c>
      <c r="J475" s="1" t="str">
        <f>Forecast_Data!L469</f>
        <v>Josh Scobee</v>
      </c>
      <c r="K475" s="2">
        <f>VLOOKUP(J475,Estimates!$C$9:$F$35,4,FALSE)</f>
        <v>14.1050498850661</v>
      </c>
      <c r="L475" s="2">
        <f t="shared" si="33"/>
        <v>0.41460000000000008</v>
      </c>
      <c r="M475" s="13">
        <f t="shared" si="34"/>
        <v>0.96121055377185061</v>
      </c>
      <c r="N475" s="13">
        <f t="shared" si="35"/>
        <v>3.8789446228149393E-2</v>
      </c>
      <c r="O475" s="4">
        <f t="shared" si="36"/>
        <v>1.5046211386864931E-3</v>
      </c>
    </row>
    <row r="476" spans="1:15" x14ac:dyDescent="0.25">
      <c r="A476" s="1">
        <f>Forecast_Data!C470</f>
        <v>2014</v>
      </c>
      <c r="B476" s="1">
        <v>1</v>
      </c>
      <c r="C476" s="1">
        <f>Forecast_Data!E470</f>
        <v>0</v>
      </c>
      <c r="D476" s="1">
        <f>Forecast_Data!F470</f>
        <v>0</v>
      </c>
      <c r="E476" s="1">
        <f>Forecast_Data!G470</f>
        <v>0</v>
      </c>
      <c r="F476" s="1">
        <f>Forecast_Data!H470</f>
        <v>1</v>
      </c>
      <c r="G476" s="1">
        <f>Forecast_Data!I470</f>
        <v>0</v>
      </c>
      <c r="H476" s="1">
        <f>Forecast_Data!J470</f>
        <v>43</v>
      </c>
      <c r="I476" s="1">
        <f>Forecast_Data!K470</f>
        <v>1</v>
      </c>
      <c r="J476" s="1" t="str">
        <f>Forecast_Data!L470</f>
        <v>Josh Scobee</v>
      </c>
      <c r="K476" s="2">
        <f>VLOOKUP(J476,Estimates!$C$9:$F$35,4,FALSE)</f>
        <v>14.1050498850661</v>
      </c>
      <c r="L476" s="2">
        <f t="shared" si="33"/>
        <v>0.41460000000000008</v>
      </c>
      <c r="M476" s="13">
        <f t="shared" si="34"/>
        <v>0.8086976359310285</v>
      </c>
      <c r="N476" s="13">
        <f t="shared" si="35"/>
        <v>0.1913023640689715</v>
      </c>
      <c r="O476" s="4">
        <f t="shared" si="36"/>
        <v>3.6596594498377315E-2</v>
      </c>
    </row>
    <row r="477" spans="1:15" x14ac:dyDescent="0.25">
      <c r="A477" s="1">
        <f>Forecast_Data!C471</f>
        <v>2014</v>
      </c>
      <c r="B477" s="1">
        <v>1</v>
      </c>
      <c r="C477" s="1">
        <f>Forecast_Data!E471</f>
        <v>0</v>
      </c>
      <c r="D477" s="1">
        <f>Forecast_Data!F471</f>
        <v>0</v>
      </c>
      <c r="E477" s="1">
        <f>Forecast_Data!G471</f>
        <v>1</v>
      </c>
      <c r="F477" s="1">
        <f>Forecast_Data!H471</f>
        <v>1</v>
      </c>
      <c r="G477" s="1">
        <f>Forecast_Data!I471</f>
        <v>0</v>
      </c>
      <c r="H477" s="1">
        <f>Forecast_Data!J471</f>
        <v>33</v>
      </c>
      <c r="I477" s="1">
        <f>Forecast_Data!K471</f>
        <v>1</v>
      </c>
      <c r="J477" s="1" t="str">
        <f>Forecast_Data!L471</f>
        <v>Josh Scobee</v>
      </c>
      <c r="K477" s="2">
        <f>VLOOKUP(J477,Estimates!$C$9:$F$35,4,FALSE)</f>
        <v>14.1050498850661</v>
      </c>
      <c r="L477" s="2">
        <f t="shared" si="33"/>
        <v>0.41460000000000008</v>
      </c>
      <c r="M477" s="13">
        <f t="shared" si="34"/>
        <v>0.90797339608515892</v>
      </c>
      <c r="N477" s="13">
        <f t="shared" si="35"/>
        <v>9.2026603914841076E-2</v>
      </c>
      <c r="O477" s="4">
        <f t="shared" si="36"/>
        <v>8.4688958280990431E-3</v>
      </c>
    </row>
    <row r="478" spans="1:15" x14ac:dyDescent="0.25">
      <c r="A478" s="1">
        <f>Forecast_Data!C472</f>
        <v>2014</v>
      </c>
      <c r="B478" s="1">
        <v>1</v>
      </c>
      <c r="C478" s="1">
        <f>Forecast_Data!E472</f>
        <v>0</v>
      </c>
      <c r="D478" s="1">
        <f>Forecast_Data!F472</f>
        <v>0</v>
      </c>
      <c r="E478" s="1">
        <f>Forecast_Data!G472</f>
        <v>1</v>
      </c>
      <c r="F478" s="1">
        <f>Forecast_Data!H472</f>
        <v>1</v>
      </c>
      <c r="G478" s="1">
        <f>Forecast_Data!I472</f>
        <v>0</v>
      </c>
      <c r="H478" s="1">
        <f>Forecast_Data!J472</f>
        <v>37</v>
      </c>
      <c r="I478" s="1">
        <f>Forecast_Data!K472</f>
        <v>1</v>
      </c>
      <c r="J478" s="1" t="str">
        <f>Forecast_Data!L472</f>
        <v>Josh Scobee</v>
      </c>
      <c r="K478" s="2">
        <f>VLOOKUP(J478,Estimates!$C$9:$F$35,4,FALSE)</f>
        <v>14.1050498850661</v>
      </c>
      <c r="L478" s="2">
        <f t="shared" si="33"/>
        <v>0.41460000000000008</v>
      </c>
      <c r="M478" s="13">
        <f t="shared" si="34"/>
        <v>0.86201181506247015</v>
      </c>
      <c r="N478" s="13">
        <f t="shared" si="35"/>
        <v>0.13798818493752985</v>
      </c>
      <c r="O478" s="4">
        <f t="shared" si="36"/>
        <v>1.9040739182353938E-2</v>
      </c>
    </row>
    <row r="479" spans="1:15" x14ac:dyDescent="0.25">
      <c r="A479" s="1">
        <f>Forecast_Data!C473</f>
        <v>2014</v>
      </c>
      <c r="B479" s="1">
        <v>1</v>
      </c>
      <c r="C479" s="1">
        <f>Forecast_Data!E473</f>
        <v>0</v>
      </c>
      <c r="D479" s="1">
        <f>Forecast_Data!F473</f>
        <v>1</v>
      </c>
      <c r="E479" s="1">
        <f>Forecast_Data!G473</f>
        <v>0</v>
      </c>
      <c r="F479" s="1">
        <f>Forecast_Data!H473</f>
        <v>0</v>
      </c>
      <c r="G479" s="1">
        <f>Forecast_Data!I473</f>
        <v>0</v>
      </c>
      <c r="H479" s="1">
        <f>Forecast_Data!J473</f>
        <v>53</v>
      </c>
      <c r="I479" s="1">
        <f>Forecast_Data!K473</f>
        <v>1</v>
      </c>
      <c r="J479" s="1" t="str">
        <f>Forecast_Data!L473</f>
        <v>Josh Scobee</v>
      </c>
      <c r="K479" s="2">
        <f>VLOOKUP(J479,Estimates!$C$9:$F$35,4,FALSE)</f>
        <v>14.1050498850661</v>
      </c>
      <c r="L479" s="2">
        <f t="shared" si="33"/>
        <v>0.41460000000000008</v>
      </c>
      <c r="M479" s="13">
        <f t="shared" si="34"/>
        <v>0.5522580315216985</v>
      </c>
      <c r="N479" s="13">
        <f t="shared" si="35"/>
        <v>0.4477419684783015</v>
      </c>
      <c r="O479" s="4">
        <f t="shared" si="36"/>
        <v>0.20047287033682434</v>
      </c>
    </row>
    <row r="480" spans="1:15" x14ac:dyDescent="0.25">
      <c r="A480" s="1">
        <f>Forecast_Data!C474</f>
        <v>2014</v>
      </c>
      <c r="B480" s="1">
        <v>1</v>
      </c>
      <c r="C480" s="1">
        <f>Forecast_Data!E474</f>
        <v>0</v>
      </c>
      <c r="D480" s="1">
        <f>Forecast_Data!F474</f>
        <v>1</v>
      </c>
      <c r="E480" s="1">
        <f>Forecast_Data!G474</f>
        <v>0</v>
      </c>
      <c r="F480" s="1">
        <f>Forecast_Data!H474</f>
        <v>0</v>
      </c>
      <c r="G480" s="1">
        <f>Forecast_Data!I474</f>
        <v>0</v>
      </c>
      <c r="H480" s="1">
        <f>Forecast_Data!J474</f>
        <v>45</v>
      </c>
      <c r="I480" s="1">
        <f>Forecast_Data!K474</f>
        <v>1</v>
      </c>
      <c r="J480" s="1" t="str">
        <f>Forecast_Data!L474</f>
        <v>Josh Scobee</v>
      </c>
      <c r="K480" s="2">
        <f>VLOOKUP(J480,Estimates!$C$9:$F$35,4,FALSE)</f>
        <v>14.1050498850661</v>
      </c>
      <c r="L480" s="2">
        <f t="shared" si="33"/>
        <v>0.41460000000000008</v>
      </c>
      <c r="M480" s="13">
        <f t="shared" si="34"/>
        <v>0.75366962445773245</v>
      </c>
      <c r="N480" s="13">
        <f t="shared" si="35"/>
        <v>0.24633037554226755</v>
      </c>
      <c r="O480" s="4">
        <f t="shared" si="36"/>
        <v>6.0678653914794566E-2</v>
      </c>
    </row>
    <row r="481" spans="1:15" x14ac:dyDescent="0.25">
      <c r="A481" s="1">
        <f>Forecast_Data!C475</f>
        <v>2014</v>
      </c>
      <c r="B481" s="1">
        <v>1</v>
      </c>
      <c r="C481" s="1">
        <f>Forecast_Data!E475</f>
        <v>0</v>
      </c>
      <c r="D481" s="1">
        <f>Forecast_Data!F475</f>
        <v>1</v>
      </c>
      <c r="E481" s="1">
        <f>Forecast_Data!G475</f>
        <v>0</v>
      </c>
      <c r="F481" s="1">
        <f>Forecast_Data!H475</f>
        <v>0</v>
      </c>
      <c r="G481" s="1">
        <f>Forecast_Data!I475</f>
        <v>0</v>
      </c>
      <c r="H481" s="1">
        <f>Forecast_Data!J475</f>
        <v>53</v>
      </c>
      <c r="I481" s="1">
        <f>Forecast_Data!K475</f>
        <v>1</v>
      </c>
      <c r="J481" s="1" t="str">
        <f>Forecast_Data!L475</f>
        <v>Josh Scobee</v>
      </c>
      <c r="K481" s="2">
        <f>VLOOKUP(J481,Estimates!$C$9:$F$35,4,FALSE)</f>
        <v>14.1050498850661</v>
      </c>
      <c r="L481" s="2">
        <f t="shared" si="33"/>
        <v>0.41460000000000008</v>
      </c>
      <c r="M481" s="13">
        <f t="shared" si="34"/>
        <v>0.5522580315216985</v>
      </c>
      <c r="N481" s="13">
        <f t="shared" si="35"/>
        <v>0.4477419684783015</v>
      </c>
      <c r="O481" s="4">
        <f t="shared" si="36"/>
        <v>0.20047287033682434</v>
      </c>
    </row>
    <row r="482" spans="1:15" x14ac:dyDescent="0.25">
      <c r="A482" s="1">
        <f>Forecast_Data!C476</f>
        <v>2014</v>
      </c>
      <c r="B482" s="1">
        <v>1</v>
      </c>
      <c r="C482" s="1">
        <f>Forecast_Data!E476</f>
        <v>0</v>
      </c>
      <c r="D482" s="1">
        <f>Forecast_Data!F476</f>
        <v>1</v>
      </c>
      <c r="E482" s="1">
        <f>Forecast_Data!G476</f>
        <v>0</v>
      </c>
      <c r="F482" s="1">
        <f>Forecast_Data!H476</f>
        <v>0</v>
      </c>
      <c r="G482" s="1">
        <f>Forecast_Data!I476</f>
        <v>0</v>
      </c>
      <c r="H482" s="1">
        <f>Forecast_Data!J476</f>
        <v>42</v>
      </c>
      <c r="I482" s="1">
        <f>Forecast_Data!K476</f>
        <v>0</v>
      </c>
      <c r="J482" s="1" t="str">
        <f>Forecast_Data!L476</f>
        <v>Josh Scobee</v>
      </c>
      <c r="K482" s="2">
        <f>VLOOKUP(J482,Estimates!$C$9:$F$35,4,FALSE)</f>
        <v>14.1050498850661</v>
      </c>
      <c r="L482" s="2">
        <f t="shared" si="33"/>
        <v>0.41460000000000008</v>
      </c>
      <c r="M482" s="13">
        <f t="shared" si="34"/>
        <v>0.80341970678486629</v>
      </c>
      <c r="N482" s="13">
        <f t="shared" si="35"/>
        <v>-0.80341970678486629</v>
      </c>
      <c r="O482" s="4">
        <f t="shared" si="36"/>
        <v>0.64548322525028057</v>
      </c>
    </row>
    <row r="483" spans="1:15" x14ac:dyDescent="0.25">
      <c r="A483" s="1">
        <f>Forecast_Data!C477</f>
        <v>2014</v>
      </c>
      <c r="B483" s="1">
        <v>1</v>
      </c>
      <c r="C483" s="1">
        <f>Forecast_Data!E477</f>
        <v>0</v>
      </c>
      <c r="D483" s="1">
        <f>Forecast_Data!F477</f>
        <v>1</v>
      </c>
      <c r="E483" s="1">
        <f>Forecast_Data!G477</f>
        <v>0</v>
      </c>
      <c r="F483" s="1">
        <f>Forecast_Data!H477</f>
        <v>0</v>
      </c>
      <c r="G483" s="1">
        <f>Forecast_Data!I477</f>
        <v>0</v>
      </c>
      <c r="H483" s="1">
        <f>Forecast_Data!J477</f>
        <v>45</v>
      </c>
      <c r="I483" s="1">
        <f>Forecast_Data!K477</f>
        <v>1</v>
      </c>
      <c r="J483" s="1" t="str">
        <f>Forecast_Data!L477</f>
        <v>Josh Scobee</v>
      </c>
      <c r="K483" s="2">
        <f>VLOOKUP(J483,Estimates!$C$9:$F$35,4,FALSE)</f>
        <v>14.1050498850661</v>
      </c>
      <c r="L483" s="2">
        <f t="shared" si="33"/>
        <v>0.41460000000000008</v>
      </c>
      <c r="M483" s="13">
        <f t="shared" si="34"/>
        <v>0.75366962445773245</v>
      </c>
      <c r="N483" s="13">
        <f t="shared" si="35"/>
        <v>0.24633037554226755</v>
      </c>
      <c r="O483" s="4">
        <f t="shared" si="36"/>
        <v>6.0678653914794566E-2</v>
      </c>
    </row>
    <row r="484" spans="1:15" x14ac:dyDescent="0.25">
      <c r="A484" s="1">
        <f>Forecast_Data!C478</f>
        <v>2014</v>
      </c>
      <c r="B484" s="1">
        <v>1</v>
      </c>
      <c r="C484" s="1">
        <f>Forecast_Data!E478</f>
        <v>1</v>
      </c>
      <c r="D484" s="1">
        <f>Forecast_Data!F478</f>
        <v>1</v>
      </c>
      <c r="E484" s="1">
        <f>Forecast_Data!G478</f>
        <v>1</v>
      </c>
      <c r="F484" s="1">
        <f>Forecast_Data!H478</f>
        <v>1</v>
      </c>
      <c r="G484" s="1">
        <f>Forecast_Data!I478</f>
        <v>0</v>
      </c>
      <c r="H484" s="1">
        <f>Forecast_Data!J478</f>
        <v>53</v>
      </c>
      <c r="I484" s="1">
        <f>Forecast_Data!K478</f>
        <v>1</v>
      </c>
      <c r="J484" s="1" t="str">
        <f>Forecast_Data!L478</f>
        <v>Josh Scobee</v>
      </c>
      <c r="K484" s="2">
        <f>VLOOKUP(J484,Estimates!$C$9:$F$35,4,FALSE)</f>
        <v>14.1050498850661</v>
      </c>
      <c r="L484" s="2">
        <f t="shared" si="33"/>
        <v>0.41460000000000008</v>
      </c>
      <c r="M484" s="13">
        <f t="shared" si="34"/>
        <v>0.37119421086577059</v>
      </c>
      <c r="N484" s="13">
        <f t="shared" si="35"/>
        <v>0.62880578913422935</v>
      </c>
      <c r="O484" s="4">
        <f t="shared" si="36"/>
        <v>0.39539672044872093</v>
      </c>
    </row>
    <row r="485" spans="1:15" x14ac:dyDescent="0.25">
      <c r="A485" s="1">
        <f>Forecast_Data!C479</f>
        <v>2014</v>
      </c>
      <c r="B485" s="1">
        <v>1</v>
      </c>
      <c r="C485" s="1">
        <f>Forecast_Data!E479</f>
        <v>1</v>
      </c>
      <c r="D485" s="1">
        <f>Forecast_Data!F479</f>
        <v>1</v>
      </c>
      <c r="E485" s="1">
        <f>Forecast_Data!G479</f>
        <v>1</v>
      </c>
      <c r="F485" s="1">
        <f>Forecast_Data!H479</f>
        <v>1</v>
      </c>
      <c r="G485" s="1">
        <f>Forecast_Data!I479</f>
        <v>0</v>
      </c>
      <c r="H485" s="1">
        <f>Forecast_Data!J479</f>
        <v>51</v>
      </c>
      <c r="I485" s="1">
        <f>Forecast_Data!K479</f>
        <v>0</v>
      </c>
      <c r="J485" s="1" t="str">
        <f>Forecast_Data!L479</f>
        <v>Josh Scobee</v>
      </c>
      <c r="K485" s="2">
        <f>VLOOKUP(J485,Estimates!$C$9:$F$35,4,FALSE)</f>
        <v>14.1050498850661</v>
      </c>
      <c r="L485" s="2">
        <f t="shared" si="33"/>
        <v>0.41460000000000008</v>
      </c>
      <c r="M485" s="13">
        <f t="shared" si="34"/>
        <v>0.43319187079408333</v>
      </c>
      <c r="N485" s="13">
        <f t="shared" si="35"/>
        <v>-0.43319187079408333</v>
      </c>
      <c r="O485" s="4">
        <f t="shared" si="36"/>
        <v>0.1876551969220778</v>
      </c>
    </row>
    <row r="486" spans="1:15" x14ac:dyDescent="0.25">
      <c r="A486" s="1">
        <f>Forecast_Data!C480</f>
        <v>2015</v>
      </c>
      <c r="B486" s="1">
        <v>1</v>
      </c>
      <c r="C486" s="1">
        <f>Forecast_Data!E480</f>
        <v>0</v>
      </c>
      <c r="D486" s="1">
        <f>Forecast_Data!F480</f>
        <v>0</v>
      </c>
      <c r="E486" s="1">
        <f>Forecast_Data!G480</f>
        <v>0</v>
      </c>
      <c r="F486" s="1">
        <f>Forecast_Data!H480</f>
        <v>0</v>
      </c>
      <c r="G486" s="1">
        <f>Forecast_Data!I480</f>
        <v>0</v>
      </c>
      <c r="H486" s="1">
        <f>Forecast_Data!J480</f>
        <v>44</v>
      </c>
      <c r="I486" s="1">
        <f>Forecast_Data!K480</f>
        <v>0</v>
      </c>
      <c r="J486" s="1" t="str">
        <f>Forecast_Data!L480</f>
        <v>Josh Scobee</v>
      </c>
      <c r="K486" s="2">
        <f>VLOOKUP(J486,Estimates!$C$9:$F$35,4,FALSE)</f>
        <v>14.1050498850661</v>
      </c>
      <c r="L486" s="2">
        <f t="shared" si="33"/>
        <v>0.45660000000000001</v>
      </c>
      <c r="M486" s="13">
        <f t="shared" si="34"/>
        <v>0.83483109005655554</v>
      </c>
      <c r="N486" s="13">
        <f t="shared" si="35"/>
        <v>-0.83483109005655554</v>
      </c>
      <c r="O486" s="4">
        <f t="shared" si="36"/>
        <v>0.69694294892501674</v>
      </c>
    </row>
    <row r="487" spans="1:15" x14ac:dyDescent="0.25">
      <c r="A487" s="1">
        <f>Forecast_Data!C481</f>
        <v>2015</v>
      </c>
      <c r="B487" s="1">
        <v>1</v>
      </c>
      <c r="C487" s="1">
        <f>Forecast_Data!E481</f>
        <v>0</v>
      </c>
      <c r="D487" s="1">
        <f>Forecast_Data!F481</f>
        <v>0</v>
      </c>
      <c r="E487" s="1">
        <f>Forecast_Data!G481</f>
        <v>0</v>
      </c>
      <c r="F487" s="1">
        <f>Forecast_Data!H481</f>
        <v>0</v>
      </c>
      <c r="G487" s="1">
        <f>Forecast_Data!I481</f>
        <v>0</v>
      </c>
      <c r="H487" s="1">
        <f>Forecast_Data!J481</f>
        <v>46</v>
      </c>
      <c r="I487" s="1">
        <f>Forecast_Data!K481</f>
        <v>0</v>
      </c>
      <c r="J487" s="1" t="str">
        <f>Forecast_Data!L481</f>
        <v>Josh Scobee</v>
      </c>
      <c r="K487" s="2">
        <f>VLOOKUP(J487,Estimates!$C$9:$F$35,4,FALSE)</f>
        <v>14.1050498850661</v>
      </c>
      <c r="L487" s="2">
        <f t="shared" si="33"/>
        <v>0.45660000000000001</v>
      </c>
      <c r="M487" s="13">
        <f t="shared" si="34"/>
        <v>0.80585232908923177</v>
      </c>
      <c r="N487" s="13">
        <f t="shared" si="35"/>
        <v>-0.80585232908923177</v>
      </c>
      <c r="O487" s="4">
        <f t="shared" si="36"/>
        <v>0.64939797629853946</v>
      </c>
    </row>
    <row r="488" spans="1:15" x14ac:dyDescent="0.25">
      <c r="A488" s="1">
        <f>Forecast_Data!C482</f>
        <v>2015</v>
      </c>
      <c r="B488" s="1">
        <v>1</v>
      </c>
      <c r="C488" s="1">
        <f>Forecast_Data!E482</f>
        <v>0</v>
      </c>
      <c r="D488" s="1">
        <f>Forecast_Data!F482</f>
        <v>0</v>
      </c>
      <c r="E488" s="1">
        <f>Forecast_Data!G482</f>
        <v>0</v>
      </c>
      <c r="F488" s="1">
        <f>Forecast_Data!H482</f>
        <v>0</v>
      </c>
      <c r="G488" s="1">
        <f>Forecast_Data!I482</f>
        <v>0</v>
      </c>
      <c r="H488" s="1">
        <f>Forecast_Data!J482</f>
        <v>44</v>
      </c>
      <c r="I488" s="1">
        <f>Forecast_Data!K482</f>
        <v>1</v>
      </c>
      <c r="J488" s="1" t="str">
        <f>Forecast_Data!L482</f>
        <v>Josh Scobee</v>
      </c>
      <c r="K488" s="2">
        <f>VLOOKUP(J488,Estimates!$C$9:$F$35,4,FALSE)</f>
        <v>14.1050498850661</v>
      </c>
      <c r="L488" s="2">
        <f t="shared" si="33"/>
        <v>0.45660000000000001</v>
      </c>
      <c r="M488" s="13">
        <f t="shared" si="34"/>
        <v>0.83483109005655554</v>
      </c>
      <c r="N488" s="13">
        <f t="shared" si="35"/>
        <v>0.16516890994344446</v>
      </c>
      <c r="O488" s="4">
        <f t="shared" si="36"/>
        <v>2.7280768811905668E-2</v>
      </c>
    </row>
    <row r="489" spans="1:15" x14ac:dyDescent="0.25">
      <c r="A489" s="1">
        <f>Forecast_Data!C483</f>
        <v>2015</v>
      </c>
      <c r="B489" s="1">
        <v>1</v>
      </c>
      <c r="C489" s="1">
        <f>Forecast_Data!E483</f>
        <v>0</v>
      </c>
      <c r="D489" s="1">
        <f>Forecast_Data!F483</f>
        <v>0</v>
      </c>
      <c r="E489" s="1">
        <f>Forecast_Data!G483</f>
        <v>0</v>
      </c>
      <c r="F489" s="1">
        <f>Forecast_Data!H483</f>
        <v>0</v>
      </c>
      <c r="G489" s="1">
        <f>Forecast_Data!I483</f>
        <v>0</v>
      </c>
      <c r="H489" s="1">
        <f>Forecast_Data!J483</f>
        <v>24</v>
      </c>
      <c r="I489" s="1">
        <f>Forecast_Data!K483</f>
        <v>1</v>
      </c>
      <c r="J489" s="1" t="str">
        <f>Forecast_Data!L483</f>
        <v>Josh Scobee</v>
      </c>
      <c r="K489" s="2">
        <f>VLOOKUP(J489,Estimates!$C$9:$F$35,4,FALSE)</f>
        <v>14.1050498850661</v>
      </c>
      <c r="L489" s="2">
        <f t="shared" si="33"/>
        <v>0.45660000000000001</v>
      </c>
      <c r="M489" s="13">
        <f t="shared" si="34"/>
        <v>0.98573702303095467</v>
      </c>
      <c r="N489" s="13">
        <f t="shared" si="35"/>
        <v>1.4262976969045327E-2</v>
      </c>
      <c r="O489" s="4">
        <f t="shared" si="36"/>
        <v>2.0343251201951741E-4</v>
      </c>
    </row>
    <row r="490" spans="1:15" x14ac:dyDescent="0.25">
      <c r="A490" s="1">
        <f>Forecast_Data!C484</f>
        <v>2015</v>
      </c>
      <c r="B490" s="1">
        <v>1</v>
      </c>
      <c r="C490" s="1">
        <f>Forecast_Data!E484</f>
        <v>0</v>
      </c>
      <c r="D490" s="1">
        <f>Forecast_Data!F484</f>
        <v>0</v>
      </c>
      <c r="E490" s="1">
        <f>Forecast_Data!G484</f>
        <v>0</v>
      </c>
      <c r="F490" s="1">
        <f>Forecast_Data!H484</f>
        <v>1</v>
      </c>
      <c r="G490" s="1">
        <f>Forecast_Data!I484</f>
        <v>0</v>
      </c>
      <c r="H490" s="1">
        <f>Forecast_Data!J484</f>
        <v>45</v>
      </c>
      <c r="I490" s="1">
        <f>Forecast_Data!K484</f>
        <v>1</v>
      </c>
      <c r="J490" s="1" t="str">
        <f>Forecast_Data!L484</f>
        <v>Josh Scobee</v>
      </c>
      <c r="K490" s="2">
        <f>VLOOKUP(J490,Estimates!$C$9:$F$35,4,FALSE)</f>
        <v>14.1050498850661</v>
      </c>
      <c r="L490" s="2">
        <f t="shared" si="33"/>
        <v>0.45660000000000001</v>
      </c>
      <c r="M490" s="13">
        <f t="shared" si="34"/>
        <v>0.78410886142504976</v>
      </c>
      <c r="N490" s="13">
        <f t="shared" si="35"/>
        <v>0.21589113857495024</v>
      </c>
      <c r="O490" s="4">
        <f t="shared" si="36"/>
        <v>4.6608983715188367E-2</v>
      </c>
    </row>
    <row r="491" spans="1:15" x14ac:dyDescent="0.25">
      <c r="A491" s="1">
        <f>Forecast_Data!C485</f>
        <v>2015</v>
      </c>
      <c r="B491" s="1">
        <v>1</v>
      </c>
      <c r="C491" s="1">
        <f>Forecast_Data!E485</f>
        <v>0</v>
      </c>
      <c r="D491" s="1">
        <f>Forecast_Data!F485</f>
        <v>0</v>
      </c>
      <c r="E491" s="1">
        <f>Forecast_Data!G485</f>
        <v>0</v>
      </c>
      <c r="F491" s="1">
        <f>Forecast_Data!H485</f>
        <v>1</v>
      </c>
      <c r="G491" s="1">
        <f>Forecast_Data!I485</f>
        <v>0</v>
      </c>
      <c r="H491" s="1">
        <f>Forecast_Data!J485</f>
        <v>36</v>
      </c>
      <c r="I491" s="1">
        <f>Forecast_Data!K485</f>
        <v>1</v>
      </c>
      <c r="J491" s="1" t="str">
        <f>Forecast_Data!L485</f>
        <v>Josh Scobee</v>
      </c>
      <c r="K491" s="2">
        <f>VLOOKUP(J491,Estimates!$C$9:$F$35,4,FALSE)</f>
        <v>14.1050498850661</v>
      </c>
      <c r="L491" s="2">
        <f t="shared" si="33"/>
        <v>0.45660000000000001</v>
      </c>
      <c r="M491" s="13">
        <f t="shared" si="34"/>
        <v>0.8985472909922001</v>
      </c>
      <c r="N491" s="13">
        <f t="shared" si="35"/>
        <v>0.1014527090077999</v>
      </c>
      <c r="O491" s="4">
        <f t="shared" si="36"/>
        <v>1.0292652165021324E-2</v>
      </c>
    </row>
    <row r="492" spans="1:15" x14ac:dyDescent="0.25">
      <c r="A492" s="1">
        <f>Forecast_Data!C486</f>
        <v>2015</v>
      </c>
      <c r="B492" s="1">
        <v>1</v>
      </c>
      <c r="C492" s="1">
        <f>Forecast_Data!E486</f>
        <v>0</v>
      </c>
      <c r="D492" s="1">
        <f>Forecast_Data!F486</f>
        <v>0</v>
      </c>
      <c r="E492" s="1">
        <f>Forecast_Data!G486</f>
        <v>0</v>
      </c>
      <c r="F492" s="1">
        <f>Forecast_Data!H486</f>
        <v>1</v>
      </c>
      <c r="G492" s="1">
        <f>Forecast_Data!I486</f>
        <v>0</v>
      </c>
      <c r="H492" s="1">
        <f>Forecast_Data!J486</f>
        <v>49</v>
      </c>
      <c r="I492" s="1">
        <f>Forecast_Data!K486</f>
        <v>0</v>
      </c>
      <c r="J492" s="1" t="str">
        <f>Forecast_Data!L486</f>
        <v>Josh Scobee</v>
      </c>
      <c r="K492" s="2">
        <f>VLOOKUP(J492,Estimates!$C$9:$F$35,4,FALSE)</f>
        <v>14.1050498850661</v>
      </c>
      <c r="L492" s="2">
        <f t="shared" si="33"/>
        <v>0.45660000000000001</v>
      </c>
      <c r="M492" s="13">
        <f t="shared" si="34"/>
        <v>0.70543890101679796</v>
      </c>
      <c r="N492" s="13">
        <f t="shared" si="35"/>
        <v>-0.70543890101679796</v>
      </c>
      <c r="O492" s="4">
        <f t="shared" si="36"/>
        <v>0.49764404306778764</v>
      </c>
    </row>
    <row r="493" spans="1:15" x14ac:dyDescent="0.25">
      <c r="A493" s="1">
        <f>Forecast_Data!C487</f>
        <v>2015</v>
      </c>
      <c r="B493" s="1">
        <v>1</v>
      </c>
      <c r="C493" s="1">
        <f>Forecast_Data!E487</f>
        <v>0</v>
      </c>
      <c r="D493" s="1">
        <f>Forecast_Data!F487</f>
        <v>0</v>
      </c>
      <c r="E493" s="1">
        <f>Forecast_Data!G487</f>
        <v>0</v>
      </c>
      <c r="F493" s="1">
        <f>Forecast_Data!H487</f>
        <v>1</v>
      </c>
      <c r="G493" s="1">
        <f>Forecast_Data!I487</f>
        <v>0</v>
      </c>
      <c r="H493" s="1">
        <f>Forecast_Data!J487</f>
        <v>41</v>
      </c>
      <c r="I493" s="1">
        <f>Forecast_Data!K487</f>
        <v>0</v>
      </c>
      <c r="J493" s="1" t="str">
        <f>Forecast_Data!L487</f>
        <v>Josh Scobee</v>
      </c>
      <c r="K493" s="2">
        <f>VLOOKUP(J493,Estimates!$C$9:$F$35,4,FALSE)</f>
        <v>14.1050498850661</v>
      </c>
      <c r="L493" s="2">
        <f t="shared" si="33"/>
        <v>0.45660000000000001</v>
      </c>
      <c r="M493" s="13">
        <f t="shared" si="34"/>
        <v>0.84226500044228214</v>
      </c>
      <c r="N493" s="13">
        <f t="shared" si="35"/>
        <v>-0.84226500044228214</v>
      </c>
      <c r="O493" s="4">
        <f t="shared" si="36"/>
        <v>0.70941033097003758</v>
      </c>
    </row>
    <row r="494" spans="1:15" x14ac:dyDescent="0.25">
      <c r="A494" s="1">
        <f>Forecast_Data!C488</f>
        <v>2012</v>
      </c>
      <c r="B494" s="1">
        <v>1</v>
      </c>
      <c r="C494" s="1">
        <f>Forecast_Data!E488</f>
        <v>0</v>
      </c>
      <c r="D494" s="1">
        <f>Forecast_Data!F488</f>
        <v>0</v>
      </c>
      <c r="E494" s="1">
        <f>Forecast_Data!G488</f>
        <v>0</v>
      </c>
      <c r="F494" s="1">
        <f>Forecast_Data!H488</f>
        <v>0</v>
      </c>
      <c r="G494" s="1">
        <f>Forecast_Data!I488</f>
        <v>0</v>
      </c>
      <c r="H494" s="1">
        <f>Forecast_Data!J488</f>
        <v>41</v>
      </c>
      <c r="I494" s="1">
        <f>Forecast_Data!K488</f>
        <v>1</v>
      </c>
      <c r="J494" s="1" t="str">
        <f>Forecast_Data!L488</f>
        <v>Lawrence Tynes</v>
      </c>
      <c r="K494" s="2">
        <f>VLOOKUP(J494,Estimates!$C$9:$F$35,4,FALSE)</f>
        <v>13.801326117671699</v>
      </c>
      <c r="L494" s="2">
        <f t="shared" si="33"/>
        <v>0.3306</v>
      </c>
      <c r="M494" s="13">
        <f t="shared" si="34"/>
        <v>0.81433410040777199</v>
      </c>
      <c r="N494" s="13">
        <f t="shared" si="35"/>
        <v>0.18566589959222801</v>
      </c>
      <c r="O494" s="4">
        <f t="shared" si="36"/>
        <v>3.4471826271391295E-2</v>
      </c>
    </row>
    <row r="495" spans="1:15" x14ac:dyDescent="0.25">
      <c r="A495" s="1">
        <f>Forecast_Data!C489</f>
        <v>2012</v>
      </c>
      <c r="B495" s="1">
        <v>1</v>
      </c>
      <c r="C495" s="1">
        <f>Forecast_Data!E489</f>
        <v>0</v>
      </c>
      <c r="D495" s="1">
        <f>Forecast_Data!F489</f>
        <v>0</v>
      </c>
      <c r="E495" s="1">
        <f>Forecast_Data!G489</f>
        <v>0</v>
      </c>
      <c r="F495" s="1">
        <f>Forecast_Data!H489</f>
        <v>0</v>
      </c>
      <c r="G495" s="1">
        <f>Forecast_Data!I489</f>
        <v>0</v>
      </c>
      <c r="H495" s="1">
        <f>Forecast_Data!J489</f>
        <v>37</v>
      </c>
      <c r="I495" s="1">
        <f>Forecast_Data!K489</f>
        <v>1</v>
      </c>
      <c r="J495" s="1" t="str">
        <f>Forecast_Data!L489</f>
        <v>Lawrence Tynes</v>
      </c>
      <c r="K495" s="2">
        <f>VLOOKUP(J495,Estimates!$C$9:$F$35,4,FALSE)</f>
        <v>13.801326117671699</v>
      </c>
      <c r="L495" s="2">
        <f t="shared" si="33"/>
        <v>0.3306</v>
      </c>
      <c r="M495" s="13">
        <f t="shared" si="34"/>
        <v>0.86730746024925254</v>
      </c>
      <c r="N495" s="13">
        <f t="shared" si="35"/>
        <v>0.13269253975074746</v>
      </c>
      <c r="O495" s="4">
        <f t="shared" si="36"/>
        <v>1.7607310105503697E-2</v>
      </c>
    </row>
    <row r="496" spans="1:15" x14ac:dyDescent="0.25">
      <c r="A496" s="1">
        <f>Forecast_Data!C490</f>
        <v>2012</v>
      </c>
      <c r="B496" s="1">
        <v>1</v>
      </c>
      <c r="C496" s="1">
        <f>Forecast_Data!E490</f>
        <v>0</v>
      </c>
      <c r="D496" s="1">
        <f>Forecast_Data!F490</f>
        <v>0</v>
      </c>
      <c r="E496" s="1">
        <f>Forecast_Data!G490</f>
        <v>0</v>
      </c>
      <c r="F496" s="1">
        <f>Forecast_Data!H490</f>
        <v>0</v>
      </c>
      <c r="G496" s="1">
        <f>Forecast_Data!I490</f>
        <v>0</v>
      </c>
      <c r="H496" s="1">
        <f>Forecast_Data!J490</f>
        <v>26</v>
      </c>
      <c r="I496" s="1">
        <f>Forecast_Data!K490</f>
        <v>1</v>
      </c>
      <c r="J496" s="1" t="str">
        <f>Forecast_Data!L490</f>
        <v>Lawrence Tynes</v>
      </c>
      <c r="K496" s="2">
        <f>VLOOKUP(J496,Estimates!$C$9:$F$35,4,FALSE)</f>
        <v>13.801326117671699</v>
      </c>
      <c r="L496" s="2">
        <f t="shared" si="33"/>
        <v>0.3306</v>
      </c>
      <c r="M496" s="13">
        <f t="shared" si="34"/>
        <v>0.96795552388221351</v>
      </c>
      <c r="N496" s="13">
        <f t="shared" si="35"/>
        <v>3.2044476117786491E-2</v>
      </c>
      <c r="O496" s="4">
        <f t="shared" si="36"/>
        <v>1.0268484496633889E-3</v>
      </c>
    </row>
    <row r="497" spans="1:15" x14ac:dyDescent="0.25">
      <c r="A497" s="1">
        <f>Forecast_Data!C491</f>
        <v>2012</v>
      </c>
      <c r="B497" s="1">
        <v>1</v>
      </c>
      <c r="C497" s="1">
        <f>Forecast_Data!E491</f>
        <v>0</v>
      </c>
      <c r="D497" s="1">
        <f>Forecast_Data!F491</f>
        <v>0</v>
      </c>
      <c r="E497" s="1">
        <f>Forecast_Data!G491</f>
        <v>0</v>
      </c>
      <c r="F497" s="1">
        <f>Forecast_Data!H491</f>
        <v>0</v>
      </c>
      <c r="G497" s="1">
        <f>Forecast_Data!I491</f>
        <v>0</v>
      </c>
      <c r="H497" s="1">
        <f>Forecast_Data!J491</f>
        <v>43</v>
      </c>
      <c r="I497" s="1">
        <f>Forecast_Data!K491</f>
        <v>1</v>
      </c>
      <c r="J497" s="1" t="str">
        <f>Forecast_Data!L491</f>
        <v>Lawrence Tynes</v>
      </c>
      <c r="K497" s="2">
        <f>VLOOKUP(J497,Estimates!$C$9:$F$35,4,FALSE)</f>
        <v>13.801326117671699</v>
      </c>
      <c r="L497" s="2">
        <f t="shared" si="33"/>
        <v>0.3306</v>
      </c>
      <c r="M497" s="13">
        <f t="shared" si="34"/>
        <v>0.78360734963162582</v>
      </c>
      <c r="N497" s="13">
        <f t="shared" si="35"/>
        <v>0.21639265036837418</v>
      </c>
      <c r="O497" s="4">
        <f t="shared" si="36"/>
        <v>4.682577913344943E-2</v>
      </c>
    </row>
    <row r="498" spans="1:15" x14ac:dyDescent="0.25">
      <c r="A498" s="1">
        <f>Forecast_Data!C492</f>
        <v>2012</v>
      </c>
      <c r="B498" s="1">
        <v>1</v>
      </c>
      <c r="C498" s="1">
        <f>Forecast_Data!E492</f>
        <v>0</v>
      </c>
      <c r="D498" s="1">
        <f>Forecast_Data!F492</f>
        <v>0</v>
      </c>
      <c r="E498" s="1">
        <f>Forecast_Data!G492</f>
        <v>0</v>
      </c>
      <c r="F498" s="1">
        <f>Forecast_Data!H492</f>
        <v>0</v>
      </c>
      <c r="G498" s="1">
        <f>Forecast_Data!I492</f>
        <v>0</v>
      </c>
      <c r="H498" s="1">
        <f>Forecast_Data!J492</f>
        <v>37</v>
      </c>
      <c r="I498" s="1">
        <f>Forecast_Data!K492</f>
        <v>1</v>
      </c>
      <c r="J498" s="1" t="str">
        <f>Forecast_Data!L492</f>
        <v>Lawrence Tynes</v>
      </c>
      <c r="K498" s="2">
        <f>VLOOKUP(J498,Estimates!$C$9:$F$35,4,FALSE)</f>
        <v>13.801326117671699</v>
      </c>
      <c r="L498" s="2">
        <f t="shared" si="33"/>
        <v>0.3306</v>
      </c>
      <c r="M498" s="13">
        <f t="shared" si="34"/>
        <v>0.86730746024925254</v>
      </c>
      <c r="N498" s="13">
        <f t="shared" si="35"/>
        <v>0.13269253975074746</v>
      </c>
      <c r="O498" s="4">
        <f t="shared" si="36"/>
        <v>1.7607310105503697E-2</v>
      </c>
    </row>
    <row r="499" spans="1:15" x14ac:dyDescent="0.25">
      <c r="A499" s="1">
        <f>Forecast_Data!C493</f>
        <v>2012</v>
      </c>
      <c r="B499" s="1">
        <v>1</v>
      </c>
      <c r="C499" s="1">
        <f>Forecast_Data!E493</f>
        <v>0</v>
      </c>
      <c r="D499" s="1">
        <f>Forecast_Data!F493</f>
        <v>0</v>
      </c>
      <c r="E499" s="1">
        <f>Forecast_Data!G493</f>
        <v>0</v>
      </c>
      <c r="F499" s="1">
        <f>Forecast_Data!H493</f>
        <v>0</v>
      </c>
      <c r="G499" s="1">
        <f>Forecast_Data!I493</f>
        <v>0</v>
      </c>
      <c r="H499" s="1">
        <f>Forecast_Data!J493</f>
        <v>30</v>
      </c>
      <c r="I499" s="1">
        <f>Forecast_Data!K493</f>
        <v>0</v>
      </c>
      <c r="J499" s="1" t="str">
        <f>Forecast_Data!L493</f>
        <v>Lawrence Tynes</v>
      </c>
      <c r="K499" s="2">
        <f>VLOOKUP(J499,Estimates!$C$9:$F$35,4,FALSE)</f>
        <v>13.801326117671699</v>
      </c>
      <c r="L499" s="2">
        <f t="shared" si="33"/>
        <v>0.3306</v>
      </c>
      <c r="M499" s="13">
        <f t="shared" si="34"/>
        <v>0.93946623042517996</v>
      </c>
      <c r="N499" s="13">
        <f t="shared" si="35"/>
        <v>-0.93946623042517996</v>
      </c>
      <c r="O499" s="4">
        <f t="shared" si="36"/>
        <v>0.88259679810929736</v>
      </c>
    </row>
    <row r="500" spans="1:15" x14ac:dyDescent="0.25">
      <c r="A500" s="1">
        <f>Forecast_Data!C494</f>
        <v>2012</v>
      </c>
      <c r="B500" s="1">
        <v>1</v>
      </c>
      <c r="C500" s="1">
        <f>Forecast_Data!E494</f>
        <v>0</v>
      </c>
      <c r="D500" s="1">
        <f>Forecast_Data!F494</f>
        <v>0</v>
      </c>
      <c r="E500" s="1">
        <f>Forecast_Data!G494</f>
        <v>0</v>
      </c>
      <c r="F500" s="1">
        <f>Forecast_Data!H494</f>
        <v>0</v>
      </c>
      <c r="G500" s="1">
        <f>Forecast_Data!I494</f>
        <v>0</v>
      </c>
      <c r="H500" s="1">
        <f>Forecast_Data!J494</f>
        <v>22</v>
      </c>
      <c r="I500" s="1">
        <f>Forecast_Data!K494</f>
        <v>1</v>
      </c>
      <c r="J500" s="1" t="str">
        <f>Forecast_Data!L494</f>
        <v>Lawrence Tynes</v>
      </c>
      <c r="K500" s="2">
        <f>VLOOKUP(J500,Estimates!$C$9:$F$35,4,FALSE)</f>
        <v>13.801326117671699</v>
      </c>
      <c r="L500" s="2">
        <f t="shared" si="33"/>
        <v>0.3306</v>
      </c>
      <c r="M500" s="13">
        <f t="shared" si="34"/>
        <v>0.98600100590005346</v>
      </c>
      <c r="N500" s="13">
        <f t="shared" si="35"/>
        <v>1.3998994099946538E-2</v>
      </c>
      <c r="O500" s="4">
        <f t="shared" si="36"/>
        <v>1.9597183581033798E-4</v>
      </c>
    </row>
    <row r="501" spans="1:15" x14ac:dyDescent="0.25">
      <c r="A501" s="1">
        <f>Forecast_Data!C495</f>
        <v>2012</v>
      </c>
      <c r="B501" s="1">
        <v>1</v>
      </c>
      <c r="C501" s="1">
        <f>Forecast_Data!E495</f>
        <v>0</v>
      </c>
      <c r="D501" s="1">
        <f>Forecast_Data!F495</f>
        <v>0</v>
      </c>
      <c r="E501" s="1">
        <f>Forecast_Data!G495</f>
        <v>0</v>
      </c>
      <c r="F501" s="1">
        <f>Forecast_Data!H495</f>
        <v>0</v>
      </c>
      <c r="G501" s="1">
        <f>Forecast_Data!I495</f>
        <v>0</v>
      </c>
      <c r="H501" s="1">
        <f>Forecast_Data!J495</f>
        <v>37</v>
      </c>
      <c r="I501" s="1">
        <f>Forecast_Data!K495</f>
        <v>1</v>
      </c>
      <c r="J501" s="1" t="str">
        <f>Forecast_Data!L495</f>
        <v>Lawrence Tynes</v>
      </c>
      <c r="K501" s="2">
        <f>VLOOKUP(J501,Estimates!$C$9:$F$35,4,FALSE)</f>
        <v>13.801326117671699</v>
      </c>
      <c r="L501" s="2">
        <f t="shared" si="33"/>
        <v>0.3306</v>
      </c>
      <c r="M501" s="13">
        <f t="shared" si="34"/>
        <v>0.86730746024925254</v>
      </c>
      <c r="N501" s="13">
        <f t="shared" si="35"/>
        <v>0.13269253975074746</v>
      </c>
      <c r="O501" s="4">
        <f t="shared" si="36"/>
        <v>1.7607310105503697E-2</v>
      </c>
    </row>
    <row r="502" spans="1:15" x14ac:dyDescent="0.25">
      <c r="A502" s="1">
        <f>Forecast_Data!C496</f>
        <v>2012</v>
      </c>
      <c r="B502" s="1">
        <v>1</v>
      </c>
      <c r="C502" s="1">
        <f>Forecast_Data!E496</f>
        <v>0</v>
      </c>
      <c r="D502" s="1">
        <f>Forecast_Data!F496</f>
        <v>0</v>
      </c>
      <c r="E502" s="1">
        <f>Forecast_Data!G496</f>
        <v>0</v>
      </c>
      <c r="F502" s="1">
        <f>Forecast_Data!H496</f>
        <v>0</v>
      </c>
      <c r="G502" s="1">
        <f>Forecast_Data!I496</f>
        <v>0</v>
      </c>
      <c r="H502" s="1">
        <f>Forecast_Data!J496</f>
        <v>24</v>
      </c>
      <c r="I502" s="1">
        <f>Forecast_Data!K496</f>
        <v>1</v>
      </c>
      <c r="J502" s="1" t="str">
        <f>Forecast_Data!L496</f>
        <v>Lawrence Tynes</v>
      </c>
      <c r="K502" s="2">
        <f>VLOOKUP(J502,Estimates!$C$9:$F$35,4,FALSE)</f>
        <v>13.801326117671699</v>
      </c>
      <c r="L502" s="2">
        <f t="shared" si="33"/>
        <v>0.3306</v>
      </c>
      <c r="M502" s="13">
        <f t="shared" si="34"/>
        <v>0.97824674822822777</v>
      </c>
      <c r="N502" s="13">
        <f t="shared" si="35"/>
        <v>2.1753251771772231E-2</v>
      </c>
      <c r="O502" s="4">
        <f t="shared" si="36"/>
        <v>4.732039626461117E-4</v>
      </c>
    </row>
    <row r="503" spans="1:15" x14ac:dyDescent="0.25">
      <c r="A503" s="1">
        <f>Forecast_Data!C497</f>
        <v>2012</v>
      </c>
      <c r="B503" s="1">
        <v>1</v>
      </c>
      <c r="C503" s="1">
        <f>Forecast_Data!E497</f>
        <v>0</v>
      </c>
      <c r="D503" s="1">
        <f>Forecast_Data!F497</f>
        <v>0</v>
      </c>
      <c r="E503" s="1">
        <f>Forecast_Data!G497</f>
        <v>0</v>
      </c>
      <c r="F503" s="1">
        <f>Forecast_Data!H497</f>
        <v>0</v>
      </c>
      <c r="G503" s="1">
        <f>Forecast_Data!I497</f>
        <v>0</v>
      </c>
      <c r="H503" s="1">
        <f>Forecast_Data!J497</f>
        <v>36</v>
      </c>
      <c r="I503" s="1">
        <f>Forecast_Data!K497</f>
        <v>1</v>
      </c>
      <c r="J503" s="1" t="str">
        <f>Forecast_Data!L497</f>
        <v>Lawrence Tynes</v>
      </c>
      <c r="K503" s="2">
        <f>VLOOKUP(J503,Estimates!$C$9:$F$35,4,FALSE)</f>
        <v>13.801326117671699</v>
      </c>
      <c r="L503" s="2">
        <f t="shared" si="33"/>
        <v>0.3306</v>
      </c>
      <c r="M503" s="13">
        <f t="shared" si="34"/>
        <v>0.8791526310833645</v>
      </c>
      <c r="N503" s="13">
        <f t="shared" si="35"/>
        <v>0.1208473689166355</v>
      </c>
      <c r="O503" s="4">
        <f t="shared" si="36"/>
        <v>1.46040865740734E-2</v>
      </c>
    </row>
    <row r="504" spans="1:15" x14ac:dyDescent="0.25">
      <c r="A504" s="1">
        <f>Forecast_Data!C498</f>
        <v>2012</v>
      </c>
      <c r="B504" s="1">
        <v>1</v>
      </c>
      <c r="C504" s="1">
        <f>Forecast_Data!E498</f>
        <v>0</v>
      </c>
      <c r="D504" s="1">
        <f>Forecast_Data!F498</f>
        <v>0</v>
      </c>
      <c r="E504" s="1">
        <f>Forecast_Data!G498</f>
        <v>0</v>
      </c>
      <c r="F504" s="1">
        <f>Forecast_Data!H498</f>
        <v>0</v>
      </c>
      <c r="G504" s="1">
        <f>Forecast_Data!I498</f>
        <v>0</v>
      </c>
      <c r="H504" s="1">
        <f>Forecast_Data!J498</f>
        <v>24</v>
      </c>
      <c r="I504" s="1">
        <f>Forecast_Data!K498</f>
        <v>1</v>
      </c>
      <c r="J504" s="1" t="str">
        <f>Forecast_Data!L498</f>
        <v>Lawrence Tynes</v>
      </c>
      <c r="K504" s="2">
        <f>VLOOKUP(J504,Estimates!$C$9:$F$35,4,FALSE)</f>
        <v>13.801326117671699</v>
      </c>
      <c r="L504" s="2">
        <f t="shared" si="33"/>
        <v>0.3306</v>
      </c>
      <c r="M504" s="13">
        <f t="shared" si="34"/>
        <v>0.97824674822822777</v>
      </c>
      <c r="N504" s="13">
        <f t="shared" si="35"/>
        <v>2.1753251771772231E-2</v>
      </c>
      <c r="O504" s="4">
        <f t="shared" si="36"/>
        <v>4.732039626461117E-4</v>
      </c>
    </row>
    <row r="505" spans="1:15" x14ac:dyDescent="0.25">
      <c r="A505" s="1">
        <f>Forecast_Data!C499</f>
        <v>2012</v>
      </c>
      <c r="B505" s="1">
        <v>1</v>
      </c>
      <c r="C505" s="1">
        <f>Forecast_Data!E499</f>
        <v>0</v>
      </c>
      <c r="D505" s="1">
        <f>Forecast_Data!F499</f>
        <v>0</v>
      </c>
      <c r="E505" s="1">
        <f>Forecast_Data!G499</f>
        <v>0</v>
      </c>
      <c r="F505" s="1">
        <f>Forecast_Data!H499</f>
        <v>1</v>
      </c>
      <c r="G505" s="1">
        <f>Forecast_Data!I499</f>
        <v>0</v>
      </c>
      <c r="H505" s="1">
        <f>Forecast_Data!J499</f>
        <v>47</v>
      </c>
      <c r="I505" s="1">
        <f>Forecast_Data!K499</f>
        <v>1</v>
      </c>
      <c r="J505" s="1" t="str">
        <f>Forecast_Data!L499</f>
        <v>Lawrence Tynes</v>
      </c>
      <c r="K505" s="2">
        <f>VLOOKUP(J505,Estimates!$C$9:$F$35,4,FALSE)</f>
        <v>13.801326117671699</v>
      </c>
      <c r="L505" s="2">
        <f t="shared" si="33"/>
        <v>0.3306</v>
      </c>
      <c r="M505" s="13">
        <f t="shared" si="34"/>
        <v>0.65892216900932055</v>
      </c>
      <c r="N505" s="13">
        <f t="shared" si="35"/>
        <v>0.34107783099067945</v>
      </c>
      <c r="O505" s="4">
        <f t="shared" si="36"/>
        <v>0.11633408679330649</v>
      </c>
    </row>
    <row r="506" spans="1:15" x14ac:dyDescent="0.25">
      <c r="A506" s="1">
        <f>Forecast_Data!C500</f>
        <v>2012</v>
      </c>
      <c r="B506" s="1">
        <v>1</v>
      </c>
      <c r="C506" s="1">
        <f>Forecast_Data!E500</f>
        <v>0</v>
      </c>
      <c r="D506" s="1">
        <f>Forecast_Data!F500</f>
        <v>0</v>
      </c>
      <c r="E506" s="1">
        <f>Forecast_Data!G500</f>
        <v>0</v>
      </c>
      <c r="F506" s="1">
        <f>Forecast_Data!H500</f>
        <v>1</v>
      </c>
      <c r="G506" s="1">
        <f>Forecast_Data!I500</f>
        <v>0</v>
      </c>
      <c r="H506" s="1">
        <f>Forecast_Data!J500</f>
        <v>49</v>
      </c>
      <c r="I506" s="1">
        <f>Forecast_Data!K500</f>
        <v>1</v>
      </c>
      <c r="J506" s="1" t="str">
        <f>Forecast_Data!L500</f>
        <v>Lawrence Tynes</v>
      </c>
      <c r="K506" s="2">
        <f>VLOOKUP(J506,Estimates!$C$9:$F$35,4,FALSE)</f>
        <v>13.801326117671699</v>
      </c>
      <c r="L506" s="2">
        <f t="shared" si="33"/>
        <v>0.3306</v>
      </c>
      <c r="M506" s="13">
        <f t="shared" si="34"/>
        <v>0.60911887210864279</v>
      </c>
      <c r="N506" s="13">
        <f t="shared" si="35"/>
        <v>0.39088112789135721</v>
      </c>
      <c r="O506" s="4">
        <f t="shared" si="36"/>
        <v>0.15278805614161955</v>
      </c>
    </row>
    <row r="507" spans="1:15" x14ac:dyDescent="0.25">
      <c r="A507" s="1">
        <f>Forecast_Data!C501</f>
        <v>2012</v>
      </c>
      <c r="B507" s="1">
        <v>1</v>
      </c>
      <c r="C507" s="1">
        <f>Forecast_Data!E501</f>
        <v>0</v>
      </c>
      <c r="D507" s="1">
        <f>Forecast_Data!F501</f>
        <v>0</v>
      </c>
      <c r="E507" s="1">
        <f>Forecast_Data!G501</f>
        <v>0</v>
      </c>
      <c r="F507" s="1">
        <f>Forecast_Data!H501</f>
        <v>1</v>
      </c>
      <c r="G507" s="1">
        <f>Forecast_Data!I501</f>
        <v>0</v>
      </c>
      <c r="H507" s="1">
        <f>Forecast_Data!J501</f>
        <v>30</v>
      </c>
      <c r="I507" s="1">
        <f>Forecast_Data!K501</f>
        <v>1</v>
      </c>
      <c r="J507" s="1" t="str">
        <f>Forecast_Data!L501</f>
        <v>Lawrence Tynes</v>
      </c>
      <c r="K507" s="2">
        <f>VLOOKUP(J507,Estimates!$C$9:$F$35,4,FALSE)</f>
        <v>13.801326117671699</v>
      </c>
      <c r="L507" s="2">
        <f t="shared" si="33"/>
        <v>0.3306</v>
      </c>
      <c r="M507" s="13">
        <f t="shared" si="34"/>
        <v>0.92478030499787223</v>
      </c>
      <c r="N507" s="13">
        <f t="shared" si="35"/>
        <v>7.5219695002127773E-2</v>
      </c>
      <c r="O507" s="4">
        <f t="shared" si="36"/>
        <v>5.6580025162131257E-3</v>
      </c>
    </row>
    <row r="508" spans="1:15" x14ac:dyDescent="0.25">
      <c r="A508" s="1">
        <f>Forecast_Data!C502</f>
        <v>2012</v>
      </c>
      <c r="B508" s="1">
        <v>1</v>
      </c>
      <c r="C508" s="1">
        <f>Forecast_Data!E502</f>
        <v>0</v>
      </c>
      <c r="D508" s="1">
        <f>Forecast_Data!F502</f>
        <v>0</v>
      </c>
      <c r="E508" s="1">
        <f>Forecast_Data!G502</f>
        <v>0</v>
      </c>
      <c r="F508" s="1">
        <f>Forecast_Data!H502</f>
        <v>1</v>
      </c>
      <c r="G508" s="1">
        <f>Forecast_Data!I502</f>
        <v>0</v>
      </c>
      <c r="H508" s="1">
        <f>Forecast_Data!J502</f>
        <v>36</v>
      </c>
      <c r="I508" s="1">
        <f>Forecast_Data!K502</f>
        <v>1</v>
      </c>
      <c r="J508" s="1" t="str">
        <f>Forecast_Data!L502</f>
        <v>Lawrence Tynes</v>
      </c>
      <c r="K508" s="2">
        <f>VLOOKUP(J508,Estimates!$C$9:$F$35,4,FALSE)</f>
        <v>13.801326117671699</v>
      </c>
      <c r="L508" s="2">
        <f t="shared" si="33"/>
        <v>0.3306</v>
      </c>
      <c r="M508" s="13">
        <f t="shared" si="34"/>
        <v>0.852137209067509</v>
      </c>
      <c r="N508" s="13">
        <f t="shared" si="35"/>
        <v>0.147862790932491</v>
      </c>
      <c r="O508" s="4">
        <f t="shared" si="36"/>
        <v>2.1863404942345541E-2</v>
      </c>
    </row>
    <row r="509" spans="1:15" x14ac:dyDescent="0.25">
      <c r="A509" s="1">
        <f>Forecast_Data!C503</f>
        <v>2012</v>
      </c>
      <c r="B509" s="1">
        <v>1</v>
      </c>
      <c r="C509" s="1">
        <f>Forecast_Data!E503</f>
        <v>0</v>
      </c>
      <c r="D509" s="1">
        <f>Forecast_Data!F503</f>
        <v>0</v>
      </c>
      <c r="E509" s="1">
        <f>Forecast_Data!G503</f>
        <v>0</v>
      </c>
      <c r="F509" s="1">
        <f>Forecast_Data!H503</f>
        <v>1</v>
      </c>
      <c r="G509" s="1">
        <f>Forecast_Data!I503</f>
        <v>0</v>
      </c>
      <c r="H509" s="1">
        <f>Forecast_Data!J503</f>
        <v>27</v>
      </c>
      <c r="I509" s="1">
        <f>Forecast_Data!K503</f>
        <v>1</v>
      </c>
      <c r="J509" s="1" t="str">
        <f>Forecast_Data!L503</f>
        <v>Lawrence Tynes</v>
      </c>
      <c r="K509" s="2">
        <f>VLOOKUP(J509,Estimates!$C$9:$F$35,4,FALSE)</f>
        <v>13.801326117671699</v>
      </c>
      <c r="L509" s="2">
        <f t="shared" si="33"/>
        <v>0.3306</v>
      </c>
      <c r="M509" s="13">
        <f t="shared" si="34"/>
        <v>0.95227553628089523</v>
      </c>
      <c r="N509" s="13">
        <f t="shared" si="35"/>
        <v>4.772446371910477E-2</v>
      </c>
      <c r="O509" s="4">
        <f t="shared" si="36"/>
        <v>2.2776244372761474E-3</v>
      </c>
    </row>
    <row r="510" spans="1:15" x14ac:dyDescent="0.25">
      <c r="A510" s="1">
        <f>Forecast_Data!C504</f>
        <v>2012</v>
      </c>
      <c r="B510" s="1">
        <v>1</v>
      </c>
      <c r="C510" s="1">
        <f>Forecast_Data!E504</f>
        <v>0</v>
      </c>
      <c r="D510" s="1">
        <f>Forecast_Data!F504</f>
        <v>0</v>
      </c>
      <c r="E510" s="1">
        <f>Forecast_Data!G504</f>
        <v>0</v>
      </c>
      <c r="F510" s="1">
        <f>Forecast_Data!H504</f>
        <v>1</v>
      </c>
      <c r="G510" s="1">
        <f>Forecast_Data!I504</f>
        <v>0</v>
      </c>
      <c r="H510" s="1">
        <f>Forecast_Data!J504</f>
        <v>25</v>
      </c>
      <c r="I510" s="1">
        <f>Forecast_Data!K504</f>
        <v>1</v>
      </c>
      <c r="J510" s="1" t="str">
        <f>Forecast_Data!L504</f>
        <v>Lawrence Tynes</v>
      </c>
      <c r="K510" s="2">
        <f>VLOOKUP(J510,Estimates!$C$9:$F$35,4,FALSE)</f>
        <v>13.801326117671699</v>
      </c>
      <c r="L510" s="2">
        <f t="shared" si="33"/>
        <v>0.3306</v>
      </c>
      <c r="M510" s="13">
        <f t="shared" si="34"/>
        <v>0.96669156505396592</v>
      </c>
      <c r="N510" s="13">
        <f t="shared" si="35"/>
        <v>3.3308434946034082E-2</v>
      </c>
      <c r="O510" s="4">
        <f t="shared" si="36"/>
        <v>1.1094518385541844E-3</v>
      </c>
    </row>
    <row r="511" spans="1:15" x14ac:dyDescent="0.25">
      <c r="A511" s="1">
        <f>Forecast_Data!C505</f>
        <v>2012</v>
      </c>
      <c r="B511" s="1">
        <v>1</v>
      </c>
      <c r="C511" s="1">
        <f>Forecast_Data!E505</f>
        <v>0</v>
      </c>
      <c r="D511" s="1">
        <f>Forecast_Data!F505</f>
        <v>0</v>
      </c>
      <c r="E511" s="1">
        <f>Forecast_Data!G505</f>
        <v>0</v>
      </c>
      <c r="F511" s="1">
        <f>Forecast_Data!H505</f>
        <v>1</v>
      </c>
      <c r="G511" s="1">
        <f>Forecast_Data!I505</f>
        <v>0</v>
      </c>
      <c r="H511" s="1">
        <f>Forecast_Data!J505</f>
        <v>54</v>
      </c>
      <c r="I511" s="1">
        <f>Forecast_Data!K505</f>
        <v>0</v>
      </c>
      <c r="J511" s="1" t="str">
        <f>Forecast_Data!L505</f>
        <v>Lawrence Tynes</v>
      </c>
      <c r="K511" s="2">
        <f>VLOOKUP(J511,Estimates!$C$9:$F$35,4,FALSE)</f>
        <v>13.801326117671699</v>
      </c>
      <c r="L511" s="2">
        <f t="shared" si="33"/>
        <v>0.3306</v>
      </c>
      <c r="M511" s="13">
        <f t="shared" si="34"/>
        <v>0.45301934514922454</v>
      </c>
      <c r="N511" s="13">
        <f t="shared" si="35"/>
        <v>-0.45301934514922454</v>
      </c>
      <c r="O511" s="4">
        <f t="shared" si="36"/>
        <v>0.20522652707943223</v>
      </c>
    </row>
    <row r="512" spans="1:15" x14ac:dyDescent="0.25">
      <c r="A512" s="1">
        <f>Forecast_Data!C506</f>
        <v>2012</v>
      </c>
      <c r="B512" s="1">
        <v>1</v>
      </c>
      <c r="C512" s="1">
        <f>Forecast_Data!E506</f>
        <v>1</v>
      </c>
      <c r="D512" s="1">
        <f>Forecast_Data!F506</f>
        <v>0</v>
      </c>
      <c r="E512" s="1">
        <f>Forecast_Data!G506</f>
        <v>0</v>
      </c>
      <c r="F512" s="1">
        <f>Forecast_Data!H506</f>
        <v>0</v>
      </c>
      <c r="G512" s="1">
        <f>Forecast_Data!I506</f>
        <v>0</v>
      </c>
      <c r="H512" s="1">
        <f>Forecast_Data!J506</f>
        <v>29</v>
      </c>
      <c r="I512" s="1">
        <f>Forecast_Data!K506</f>
        <v>1</v>
      </c>
      <c r="J512" s="1" t="str">
        <f>Forecast_Data!L506</f>
        <v>Lawrence Tynes</v>
      </c>
      <c r="K512" s="2">
        <f>VLOOKUP(J512,Estimates!$C$9:$F$35,4,FALSE)</f>
        <v>13.801326117671699</v>
      </c>
      <c r="L512" s="2">
        <f t="shared" si="33"/>
        <v>0.3306</v>
      </c>
      <c r="M512" s="13">
        <f t="shared" si="34"/>
        <v>0.93022722367689326</v>
      </c>
      <c r="N512" s="13">
        <f t="shared" si="35"/>
        <v>6.9772776323106744E-2</v>
      </c>
      <c r="O512" s="4">
        <f t="shared" si="36"/>
        <v>4.8682403158342852E-3</v>
      </c>
    </row>
    <row r="513" spans="1:15" x14ac:dyDescent="0.25">
      <c r="A513" s="1">
        <f>Forecast_Data!C507</f>
        <v>2012</v>
      </c>
      <c r="B513" s="1">
        <v>1</v>
      </c>
      <c r="C513" s="1">
        <f>Forecast_Data!E507</f>
        <v>1</v>
      </c>
      <c r="D513" s="1">
        <f>Forecast_Data!F507</f>
        <v>0</v>
      </c>
      <c r="E513" s="1">
        <f>Forecast_Data!G507</f>
        <v>0</v>
      </c>
      <c r="F513" s="1">
        <f>Forecast_Data!H507</f>
        <v>0</v>
      </c>
      <c r="G513" s="1">
        <f>Forecast_Data!I507</f>
        <v>0</v>
      </c>
      <c r="H513" s="1">
        <f>Forecast_Data!J507</f>
        <v>40</v>
      </c>
      <c r="I513" s="1">
        <f>Forecast_Data!K507</f>
        <v>1</v>
      </c>
      <c r="J513" s="1" t="str">
        <f>Forecast_Data!L507</f>
        <v>Lawrence Tynes</v>
      </c>
      <c r="K513" s="2">
        <f>VLOOKUP(J513,Estimates!$C$9:$F$35,4,FALSE)</f>
        <v>13.801326117671699</v>
      </c>
      <c r="L513" s="2">
        <f t="shared" si="33"/>
        <v>0.3306</v>
      </c>
      <c r="M513" s="13">
        <f t="shared" si="34"/>
        <v>0.78095373154479908</v>
      </c>
      <c r="N513" s="13">
        <f t="shared" si="35"/>
        <v>0.21904626845520092</v>
      </c>
      <c r="O513" s="4">
        <f t="shared" si="36"/>
        <v>4.7981267724147951E-2</v>
      </c>
    </row>
    <row r="514" spans="1:15" x14ac:dyDescent="0.25">
      <c r="A514" s="1">
        <f>Forecast_Data!C508</f>
        <v>2012</v>
      </c>
      <c r="B514" s="1">
        <v>1</v>
      </c>
      <c r="C514" s="1">
        <f>Forecast_Data!E508</f>
        <v>0</v>
      </c>
      <c r="D514" s="1">
        <f>Forecast_Data!F508</f>
        <v>0</v>
      </c>
      <c r="E514" s="1">
        <f>Forecast_Data!G508</f>
        <v>0</v>
      </c>
      <c r="F514" s="1">
        <f>Forecast_Data!H508</f>
        <v>1</v>
      </c>
      <c r="G514" s="1">
        <f>Forecast_Data!I508</f>
        <v>0</v>
      </c>
      <c r="H514" s="1">
        <f>Forecast_Data!J508</f>
        <v>34</v>
      </c>
      <c r="I514" s="1">
        <f>Forecast_Data!K508</f>
        <v>1</v>
      </c>
      <c r="J514" s="1" t="str">
        <f>Forecast_Data!L508</f>
        <v>Lawrence Tynes</v>
      </c>
      <c r="K514" s="2">
        <f>VLOOKUP(J514,Estimates!$C$9:$F$35,4,FALSE)</f>
        <v>13.801326117671699</v>
      </c>
      <c r="L514" s="2">
        <f t="shared" si="33"/>
        <v>0.3306</v>
      </c>
      <c r="M514" s="13">
        <f t="shared" si="34"/>
        <v>0.87860488647224511</v>
      </c>
      <c r="N514" s="13">
        <f t="shared" si="35"/>
        <v>0.12139511352775489</v>
      </c>
      <c r="O514" s="4">
        <f t="shared" si="36"/>
        <v>1.4736773588416499E-2</v>
      </c>
    </row>
    <row r="515" spans="1:15" x14ac:dyDescent="0.25">
      <c r="A515" s="1">
        <f>Forecast_Data!C509</f>
        <v>2012</v>
      </c>
      <c r="B515" s="1">
        <v>1</v>
      </c>
      <c r="C515" s="1">
        <f>Forecast_Data!E509</f>
        <v>0</v>
      </c>
      <c r="D515" s="1">
        <f>Forecast_Data!F509</f>
        <v>0</v>
      </c>
      <c r="E515" s="1">
        <f>Forecast_Data!G509</f>
        <v>0</v>
      </c>
      <c r="F515" s="1">
        <f>Forecast_Data!H509</f>
        <v>1</v>
      </c>
      <c r="G515" s="1">
        <f>Forecast_Data!I509</f>
        <v>0</v>
      </c>
      <c r="H515" s="1">
        <f>Forecast_Data!J509</f>
        <v>40</v>
      </c>
      <c r="I515" s="1">
        <f>Forecast_Data!K509</f>
        <v>0</v>
      </c>
      <c r="J515" s="1" t="str">
        <f>Forecast_Data!L509</f>
        <v>Lawrence Tynes</v>
      </c>
      <c r="K515" s="2">
        <f>VLOOKUP(J515,Estimates!$C$9:$F$35,4,FALSE)</f>
        <v>13.801326117671699</v>
      </c>
      <c r="L515" s="2">
        <f t="shared" si="33"/>
        <v>0.3306</v>
      </c>
      <c r="M515" s="13">
        <f t="shared" si="34"/>
        <v>0.7928480801069584</v>
      </c>
      <c r="N515" s="13">
        <f t="shared" si="35"/>
        <v>-0.7928480801069584</v>
      </c>
      <c r="O515" s="4">
        <f t="shared" si="36"/>
        <v>0.62860807812928987</v>
      </c>
    </row>
    <row r="516" spans="1:15" x14ac:dyDescent="0.25">
      <c r="A516" s="1">
        <f>Forecast_Data!C510</f>
        <v>2012</v>
      </c>
      <c r="B516" s="1">
        <v>1</v>
      </c>
      <c r="C516" s="1">
        <f>Forecast_Data!E510</f>
        <v>0</v>
      </c>
      <c r="D516" s="1">
        <f>Forecast_Data!F510</f>
        <v>0</v>
      </c>
      <c r="E516" s="1">
        <f>Forecast_Data!G510</f>
        <v>0</v>
      </c>
      <c r="F516" s="1">
        <f>Forecast_Data!H510</f>
        <v>1</v>
      </c>
      <c r="G516" s="1">
        <f>Forecast_Data!I510</f>
        <v>0</v>
      </c>
      <c r="H516" s="1">
        <f>Forecast_Data!J510</f>
        <v>30</v>
      </c>
      <c r="I516" s="1">
        <f>Forecast_Data!K510</f>
        <v>1</v>
      </c>
      <c r="J516" s="1" t="str">
        <f>Forecast_Data!L510</f>
        <v>Lawrence Tynes</v>
      </c>
      <c r="K516" s="2">
        <f>VLOOKUP(J516,Estimates!$C$9:$F$35,4,FALSE)</f>
        <v>13.801326117671699</v>
      </c>
      <c r="L516" s="2">
        <f t="shared" si="33"/>
        <v>0.3306</v>
      </c>
      <c r="M516" s="13">
        <f t="shared" si="34"/>
        <v>0.92478030499787223</v>
      </c>
      <c r="N516" s="13">
        <f t="shared" si="35"/>
        <v>7.5219695002127773E-2</v>
      </c>
      <c r="O516" s="4">
        <f t="shared" si="36"/>
        <v>5.6580025162131257E-3</v>
      </c>
    </row>
    <row r="517" spans="1:15" x14ac:dyDescent="0.25">
      <c r="A517" s="1">
        <f>Forecast_Data!C511</f>
        <v>2012</v>
      </c>
      <c r="B517" s="1">
        <v>1</v>
      </c>
      <c r="C517" s="1">
        <f>Forecast_Data!E511</f>
        <v>0</v>
      </c>
      <c r="D517" s="1">
        <f>Forecast_Data!F511</f>
        <v>0</v>
      </c>
      <c r="E517" s="1">
        <f>Forecast_Data!G511</f>
        <v>0</v>
      </c>
      <c r="F517" s="1">
        <f>Forecast_Data!H511</f>
        <v>1</v>
      </c>
      <c r="G517" s="1">
        <f>Forecast_Data!I511</f>
        <v>0</v>
      </c>
      <c r="H517" s="1">
        <f>Forecast_Data!J511</f>
        <v>22</v>
      </c>
      <c r="I517" s="1">
        <f>Forecast_Data!K511</f>
        <v>1</v>
      </c>
      <c r="J517" s="1" t="str">
        <f>Forecast_Data!L511</f>
        <v>Lawrence Tynes</v>
      </c>
      <c r="K517" s="2">
        <f>VLOOKUP(J517,Estimates!$C$9:$F$35,4,FALSE)</f>
        <v>13.801326117671699</v>
      </c>
      <c r="L517" s="2">
        <f t="shared" si="33"/>
        <v>0.3306</v>
      </c>
      <c r="M517" s="13">
        <f t="shared" si="34"/>
        <v>0.98239316655264208</v>
      </c>
      <c r="N517" s="13">
        <f t="shared" si="35"/>
        <v>1.7606833447357917E-2</v>
      </c>
      <c r="O517" s="4">
        <f t="shared" si="36"/>
        <v>3.1000058404300146E-4</v>
      </c>
    </row>
    <row r="518" spans="1:15" x14ac:dyDescent="0.25">
      <c r="A518" s="1">
        <f>Forecast_Data!C512</f>
        <v>2012</v>
      </c>
      <c r="B518" s="1">
        <v>1</v>
      </c>
      <c r="C518" s="1">
        <f>Forecast_Data!E512</f>
        <v>0</v>
      </c>
      <c r="D518" s="1">
        <f>Forecast_Data!F512</f>
        <v>0</v>
      </c>
      <c r="E518" s="1">
        <f>Forecast_Data!G512</f>
        <v>0</v>
      </c>
      <c r="F518" s="1">
        <f>Forecast_Data!H512</f>
        <v>1</v>
      </c>
      <c r="G518" s="1">
        <f>Forecast_Data!I512</f>
        <v>0</v>
      </c>
      <c r="H518" s="1">
        <f>Forecast_Data!J512</f>
        <v>32</v>
      </c>
      <c r="I518" s="1">
        <f>Forecast_Data!K512</f>
        <v>1</v>
      </c>
      <c r="J518" s="1" t="str">
        <f>Forecast_Data!L512</f>
        <v>Lawrence Tynes</v>
      </c>
      <c r="K518" s="2">
        <f>VLOOKUP(J518,Estimates!$C$9:$F$35,4,FALSE)</f>
        <v>13.801326117671699</v>
      </c>
      <c r="L518" s="2">
        <f t="shared" si="33"/>
        <v>0.3306</v>
      </c>
      <c r="M518" s="13">
        <f t="shared" si="34"/>
        <v>0.90291028900354819</v>
      </c>
      <c r="N518" s="13">
        <f t="shared" si="35"/>
        <v>9.7089710996451806E-2</v>
      </c>
      <c r="O518" s="4">
        <f t="shared" si="36"/>
        <v>9.4264119813745346E-3</v>
      </c>
    </row>
    <row r="519" spans="1:15" x14ac:dyDescent="0.25">
      <c r="A519" s="1">
        <f>Forecast_Data!C513</f>
        <v>2012</v>
      </c>
      <c r="B519" s="1">
        <v>1</v>
      </c>
      <c r="C519" s="1">
        <f>Forecast_Data!E513</f>
        <v>0</v>
      </c>
      <c r="D519" s="1">
        <f>Forecast_Data!F513</f>
        <v>0</v>
      </c>
      <c r="E519" s="1">
        <f>Forecast_Data!G513</f>
        <v>1</v>
      </c>
      <c r="F519" s="1">
        <f>Forecast_Data!H513</f>
        <v>0</v>
      </c>
      <c r="G519" s="1">
        <f>Forecast_Data!I513</f>
        <v>0</v>
      </c>
      <c r="H519" s="1">
        <f>Forecast_Data!J513</f>
        <v>27</v>
      </c>
      <c r="I519" s="1">
        <f>Forecast_Data!K513</f>
        <v>1</v>
      </c>
      <c r="J519" s="1" t="str">
        <f>Forecast_Data!L513</f>
        <v>Lawrence Tynes</v>
      </c>
      <c r="K519" s="2">
        <f>VLOOKUP(J519,Estimates!$C$9:$F$35,4,FALSE)</f>
        <v>13.801326117671699</v>
      </c>
      <c r="L519" s="2">
        <f t="shared" si="33"/>
        <v>0.3306</v>
      </c>
      <c r="M519" s="13">
        <f t="shared" si="34"/>
        <v>0.95375102647880983</v>
      </c>
      <c r="N519" s="13">
        <f t="shared" si="35"/>
        <v>4.6248973521190173E-2</v>
      </c>
      <c r="O519" s="4">
        <f t="shared" si="36"/>
        <v>2.1389675517637496E-3</v>
      </c>
    </row>
    <row r="520" spans="1:15" x14ac:dyDescent="0.25">
      <c r="A520" s="1">
        <f>Forecast_Data!C514</f>
        <v>2012</v>
      </c>
      <c r="B520" s="1">
        <v>1</v>
      </c>
      <c r="C520" s="1">
        <f>Forecast_Data!E514</f>
        <v>0</v>
      </c>
      <c r="D520" s="1">
        <f>Forecast_Data!F514</f>
        <v>0</v>
      </c>
      <c r="E520" s="1">
        <f>Forecast_Data!G514</f>
        <v>1</v>
      </c>
      <c r="F520" s="1">
        <f>Forecast_Data!H514</f>
        <v>0</v>
      </c>
      <c r="G520" s="1">
        <f>Forecast_Data!I514</f>
        <v>0</v>
      </c>
      <c r="H520" s="1">
        <f>Forecast_Data!J514</f>
        <v>39</v>
      </c>
      <c r="I520" s="1">
        <f>Forecast_Data!K514</f>
        <v>1</v>
      </c>
      <c r="J520" s="1" t="str">
        <f>Forecast_Data!L514</f>
        <v>Lawrence Tynes</v>
      </c>
      <c r="K520" s="2">
        <f>VLOOKUP(J520,Estimates!$C$9:$F$35,4,FALSE)</f>
        <v>13.801326117671699</v>
      </c>
      <c r="L520" s="2">
        <f t="shared" si="33"/>
        <v>0.3306</v>
      </c>
      <c r="M520" s="13">
        <f t="shared" si="34"/>
        <v>0.81357348139187502</v>
      </c>
      <c r="N520" s="13">
        <f t="shared" si="35"/>
        <v>0.18642651860812498</v>
      </c>
      <c r="O520" s="4">
        <f t="shared" si="36"/>
        <v>3.475484684034557E-2</v>
      </c>
    </row>
    <row r="521" spans="1:15" x14ac:dyDescent="0.25">
      <c r="A521" s="1">
        <f>Forecast_Data!C515</f>
        <v>2012</v>
      </c>
      <c r="B521" s="1">
        <v>1</v>
      </c>
      <c r="C521" s="1">
        <f>Forecast_Data!E515</f>
        <v>0</v>
      </c>
      <c r="D521" s="1">
        <f>Forecast_Data!F515</f>
        <v>0</v>
      </c>
      <c r="E521" s="1">
        <f>Forecast_Data!G515</f>
        <v>0</v>
      </c>
      <c r="F521" s="1">
        <f>Forecast_Data!H515</f>
        <v>0</v>
      </c>
      <c r="G521" s="1">
        <f>Forecast_Data!I515</f>
        <v>0</v>
      </c>
      <c r="H521" s="1">
        <f>Forecast_Data!J515</f>
        <v>51</v>
      </c>
      <c r="I521" s="1">
        <f>Forecast_Data!K515</f>
        <v>0</v>
      </c>
      <c r="J521" s="1" t="str">
        <f>Forecast_Data!L515</f>
        <v>Lawrence Tynes</v>
      </c>
      <c r="K521" s="2">
        <f>VLOOKUP(J521,Estimates!$C$9:$F$35,4,FALSE)</f>
        <v>13.801326117671699</v>
      </c>
      <c r="L521" s="2">
        <f t="shared" ref="L521:L584" si="37">IF(A521=2012,$A$5,IF(A521=2013,$B$5,IF(A521=2014,$C$5,$D$5)))</f>
        <v>0.3306</v>
      </c>
      <c r="M521" s="13">
        <f t="shared" ref="M521:M584" si="38">1/(1+EXP(-(SUMPRODUCT($A$3:$G$3,B521:H521)+$H$3*H521^2+$I$3*H521^3+K521+L521)))</f>
        <v>0.60892409098191258</v>
      </c>
      <c r="N521" s="13">
        <f t="shared" ref="N521:N584" si="39">I521-M521</f>
        <v>-0.60892409098191258</v>
      </c>
      <c r="O521" s="4">
        <f t="shared" ref="O521:O584" si="40">N521^2</f>
        <v>0.37078854857814852</v>
      </c>
    </row>
    <row r="522" spans="1:15" x14ac:dyDescent="0.25">
      <c r="A522" s="1">
        <f>Forecast_Data!C516</f>
        <v>2012</v>
      </c>
      <c r="B522" s="1">
        <v>1</v>
      </c>
      <c r="C522" s="1">
        <f>Forecast_Data!E516</f>
        <v>0</v>
      </c>
      <c r="D522" s="1">
        <f>Forecast_Data!F516</f>
        <v>0</v>
      </c>
      <c r="E522" s="1">
        <f>Forecast_Data!G516</f>
        <v>0</v>
      </c>
      <c r="F522" s="1">
        <f>Forecast_Data!H516</f>
        <v>0</v>
      </c>
      <c r="G522" s="1">
        <f>Forecast_Data!I516</f>
        <v>0</v>
      </c>
      <c r="H522" s="1">
        <f>Forecast_Data!J516</f>
        <v>50</v>
      </c>
      <c r="I522" s="1">
        <f>Forecast_Data!K516</f>
        <v>1</v>
      </c>
      <c r="J522" s="1" t="str">
        <f>Forecast_Data!L516</f>
        <v>Lawrence Tynes</v>
      </c>
      <c r="K522" s="2">
        <f>VLOOKUP(J522,Estimates!$C$9:$F$35,4,FALSE)</f>
        <v>13.801326117671699</v>
      </c>
      <c r="L522" s="2">
        <f t="shared" si="37"/>
        <v>0.3306</v>
      </c>
      <c r="M522" s="13">
        <f t="shared" si="38"/>
        <v>0.63700660685516075</v>
      </c>
      <c r="N522" s="13">
        <f t="shared" si="39"/>
        <v>0.36299339314483925</v>
      </c>
      <c r="O522" s="4">
        <f t="shared" si="40"/>
        <v>0.13176420346680384</v>
      </c>
    </row>
    <row r="523" spans="1:15" x14ac:dyDescent="0.25">
      <c r="A523" s="1">
        <f>Forecast_Data!C517</f>
        <v>2012</v>
      </c>
      <c r="B523" s="1">
        <v>1</v>
      </c>
      <c r="C523" s="1">
        <f>Forecast_Data!E517</f>
        <v>0</v>
      </c>
      <c r="D523" s="1">
        <f>Forecast_Data!F517</f>
        <v>0</v>
      </c>
      <c r="E523" s="1">
        <f>Forecast_Data!G517</f>
        <v>0</v>
      </c>
      <c r="F523" s="1">
        <f>Forecast_Data!H517</f>
        <v>0</v>
      </c>
      <c r="G523" s="1">
        <f>Forecast_Data!I517</f>
        <v>0</v>
      </c>
      <c r="H523" s="1">
        <f>Forecast_Data!J517</f>
        <v>23</v>
      </c>
      <c r="I523" s="1">
        <f>Forecast_Data!K517</f>
        <v>1</v>
      </c>
      <c r="J523" s="1" t="str">
        <f>Forecast_Data!L517</f>
        <v>Lawrence Tynes</v>
      </c>
      <c r="K523" s="2">
        <f>VLOOKUP(J523,Estimates!$C$9:$F$35,4,FALSE)</f>
        <v>13.801326117671699</v>
      </c>
      <c r="L523" s="2">
        <f t="shared" si="37"/>
        <v>0.3306</v>
      </c>
      <c r="M523" s="13">
        <f t="shared" si="38"/>
        <v>0.98242670165989832</v>
      </c>
      <c r="N523" s="13">
        <f t="shared" si="39"/>
        <v>1.7573298340101684E-2</v>
      </c>
      <c r="O523" s="4">
        <f t="shared" si="40"/>
        <v>3.0882081455022058E-4</v>
      </c>
    </row>
    <row r="524" spans="1:15" x14ac:dyDescent="0.25">
      <c r="A524" s="1">
        <f>Forecast_Data!C518</f>
        <v>2012</v>
      </c>
      <c r="B524" s="1">
        <v>1</v>
      </c>
      <c r="C524" s="1">
        <f>Forecast_Data!E518</f>
        <v>0</v>
      </c>
      <c r="D524" s="1">
        <f>Forecast_Data!F518</f>
        <v>0</v>
      </c>
      <c r="E524" s="1">
        <f>Forecast_Data!G518</f>
        <v>1</v>
      </c>
      <c r="F524" s="1">
        <f>Forecast_Data!H518</f>
        <v>0</v>
      </c>
      <c r="G524" s="1">
        <f>Forecast_Data!I518</f>
        <v>0</v>
      </c>
      <c r="H524" s="1">
        <f>Forecast_Data!J518</f>
        <v>23</v>
      </c>
      <c r="I524" s="1">
        <f>Forecast_Data!K518</f>
        <v>1</v>
      </c>
      <c r="J524" s="1" t="str">
        <f>Forecast_Data!L518</f>
        <v>Lawrence Tynes</v>
      </c>
      <c r="K524" s="2">
        <f>VLOOKUP(J524,Estimates!$C$9:$F$35,4,FALSE)</f>
        <v>13.801326117671699</v>
      </c>
      <c r="L524" s="2">
        <f t="shared" si="37"/>
        <v>0.3306</v>
      </c>
      <c r="M524" s="13">
        <f t="shared" si="38"/>
        <v>0.97861881425764263</v>
      </c>
      <c r="N524" s="13">
        <f t="shared" si="39"/>
        <v>2.1381185742357367E-2</v>
      </c>
      <c r="O524" s="4">
        <f t="shared" si="40"/>
        <v>4.5715510374918594E-4</v>
      </c>
    </row>
    <row r="525" spans="1:15" x14ac:dyDescent="0.25">
      <c r="A525" s="1">
        <f>Forecast_Data!C519</f>
        <v>2012</v>
      </c>
      <c r="B525" s="1">
        <v>1</v>
      </c>
      <c r="C525" s="1">
        <f>Forecast_Data!E519</f>
        <v>0</v>
      </c>
      <c r="D525" s="1">
        <f>Forecast_Data!F519</f>
        <v>0</v>
      </c>
      <c r="E525" s="1">
        <f>Forecast_Data!G519</f>
        <v>1</v>
      </c>
      <c r="F525" s="1">
        <f>Forecast_Data!H519</f>
        <v>0</v>
      </c>
      <c r="G525" s="1">
        <f>Forecast_Data!I519</f>
        <v>0</v>
      </c>
      <c r="H525" s="1">
        <f>Forecast_Data!J519</f>
        <v>31</v>
      </c>
      <c r="I525" s="1">
        <f>Forecast_Data!K519</f>
        <v>1</v>
      </c>
      <c r="J525" s="1" t="str">
        <f>Forecast_Data!L519</f>
        <v>Lawrence Tynes</v>
      </c>
      <c r="K525" s="2">
        <f>VLOOKUP(J525,Estimates!$C$9:$F$35,4,FALSE)</f>
        <v>13.801326117671699</v>
      </c>
      <c r="L525" s="2">
        <f t="shared" si="37"/>
        <v>0.3306</v>
      </c>
      <c r="M525" s="13">
        <f t="shared" si="38"/>
        <v>0.9167215410590378</v>
      </c>
      <c r="N525" s="13">
        <f t="shared" si="39"/>
        <v>8.3278458940962197E-2</v>
      </c>
      <c r="O525" s="4">
        <f t="shared" si="40"/>
        <v>6.9353017235815268E-3</v>
      </c>
    </row>
    <row r="526" spans="1:15" x14ac:dyDescent="0.25">
      <c r="A526" s="1">
        <f>Forecast_Data!C520</f>
        <v>2012</v>
      </c>
      <c r="B526" s="1">
        <v>1</v>
      </c>
      <c r="C526" s="1">
        <f>Forecast_Data!E520</f>
        <v>0</v>
      </c>
      <c r="D526" s="1">
        <f>Forecast_Data!F520</f>
        <v>1</v>
      </c>
      <c r="E526" s="1">
        <f>Forecast_Data!G520</f>
        <v>1</v>
      </c>
      <c r="F526" s="1">
        <f>Forecast_Data!H520</f>
        <v>0</v>
      </c>
      <c r="G526" s="1">
        <f>Forecast_Data!I520</f>
        <v>0</v>
      </c>
      <c r="H526" s="1">
        <f>Forecast_Data!J520</f>
        <v>43</v>
      </c>
      <c r="I526" s="1">
        <f>Forecast_Data!K520</f>
        <v>1</v>
      </c>
      <c r="J526" s="1" t="str">
        <f>Forecast_Data!L520</f>
        <v>Lawrence Tynes</v>
      </c>
      <c r="K526" s="2">
        <f>VLOOKUP(J526,Estimates!$C$9:$F$35,4,FALSE)</f>
        <v>13.801326117671699</v>
      </c>
      <c r="L526" s="2">
        <f t="shared" si="37"/>
        <v>0.3306</v>
      </c>
      <c r="M526" s="13">
        <f t="shared" si="38"/>
        <v>0.67356171620787586</v>
      </c>
      <c r="N526" s="13">
        <f t="shared" si="39"/>
        <v>0.32643828379212414</v>
      </c>
      <c r="O526" s="4">
        <f t="shared" si="40"/>
        <v>0.10656195312514738</v>
      </c>
    </row>
    <row r="527" spans="1:15" x14ac:dyDescent="0.25">
      <c r="A527" s="1">
        <f>Forecast_Data!C521</f>
        <v>2012</v>
      </c>
      <c r="B527" s="1">
        <v>1</v>
      </c>
      <c r="C527" s="1">
        <f>Forecast_Data!E521</f>
        <v>0</v>
      </c>
      <c r="D527" s="1">
        <f>Forecast_Data!F521</f>
        <v>0</v>
      </c>
      <c r="E527" s="1">
        <f>Forecast_Data!G521</f>
        <v>0</v>
      </c>
      <c r="F527" s="1">
        <f>Forecast_Data!H521</f>
        <v>1</v>
      </c>
      <c r="G527" s="1">
        <f>Forecast_Data!I521</f>
        <v>0</v>
      </c>
      <c r="H527" s="1">
        <f>Forecast_Data!J521</f>
        <v>39</v>
      </c>
      <c r="I527" s="1">
        <f>Forecast_Data!K521</f>
        <v>1</v>
      </c>
      <c r="J527" s="1" t="str">
        <f>Forecast_Data!L521</f>
        <v>Lawrence Tynes</v>
      </c>
      <c r="K527" s="2">
        <f>VLOOKUP(J527,Estimates!$C$9:$F$35,4,FALSE)</f>
        <v>13.801326117671699</v>
      </c>
      <c r="L527" s="2">
        <f t="shared" si="37"/>
        <v>0.3306</v>
      </c>
      <c r="M527" s="13">
        <f t="shared" si="38"/>
        <v>0.80852370612924551</v>
      </c>
      <c r="N527" s="13">
        <f t="shared" si="39"/>
        <v>0.19147629387075449</v>
      </c>
      <c r="O527" s="4">
        <f t="shared" si="40"/>
        <v>3.6663171114479531E-2</v>
      </c>
    </row>
    <row r="528" spans="1:15" x14ac:dyDescent="0.25">
      <c r="A528" s="1">
        <f>Forecast_Data!C522</f>
        <v>2012</v>
      </c>
      <c r="B528" s="1">
        <v>1</v>
      </c>
      <c r="C528" s="1">
        <f>Forecast_Data!E522</f>
        <v>0</v>
      </c>
      <c r="D528" s="1">
        <f>Forecast_Data!F522</f>
        <v>0</v>
      </c>
      <c r="E528" s="1">
        <f>Forecast_Data!G522</f>
        <v>0</v>
      </c>
      <c r="F528" s="1">
        <f>Forecast_Data!H522</f>
        <v>1</v>
      </c>
      <c r="G528" s="1">
        <f>Forecast_Data!I522</f>
        <v>0</v>
      </c>
      <c r="H528" s="1">
        <f>Forecast_Data!J522</f>
        <v>43</v>
      </c>
      <c r="I528" s="1">
        <f>Forecast_Data!K522</f>
        <v>0</v>
      </c>
      <c r="J528" s="1" t="str">
        <f>Forecast_Data!L522</f>
        <v>Lawrence Tynes</v>
      </c>
      <c r="K528" s="2">
        <f>VLOOKUP(J528,Estimates!$C$9:$F$35,4,FALSE)</f>
        <v>13.801326117671699</v>
      </c>
      <c r="L528" s="2">
        <f t="shared" si="37"/>
        <v>0.3306</v>
      </c>
      <c r="M528" s="13">
        <f t="shared" si="38"/>
        <v>0.74151277080269273</v>
      </c>
      <c r="N528" s="13">
        <f t="shared" si="39"/>
        <v>-0.74151277080269273</v>
      </c>
      <c r="O528" s="4">
        <f t="shared" si="40"/>
        <v>0.54984118926348668</v>
      </c>
    </row>
    <row r="529" spans="1:15" x14ac:dyDescent="0.25">
      <c r="A529" s="1">
        <f>Forecast_Data!C523</f>
        <v>2012</v>
      </c>
      <c r="B529" s="1">
        <v>1</v>
      </c>
      <c r="C529" s="1">
        <f>Forecast_Data!E523</f>
        <v>0</v>
      </c>
      <c r="D529" s="1">
        <f>Forecast_Data!F523</f>
        <v>0</v>
      </c>
      <c r="E529" s="1">
        <f>Forecast_Data!G523</f>
        <v>0</v>
      </c>
      <c r="F529" s="1">
        <f>Forecast_Data!H523</f>
        <v>1</v>
      </c>
      <c r="G529" s="1">
        <f>Forecast_Data!I523</f>
        <v>0</v>
      </c>
      <c r="H529" s="1">
        <f>Forecast_Data!J523</f>
        <v>40</v>
      </c>
      <c r="I529" s="1">
        <f>Forecast_Data!K523</f>
        <v>1</v>
      </c>
      <c r="J529" s="1" t="str">
        <f>Forecast_Data!L523</f>
        <v>Lawrence Tynes</v>
      </c>
      <c r="K529" s="2">
        <f>VLOOKUP(J529,Estimates!$C$9:$F$35,4,FALSE)</f>
        <v>13.801326117671699</v>
      </c>
      <c r="L529" s="2">
        <f t="shared" si="37"/>
        <v>0.3306</v>
      </c>
      <c r="M529" s="13">
        <f t="shared" si="38"/>
        <v>0.7928480801069584</v>
      </c>
      <c r="N529" s="13">
        <f t="shared" si="39"/>
        <v>0.2071519198930416</v>
      </c>
      <c r="O529" s="4">
        <f t="shared" si="40"/>
        <v>4.2911917915373125E-2</v>
      </c>
    </row>
    <row r="530" spans="1:15" x14ac:dyDescent="0.25">
      <c r="A530" s="1">
        <f>Forecast_Data!C524</f>
        <v>2012</v>
      </c>
      <c r="B530" s="1">
        <v>1</v>
      </c>
      <c r="C530" s="1">
        <f>Forecast_Data!E524</f>
        <v>0</v>
      </c>
      <c r="D530" s="1">
        <f>Forecast_Data!F524</f>
        <v>0</v>
      </c>
      <c r="E530" s="1">
        <f>Forecast_Data!G524</f>
        <v>0</v>
      </c>
      <c r="F530" s="1">
        <f>Forecast_Data!H524</f>
        <v>1</v>
      </c>
      <c r="G530" s="1">
        <f>Forecast_Data!I524</f>
        <v>0</v>
      </c>
      <c r="H530" s="1">
        <f>Forecast_Data!J524</f>
        <v>35</v>
      </c>
      <c r="I530" s="1">
        <f>Forecast_Data!K524</f>
        <v>1</v>
      </c>
      <c r="J530" s="1" t="str">
        <f>Forecast_Data!L524</f>
        <v>Lawrence Tynes</v>
      </c>
      <c r="K530" s="2">
        <f>VLOOKUP(J530,Estimates!$C$9:$F$35,4,FALSE)</f>
        <v>13.801326117671699</v>
      </c>
      <c r="L530" s="2">
        <f t="shared" si="37"/>
        <v>0.3306</v>
      </c>
      <c r="M530" s="13">
        <f t="shared" si="38"/>
        <v>0.86563016074392773</v>
      </c>
      <c r="N530" s="13">
        <f t="shared" si="39"/>
        <v>0.13436983925607227</v>
      </c>
      <c r="O530" s="4">
        <f t="shared" si="40"/>
        <v>1.80552537017027E-2</v>
      </c>
    </row>
    <row r="531" spans="1:15" x14ac:dyDescent="0.25">
      <c r="A531" s="1">
        <f>Forecast_Data!C525</f>
        <v>2012</v>
      </c>
      <c r="B531" s="1">
        <v>1</v>
      </c>
      <c r="C531" s="1">
        <f>Forecast_Data!E525</f>
        <v>1</v>
      </c>
      <c r="D531" s="1">
        <f>Forecast_Data!F525</f>
        <v>1</v>
      </c>
      <c r="E531" s="1">
        <f>Forecast_Data!G525</f>
        <v>0</v>
      </c>
      <c r="F531" s="1">
        <f>Forecast_Data!H525</f>
        <v>0</v>
      </c>
      <c r="G531" s="1">
        <f>Forecast_Data!I525</f>
        <v>0</v>
      </c>
      <c r="H531" s="1">
        <f>Forecast_Data!J525</f>
        <v>36</v>
      </c>
      <c r="I531" s="1">
        <f>Forecast_Data!K525</f>
        <v>0</v>
      </c>
      <c r="J531" s="1" t="str">
        <f>Forecast_Data!L525</f>
        <v>Lawrence Tynes</v>
      </c>
      <c r="K531" s="2">
        <f>VLOOKUP(J531,Estimates!$C$9:$F$35,4,FALSE)</f>
        <v>13.801326117671699</v>
      </c>
      <c r="L531" s="2">
        <f t="shared" si="37"/>
        <v>0.3306</v>
      </c>
      <c r="M531" s="13">
        <f t="shared" si="38"/>
        <v>0.78885810410291624</v>
      </c>
      <c r="N531" s="13">
        <f t="shared" si="39"/>
        <v>-0.78885810410291624</v>
      </c>
      <c r="O531" s="4">
        <f t="shared" si="40"/>
        <v>0.62229710840884744</v>
      </c>
    </row>
    <row r="532" spans="1:15" x14ac:dyDescent="0.25">
      <c r="A532" s="1">
        <f>Forecast_Data!C526</f>
        <v>2012</v>
      </c>
      <c r="B532" s="1">
        <v>1</v>
      </c>
      <c r="C532" s="1">
        <f>Forecast_Data!E526</f>
        <v>1</v>
      </c>
      <c r="D532" s="1">
        <f>Forecast_Data!F526</f>
        <v>1</v>
      </c>
      <c r="E532" s="1">
        <f>Forecast_Data!G526</f>
        <v>0</v>
      </c>
      <c r="F532" s="1">
        <f>Forecast_Data!H526</f>
        <v>0</v>
      </c>
      <c r="G532" s="1">
        <f>Forecast_Data!I526</f>
        <v>0</v>
      </c>
      <c r="H532" s="1">
        <f>Forecast_Data!J526</f>
        <v>39</v>
      </c>
      <c r="I532" s="1">
        <f>Forecast_Data!K526</f>
        <v>1</v>
      </c>
      <c r="J532" s="1" t="str">
        <f>Forecast_Data!L526</f>
        <v>Lawrence Tynes</v>
      </c>
      <c r="K532" s="2">
        <f>VLOOKUP(J532,Estimates!$C$9:$F$35,4,FALSE)</f>
        <v>13.801326117671699</v>
      </c>
      <c r="L532" s="2">
        <f t="shared" si="37"/>
        <v>0.3306</v>
      </c>
      <c r="M532" s="13">
        <f t="shared" si="38"/>
        <v>0.73244032623832445</v>
      </c>
      <c r="N532" s="13">
        <f t="shared" si="39"/>
        <v>0.26755967376167555</v>
      </c>
      <c r="O532" s="4">
        <f t="shared" si="40"/>
        <v>7.1588179023454254E-2</v>
      </c>
    </row>
    <row r="533" spans="1:15" x14ac:dyDescent="0.25">
      <c r="A533" s="1">
        <f>Forecast_Data!C527</f>
        <v>2012</v>
      </c>
      <c r="B533" s="1">
        <v>1</v>
      </c>
      <c r="C533" s="1">
        <f>Forecast_Data!E527</f>
        <v>0</v>
      </c>
      <c r="D533" s="1">
        <f>Forecast_Data!F527</f>
        <v>0</v>
      </c>
      <c r="E533" s="1">
        <f>Forecast_Data!G527</f>
        <v>0</v>
      </c>
      <c r="F533" s="1">
        <f>Forecast_Data!H527</f>
        <v>0</v>
      </c>
      <c r="G533" s="1">
        <f>Forecast_Data!I527</f>
        <v>0</v>
      </c>
      <c r="H533" s="1">
        <f>Forecast_Data!J527</f>
        <v>37</v>
      </c>
      <c r="I533" s="1">
        <f>Forecast_Data!K527</f>
        <v>1</v>
      </c>
      <c r="J533" s="1" t="str">
        <f>Forecast_Data!L527</f>
        <v>Matt Bryant</v>
      </c>
      <c r="K533" s="2">
        <f>VLOOKUP(J533,Estimates!$C$9:$F$35,4,FALSE)</f>
        <v>14.147682535327601</v>
      </c>
      <c r="L533" s="2">
        <f t="shared" si="37"/>
        <v>0.3306</v>
      </c>
      <c r="M533" s="13">
        <f t="shared" si="38"/>
        <v>0.90235902449529226</v>
      </c>
      <c r="N533" s="13">
        <f t="shared" si="39"/>
        <v>9.7640975504707739E-2</v>
      </c>
      <c r="O533" s="4">
        <f t="shared" si="40"/>
        <v>9.5337600975109373E-3</v>
      </c>
    </row>
    <row r="534" spans="1:15" x14ac:dyDescent="0.25">
      <c r="A534" s="1">
        <f>Forecast_Data!C528</f>
        <v>2012</v>
      </c>
      <c r="B534" s="1">
        <v>1</v>
      </c>
      <c r="C534" s="1">
        <f>Forecast_Data!E528</f>
        <v>0</v>
      </c>
      <c r="D534" s="1">
        <f>Forecast_Data!F528</f>
        <v>0</v>
      </c>
      <c r="E534" s="1">
        <f>Forecast_Data!G528</f>
        <v>0</v>
      </c>
      <c r="F534" s="1">
        <f>Forecast_Data!H528</f>
        <v>0</v>
      </c>
      <c r="G534" s="1">
        <f>Forecast_Data!I528</f>
        <v>0</v>
      </c>
      <c r="H534" s="1">
        <f>Forecast_Data!J528</f>
        <v>42</v>
      </c>
      <c r="I534" s="1">
        <f>Forecast_Data!K528</f>
        <v>1</v>
      </c>
      <c r="J534" s="1" t="str">
        <f>Forecast_Data!L528</f>
        <v>Matt Bryant</v>
      </c>
      <c r="K534" s="2">
        <f>VLOOKUP(J534,Estimates!$C$9:$F$35,4,FALSE)</f>
        <v>14.147682535327601</v>
      </c>
      <c r="L534" s="2">
        <f t="shared" si="37"/>
        <v>0.3306</v>
      </c>
      <c r="M534" s="13">
        <f t="shared" si="38"/>
        <v>0.84927158886871046</v>
      </c>
      <c r="N534" s="13">
        <f t="shared" si="39"/>
        <v>0.15072841113128954</v>
      </c>
      <c r="O534" s="4">
        <f t="shared" si="40"/>
        <v>2.271905392216305E-2</v>
      </c>
    </row>
    <row r="535" spans="1:15" x14ac:dyDescent="0.25">
      <c r="A535" s="1">
        <f>Forecast_Data!C529</f>
        <v>2012</v>
      </c>
      <c r="B535" s="1">
        <v>1</v>
      </c>
      <c r="C535" s="1">
        <f>Forecast_Data!E529</f>
        <v>0</v>
      </c>
      <c r="D535" s="1">
        <f>Forecast_Data!F529</f>
        <v>0</v>
      </c>
      <c r="E535" s="1">
        <f>Forecast_Data!G529</f>
        <v>0</v>
      </c>
      <c r="F535" s="1">
        <f>Forecast_Data!H529</f>
        <v>0</v>
      </c>
      <c r="G535" s="1">
        <f>Forecast_Data!I529</f>
        <v>0</v>
      </c>
      <c r="H535" s="1">
        <f>Forecast_Data!J529</f>
        <v>41</v>
      </c>
      <c r="I535" s="1">
        <f>Forecast_Data!K529</f>
        <v>1</v>
      </c>
      <c r="J535" s="1" t="str">
        <f>Forecast_Data!L529</f>
        <v>Matt Bryant</v>
      </c>
      <c r="K535" s="2">
        <f>VLOOKUP(J535,Estimates!$C$9:$F$35,4,FALSE)</f>
        <v>14.147682535327601</v>
      </c>
      <c r="L535" s="2">
        <f t="shared" si="37"/>
        <v>0.3306</v>
      </c>
      <c r="M535" s="13">
        <f t="shared" si="38"/>
        <v>0.86113850059519903</v>
      </c>
      <c r="N535" s="13">
        <f t="shared" si="39"/>
        <v>0.13886149940480097</v>
      </c>
      <c r="O535" s="4">
        <f t="shared" si="40"/>
        <v>1.9282516016949539E-2</v>
      </c>
    </row>
    <row r="536" spans="1:15" x14ac:dyDescent="0.25">
      <c r="A536" s="1">
        <f>Forecast_Data!C530</f>
        <v>2012</v>
      </c>
      <c r="B536" s="1">
        <v>1</v>
      </c>
      <c r="C536" s="1">
        <f>Forecast_Data!E530</f>
        <v>0</v>
      </c>
      <c r="D536" s="1">
        <f>Forecast_Data!F530</f>
        <v>0</v>
      </c>
      <c r="E536" s="1">
        <f>Forecast_Data!G530</f>
        <v>0</v>
      </c>
      <c r="F536" s="1">
        <f>Forecast_Data!H530</f>
        <v>0</v>
      </c>
      <c r="G536" s="1">
        <f>Forecast_Data!I530</f>
        <v>0</v>
      </c>
      <c r="H536" s="1">
        <f>Forecast_Data!J530</f>
        <v>33</v>
      </c>
      <c r="I536" s="1">
        <f>Forecast_Data!K530</f>
        <v>1</v>
      </c>
      <c r="J536" s="1" t="str">
        <f>Forecast_Data!L530</f>
        <v>Matt Bryant</v>
      </c>
      <c r="K536" s="2">
        <f>VLOOKUP(J536,Estimates!$C$9:$F$35,4,FALSE)</f>
        <v>14.147682535327601</v>
      </c>
      <c r="L536" s="2">
        <f t="shared" si="37"/>
        <v>0.3306</v>
      </c>
      <c r="M536" s="13">
        <f t="shared" si="38"/>
        <v>0.93588124571958087</v>
      </c>
      <c r="N536" s="13">
        <f t="shared" si="39"/>
        <v>6.4118754280419132E-2</v>
      </c>
      <c r="O536" s="4">
        <f t="shared" si="40"/>
        <v>4.111214650472767E-3</v>
      </c>
    </row>
    <row r="537" spans="1:15" x14ac:dyDescent="0.25">
      <c r="A537" s="1">
        <f>Forecast_Data!C531</f>
        <v>2012</v>
      </c>
      <c r="B537" s="1">
        <v>1</v>
      </c>
      <c r="C537" s="1">
        <f>Forecast_Data!E531</f>
        <v>0</v>
      </c>
      <c r="D537" s="1">
        <f>Forecast_Data!F531</f>
        <v>0</v>
      </c>
      <c r="E537" s="1">
        <f>Forecast_Data!G531</f>
        <v>0</v>
      </c>
      <c r="F537" s="1">
        <f>Forecast_Data!H531</f>
        <v>0</v>
      </c>
      <c r="G537" s="1">
        <f>Forecast_Data!I531</f>
        <v>0</v>
      </c>
      <c r="H537" s="1">
        <f>Forecast_Data!J531</f>
        <v>40</v>
      </c>
      <c r="I537" s="1">
        <f>Forecast_Data!K531</f>
        <v>1</v>
      </c>
      <c r="J537" s="1" t="str">
        <f>Forecast_Data!L531</f>
        <v>Matt Bryant</v>
      </c>
      <c r="K537" s="2">
        <f>VLOOKUP(J537,Estimates!$C$9:$F$35,4,FALSE)</f>
        <v>14.147682535327601</v>
      </c>
      <c r="L537" s="2">
        <f t="shared" si="37"/>
        <v>0.3306</v>
      </c>
      <c r="M537" s="13">
        <f t="shared" si="38"/>
        <v>0.87230594343707879</v>
      </c>
      <c r="N537" s="13">
        <f t="shared" si="39"/>
        <v>0.12769405656292121</v>
      </c>
      <c r="O537" s="4">
        <f t="shared" si="40"/>
        <v>1.6305772081494523E-2</v>
      </c>
    </row>
    <row r="538" spans="1:15" x14ac:dyDescent="0.25">
      <c r="A538" s="1">
        <f>Forecast_Data!C532</f>
        <v>2012</v>
      </c>
      <c r="B538" s="1">
        <v>1</v>
      </c>
      <c r="C538" s="1">
        <f>Forecast_Data!E532</f>
        <v>0</v>
      </c>
      <c r="D538" s="1">
        <f>Forecast_Data!F532</f>
        <v>0</v>
      </c>
      <c r="E538" s="1">
        <f>Forecast_Data!G532</f>
        <v>0</v>
      </c>
      <c r="F538" s="1">
        <f>Forecast_Data!H532</f>
        <v>0</v>
      </c>
      <c r="G538" s="1">
        <f>Forecast_Data!I532</f>
        <v>0</v>
      </c>
      <c r="H538" s="1">
        <f>Forecast_Data!J532</f>
        <v>43</v>
      </c>
      <c r="I538" s="1">
        <f>Forecast_Data!K532</f>
        <v>0</v>
      </c>
      <c r="J538" s="1" t="str">
        <f>Forecast_Data!L532</f>
        <v>Matt Bryant</v>
      </c>
      <c r="K538" s="2">
        <f>VLOOKUP(J538,Estimates!$C$9:$F$35,4,FALSE)</f>
        <v>14.147682535327601</v>
      </c>
      <c r="L538" s="2">
        <f t="shared" si="37"/>
        <v>0.3306</v>
      </c>
      <c r="M538" s="13">
        <f t="shared" si="38"/>
        <v>0.83660342065331172</v>
      </c>
      <c r="N538" s="13">
        <f t="shared" si="39"/>
        <v>-0.83660342065331172</v>
      </c>
      <c r="O538" s="4">
        <f t="shared" si="40"/>
        <v>0.69990528344882208</v>
      </c>
    </row>
    <row r="539" spans="1:15" x14ac:dyDescent="0.25">
      <c r="A539" s="1">
        <f>Forecast_Data!C533</f>
        <v>2012</v>
      </c>
      <c r="B539" s="1">
        <v>1</v>
      </c>
      <c r="C539" s="1">
        <f>Forecast_Data!E533</f>
        <v>0</v>
      </c>
      <c r="D539" s="1">
        <f>Forecast_Data!F533</f>
        <v>0</v>
      </c>
      <c r="E539" s="1">
        <f>Forecast_Data!G533</f>
        <v>0</v>
      </c>
      <c r="F539" s="1">
        <f>Forecast_Data!H533</f>
        <v>0</v>
      </c>
      <c r="G539" s="1">
        <f>Forecast_Data!I533</f>
        <v>0</v>
      </c>
      <c r="H539" s="1">
        <f>Forecast_Data!J533</f>
        <v>41</v>
      </c>
      <c r="I539" s="1">
        <f>Forecast_Data!K533</f>
        <v>1</v>
      </c>
      <c r="J539" s="1" t="str">
        <f>Forecast_Data!L533</f>
        <v>Matt Bryant</v>
      </c>
      <c r="K539" s="2">
        <f>VLOOKUP(J539,Estimates!$C$9:$F$35,4,FALSE)</f>
        <v>14.147682535327601</v>
      </c>
      <c r="L539" s="2">
        <f t="shared" si="37"/>
        <v>0.3306</v>
      </c>
      <c r="M539" s="13">
        <f t="shared" si="38"/>
        <v>0.86113850059519903</v>
      </c>
      <c r="N539" s="13">
        <f t="shared" si="39"/>
        <v>0.13886149940480097</v>
      </c>
      <c r="O539" s="4">
        <f t="shared" si="40"/>
        <v>1.9282516016949539E-2</v>
      </c>
    </row>
    <row r="540" spans="1:15" x14ac:dyDescent="0.25">
      <c r="A540" s="1">
        <f>Forecast_Data!C534</f>
        <v>2012</v>
      </c>
      <c r="B540" s="1">
        <v>1</v>
      </c>
      <c r="C540" s="1">
        <f>Forecast_Data!E534</f>
        <v>0</v>
      </c>
      <c r="D540" s="1">
        <f>Forecast_Data!F534</f>
        <v>0</v>
      </c>
      <c r="E540" s="1">
        <f>Forecast_Data!G534</f>
        <v>0</v>
      </c>
      <c r="F540" s="1">
        <f>Forecast_Data!H534</f>
        <v>0</v>
      </c>
      <c r="G540" s="1">
        <f>Forecast_Data!I534</f>
        <v>0</v>
      </c>
      <c r="H540" s="1">
        <f>Forecast_Data!J534</f>
        <v>20</v>
      </c>
      <c r="I540" s="1">
        <f>Forecast_Data!K534</f>
        <v>1</v>
      </c>
      <c r="J540" s="1" t="str">
        <f>Forecast_Data!L534</f>
        <v>Matt Bryant</v>
      </c>
      <c r="K540" s="2">
        <f>VLOOKUP(J540,Estimates!$C$9:$F$35,4,FALSE)</f>
        <v>14.147682535327601</v>
      </c>
      <c r="L540" s="2">
        <f t="shared" si="37"/>
        <v>0.3306</v>
      </c>
      <c r="M540" s="13">
        <f t="shared" si="38"/>
        <v>0.99397627979654213</v>
      </c>
      <c r="N540" s="13">
        <f t="shared" si="39"/>
        <v>6.0237202034578718E-3</v>
      </c>
      <c r="O540" s="4">
        <f t="shared" si="40"/>
        <v>3.6285205089546544E-5</v>
      </c>
    </row>
    <row r="541" spans="1:15" x14ac:dyDescent="0.25">
      <c r="A541" s="1">
        <f>Forecast_Data!C535</f>
        <v>2012</v>
      </c>
      <c r="B541" s="1">
        <v>1</v>
      </c>
      <c r="C541" s="1">
        <f>Forecast_Data!E535</f>
        <v>0</v>
      </c>
      <c r="D541" s="1">
        <f>Forecast_Data!F535</f>
        <v>0</v>
      </c>
      <c r="E541" s="1">
        <f>Forecast_Data!G535</f>
        <v>0</v>
      </c>
      <c r="F541" s="1">
        <f>Forecast_Data!H535</f>
        <v>0</v>
      </c>
      <c r="G541" s="1">
        <f>Forecast_Data!I535</f>
        <v>0</v>
      </c>
      <c r="H541" s="1">
        <f>Forecast_Data!J535</f>
        <v>55</v>
      </c>
      <c r="I541" s="1">
        <f>Forecast_Data!K535</f>
        <v>1</v>
      </c>
      <c r="J541" s="1" t="str">
        <f>Forecast_Data!L535</f>
        <v>Matt Bryant</v>
      </c>
      <c r="K541" s="2">
        <f>VLOOKUP(J541,Estimates!$C$9:$F$35,4,FALSE)</f>
        <v>14.147682535327601</v>
      </c>
      <c r="L541" s="2">
        <f t="shared" si="37"/>
        <v>0.3306</v>
      </c>
      <c r="M541" s="13">
        <f t="shared" si="38"/>
        <v>0.56035230973579886</v>
      </c>
      <c r="N541" s="13">
        <f t="shared" si="39"/>
        <v>0.43964769026420114</v>
      </c>
      <c r="O541" s="4">
        <f t="shared" si="40"/>
        <v>0.19329009155464694</v>
      </c>
    </row>
    <row r="542" spans="1:15" x14ac:dyDescent="0.25">
      <c r="A542" s="1">
        <f>Forecast_Data!C536</f>
        <v>2012</v>
      </c>
      <c r="B542" s="1">
        <v>1</v>
      </c>
      <c r="C542" s="1">
        <f>Forecast_Data!E536</f>
        <v>0</v>
      </c>
      <c r="D542" s="1">
        <f>Forecast_Data!F536</f>
        <v>0</v>
      </c>
      <c r="E542" s="1">
        <f>Forecast_Data!G536</f>
        <v>0</v>
      </c>
      <c r="F542" s="1">
        <f>Forecast_Data!H536</f>
        <v>0</v>
      </c>
      <c r="G542" s="1">
        <f>Forecast_Data!I536</f>
        <v>0</v>
      </c>
      <c r="H542" s="1">
        <f>Forecast_Data!J536</f>
        <v>37</v>
      </c>
      <c r="I542" s="1">
        <f>Forecast_Data!K536</f>
        <v>0</v>
      </c>
      <c r="J542" s="1" t="str">
        <f>Forecast_Data!L536</f>
        <v>Matt Bryant</v>
      </c>
      <c r="K542" s="2">
        <f>VLOOKUP(J542,Estimates!$C$9:$F$35,4,FALSE)</f>
        <v>14.147682535327601</v>
      </c>
      <c r="L542" s="2">
        <f t="shared" si="37"/>
        <v>0.3306</v>
      </c>
      <c r="M542" s="13">
        <f t="shared" si="38"/>
        <v>0.90235902449529226</v>
      </c>
      <c r="N542" s="13">
        <f t="shared" si="39"/>
        <v>-0.90235902449529226</v>
      </c>
      <c r="O542" s="4">
        <f t="shared" si="40"/>
        <v>0.81425180908809547</v>
      </c>
    </row>
    <row r="543" spans="1:15" x14ac:dyDescent="0.25">
      <c r="A543" s="1">
        <f>Forecast_Data!C537</f>
        <v>2012</v>
      </c>
      <c r="B543" s="1">
        <v>1</v>
      </c>
      <c r="C543" s="1">
        <f>Forecast_Data!E537</f>
        <v>0</v>
      </c>
      <c r="D543" s="1">
        <f>Forecast_Data!F537</f>
        <v>0</v>
      </c>
      <c r="E543" s="1">
        <f>Forecast_Data!G537</f>
        <v>0</v>
      </c>
      <c r="F543" s="1">
        <f>Forecast_Data!H537</f>
        <v>0</v>
      </c>
      <c r="G543" s="1">
        <f>Forecast_Data!I537</f>
        <v>0</v>
      </c>
      <c r="H543" s="1">
        <f>Forecast_Data!J537</f>
        <v>45</v>
      </c>
      <c r="I543" s="1">
        <f>Forecast_Data!K537</f>
        <v>1</v>
      </c>
      <c r="J543" s="1" t="str">
        <f>Forecast_Data!L537</f>
        <v>Matt Bryant</v>
      </c>
      <c r="K543" s="2">
        <f>VLOOKUP(J543,Estimates!$C$9:$F$35,4,FALSE)</f>
        <v>14.147682535327601</v>
      </c>
      <c r="L543" s="2">
        <f t="shared" si="37"/>
        <v>0.3306</v>
      </c>
      <c r="M543" s="13">
        <f t="shared" si="38"/>
        <v>0.8083576325039683</v>
      </c>
      <c r="N543" s="13">
        <f t="shared" si="39"/>
        <v>0.1916423674960317</v>
      </c>
      <c r="O543" s="4">
        <f t="shared" si="40"/>
        <v>3.6726797019484066E-2</v>
      </c>
    </row>
    <row r="544" spans="1:15" x14ac:dyDescent="0.25">
      <c r="A544" s="1">
        <f>Forecast_Data!C538</f>
        <v>2012</v>
      </c>
      <c r="B544" s="1">
        <v>1</v>
      </c>
      <c r="C544" s="1">
        <f>Forecast_Data!E538</f>
        <v>0</v>
      </c>
      <c r="D544" s="1">
        <f>Forecast_Data!F538</f>
        <v>0</v>
      </c>
      <c r="E544" s="1">
        <f>Forecast_Data!G538</f>
        <v>0</v>
      </c>
      <c r="F544" s="1">
        <f>Forecast_Data!H538</f>
        <v>0</v>
      </c>
      <c r="G544" s="1">
        <f>Forecast_Data!I538</f>
        <v>0</v>
      </c>
      <c r="H544" s="1">
        <f>Forecast_Data!J538</f>
        <v>46</v>
      </c>
      <c r="I544" s="1">
        <f>Forecast_Data!K538</f>
        <v>1</v>
      </c>
      <c r="J544" s="1" t="str">
        <f>Forecast_Data!L538</f>
        <v>Matt Bryant</v>
      </c>
      <c r="K544" s="2">
        <f>VLOOKUP(J544,Estimates!$C$9:$F$35,4,FALSE)</f>
        <v>14.147682535327601</v>
      </c>
      <c r="L544" s="2">
        <f t="shared" si="37"/>
        <v>0.3306</v>
      </c>
      <c r="M544" s="13">
        <f t="shared" si="38"/>
        <v>0.79247581513917353</v>
      </c>
      <c r="N544" s="13">
        <f t="shared" si="39"/>
        <v>0.20752418486082647</v>
      </c>
      <c r="O544" s="4">
        <f t="shared" si="40"/>
        <v>4.306628730215048E-2</v>
      </c>
    </row>
    <row r="545" spans="1:15" x14ac:dyDescent="0.25">
      <c r="A545" s="1">
        <f>Forecast_Data!C539</f>
        <v>2012</v>
      </c>
      <c r="B545" s="1">
        <v>1</v>
      </c>
      <c r="C545" s="1">
        <f>Forecast_Data!E539</f>
        <v>0</v>
      </c>
      <c r="D545" s="1">
        <f>Forecast_Data!F539</f>
        <v>0</v>
      </c>
      <c r="E545" s="1">
        <f>Forecast_Data!G539</f>
        <v>0</v>
      </c>
      <c r="F545" s="1">
        <f>Forecast_Data!H539</f>
        <v>0</v>
      </c>
      <c r="G545" s="1">
        <f>Forecast_Data!I539</f>
        <v>0</v>
      </c>
      <c r="H545" s="1">
        <f>Forecast_Data!J539</f>
        <v>43</v>
      </c>
      <c r="I545" s="1">
        <f>Forecast_Data!K539</f>
        <v>0</v>
      </c>
      <c r="J545" s="1" t="str">
        <f>Forecast_Data!L539</f>
        <v>Matt Bryant</v>
      </c>
      <c r="K545" s="2">
        <f>VLOOKUP(J545,Estimates!$C$9:$F$35,4,FALSE)</f>
        <v>14.147682535327601</v>
      </c>
      <c r="L545" s="2">
        <f t="shared" si="37"/>
        <v>0.3306</v>
      </c>
      <c r="M545" s="13">
        <f t="shared" si="38"/>
        <v>0.83660342065331172</v>
      </c>
      <c r="N545" s="13">
        <f t="shared" si="39"/>
        <v>-0.83660342065331172</v>
      </c>
      <c r="O545" s="4">
        <f t="shared" si="40"/>
        <v>0.69990528344882208</v>
      </c>
    </row>
    <row r="546" spans="1:15" x14ac:dyDescent="0.25">
      <c r="A546" s="1">
        <f>Forecast_Data!C540</f>
        <v>2012</v>
      </c>
      <c r="B546" s="1">
        <v>1</v>
      </c>
      <c r="C546" s="1">
        <f>Forecast_Data!E540</f>
        <v>0</v>
      </c>
      <c r="D546" s="1">
        <f>Forecast_Data!F540</f>
        <v>0</v>
      </c>
      <c r="E546" s="1">
        <f>Forecast_Data!G540</f>
        <v>0</v>
      </c>
      <c r="F546" s="1">
        <f>Forecast_Data!H540</f>
        <v>0</v>
      </c>
      <c r="G546" s="1">
        <f>Forecast_Data!I540</f>
        <v>0</v>
      </c>
      <c r="H546" s="1">
        <f>Forecast_Data!J540</f>
        <v>36</v>
      </c>
      <c r="I546" s="1">
        <f>Forecast_Data!K540</f>
        <v>1</v>
      </c>
      <c r="J546" s="1" t="str">
        <f>Forecast_Data!L540</f>
        <v>Matt Bryant</v>
      </c>
      <c r="K546" s="2">
        <f>VLOOKUP(J546,Estimates!$C$9:$F$35,4,FALSE)</f>
        <v>14.147682535327601</v>
      </c>
      <c r="L546" s="2">
        <f t="shared" si="37"/>
        <v>0.3306</v>
      </c>
      <c r="M546" s="13">
        <f t="shared" si="38"/>
        <v>0.91139487913079809</v>
      </c>
      <c r="N546" s="13">
        <f t="shared" si="39"/>
        <v>8.8605120869201914E-2</v>
      </c>
      <c r="O546" s="4">
        <f t="shared" si="40"/>
        <v>7.8508674442458806E-3</v>
      </c>
    </row>
    <row r="547" spans="1:15" x14ac:dyDescent="0.25">
      <c r="A547" s="1">
        <f>Forecast_Data!C541</f>
        <v>2012</v>
      </c>
      <c r="B547" s="1">
        <v>1</v>
      </c>
      <c r="C547" s="1">
        <f>Forecast_Data!E541</f>
        <v>0</v>
      </c>
      <c r="D547" s="1">
        <f>Forecast_Data!F541</f>
        <v>0</v>
      </c>
      <c r="E547" s="1">
        <f>Forecast_Data!G541</f>
        <v>0</v>
      </c>
      <c r="F547" s="1">
        <f>Forecast_Data!H541</f>
        <v>0</v>
      </c>
      <c r="G547" s="1">
        <f>Forecast_Data!I541</f>
        <v>0</v>
      </c>
      <c r="H547" s="1">
        <f>Forecast_Data!J541</f>
        <v>32</v>
      </c>
      <c r="I547" s="1">
        <f>Forecast_Data!K541</f>
        <v>1</v>
      </c>
      <c r="J547" s="1" t="str">
        <f>Forecast_Data!L541</f>
        <v>Matt Bryant</v>
      </c>
      <c r="K547" s="2">
        <f>VLOOKUP(J547,Estimates!$C$9:$F$35,4,FALSE)</f>
        <v>14.147682535327601</v>
      </c>
      <c r="L547" s="2">
        <f t="shared" si="37"/>
        <v>0.3306</v>
      </c>
      <c r="M547" s="13">
        <f t="shared" si="38"/>
        <v>0.94317693612535747</v>
      </c>
      <c r="N547" s="13">
        <f t="shared" si="39"/>
        <v>5.6823063874642532E-2</v>
      </c>
      <c r="O547" s="4">
        <f t="shared" si="40"/>
        <v>3.228860588101705E-3</v>
      </c>
    </row>
    <row r="548" spans="1:15" x14ac:dyDescent="0.25">
      <c r="A548" s="1">
        <f>Forecast_Data!C542</f>
        <v>2012</v>
      </c>
      <c r="B548" s="1">
        <v>1</v>
      </c>
      <c r="C548" s="1">
        <f>Forecast_Data!E542</f>
        <v>0</v>
      </c>
      <c r="D548" s="1">
        <f>Forecast_Data!F542</f>
        <v>0</v>
      </c>
      <c r="E548" s="1">
        <f>Forecast_Data!G542</f>
        <v>0</v>
      </c>
      <c r="F548" s="1">
        <f>Forecast_Data!H542</f>
        <v>0</v>
      </c>
      <c r="G548" s="1">
        <f>Forecast_Data!I542</f>
        <v>0</v>
      </c>
      <c r="H548" s="1">
        <f>Forecast_Data!J542</f>
        <v>37</v>
      </c>
      <c r="I548" s="1">
        <f>Forecast_Data!K542</f>
        <v>1</v>
      </c>
      <c r="J548" s="1" t="str">
        <f>Forecast_Data!L542</f>
        <v>Matt Bryant</v>
      </c>
      <c r="K548" s="2">
        <f>VLOOKUP(J548,Estimates!$C$9:$F$35,4,FALSE)</f>
        <v>14.147682535327601</v>
      </c>
      <c r="L548" s="2">
        <f t="shared" si="37"/>
        <v>0.3306</v>
      </c>
      <c r="M548" s="13">
        <f t="shared" si="38"/>
        <v>0.90235902449529226</v>
      </c>
      <c r="N548" s="13">
        <f t="shared" si="39"/>
        <v>9.7640975504707739E-2</v>
      </c>
      <c r="O548" s="4">
        <f t="shared" si="40"/>
        <v>9.5337600975109373E-3</v>
      </c>
    </row>
    <row r="549" spans="1:15" x14ac:dyDescent="0.25">
      <c r="A549" s="1">
        <f>Forecast_Data!C543</f>
        <v>2012</v>
      </c>
      <c r="B549" s="1">
        <v>1</v>
      </c>
      <c r="C549" s="1">
        <f>Forecast_Data!E543</f>
        <v>0</v>
      </c>
      <c r="D549" s="1">
        <f>Forecast_Data!F543</f>
        <v>0</v>
      </c>
      <c r="E549" s="1">
        <f>Forecast_Data!G543</f>
        <v>0</v>
      </c>
      <c r="F549" s="1">
        <f>Forecast_Data!H543</f>
        <v>0</v>
      </c>
      <c r="G549" s="1">
        <f>Forecast_Data!I543</f>
        <v>0</v>
      </c>
      <c r="H549" s="1">
        <f>Forecast_Data!J543</f>
        <v>20</v>
      </c>
      <c r="I549" s="1">
        <f>Forecast_Data!K543</f>
        <v>1</v>
      </c>
      <c r="J549" s="1" t="str">
        <f>Forecast_Data!L543</f>
        <v>Matt Bryant</v>
      </c>
      <c r="K549" s="2">
        <f>VLOOKUP(J549,Estimates!$C$9:$F$35,4,FALSE)</f>
        <v>14.147682535327601</v>
      </c>
      <c r="L549" s="2">
        <f t="shared" si="37"/>
        <v>0.3306</v>
      </c>
      <c r="M549" s="13">
        <f t="shared" si="38"/>
        <v>0.99397627979654213</v>
      </c>
      <c r="N549" s="13">
        <f t="shared" si="39"/>
        <v>6.0237202034578718E-3</v>
      </c>
      <c r="O549" s="4">
        <f t="shared" si="40"/>
        <v>3.6285205089546544E-5</v>
      </c>
    </row>
    <row r="550" spans="1:15" x14ac:dyDescent="0.25">
      <c r="A550" s="1">
        <f>Forecast_Data!C544</f>
        <v>2012</v>
      </c>
      <c r="B550" s="1">
        <v>1</v>
      </c>
      <c r="C550" s="1">
        <f>Forecast_Data!E544</f>
        <v>0</v>
      </c>
      <c r="D550" s="1">
        <f>Forecast_Data!F544</f>
        <v>0</v>
      </c>
      <c r="E550" s="1">
        <f>Forecast_Data!G544</f>
        <v>0</v>
      </c>
      <c r="F550" s="1">
        <f>Forecast_Data!H544</f>
        <v>0</v>
      </c>
      <c r="G550" s="1">
        <f>Forecast_Data!I544</f>
        <v>0</v>
      </c>
      <c r="H550" s="1">
        <f>Forecast_Data!J544</f>
        <v>51</v>
      </c>
      <c r="I550" s="1">
        <f>Forecast_Data!K544</f>
        <v>1</v>
      </c>
      <c r="J550" s="1" t="str">
        <f>Forecast_Data!L544</f>
        <v>Matt Bryant</v>
      </c>
      <c r="K550" s="2">
        <f>VLOOKUP(J550,Estimates!$C$9:$F$35,4,FALSE)</f>
        <v>14.147682535327601</v>
      </c>
      <c r="L550" s="2">
        <f t="shared" si="37"/>
        <v>0.3306</v>
      </c>
      <c r="M550" s="13">
        <f t="shared" si="38"/>
        <v>0.68764843565172795</v>
      </c>
      <c r="N550" s="13">
        <f t="shared" si="39"/>
        <v>0.31235156434827205</v>
      </c>
      <c r="O550" s="4">
        <f t="shared" si="40"/>
        <v>9.7563499750812729E-2</v>
      </c>
    </row>
    <row r="551" spans="1:15" x14ac:dyDescent="0.25">
      <c r="A551" s="1">
        <f>Forecast_Data!C545</f>
        <v>2012</v>
      </c>
      <c r="B551" s="1">
        <v>1</v>
      </c>
      <c r="C551" s="1">
        <f>Forecast_Data!E545</f>
        <v>0</v>
      </c>
      <c r="D551" s="1">
        <f>Forecast_Data!F545</f>
        <v>0</v>
      </c>
      <c r="E551" s="1">
        <f>Forecast_Data!G545</f>
        <v>0</v>
      </c>
      <c r="F551" s="1">
        <f>Forecast_Data!H545</f>
        <v>0</v>
      </c>
      <c r="G551" s="1">
        <f>Forecast_Data!I545</f>
        <v>0</v>
      </c>
      <c r="H551" s="1">
        <f>Forecast_Data!J545</f>
        <v>28</v>
      </c>
      <c r="I551" s="1">
        <f>Forecast_Data!K545</f>
        <v>1</v>
      </c>
      <c r="J551" s="1" t="str">
        <f>Forecast_Data!L545</f>
        <v>Matt Bryant</v>
      </c>
      <c r="K551" s="2">
        <f>VLOOKUP(J551,Estimates!$C$9:$F$35,4,FALSE)</f>
        <v>14.147682535327601</v>
      </c>
      <c r="L551" s="2">
        <f t="shared" si="37"/>
        <v>0.3306</v>
      </c>
      <c r="M551" s="13">
        <f t="shared" si="38"/>
        <v>0.96775591592563348</v>
      </c>
      <c r="N551" s="13">
        <f t="shared" si="39"/>
        <v>3.2244084074366519E-2</v>
      </c>
      <c r="O551" s="4">
        <f t="shared" si="40"/>
        <v>1.0396809577948166E-3</v>
      </c>
    </row>
    <row r="552" spans="1:15" x14ac:dyDescent="0.25">
      <c r="A552" s="1">
        <f>Forecast_Data!C546</f>
        <v>2012</v>
      </c>
      <c r="B552" s="1">
        <v>1</v>
      </c>
      <c r="C552" s="1">
        <f>Forecast_Data!E546</f>
        <v>0</v>
      </c>
      <c r="D552" s="1">
        <f>Forecast_Data!F546</f>
        <v>0</v>
      </c>
      <c r="E552" s="1">
        <f>Forecast_Data!G546</f>
        <v>0</v>
      </c>
      <c r="F552" s="1">
        <f>Forecast_Data!H546</f>
        <v>0</v>
      </c>
      <c r="G552" s="1">
        <f>Forecast_Data!I546</f>
        <v>0</v>
      </c>
      <c r="H552" s="1">
        <f>Forecast_Data!J546</f>
        <v>48</v>
      </c>
      <c r="I552" s="1">
        <f>Forecast_Data!K546</f>
        <v>1</v>
      </c>
      <c r="J552" s="1" t="str">
        <f>Forecast_Data!L546</f>
        <v>Matt Bryant</v>
      </c>
      <c r="K552" s="2">
        <f>VLOOKUP(J552,Estimates!$C$9:$F$35,4,FALSE)</f>
        <v>14.147682535327601</v>
      </c>
      <c r="L552" s="2">
        <f t="shared" si="37"/>
        <v>0.3306</v>
      </c>
      <c r="M552" s="13">
        <f t="shared" si="38"/>
        <v>0.75627979457447725</v>
      </c>
      <c r="N552" s="13">
        <f t="shared" si="39"/>
        <v>0.24372020542552275</v>
      </c>
      <c r="O552" s="4">
        <f t="shared" si="40"/>
        <v>5.9399538532659009E-2</v>
      </c>
    </row>
    <row r="553" spans="1:15" x14ac:dyDescent="0.25">
      <c r="A553" s="1">
        <f>Forecast_Data!C547</f>
        <v>2012</v>
      </c>
      <c r="B553" s="1">
        <v>1</v>
      </c>
      <c r="C553" s="1">
        <f>Forecast_Data!E547</f>
        <v>0</v>
      </c>
      <c r="D553" s="1">
        <f>Forecast_Data!F547</f>
        <v>0</v>
      </c>
      <c r="E553" s="1">
        <f>Forecast_Data!G547</f>
        <v>0</v>
      </c>
      <c r="F553" s="1">
        <f>Forecast_Data!H547</f>
        <v>0</v>
      </c>
      <c r="G553" s="1">
        <f>Forecast_Data!I547</f>
        <v>0</v>
      </c>
      <c r="H553" s="1">
        <f>Forecast_Data!J547</f>
        <v>45</v>
      </c>
      <c r="I553" s="1">
        <f>Forecast_Data!K547</f>
        <v>1</v>
      </c>
      <c r="J553" s="1" t="str">
        <f>Forecast_Data!L547</f>
        <v>Matt Bryant</v>
      </c>
      <c r="K553" s="2">
        <f>VLOOKUP(J553,Estimates!$C$9:$F$35,4,FALSE)</f>
        <v>14.147682535327601</v>
      </c>
      <c r="L553" s="2">
        <f t="shared" si="37"/>
        <v>0.3306</v>
      </c>
      <c r="M553" s="13">
        <f t="shared" si="38"/>
        <v>0.8083576325039683</v>
      </c>
      <c r="N553" s="13">
        <f t="shared" si="39"/>
        <v>0.1916423674960317</v>
      </c>
      <c r="O553" s="4">
        <f t="shared" si="40"/>
        <v>3.6726797019484066E-2</v>
      </c>
    </row>
    <row r="554" spans="1:15" x14ac:dyDescent="0.25">
      <c r="A554" s="1">
        <f>Forecast_Data!C548</f>
        <v>2012</v>
      </c>
      <c r="B554" s="1">
        <v>1</v>
      </c>
      <c r="C554" s="1">
        <f>Forecast_Data!E548</f>
        <v>0</v>
      </c>
      <c r="D554" s="1">
        <f>Forecast_Data!F548</f>
        <v>0</v>
      </c>
      <c r="E554" s="1">
        <f>Forecast_Data!G548</f>
        <v>0</v>
      </c>
      <c r="F554" s="1">
        <f>Forecast_Data!H548</f>
        <v>0</v>
      </c>
      <c r="G554" s="1">
        <f>Forecast_Data!I548</f>
        <v>0</v>
      </c>
      <c r="H554" s="1">
        <f>Forecast_Data!J548</f>
        <v>29</v>
      </c>
      <c r="I554" s="1">
        <f>Forecast_Data!K548</f>
        <v>1</v>
      </c>
      <c r="J554" s="1" t="str">
        <f>Forecast_Data!L548</f>
        <v>Matt Bryant</v>
      </c>
      <c r="K554" s="2">
        <f>VLOOKUP(J554,Estimates!$C$9:$F$35,4,FALSE)</f>
        <v>14.147682535327601</v>
      </c>
      <c r="L554" s="2">
        <f t="shared" si="37"/>
        <v>0.3306</v>
      </c>
      <c r="M554" s="13">
        <f t="shared" si="38"/>
        <v>0.96232860925556918</v>
      </c>
      <c r="N554" s="13">
        <f t="shared" si="39"/>
        <v>3.7671390744430822E-2</v>
      </c>
      <c r="O554" s="4">
        <f t="shared" si="40"/>
        <v>1.4191336806195882E-3</v>
      </c>
    </row>
    <row r="555" spans="1:15" x14ac:dyDescent="0.25">
      <c r="A555" s="1">
        <f>Forecast_Data!C549</f>
        <v>2012</v>
      </c>
      <c r="B555" s="1">
        <v>1</v>
      </c>
      <c r="C555" s="1">
        <f>Forecast_Data!E549</f>
        <v>0</v>
      </c>
      <c r="D555" s="1">
        <f>Forecast_Data!F549</f>
        <v>0</v>
      </c>
      <c r="E555" s="1">
        <f>Forecast_Data!G549</f>
        <v>0</v>
      </c>
      <c r="F555" s="1">
        <f>Forecast_Data!H549</f>
        <v>0</v>
      </c>
      <c r="G555" s="1">
        <f>Forecast_Data!I549</f>
        <v>0</v>
      </c>
      <c r="H555" s="1">
        <f>Forecast_Data!J549</f>
        <v>55</v>
      </c>
      <c r="I555" s="1">
        <f>Forecast_Data!K549</f>
        <v>1</v>
      </c>
      <c r="J555" s="1" t="str">
        <f>Forecast_Data!L549</f>
        <v>Matt Bryant</v>
      </c>
      <c r="K555" s="2">
        <f>VLOOKUP(J555,Estimates!$C$9:$F$35,4,FALSE)</f>
        <v>14.147682535327601</v>
      </c>
      <c r="L555" s="2">
        <f t="shared" si="37"/>
        <v>0.3306</v>
      </c>
      <c r="M555" s="13">
        <f t="shared" si="38"/>
        <v>0.56035230973579886</v>
      </c>
      <c r="N555" s="13">
        <f t="shared" si="39"/>
        <v>0.43964769026420114</v>
      </c>
      <c r="O555" s="4">
        <f t="shared" si="40"/>
        <v>0.19329009155464694</v>
      </c>
    </row>
    <row r="556" spans="1:15" x14ac:dyDescent="0.25">
      <c r="A556" s="1">
        <f>Forecast_Data!C550</f>
        <v>2012</v>
      </c>
      <c r="B556" s="1">
        <v>1</v>
      </c>
      <c r="C556" s="1">
        <f>Forecast_Data!E550</f>
        <v>0</v>
      </c>
      <c r="D556" s="1">
        <f>Forecast_Data!F550</f>
        <v>0</v>
      </c>
      <c r="E556" s="1">
        <f>Forecast_Data!G550</f>
        <v>0</v>
      </c>
      <c r="F556" s="1">
        <f>Forecast_Data!H550</f>
        <v>0</v>
      </c>
      <c r="G556" s="1">
        <f>Forecast_Data!I550</f>
        <v>0</v>
      </c>
      <c r="H556" s="1">
        <f>Forecast_Data!J550</f>
        <v>38</v>
      </c>
      <c r="I556" s="1">
        <f>Forecast_Data!K550</f>
        <v>1</v>
      </c>
      <c r="J556" s="1" t="str">
        <f>Forecast_Data!L550</f>
        <v>Matt Bryant</v>
      </c>
      <c r="K556" s="2">
        <f>VLOOKUP(J556,Estimates!$C$9:$F$35,4,FALSE)</f>
        <v>14.147682535327601</v>
      </c>
      <c r="L556" s="2">
        <f t="shared" si="37"/>
        <v>0.3306</v>
      </c>
      <c r="M556" s="13">
        <f t="shared" si="38"/>
        <v>0.89285824786666235</v>
      </c>
      <c r="N556" s="13">
        <f t="shared" si="39"/>
        <v>0.10714175213333765</v>
      </c>
      <c r="O556" s="4">
        <f t="shared" si="40"/>
        <v>1.1479355050201564E-2</v>
      </c>
    </row>
    <row r="557" spans="1:15" x14ac:dyDescent="0.25">
      <c r="A557" s="1">
        <f>Forecast_Data!C551</f>
        <v>2012</v>
      </c>
      <c r="B557" s="1">
        <v>1</v>
      </c>
      <c r="C557" s="1">
        <f>Forecast_Data!E551</f>
        <v>0</v>
      </c>
      <c r="D557" s="1">
        <f>Forecast_Data!F551</f>
        <v>0</v>
      </c>
      <c r="E557" s="1">
        <f>Forecast_Data!G551</f>
        <v>0</v>
      </c>
      <c r="F557" s="1">
        <f>Forecast_Data!H551</f>
        <v>0</v>
      </c>
      <c r="G557" s="1">
        <f>Forecast_Data!I551</f>
        <v>0</v>
      </c>
      <c r="H557" s="1">
        <f>Forecast_Data!J551</f>
        <v>19</v>
      </c>
      <c r="I557" s="1">
        <f>Forecast_Data!K551</f>
        <v>1</v>
      </c>
      <c r="J557" s="1" t="str">
        <f>Forecast_Data!L551</f>
        <v>Matt Bryant</v>
      </c>
      <c r="K557" s="2">
        <f>VLOOKUP(J557,Estimates!$C$9:$F$35,4,FALSE)</f>
        <v>14.147682535327601</v>
      </c>
      <c r="L557" s="2">
        <f t="shared" si="37"/>
        <v>0.3306</v>
      </c>
      <c r="M557" s="13">
        <f t="shared" si="38"/>
        <v>0.99541949156642184</v>
      </c>
      <c r="N557" s="13">
        <f t="shared" si="39"/>
        <v>4.5805084335781565E-3</v>
      </c>
      <c r="O557" s="4">
        <f t="shared" si="40"/>
        <v>2.0981057510080616E-5</v>
      </c>
    </row>
    <row r="558" spans="1:15" x14ac:dyDescent="0.25">
      <c r="A558" s="1">
        <f>Forecast_Data!C552</f>
        <v>2012</v>
      </c>
      <c r="B558" s="1">
        <v>1</v>
      </c>
      <c r="C558" s="1">
        <f>Forecast_Data!E552</f>
        <v>0</v>
      </c>
      <c r="D558" s="1">
        <f>Forecast_Data!F552</f>
        <v>0</v>
      </c>
      <c r="E558" s="1">
        <f>Forecast_Data!G552</f>
        <v>0</v>
      </c>
      <c r="F558" s="1">
        <f>Forecast_Data!H552</f>
        <v>0</v>
      </c>
      <c r="G558" s="1">
        <f>Forecast_Data!I552</f>
        <v>0</v>
      </c>
      <c r="H558" s="1">
        <f>Forecast_Data!J552</f>
        <v>20</v>
      </c>
      <c r="I558" s="1">
        <f>Forecast_Data!K552</f>
        <v>1</v>
      </c>
      <c r="J558" s="1" t="str">
        <f>Forecast_Data!L552</f>
        <v>Matt Bryant</v>
      </c>
      <c r="K558" s="2">
        <f>VLOOKUP(J558,Estimates!$C$9:$F$35,4,FALSE)</f>
        <v>14.147682535327601</v>
      </c>
      <c r="L558" s="2">
        <f t="shared" si="37"/>
        <v>0.3306</v>
      </c>
      <c r="M558" s="13">
        <f t="shared" si="38"/>
        <v>0.99397627979654213</v>
      </c>
      <c r="N558" s="13">
        <f t="shared" si="39"/>
        <v>6.0237202034578718E-3</v>
      </c>
      <c r="O558" s="4">
        <f t="shared" si="40"/>
        <v>3.6285205089546544E-5</v>
      </c>
    </row>
    <row r="559" spans="1:15" x14ac:dyDescent="0.25">
      <c r="A559" s="1">
        <f>Forecast_Data!C553</f>
        <v>2012</v>
      </c>
      <c r="B559" s="1">
        <v>1</v>
      </c>
      <c r="C559" s="1">
        <f>Forecast_Data!E553</f>
        <v>0</v>
      </c>
      <c r="D559" s="1">
        <f>Forecast_Data!F553</f>
        <v>0</v>
      </c>
      <c r="E559" s="1">
        <f>Forecast_Data!G553</f>
        <v>0</v>
      </c>
      <c r="F559" s="1">
        <f>Forecast_Data!H553</f>
        <v>0</v>
      </c>
      <c r="G559" s="1">
        <f>Forecast_Data!I553</f>
        <v>0</v>
      </c>
      <c r="H559" s="1">
        <f>Forecast_Data!J553</f>
        <v>28</v>
      </c>
      <c r="I559" s="1">
        <f>Forecast_Data!K553</f>
        <v>1</v>
      </c>
      <c r="J559" s="1" t="str">
        <f>Forecast_Data!L553</f>
        <v>Matt Bryant</v>
      </c>
      <c r="K559" s="2">
        <f>VLOOKUP(J559,Estimates!$C$9:$F$35,4,FALSE)</f>
        <v>14.147682535327601</v>
      </c>
      <c r="L559" s="2">
        <f t="shared" si="37"/>
        <v>0.3306</v>
      </c>
      <c r="M559" s="13">
        <f t="shared" si="38"/>
        <v>0.96775591592563348</v>
      </c>
      <c r="N559" s="13">
        <f t="shared" si="39"/>
        <v>3.2244084074366519E-2</v>
      </c>
      <c r="O559" s="4">
        <f t="shared" si="40"/>
        <v>1.0396809577948166E-3</v>
      </c>
    </row>
    <row r="560" spans="1:15" x14ac:dyDescent="0.25">
      <c r="A560" s="1">
        <f>Forecast_Data!C554</f>
        <v>2012</v>
      </c>
      <c r="B560" s="1">
        <v>1</v>
      </c>
      <c r="C560" s="1">
        <f>Forecast_Data!E554</f>
        <v>0</v>
      </c>
      <c r="D560" s="1">
        <f>Forecast_Data!F554</f>
        <v>0</v>
      </c>
      <c r="E560" s="1">
        <f>Forecast_Data!G554</f>
        <v>0</v>
      </c>
      <c r="F560" s="1">
        <f>Forecast_Data!H554</f>
        <v>0</v>
      </c>
      <c r="G560" s="1">
        <f>Forecast_Data!I554</f>
        <v>0</v>
      </c>
      <c r="H560" s="1">
        <f>Forecast_Data!J554</f>
        <v>39</v>
      </c>
      <c r="I560" s="1">
        <f>Forecast_Data!K554</f>
        <v>1</v>
      </c>
      <c r="J560" s="1" t="str">
        <f>Forecast_Data!L554</f>
        <v>Matt Bryant</v>
      </c>
      <c r="K560" s="2">
        <f>VLOOKUP(J560,Estimates!$C$9:$F$35,4,FALSE)</f>
        <v>14.147682535327601</v>
      </c>
      <c r="L560" s="2">
        <f t="shared" si="37"/>
        <v>0.3306</v>
      </c>
      <c r="M560" s="13">
        <f t="shared" si="38"/>
        <v>0.88285720335954565</v>
      </c>
      <c r="N560" s="13">
        <f t="shared" si="39"/>
        <v>0.11714279664045435</v>
      </c>
      <c r="O560" s="4">
        <f t="shared" si="40"/>
        <v>1.3722434804746842E-2</v>
      </c>
    </row>
    <row r="561" spans="1:15" x14ac:dyDescent="0.25">
      <c r="A561" s="1">
        <f>Forecast_Data!C555</f>
        <v>2012</v>
      </c>
      <c r="B561" s="1">
        <v>1</v>
      </c>
      <c r="C561" s="1">
        <f>Forecast_Data!E555</f>
        <v>0</v>
      </c>
      <c r="D561" s="1">
        <f>Forecast_Data!F555</f>
        <v>0</v>
      </c>
      <c r="E561" s="1">
        <f>Forecast_Data!G555</f>
        <v>0</v>
      </c>
      <c r="F561" s="1">
        <f>Forecast_Data!H555</f>
        <v>0</v>
      </c>
      <c r="G561" s="1">
        <f>Forecast_Data!I555</f>
        <v>0</v>
      </c>
      <c r="H561" s="1">
        <f>Forecast_Data!J555</f>
        <v>37</v>
      </c>
      <c r="I561" s="1">
        <f>Forecast_Data!K555</f>
        <v>1</v>
      </c>
      <c r="J561" s="1" t="str">
        <f>Forecast_Data!L555</f>
        <v>Matt Bryant</v>
      </c>
      <c r="K561" s="2">
        <f>VLOOKUP(J561,Estimates!$C$9:$F$35,4,FALSE)</f>
        <v>14.147682535327601</v>
      </c>
      <c r="L561" s="2">
        <f t="shared" si="37"/>
        <v>0.3306</v>
      </c>
      <c r="M561" s="13">
        <f t="shared" si="38"/>
        <v>0.90235902449529226</v>
      </c>
      <c r="N561" s="13">
        <f t="shared" si="39"/>
        <v>9.7640975504707739E-2</v>
      </c>
      <c r="O561" s="4">
        <f t="shared" si="40"/>
        <v>9.5337600975109373E-3</v>
      </c>
    </row>
    <row r="562" spans="1:15" x14ac:dyDescent="0.25">
      <c r="A562" s="1">
        <f>Forecast_Data!C556</f>
        <v>2012</v>
      </c>
      <c r="B562" s="1">
        <v>1</v>
      </c>
      <c r="C562" s="1">
        <f>Forecast_Data!E556</f>
        <v>0</v>
      </c>
      <c r="D562" s="1">
        <f>Forecast_Data!F556</f>
        <v>0</v>
      </c>
      <c r="E562" s="1">
        <f>Forecast_Data!G556</f>
        <v>0</v>
      </c>
      <c r="F562" s="1">
        <f>Forecast_Data!H556</f>
        <v>0</v>
      </c>
      <c r="G562" s="1">
        <f>Forecast_Data!I556</f>
        <v>0</v>
      </c>
      <c r="H562" s="1">
        <f>Forecast_Data!J556</f>
        <v>49</v>
      </c>
      <c r="I562" s="1">
        <f>Forecast_Data!K556</f>
        <v>1</v>
      </c>
      <c r="J562" s="1" t="str">
        <f>Forecast_Data!L556</f>
        <v>Matt Bryant</v>
      </c>
      <c r="K562" s="2">
        <f>VLOOKUP(J562,Estimates!$C$9:$F$35,4,FALSE)</f>
        <v>14.147682535327601</v>
      </c>
      <c r="L562" s="2">
        <f t="shared" si="37"/>
        <v>0.3306</v>
      </c>
      <c r="M562" s="13">
        <f t="shared" si="38"/>
        <v>0.73554366483259537</v>
      </c>
      <c r="N562" s="13">
        <f t="shared" si="39"/>
        <v>0.26445633516740463</v>
      </c>
      <c r="O562" s="4">
        <f t="shared" si="40"/>
        <v>6.9937153210174657E-2</v>
      </c>
    </row>
    <row r="563" spans="1:15" x14ac:dyDescent="0.25">
      <c r="A563" s="1">
        <f>Forecast_Data!C557</f>
        <v>2012</v>
      </c>
      <c r="B563" s="1">
        <v>1</v>
      </c>
      <c r="C563" s="1">
        <f>Forecast_Data!E557</f>
        <v>0</v>
      </c>
      <c r="D563" s="1">
        <f>Forecast_Data!F557</f>
        <v>0</v>
      </c>
      <c r="E563" s="1">
        <f>Forecast_Data!G557</f>
        <v>0</v>
      </c>
      <c r="F563" s="1">
        <f>Forecast_Data!H557</f>
        <v>0</v>
      </c>
      <c r="G563" s="1">
        <f>Forecast_Data!I557</f>
        <v>0</v>
      </c>
      <c r="H563" s="1">
        <f>Forecast_Data!J557</f>
        <v>35</v>
      </c>
      <c r="I563" s="1">
        <f>Forecast_Data!K557</f>
        <v>1</v>
      </c>
      <c r="J563" s="1" t="str">
        <f>Forecast_Data!L557</f>
        <v>Matt Bryant</v>
      </c>
      <c r="K563" s="2">
        <f>VLOOKUP(J563,Estimates!$C$9:$F$35,4,FALSE)</f>
        <v>14.147682535327601</v>
      </c>
      <c r="L563" s="2">
        <f t="shared" si="37"/>
        <v>0.3306</v>
      </c>
      <c r="M563" s="13">
        <f t="shared" si="38"/>
        <v>0.91998811484793641</v>
      </c>
      <c r="N563" s="13">
        <f t="shared" si="39"/>
        <v>8.0011885152063589E-2</v>
      </c>
      <c r="O563" s="4">
        <f t="shared" si="40"/>
        <v>6.4019017655870137E-3</v>
      </c>
    </row>
    <row r="564" spans="1:15" x14ac:dyDescent="0.25">
      <c r="A564" s="1">
        <f>Forecast_Data!C558</f>
        <v>2013</v>
      </c>
      <c r="B564" s="1">
        <v>1</v>
      </c>
      <c r="C564" s="1">
        <f>Forecast_Data!E558</f>
        <v>0</v>
      </c>
      <c r="D564" s="1">
        <f>Forecast_Data!F558</f>
        <v>0</v>
      </c>
      <c r="E564" s="1">
        <f>Forecast_Data!G558</f>
        <v>0</v>
      </c>
      <c r="F564" s="1">
        <f>Forecast_Data!H558</f>
        <v>0</v>
      </c>
      <c r="G564" s="1">
        <f>Forecast_Data!I558</f>
        <v>0</v>
      </c>
      <c r="H564" s="1">
        <f>Forecast_Data!J558</f>
        <v>23</v>
      </c>
      <c r="I564" s="1">
        <f>Forecast_Data!K558</f>
        <v>1</v>
      </c>
      <c r="J564" s="1" t="str">
        <f>Forecast_Data!L558</f>
        <v>Matt Bryant</v>
      </c>
      <c r="K564" s="2">
        <f>VLOOKUP(J564,Estimates!$C$9:$F$35,4,FALSE)</f>
        <v>14.147682535327601</v>
      </c>
      <c r="L564" s="2">
        <f t="shared" si="37"/>
        <v>0.37260000000000004</v>
      </c>
      <c r="M564" s="13">
        <f t="shared" si="38"/>
        <v>0.98801452080054664</v>
      </c>
      <c r="N564" s="13">
        <f t="shared" si="39"/>
        <v>1.1985479199453364E-2</v>
      </c>
      <c r="O564" s="4">
        <f t="shared" si="40"/>
        <v>1.4365171164052926E-4</v>
      </c>
    </row>
    <row r="565" spans="1:15" x14ac:dyDescent="0.25">
      <c r="A565" s="1">
        <f>Forecast_Data!C559</f>
        <v>2013</v>
      </c>
      <c r="B565" s="1">
        <v>1</v>
      </c>
      <c r="C565" s="1">
        <f>Forecast_Data!E559</f>
        <v>0</v>
      </c>
      <c r="D565" s="1">
        <f>Forecast_Data!F559</f>
        <v>0</v>
      </c>
      <c r="E565" s="1">
        <f>Forecast_Data!G559</f>
        <v>0</v>
      </c>
      <c r="F565" s="1">
        <f>Forecast_Data!H559</f>
        <v>0</v>
      </c>
      <c r="G565" s="1">
        <f>Forecast_Data!I559</f>
        <v>0</v>
      </c>
      <c r="H565" s="1">
        <f>Forecast_Data!J559</f>
        <v>38</v>
      </c>
      <c r="I565" s="1">
        <f>Forecast_Data!K559</f>
        <v>1</v>
      </c>
      <c r="J565" s="1" t="str">
        <f>Forecast_Data!L559</f>
        <v>Matt Bryant</v>
      </c>
      <c r="K565" s="2">
        <f>VLOOKUP(J565,Estimates!$C$9:$F$35,4,FALSE)</f>
        <v>14.147682535327601</v>
      </c>
      <c r="L565" s="2">
        <f t="shared" si="37"/>
        <v>0.37260000000000004</v>
      </c>
      <c r="M565" s="13">
        <f t="shared" si="38"/>
        <v>0.89681027891692422</v>
      </c>
      <c r="N565" s="13">
        <f t="shared" si="39"/>
        <v>0.10318972108307578</v>
      </c>
      <c r="O565" s="4">
        <f t="shared" si="40"/>
        <v>1.0648118537202975E-2</v>
      </c>
    </row>
    <row r="566" spans="1:15" x14ac:dyDescent="0.25">
      <c r="A566" s="1">
        <f>Forecast_Data!C560</f>
        <v>2013</v>
      </c>
      <c r="B566" s="1">
        <v>1</v>
      </c>
      <c r="C566" s="1">
        <f>Forecast_Data!E560</f>
        <v>0</v>
      </c>
      <c r="D566" s="1">
        <f>Forecast_Data!F560</f>
        <v>0</v>
      </c>
      <c r="E566" s="1">
        <f>Forecast_Data!G560</f>
        <v>0</v>
      </c>
      <c r="F566" s="1">
        <f>Forecast_Data!H560</f>
        <v>0</v>
      </c>
      <c r="G566" s="1">
        <f>Forecast_Data!I560</f>
        <v>0</v>
      </c>
      <c r="H566" s="1">
        <f>Forecast_Data!J560</f>
        <v>23</v>
      </c>
      <c r="I566" s="1">
        <f>Forecast_Data!K560</f>
        <v>1</v>
      </c>
      <c r="J566" s="1" t="str">
        <f>Forecast_Data!L560</f>
        <v>Matt Bryant</v>
      </c>
      <c r="K566" s="2">
        <f>VLOOKUP(J566,Estimates!$C$9:$F$35,4,FALSE)</f>
        <v>14.147682535327601</v>
      </c>
      <c r="L566" s="2">
        <f t="shared" si="37"/>
        <v>0.37260000000000004</v>
      </c>
      <c r="M566" s="13">
        <f t="shared" si="38"/>
        <v>0.98801452080054664</v>
      </c>
      <c r="N566" s="13">
        <f t="shared" si="39"/>
        <v>1.1985479199453364E-2</v>
      </c>
      <c r="O566" s="4">
        <f t="shared" si="40"/>
        <v>1.4365171164052926E-4</v>
      </c>
    </row>
    <row r="567" spans="1:15" x14ac:dyDescent="0.25">
      <c r="A567" s="1">
        <f>Forecast_Data!C561</f>
        <v>2013</v>
      </c>
      <c r="B567" s="1">
        <v>1</v>
      </c>
      <c r="C567" s="1">
        <f>Forecast_Data!E561</f>
        <v>0</v>
      </c>
      <c r="D567" s="1">
        <f>Forecast_Data!F561</f>
        <v>0</v>
      </c>
      <c r="E567" s="1">
        <f>Forecast_Data!G561</f>
        <v>0</v>
      </c>
      <c r="F567" s="1">
        <f>Forecast_Data!H561</f>
        <v>0</v>
      </c>
      <c r="G567" s="1">
        <f>Forecast_Data!I561</f>
        <v>0</v>
      </c>
      <c r="H567" s="1">
        <f>Forecast_Data!J561</f>
        <v>45</v>
      </c>
      <c r="I567" s="1">
        <f>Forecast_Data!K561</f>
        <v>1</v>
      </c>
      <c r="J567" s="1" t="str">
        <f>Forecast_Data!L561</f>
        <v>Matt Bryant</v>
      </c>
      <c r="K567" s="2">
        <f>VLOOKUP(J567,Estimates!$C$9:$F$35,4,FALSE)</f>
        <v>14.147682535327601</v>
      </c>
      <c r="L567" s="2">
        <f t="shared" si="37"/>
        <v>0.37260000000000004</v>
      </c>
      <c r="M567" s="13">
        <f t="shared" si="38"/>
        <v>0.81477996662731422</v>
      </c>
      <c r="N567" s="13">
        <f t="shared" si="39"/>
        <v>0.18522003337268578</v>
      </c>
      <c r="O567" s="4">
        <f t="shared" si="40"/>
        <v>3.430646076257883E-2</v>
      </c>
    </row>
    <row r="568" spans="1:15" x14ac:dyDescent="0.25">
      <c r="A568" s="1">
        <f>Forecast_Data!C562</f>
        <v>2013</v>
      </c>
      <c r="B568" s="1">
        <v>1</v>
      </c>
      <c r="C568" s="1">
        <f>Forecast_Data!E562</f>
        <v>0</v>
      </c>
      <c r="D568" s="1">
        <f>Forecast_Data!F562</f>
        <v>0</v>
      </c>
      <c r="E568" s="1">
        <f>Forecast_Data!G562</f>
        <v>0</v>
      </c>
      <c r="F568" s="1">
        <f>Forecast_Data!H562</f>
        <v>0</v>
      </c>
      <c r="G568" s="1">
        <f>Forecast_Data!I562</f>
        <v>0</v>
      </c>
      <c r="H568" s="1">
        <f>Forecast_Data!J562</f>
        <v>25</v>
      </c>
      <c r="I568" s="1">
        <f>Forecast_Data!K562</f>
        <v>1</v>
      </c>
      <c r="J568" s="1" t="str">
        <f>Forecast_Data!L562</f>
        <v>Matt Bryant</v>
      </c>
      <c r="K568" s="2">
        <f>VLOOKUP(J568,Estimates!$C$9:$F$35,4,FALSE)</f>
        <v>14.147682535327601</v>
      </c>
      <c r="L568" s="2">
        <f t="shared" si="37"/>
        <v>0.37260000000000004</v>
      </c>
      <c r="M568" s="13">
        <f t="shared" si="38"/>
        <v>0.98182547396039532</v>
      </c>
      <c r="N568" s="13">
        <f t="shared" si="39"/>
        <v>1.8174526039604677E-2</v>
      </c>
      <c r="O568" s="4">
        <f t="shared" si="40"/>
        <v>3.3031339676426846E-4</v>
      </c>
    </row>
    <row r="569" spans="1:15" x14ac:dyDescent="0.25">
      <c r="A569" s="1">
        <f>Forecast_Data!C563</f>
        <v>2013</v>
      </c>
      <c r="B569" s="1">
        <v>1</v>
      </c>
      <c r="C569" s="1">
        <f>Forecast_Data!E563</f>
        <v>0</v>
      </c>
      <c r="D569" s="1">
        <f>Forecast_Data!F563</f>
        <v>0</v>
      </c>
      <c r="E569" s="1">
        <f>Forecast_Data!G563</f>
        <v>0</v>
      </c>
      <c r="F569" s="1">
        <f>Forecast_Data!H563</f>
        <v>0</v>
      </c>
      <c r="G569" s="1">
        <f>Forecast_Data!I563</f>
        <v>0</v>
      </c>
      <c r="H569" s="1">
        <f>Forecast_Data!J563</f>
        <v>23</v>
      </c>
      <c r="I569" s="1">
        <f>Forecast_Data!K563</f>
        <v>1</v>
      </c>
      <c r="J569" s="1" t="str">
        <f>Forecast_Data!L563</f>
        <v>Matt Bryant</v>
      </c>
      <c r="K569" s="2">
        <f>VLOOKUP(J569,Estimates!$C$9:$F$35,4,FALSE)</f>
        <v>14.147682535327601</v>
      </c>
      <c r="L569" s="2">
        <f t="shared" si="37"/>
        <v>0.37260000000000004</v>
      </c>
      <c r="M569" s="13">
        <f t="shared" si="38"/>
        <v>0.98801452080054664</v>
      </c>
      <c r="N569" s="13">
        <f t="shared" si="39"/>
        <v>1.1985479199453364E-2</v>
      </c>
      <c r="O569" s="4">
        <f t="shared" si="40"/>
        <v>1.4365171164052926E-4</v>
      </c>
    </row>
    <row r="570" spans="1:15" x14ac:dyDescent="0.25">
      <c r="A570" s="1">
        <f>Forecast_Data!C564</f>
        <v>2013</v>
      </c>
      <c r="B570" s="1">
        <v>1</v>
      </c>
      <c r="C570" s="1">
        <f>Forecast_Data!E564</f>
        <v>0</v>
      </c>
      <c r="D570" s="1">
        <f>Forecast_Data!F564</f>
        <v>0</v>
      </c>
      <c r="E570" s="1">
        <f>Forecast_Data!G564</f>
        <v>0</v>
      </c>
      <c r="F570" s="1">
        <f>Forecast_Data!H564</f>
        <v>1</v>
      </c>
      <c r="G570" s="1">
        <f>Forecast_Data!I564</f>
        <v>0</v>
      </c>
      <c r="H570" s="1">
        <f>Forecast_Data!J564</f>
        <v>24</v>
      </c>
      <c r="I570" s="1">
        <f>Forecast_Data!K564</f>
        <v>1</v>
      </c>
      <c r="J570" s="1" t="str">
        <f>Forecast_Data!L564</f>
        <v>Matt Bryant</v>
      </c>
      <c r="K570" s="2">
        <f>VLOOKUP(J570,Estimates!$C$9:$F$35,4,FALSE)</f>
        <v>14.147682535327601</v>
      </c>
      <c r="L570" s="2">
        <f t="shared" si="37"/>
        <v>0.37260000000000004</v>
      </c>
      <c r="M570" s="13">
        <f t="shared" si="38"/>
        <v>0.98131894672753883</v>
      </c>
      <c r="N570" s="13">
        <f t="shared" si="39"/>
        <v>1.8681053272461168E-2</v>
      </c>
      <c r="O570" s="4">
        <f t="shared" si="40"/>
        <v>3.4898175136853212E-4</v>
      </c>
    </row>
    <row r="571" spans="1:15" x14ac:dyDescent="0.25">
      <c r="A571" s="1">
        <f>Forecast_Data!C565</f>
        <v>2013</v>
      </c>
      <c r="B571" s="1">
        <v>1</v>
      </c>
      <c r="C571" s="1">
        <f>Forecast_Data!E565</f>
        <v>0</v>
      </c>
      <c r="D571" s="1">
        <f>Forecast_Data!F565</f>
        <v>0</v>
      </c>
      <c r="E571" s="1">
        <f>Forecast_Data!G565</f>
        <v>0</v>
      </c>
      <c r="F571" s="1">
        <f>Forecast_Data!H565</f>
        <v>1</v>
      </c>
      <c r="G571" s="1">
        <f>Forecast_Data!I565</f>
        <v>0</v>
      </c>
      <c r="H571" s="1">
        <f>Forecast_Data!J565</f>
        <v>30</v>
      </c>
      <c r="I571" s="1">
        <f>Forecast_Data!K565</f>
        <v>1</v>
      </c>
      <c r="J571" s="1" t="str">
        <f>Forecast_Data!L565</f>
        <v>Matt Bryant</v>
      </c>
      <c r="K571" s="2">
        <f>VLOOKUP(J571,Estimates!$C$9:$F$35,4,FALSE)</f>
        <v>14.147682535327601</v>
      </c>
      <c r="L571" s="2">
        <f t="shared" si="37"/>
        <v>0.37260000000000004</v>
      </c>
      <c r="M571" s="13">
        <f t="shared" si="38"/>
        <v>0.94772269078849514</v>
      </c>
      <c r="N571" s="13">
        <f t="shared" si="39"/>
        <v>5.2277309211504863E-2</v>
      </c>
      <c r="O571" s="4">
        <f t="shared" si="40"/>
        <v>2.7329170583952913E-3</v>
      </c>
    </row>
    <row r="572" spans="1:15" x14ac:dyDescent="0.25">
      <c r="A572" s="1">
        <f>Forecast_Data!C566</f>
        <v>2013</v>
      </c>
      <c r="B572" s="1">
        <v>1</v>
      </c>
      <c r="C572" s="1">
        <f>Forecast_Data!E566</f>
        <v>0</v>
      </c>
      <c r="D572" s="1">
        <f>Forecast_Data!F566</f>
        <v>0</v>
      </c>
      <c r="E572" s="1">
        <f>Forecast_Data!G566</f>
        <v>0</v>
      </c>
      <c r="F572" s="1">
        <f>Forecast_Data!H566</f>
        <v>0</v>
      </c>
      <c r="G572" s="1">
        <f>Forecast_Data!I566</f>
        <v>0</v>
      </c>
      <c r="H572" s="1">
        <f>Forecast_Data!J566</f>
        <v>53</v>
      </c>
      <c r="I572" s="1">
        <f>Forecast_Data!K566</f>
        <v>1</v>
      </c>
      <c r="J572" s="1" t="str">
        <f>Forecast_Data!L566</f>
        <v>Matt Bryant</v>
      </c>
      <c r="K572" s="2">
        <f>VLOOKUP(J572,Estimates!$C$9:$F$35,4,FALSE)</f>
        <v>14.147682535327601</v>
      </c>
      <c r="L572" s="2">
        <f t="shared" si="37"/>
        <v>0.37260000000000004</v>
      </c>
      <c r="M572" s="13">
        <f t="shared" si="38"/>
        <v>0.63943008447498173</v>
      </c>
      <c r="N572" s="13">
        <f t="shared" si="39"/>
        <v>0.36056991552501827</v>
      </c>
      <c r="O572" s="4">
        <f t="shared" si="40"/>
        <v>0.13001066398171882</v>
      </c>
    </row>
    <row r="573" spans="1:15" x14ac:dyDescent="0.25">
      <c r="A573" s="1">
        <f>Forecast_Data!C567</f>
        <v>2013</v>
      </c>
      <c r="B573" s="1">
        <v>1</v>
      </c>
      <c r="C573" s="1">
        <f>Forecast_Data!E567</f>
        <v>0</v>
      </c>
      <c r="D573" s="1">
        <f>Forecast_Data!F567</f>
        <v>0</v>
      </c>
      <c r="E573" s="1">
        <f>Forecast_Data!G567</f>
        <v>0</v>
      </c>
      <c r="F573" s="1">
        <f>Forecast_Data!H567</f>
        <v>0</v>
      </c>
      <c r="G573" s="1">
        <f>Forecast_Data!I567</f>
        <v>0</v>
      </c>
      <c r="H573" s="1">
        <f>Forecast_Data!J567</f>
        <v>39</v>
      </c>
      <c r="I573" s="1">
        <f>Forecast_Data!K567</f>
        <v>1</v>
      </c>
      <c r="J573" s="1" t="str">
        <f>Forecast_Data!L567</f>
        <v>Matt Bryant</v>
      </c>
      <c r="K573" s="2">
        <f>VLOOKUP(J573,Estimates!$C$9:$F$35,4,FALSE)</f>
        <v>14.147682535327601</v>
      </c>
      <c r="L573" s="2">
        <f t="shared" si="37"/>
        <v>0.37260000000000004</v>
      </c>
      <c r="M573" s="13">
        <f t="shared" si="38"/>
        <v>0.88713149955981407</v>
      </c>
      <c r="N573" s="13">
        <f t="shared" si="39"/>
        <v>0.11286850044018593</v>
      </c>
      <c r="O573" s="4">
        <f t="shared" si="40"/>
        <v>1.2739298391616251E-2</v>
      </c>
    </row>
    <row r="574" spans="1:15" x14ac:dyDescent="0.25">
      <c r="A574" s="1">
        <f>Forecast_Data!C568</f>
        <v>2013</v>
      </c>
      <c r="B574" s="1">
        <v>1</v>
      </c>
      <c r="C574" s="1">
        <f>Forecast_Data!E568</f>
        <v>0</v>
      </c>
      <c r="D574" s="1">
        <f>Forecast_Data!F568</f>
        <v>0</v>
      </c>
      <c r="E574" s="1">
        <f>Forecast_Data!G568</f>
        <v>0</v>
      </c>
      <c r="F574" s="1">
        <f>Forecast_Data!H568</f>
        <v>0</v>
      </c>
      <c r="G574" s="1">
        <f>Forecast_Data!I568</f>
        <v>0</v>
      </c>
      <c r="H574" s="1">
        <f>Forecast_Data!J568</f>
        <v>24</v>
      </c>
      <c r="I574" s="1">
        <f>Forecast_Data!K568</f>
        <v>1</v>
      </c>
      <c r="J574" s="1" t="str">
        <f>Forecast_Data!L568</f>
        <v>Matt Bryant</v>
      </c>
      <c r="K574" s="2">
        <f>VLOOKUP(J574,Estimates!$C$9:$F$35,4,FALSE)</f>
        <v>14.147682535327601</v>
      </c>
      <c r="L574" s="2">
        <f t="shared" si="37"/>
        <v>0.37260000000000004</v>
      </c>
      <c r="M574" s="13">
        <f t="shared" si="38"/>
        <v>0.98514357706660016</v>
      </c>
      <c r="N574" s="13">
        <f t="shared" si="39"/>
        <v>1.4856422933399838E-2</v>
      </c>
      <c r="O574" s="4">
        <f t="shared" si="40"/>
        <v>2.2071330237604864E-4</v>
      </c>
    </row>
    <row r="575" spans="1:15" x14ac:dyDescent="0.25">
      <c r="A575" s="1">
        <f>Forecast_Data!C569</f>
        <v>2013</v>
      </c>
      <c r="B575" s="1">
        <v>1</v>
      </c>
      <c r="C575" s="1">
        <f>Forecast_Data!E569</f>
        <v>0</v>
      </c>
      <c r="D575" s="1">
        <f>Forecast_Data!F569</f>
        <v>0</v>
      </c>
      <c r="E575" s="1">
        <f>Forecast_Data!G569</f>
        <v>0</v>
      </c>
      <c r="F575" s="1">
        <f>Forecast_Data!H569</f>
        <v>0</v>
      </c>
      <c r="G575" s="1">
        <f>Forecast_Data!I569</f>
        <v>0</v>
      </c>
      <c r="H575" s="1">
        <f>Forecast_Data!J569</f>
        <v>52</v>
      </c>
      <c r="I575" s="1">
        <f>Forecast_Data!K569</f>
        <v>0</v>
      </c>
      <c r="J575" s="1" t="str">
        <f>Forecast_Data!L569</f>
        <v>Matt Bryant</v>
      </c>
      <c r="K575" s="2">
        <f>VLOOKUP(J575,Estimates!$C$9:$F$35,4,FALSE)</f>
        <v>14.147682535327601</v>
      </c>
      <c r="L575" s="2">
        <f t="shared" si="37"/>
        <v>0.37260000000000004</v>
      </c>
      <c r="M575" s="13">
        <f t="shared" si="38"/>
        <v>0.66938990865488635</v>
      </c>
      <c r="N575" s="13">
        <f t="shared" si="39"/>
        <v>-0.66938990865488635</v>
      </c>
      <c r="O575" s="4">
        <f t="shared" si="40"/>
        <v>0.4480828498089971</v>
      </c>
    </row>
    <row r="576" spans="1:15" x14ac:dyDescent="0.25">
      <c r="A576" s="1">
        <f>Forecast_Data!C570</f>
        <v>2013</v>
      </c>
      <c r="B576" s="1">
        <v>1</v>
      </c>
      <c r="C576" s="1">
        <f>Forecast_Data!E570</f>
        <v>0</v>
      </c>
      <c r="D576" s="1">
        <f>Forecast_Data!F570</f>
        <v>0</v>
      </c>
      <c r="E576" s="1">
        <f>Forecast_Data!G570</f>
        <v>0</v>
      </c>
      <c r="F576" s="1">
        <f>Forecast_Data!H570</f>
        <v>0</v>
      </c>
      <c r="G576" s="1">
        <f>Forecast_Data!I570</f>
        <v>0</v>
      </c>
      <c r="H576" s="1">
        <f>Forecast_Data!J570</f>
        <v>49</v>
      </c>
      <c r="I576" s="1">
        <f>Forecast_Data!K570</f>
        <v>1</v>
      </c>
      <c r="J576" s="1" t="str">
        <f>Forecast_Data!L570</f>
        <v>Matt Bryant</v>
      </c>
      <c r="K576" s="2">
        <f>VLOOKUP(J576,Estimates!$C$9:$F$35,4,FALSE)</f>
        <v>14.147682535327601</v>
      </c>
      <c r="L576" s="2">
        <f t="shared" si="37"/>
        <v>0.37260000000000004</v>
      </c>
      <c r="M576" s="13">
        <f t="shared" si="38"/>
        <v>0.74363226233416935</v>
      </c>
      <c r="N576" s="13">
        <f t="shared" si="39"/>
        <v>0.25636773766583065</v>
      </c>
      <c r="O576" s="4">
        <f t="shared" si="40"/>
        <v>6.5724416915896158E-2</v>
      </c>
    </row>
    <row r="577" spans="1:15" x14ac:dyDescent="0.25">
      <c r="A577" s="1">
        <f>Forecast_Data!C571</f>
        <v>2013</v>
      </c>
      <c r="B577" s="1">
        <v>1</v>
      </c>
      <c r="C577" s="1">
        <f>Forecast_Data!E571</f>
        <v>0</v>
      </c>
      <c r="D577" s="1">
        <f>Forecast_Data!F571</f>
        <v>0</v>
      </c>
      <c r="E577" s="1">
        <f>Forecast_Data!G571</f>
        <v>0</v>
      </c>
      <c r="F577" s="1">
        <f>Forecast_Data!H571</f>
        <v>0</v>
      </c>
      <c r="G577" s="1">
        <f>Forecast_Data!I571</f>
        <v>0</v>
      </c>
      <c r="H577" s="1">
        <f>Forecast_Data!J571</f>
        <v>36</v>
      </c>
      <c r="I577" s="1">
        <f>Forecast_Data!K571</f>
        <v>1</v>
      </c>
      <c r="J577" s="1" t="str">
        <f>Forecast_Data!L571</f>
        <v>Matt Bryant</v>
      </c>
      <c r="K577" s="2">
        <f>VLOOKUP(J577,Estimates!$C$9:$F$35,4,FALSE)</f>
        <v>14.147682535327601</v>
      </c>
      <c r="L577" s="2">
        <f t="shared" si="37"/>
        <v>0.37260000000000004</v>
      </c>
      <c r="M577" s="13">
        <f t="shared" si="38"/>
        <v>0.91472846805220276</v>
      </c>
      <c r="N577" s="13">
        <f t="shared" si="39"/>
        <v>8.5271531947797241E-2</v>
      </c>
      <c r="O577" s="4">
        <f t="shared" si="40"/>
        <v>7.2712341607242053E-3</v>
      </c>
    </row>
    <row r="578" spans="1:15" x14ac:dyDescent="0.25">
      <c r="A578" s="1">
        <f>Forecast_Data!C572</f>
        <v>2013</v>
      </c>
      <c r="B578" s="1">
        <v>1</v>
      </c>
      <c r="C578" s="1">
        <f>Forecast_Data!E572</f>
        <v>0</v>
      </c>
      <c r="D578" s="1">
        <f>Forecast_Data!F572</f>
        <v>0</v>
      </c>
      <c r="E578" s="1">
        <f>Forecast_Data!G572</f>
        <v>0</v>
      </c>
      <c r="F578" s="1">
        <f>Forecast_Data!H572</f>
        <v>0</v>
      </c>
      <c r="G578" s="1">
        <f>Forecast_Data!I572</f>
        <v>0</v>
      </c>
      <c r="H578" s="1">
        <f>Forecast_Data!J572</f>
        <v>20</v>
      </c>
      <c r="I578" s="1">
        <f>Forecast_Data!K572</f>
        <v>1</v>
      </c>
      <c r="J578" s="1" t="str">
        <f>Forecast_Data!L572</f>
        <v>Matt Bryant</v>
      </c>
      <c r="K578" s="2">
        <f>VLOOKUP(J578,Estimates!$C$9:$F$35,4,FALSE)</f>
        <v>14.147682535327601</v>
      </c>
      <c r="L578" s="2">
        <f t="shared" si="37"/>
        <v>0.37260000000000004</v>
      </c>
      <c r="M578" s="13">
        <f t="shared" si="38"/>
        <v>0.99422260534069473</v>
      </c>
      <c r="N578" s="13">
        <f t="shared" si="39"/>
        <v>5.7773946593052683E-3</v>
      </c>
      <c r="O578" s="4">
        <f t="shared" si="40"/>
        <v>3.3378289049369039E-5</v>
      </c>
    </row>
    <row r="579" spans="1:15" x14ac:dyDescent="0.25">
      <c r="A579" s="1">
        <f>Forecast_Data!C573</f>
        <v>2013</v>
      </c>
      <c r="B579" s="1">
        <v>1</v>
      </c>
      <c r="C579" s="1">
        <f>Forecast_Data!E573</f>
        <v>0</v>
      </c>
      <c r="D579" s="1">
        <f>Forecast_Data!F573</f>
        <v>0</v>
      </c>
      <c r="E579" s="1">
        <f>Forecast_Data!G573</f>
        <v>0</v>
      </c>
      <c r="F579" s="1">
        <f>Forecast_Data!H573</f>
        <v>0</v>
      </c>
      <c r="G579" s="1">
        <f>Forecast_Data!I573</f>
        <v>0</v>
      </c>
      <c r="H579" s="1">
        <f>Forecast_Data!J573</f>
        <v>51</v>
      </c>
      <c r="I579" s="1">
        <f>Forecast_Data!K573</f>
        <v>1</v>
      </c>
      <c r="J579" s="1" t="str">
        <f>Forecast_Data!L573</f>
        <v>Matt Bryant</v>
      </c>
      <c r="K579" s="2">
        <f>VLOOKUP(J579,Estimates!$C$9:$F$35,4,FALSE)</f>
        <v>14.147682535327601</v>
      </c>
      <c r="L579" s="2">
        <f t="shared" si="37"/>
        <v>0.37260000000000004</v>
      </c>
      <c r="M579" s="13">
        <f t="shared" si="38"/>
        <v>0.69659768771117703</v>
      </c>
      <c r="N579" s="13">
        <f t="shared" si="39"/>
        <v>0.30340231228882297</v>
      </c>
      <c r="O579" s="4">
        <f t="shared" si="40"/>
        <v>9.2052963102204455E-2</v>
      </c>
    </row>
    <row r="580" spans="1:15" x14ac:dyDescent="0.25">
      <c r="A580" s="1">
        <f>Forecast_Data!C574</f>
        <v>2013</v>
      </c>
      <c r="B580" s="1">
        <v>1</v>
      </c>
      <c r="C580" s="1">
        <f>Forecast_Data!E574</f>
        <v>0</v>
      </c>
      <c r="D580" s="1">
        <f>Forecast_Data!F574</f>
        <v>0</v>
      </c>
      <c r="E580" s="1">
        <f>Forecast_Data!G574</f>
        <v>0</v>
      </c>
      <c r="F580" s="1">
        <f>Forecast_Data!H574</f>
        <v>0</v>
      </c>
      <c r="G580" s="1">
        <f>Forecast_Data!I574</f>
        <v>0</v>
      </c>
      <c r="H580" s="1">
        <f>Forecast_Data!J574</f>
        <v>42</v>
      </c>
      <c r="I580" s="1">
        <f>Forecast_Data!K574</f>
        <v>1</v>
      </c>
      <c r="J580" s="1" t="str">
        <f>Forecast_Data!L574</f>
        <v>Matt Bryant</v>
      </c>
      <c r="K580" s="2">
        <f>VLOOKUP(J580,Estimates!$C$9:$F$35,4,FALSE)</f>
        <v>14.147682535327601</v>
      </c>
      <c r="L580" s="2">
        <f t="shared" si="37"/>
        <v>0.37260000000000004</v>
      </c>
      <c r="M580" s="13">
        <f t="shared" si="38"/>
        <v>0.85456948609426842</v>
      </c>
      <c r="N580" s="13">
        <f t="shared" si="39"/>
        <v>0.14543051390573158</v>
      </c>
      <c r="O580" s="4">
        <f t="shared" si="40"/>
        <v>2.1150034374885187E-2</v>
      </c>
    </row>
    <row r="581" spans="1:15" x14ac:dyDescent="0.25">
      <c r="A581" s="1">
        <f>Forecast_Data!C575</f>
        <v>2013</v>
      </c>
      <c r="B581" s="1">
        <v>1</v>
      </c>
      <c r="C581" s="1">
        <f>Forecast_Data!E575</f>
        <v>0</v>
      </c>
      <c r="D581" s="1">
        <f>Forecast_Data!F575</f>
        <v>0</v>
      </c>
      <c r="E581" s="1">
        <f>Forecast_Data!G575</f>
        <v>0</v>
      </c>
      <c r="F581" s="1">
        <f>Forecast_Data!H575</f>
        <v>0</v>
      </c>
      <c r="G581" s="1">
        <f>Forecast_Data!I575</f>
        <v>0</v>
      </c>
      <c r="H581" s="1">
        <f>Forecast_Data!J575</f>
        <v>37</v>
      </c>
      <c r="I581" s="1">
        <f>Forecast_Data!K575</f>
        <v>1</v>
      </c>
      <c r="J581" s="1" t="str">
        <f>Forecast_Data!L575</f>
        <v>Matt Bryant</v>
      </c>
      <c r="K581" s="2">
        <f>VLOOKUP(J581,Estimates!$C$9:$F$35,4,FALSE)</f>
        <v>14.147682535327601</v>
      </c>
      <c r="L581" s="2">
        <f t="shared" si="37"/>
        <v>0.37260000000000004</v>
      </c>
      <c r="M581" s="13">
        <f t="shared" si="38"/>
        <v>0.9059975057196239</v>
      </c>
      <c r="N581" s="13">
        <f t="shared" si="39"/>
        <v>9.4002494280376103E-2</v>
      </c>
      <c r="O581" s="4">
        <f t="shared" si="40"/>
        <v>8.8364689309321422E-3</v>
      </c>
    </row>
    <row r="582" spans="1:15" x14ac:dyDescent="0.25">
      <c r="A582" s="1">
        <f>Forecast_Data!C576</f>
        <v>2014</v>
      </c>
      <c r="B582" s="1">
        <v>1</v>
      </c>
      <c r="C582" s="1">
        <f>Forecast_Data!E576</f>
        <v>0</v>
      </c>
      <c r="D582" s="1">
        <f>Forecast_Data!F576</f>
        <v>0</v>
      </c>
      <c r="E582" s="1">
        <f>Forecast_Data!G576</f>
        <v>0</v>
      </c>
      <c r="F582" s="1">
        <f>Forecast_Data!H576</f>
        <v>0</v>
      </c>
      <c r="G582" s="1">
        <f>Forecast_Data!I576</f>
        <v>0</v>
      </c>
      <c r="H582" s="1">
        <f>Forecast_Data!J576</f>
        <v>40</v>
      </c>
      <c r="I582" s="1">
        <f>Forecast_Data!K576</f>
        <v>1</v>
      </c>
      <c r="J582" s="1" t="str">
        <f>Forecast_Data!L576</f>
        <v>Matt Bryant</v>
      </c>
      <c r="K582" s="2">
        <f>VLOOKUP(J582,Estimates!$C$9:$F$35,4,FALSE)</f>
        <v>14.147682535327601</v>
      </c>
      <c r="L582" s="2">
        <f t="shared" si="37"/>
        <v>0.41460000000000008</v>
      </c>
      <c r="M582" s="13">
        <f t="shared" si="38"/>
        <v>0.88137364750068337</v>
      </c>
      <c r="N582" s="13">
        <f t="shared" si="39"/>
        <v>0.11862635249931663</v>
      </c>
      <c r="O582" s="4">
        <f t="shared" si="40"/>
        <v>1.4072211507292126E-2</v>
      </c>
    </row>
    <row r="583" spans="1:15" x14ac:dyDescent="0.25">
      <c r="A583" s="1">
        <f>Forecast_Data!C577</f>
        <v>2014</v>
      </c>
      <c r="B583" s="1">
        <v>1</v>
      </c>
      <c r="C583" s="1">
        <f>Forecast_Data!E577</f>
        <v>0</v>
      </c>
      <c r="D583" s="1">
        <f>Forecast_Data!F577</f>
        <v>0</v>
      </c>
      <c r="E583" s="1">
        <f>Forecast_Data!G577</f>
        <v>0</v>
      </c>
      <c r="F583" s="1">
        <f>Forecast_Data!H577</f>
        <v>0</v>
      </c>
      <c r="G583" s="1">
        <f>Forecast_Data!I577</f>
        <v>0</v>
      </c>
      <c r="H583" s="1">
        <f>Forecast_Data!J577</f>
        <v>51</v>
      </c>
      <c r="I583" s="1">
        <f>Forecast_Data!K577</f>
        <v>1</v>
      </c>
      <c r="J583" s="1" t="str">
        <f>Forecast_Data!L577</f>
        <v>Matt Bryant</v>
      </c>
      <c r="K583" s="2">
        <f>VLOOKUP(J583,Estimates!$C$9:$F$35,4,FALSE)</f>
        <v>14.147682535327601</v>
      </c>
      <c r="L583" s="2">
        <f t="shared" si="37"/>
        <v>0.41460000000000008</v>
      </c>
      <c r="M583" s="13">
        <f t="shared" si="38"/>
        <v>0.70540038166937691</v>
      </c>
      <c r="N583" s="13">
        <f t="shared" si="39"/>
        <v>0.29459961833062309</v>
      </c>
      <c r="O583" s="4">
        <f t="shared" si="40"/>
        <v>8.6788935120548791E-2</v>
      </c>
    </row>
    <row r="584" spans="1:15" x14ac:dyDescent="0.25">
      <c r="A584" s="1">
        <f>Forecast_Data!C578</f>
        <v>2014</v>
      </c>
      <c r="B584" s="1">
        <v>1</v>
      </c>
      <c r="C584" s="1">
        <f>Forecast_Data!E578</f>
        <v>0</v>
      </c>
      <c r="D584" s="1">
        <f>Forecast_Data!F578</f>
        <v>0</v>
      </c>
      <c r="E584" s="1">
        <f>Forecast_Data!G578</f>
        <v>0</v>
      </c>
      <c r="F584" s="1">
        <f>Forecast_Data!H578</f>
        <v>0</v>
      </c>
      <c r="G584" s="1">
        <f>Forecast_Data!I578</f>
        <v>0</v>
      </c>
      <c r="H584" s="1">
        <f>Forecast_Data!J578</f>
        <v>52</v>
      </c>
      <c r="I584" s="1">
        <f>Forecast_Data!K578</f>
        <v>1</v>
      </c>
      <c r="J584" s="1" t="str">
        <f>Forecast_Data!L578</f>
        <v>Matt Bryant</v>
      </c>
      <c r="K584" s="2">
        <f>VLOOKUP(J584,Estimates!$C$9:$F$35,4,FALSE)</f>
        <v>14.147682535327601</v>
      </c>
      <c r="L584" s="2">
        <f t="shared" si="37"/>
        <v>0.41460000000000008</v>
      </c>
      <c r="M584" s="13">
        <f t="shared" si="38"/>
        <v>0.67861779799063104</v>
      </c>
      <c r="N584" s="13">
        <f t="shared" si="39"/>
        <v>0.32138220200936896</v>
      </c>
      <c r="O584" s="4">
        <f t="shared" si="40"/>
        <v>0.10328651976839083</v>
      </c>
    </row>
    <row r="585" spans="1:15" x14ac:dyDescent="0.25">
      <c r="A585" s="1">
        <f>Forecast_Data!C579</f>
        <v>2014</v>
      </c>
      <c r="B585" s="1">
        <v>1</v>
      </c>
      <c r="C585" s="1">
        <f>Forecast_Data!E579</f>
        <v>0</v>
      </c>
      <c r="D585" s="1">
        <f>Forecast_Data!F579</f>
        <v>0</v>
      </c>
      <c r="E585" s="1">
        <f>Forecast_Data!G579</f>
        <v>0</v>
      </c>
      <c r="F585" s="1">
        <f>Forecast_Data!H579</f>
        <v>0</v>
      </c>
      <c r="G585" s="1">
        <f>Forecast_Data!I579</f>
        <v>0</v>
      </c>
      <c r="H585" s="1">
        <f>Forecast_Data!J579</f>
        <v>59</v>
      </c>
      <c r="I585" s="1">
        <f>Forecast_Data!K579</f>
        <v>0</v>
      </c>
      <c r="J585" s="1" t="str">
        <f>Forecast_Data!L579</f>
        <v>Matt Bryant</v>
      </c>
      <c r="K585" s="2">
        <f>VLOOKUP(J585,Estimates!$C$9:$F$35,4,FALSE)</f>
        <v>14.147682535327601</v>
      </c>
      <c r="L585" s="2">
        <f t="shared" ref="L585:L648" si="41">IF(A585=2012,$A$5,IF(A585=2013,$B$5,IF(A585=2014,$C$5,$D$5)))</f>
        <v>0.41460000000000008</v>
      </c>
      <c r="M585" s="13">
        <f t="shared" ref="M585:M648" si="42">1/(1+EXP(-(SUMPRODUCT($A$3:$G$3,B585:H585)+$H$3*H585^2+$I$3*H585^3+K585+L585)))</f>
        <v>0.41037440185576979</v>
      </c>
      <c r="N585" s="13">
        <f t="shared" ref="N585:N648" si="43">I585-M585</f>
        <v>-0.41037440185576979</v>
      </c>
      <c r="O585" s="4">
        <f t="shared" ref="O585:O648" si="44">N585^2</f>
        <v>0.16840714969848083</v>
      </c>
    </row>
    <row r="586" spans="1:15" x14ac:dyDescent="0.25">
      <c r="A586" s="1">
        <f>Forecast_Data!C580</f>
        <v>2014</v>
      </c>
      <c r="B586" s="1">
        <v>1</v>
      </c>
      <c r="C586" s="1">
        <f>Forecast_Data!E580</f>
        <v>0</v>
      </c>
      <c r="D586" s="1">
        <f>Forecast_Data!F580</f>
        <v>0</v>
      </c>
      <c r="E586" s="1">
        <f>Forecast_Data!G580</f>
        <v>0</v>
      </c>
      <c r="F586" s="1">
        <f>Forecast_Data!H580</f>
        <v>0</v>
      </c>
      <c r="G586" s="1">
        <f>Forecast_Data!I580</f>
        <v>0</v>
      </c>
      <c r="H586" s="1">
        <f>Forecast_Data!J580</f>
        <v>52</v>
      </c>
      <c r="I586" s="1">
        <f>Forecast_Data!K580</f>
        <v>1</v>
      </c>
      <c r="J586" s="1" t="str">
        <f>Forecast_Data!L580</f>
        <v>Matt Bryant</v>
      </c>
      <c r="K586" s="2">
        <f>VLOOKUP(J586,Estimates!$C$9:$F$35,4,FALSE)</f>
        <v>14.147682535327601</v>
      </c>
      <c r="L586" s="2">
        <f t="shared" si="41"/>
        <v>0.41460000000000008</v>
      </c>
      <c r="M586" s="13">
        <f t="shared" si="42"/>
        <v>0.67861779799063104</v>
      </c>
      <c r="N586" s="13">
        <f t="shared" si="43"/>
        <v>0.32138220200936896</v>
      </c>
      <c r="O586" s="4">
        <f t="shared" si="44"/>
        <v>0.10328651976839083</v>
      </c>
    </row>
    <row r="587" spans="1:15" x14ac:dyDescent="0.25">
      <c r="A587" s="1">
        <f>Forecast_Data!C581</f>
        <v>2014</v>
      </c>
      <c r="B587" s="1">
        <v>1</v>
      </c>
      <c r="C587" s="1">
        <f>Forecast_Data!E581</f>
        <v>0</v>
      </c>
      <c r="D587" s="1">
        <f>Forecast_Data!F581</f>
        <v>0</v>
      </c>
      <c r="E587" s="1">
        <f>Forecast_Data!G581</f>
        <v>0</v>
      </c>
      <c r="F587" s="1">
        <f>Forecast_Data!H581</f>
        <v>0</v>
      </c>
      <c r="G587" s="1">
        <f>Forecast_Data!I581</f>
        <v>0</v>
      </c>
      <c r="H587" s="1">
        <f>Forecast_Data!J581</f>
        <v>54</v>
      </c>
      <c r="I587" s="1">
        <f>Forecast_Data!K581</f>
        <v>1</v>
      </c>
      <c r="J587" s="1" t="str">
        <f>Forecast_Data!L581</f>
        <v>Matt Bryant</v>
      </c>
      <c r="K587" s="2">
        <f>VLOOKUP(J587,Estimates!$C$9:$F$35,4,FALSE)</f>
        <v>14.147682535327601</v>
      </c>
      <c r="L587" s="2">
        <f t="shared" si="41"/>
        <v>0.41460000000000008</v>
      </c>
      <c r="M587" s="13">
        <f t="shared" si="42"/>
        <v>0.61652990673826624</v>
      </c>
      <c r="N587" s="13">
        <f t="shared" si="43"/>
        <v>0.38347009326173376</v>
      </c>
      <c r="O587" s="4">
        <f t="shared" si="44"/>
        <v>0.14704931242616279</v>
      </c>
    </row>
    <row r="588" spans="1:15" x14ac:dyDescent="0.25">
      <c r="A588" s="1">
        <f>Forecast_Data!C582</f>
        <v>2014</v>
      </c>
      <c r="B588" s="1">
        <v>1</v>
      </c>
      <c r="C588" s="1">
        <f>Forecast_Data!E582</f>
        <v>0</v>
      </c>
      <c r="D588" s="1">
        <f>Forecast_Data!F582</f>
        <v>0</v>
      </c>
      <c r="E588" s="1">
        <f>Forecast_Data!G582</f>
        <v>0</v>
      </c>
      <c r="F588" s="1">
        <f>Forecast_Data!H582</f>
        <v>0</v>
      </c>
      <c r="G588" s="1">
        <f>Forecast_Data!I582</f>
        <v>0</v>
      </c>
      <c r="H588" s="1">
        <f>Forecast_Data!J582</f>
        <v>53</v>
      </c>
      <c r="I588" s="1">
        <f>Forecast_Data!K582</f>
        <v>1</v>
      </c>
      <c r="J588" s="1" t="str">
        <f>Forecast_Data!L582</f>
        <v>Matt Bryant</v>
      </c>
      <c r="K588" s="2">
        <f>VLOOKUP(J588,Estimates!$C$9:$F$35,4,FALSE)</f>
        <v>14.147682535327601</v>
      </c>
      <c r="L588" s="2">
        <f t="shared" si="41"/>
        <v>0.41460000000000008</v>
      </c>
      <c r="M588" s="13">
        <f t="shared" si="42"/>
        <v>0.6490557893632608</v>
      </c>
      <c r="N588" s="13">
        <f t="shared" si="43"/>
        <v>0.3509442106367392</v>
      </c>
      <c r="O588" s="4">
        <f t="shared" si="44"/>
        <v>0.12316183897944397</v>
      </c>
    </row>
    <row r="589" spans="1:15" x14ac:dyDescent="0.25">
      <c r="A589" s="1">
        <f>Forecast_Data!C583</f>
        <v>2014</v>
      </c>
      <c r="B589" s="1">
        <v>1</v>
      </c>
      <c r="C589" s="1">
        <f>Forecast_Data!E583</f>
        <v>0</v>
      </c>
      <c r="D589" s="1">
        <f>Forecast_Data!F583</f>
        <v>0</v>
      </c>
      <c r="E589" s="1">
        <f>Forecast_Data!G583</f>
        <v>0</v>
      </c>
      <c r="F589" s="1">
        <f>Forecast_Data!H583</f>
        <v>0</v>
      </c>
      <c r="G589" s="1">
        <f>Forecast_Data!I583</f>
        <v>0</v>
      </c>
      <c r="H589" s="1">
        <f>Forecast_Data!J583</f>
        <v>20</v>
      </c>
      <c r="I589" s="1">
        <f>Forecast_Data!K583</f>
        <v>1</v>
      </c>
      <c r="J589" s="1" t="str">
        <f>Forecast_Data!L583</f>
        <v>Matt Bryant</v>
      </c>
      <c r="K589" s="2">
        <f>VLOOKUP(J589,Estimates!$C$9:$F$35,4,FALSE)</f>
        <v>14.147682535327601</v>
      </c>
      <c r="L589" s="2">
        <f t="shared" si="41"/>
        <v>0.41460000000000008</v>
      </c>
      <c r="M589" s="13">
        <f t="shared" si="42"/>
        <v>0.99445891414739918</v>
      </c>
      <c r="N589" s="13">
        <f t="shared" si="43"/>
        <v>5.5410858526008244E-3</v>
      </c>
      <c r="O589" s="4">
        <f t="shared" si="44"/>
        <v>3.0703632425893007E-5</v>
      </c>
    </row>
    <row r="590" spans="1:15" x14ac:dyDescent="0.25">
      <c r="A590" s="1">
        <f>Forecast_Data!C584</f>
        <v>2014</v>
      </c>
      <c r="B590" s="1">
        <v>1</v>
      </c>
      <c r="C590" s="1">
        <f>Forecast_Data!E584</f>
        <v>0</v>
      </c>
      <c r="D590" s="1">
        <f>Forecast_Data!F584</f>
        <v>0</v>
      </c>
      <c r="E590" s="1">
        <f>Forecast_Data!G584</f>
        <v>0</v>
      </c>
      <c r="F590" s="1">
        <f>Forecast_Data!H584</f>
        <v>0</v>
      </c>
      <c r="G590" s="1">
        <f>Forecast_Data!I584</f>
        <v>0</v>
      </c>
      <c r="H590" s="1">
        <f>Forecast_Data!J584</f>
        <v>23</v>
      </c>
      <c r="I590" s="1">
        <f>Forecast_Data!K584</f>
        <v>1</v>
      </c>
      <c r="J590" s="1" t="str">
        <f>Forecast_Data!L584</f>
        <v>Matt Bryant</v>
      </c>
      <c r="K590" s="2">
        <f>VLOOKUP(J590,Estimates!$C$9:$F$35,4,FALSE)</f>
        <v>14.147682535327601</v>
      </c>
      <c r="L590" s="2">
        <f t="shared" si="41"/>
        <v>0.41460000000000008</v>
      </c>
      <c r="M590" s="13">
        <f t="shared" si="42"/>
        <v>0.98850181798418912</v>
      </c>
      <c r="N590" s="13">
        <f t="shared" si="43"/>
        <v>1.1498182015810876E-2</v>
      </c>
      <c r="O590" s="4">
        <f t="shared" si="44"/>
        <v>1.3220818966871666E-4</v>
      </c>
    </row>
    <row r="591" spans="1:15" x14ac:dyDescent="0.25">
      <c r="A591" s="1">
        <f>Forecast_Data!C585</f>
        <v>2014</v>
      </c>
      <c r="B591" s="1">
        <v>1</v>
      </c>
      <c r="C591" s="1">
        <f>Forecast_Data!E585</f>
        <v>0</v>
      </c>
      <c r="D591" s="1">
        <f>Forecast_Data!F585</f>
        <v>0</v>
      </c>
      <c r="E591" s="1">
        <f>Forecast_Data!G585</f>
        <v>0</v>
      </c>
      <c r="F591" s="1">
        <f>Forecast_Data!H585</f>
        <v>0</v>
      </c>
      <c r="G591" s="1">
        <f>Forecast_Data!I585</f>
        <v>0</v>
      </c>
      <c r="H591" s="1">
        <f>Forecast_Data!J585</f>
        <v>21</v>
      </c>
      <c r="I591" s="1">
        <f>Forecast_Data!K585</f>
        <v>1</v>
      </c>
      <c r="J591" s="1" t="str">
        <f>Forecast_Data!L585</f>
        <v>Matt Bryant</v>
      </c>
      <c r="K591" s="2">
        <f>VLOOKUP(J591,Estimates!$C$9:$F$35,4,FALSE)</f>
        <v>14.147682535327601</v>
      </c>
      <c r="L591" s="2">
        <f t="shared" si="41"/>
        <v>0.41460000000000008</v>
      </c>
      <c r="M591" s="13">
        <f t="shared" si="42"/>
        <v>0.99282628301683618</v>
      </c>
      <c r="N591" s="13">
        <f t="shared" si="43"/>
        <v>7.1737169831638248E-3</v>
      </c>
      <c r="O591" s="4">
        <f t="shared" si="44"/>
        <v>5.1462215354533085E-5</v>
      </c>
    </row>
    <row r="592" spans="1:15" x14ac:dyDescent="0.25">
      <c r="A592" s="1">
        <f>Forecast_Data!C586</f>
        <v>2014</v>
      </c>
      <c r="B592" s="1">
        <v>1</v>
      </c>
      <c r="C592" s="1">
        <f>Forecast_Data!E586</f>
        <v>0</v>
      </c>
      <c r="D592" s="1">
        <f>Forecast_Data!F586</f>
        <v>0</v>
      </c>
      <c r="E592" s="1">
        <f>Forecast_Data!G586</f>
        <v>0</v>
      </c>
      <c r="F592" s="1">
        <f>Forecast_Data!H586</f>
        <v>0</v>
      </c>
      <c r="G592" s="1">
        <f>Forecast_Data!I586</f>
        <v>0</v>
      </c>
      <c r="H592" s="1">
        <f>Forecast_Data!J586</f>
        <v>45</v>
      </c>
      <c r="I592" s="1">
        <f>Forecast_Data!K586</f>
        <v>1</v>
      </c>
      <c r="J592" s="1" t="str">
        <f>Forecast_Data!L586</f>
        <v>Matt Bryant</v>
      </c>
      <c r="K592" s="2">
        <f>VLOOKUP(J592,Estimates!$C$9:$F$35,4,FALSE)</f>
        <v>14.147682535327601</v>
      </c>
      <c r="L592" s="2">
        <f t="shared" si="41"/>
        <v>0.41460000000000008</v>
      </c>
      <c r="M592" s="13">
        <f t="shared" si="42"/>
        <v>0.82103472460917681</v>
      </c>
      <c r="N592" s="13">
        <f t="shared" si="43"/>
        <v>0.17896527539082319</v>
      </c>
      <c r="O592" s="4">
        <f t="shared" si="44"/>
        <v>3.2028569795713183E-2</v>
      </c>
    </row>
    <row r="593" spans="1:15" x14ac:dyDescent="0.25">
      <c r="A593" s="1">
        <f>Forecast_Data!C587</f>
        <v>2014</v>
      </c>
      <c r="B593" s="1">
        <v>1</v>
      </c>
      <c r="C593" s="1">
        <f>Forecast_Data!E587</f>
        <v>0</v>
      </c>
      <c r="D593" s="1">
        <f>Forecast_Data!F587</f>
        <v>0</v>
      </c>
      <c r="E593" s="1">
        <f>Forecast_Data!G587</f>
        <v>0</v>
      </c>
      <c r="F593" s="1">
        <f>Forecast_Data!H587</f>
        <v>0</v>
      </c>
      <c r="G593" s="1">
        <f>Forecast_Data!I587</f>
        <v>0</v>
      </c>
      <c r="H593" s="1">
        <f>Forecast_Data!J587</f>
        <v>28</v>
      </c>
      <c r="I593" s="1">
        <f>Forecast_Data!K587</f>
        <v>1</v>
      </c>
      <c r="J593" s="1" t="str">
        <f>Forecast_Data!L587</f>
        <v>Matt Bryant</v>
      </c>
      <c r="K593" s="2">
        <f>VLOOKUP(J593,Estimates!$C$9:$F$35,4,FALSE)</f>
        <v>14.147682535327601</v>
      </c>
      <c r="L593" s="2">
        <f t="shared" si="41"/>
        <v>0.41460000000000008</v>
      </c>
      <c r="M593" s="13">
        <f t="shared" si="42"/>
        <v>0.97027656379279614</v>
      </c>
      <c r="N593" s="13">
        <f t="shared" si="43"/>
        <v>2.9723436207203857E-2</v>
      </c>
      <c r="O593" s="4">
        <f t="shared" si="44"/>
        <v>8.8348265996371724E-4</v>
      </c>
    </row>
    <row r="594" spans="1:15" x14ac:dyDescent="0.25">
      <c r="A594" s="1">
        <f>Forecast_Data!C588</f>
        <v>2014</v>
      </c>
      <c r="B594" s="1">
        <v>1</v>
      </c>
      <c r="C594" s="1">
        <f>Forecast_Data!E588</f>
        <v>0</v>
      </c>
      <c r="D594" s="1">
        <f>Forecast_Data!F588</f>
        <v>0</v>
      </c>
      <c r="E594" s="1">
        <f>Forecast_Data!G588</f>
        <v>0</v>
      </c>
      <c r="F594" s="1">
        <f>Forecast_Data!H588</f>
        <v>0</v>
      </c>
      <c r="G594" s="1">
        <f>Forecast_Data!I588</f>
        <v>0</v>
      </c>
      <c r="H594" s="1">
        <f>Forecast_Data!J588</f>
        <v>28</v>
      </c>
      <c r="I594" s="1">
        <f>Forecast_Data!K588</f>
        <v>1</v>
      </c>
      <c r="J594" s="1" t="str">
        <f>Forecast_Data!L588</f>
        <v>Matt Bryant</v>
      </c>
      <c r="K594" s="2">
        <f>VLOOKUP(J594,Estimates!$C$9:$F$35,4,FALSE)</f>
        <v>14.147682535327601</v>
      </c>
      <c r="L594" s="2">
        <f t="shared" si="41"/>
        <v>0.41460000000000008</v>
      </c>
      <c r="M594" s="13">
        <f t="shared" si="42"/>
        <v>0.97027656379279614</v>
      </c>
      <c r="N594" s="13">
        <f t="shared" si="43"/>
        <v>2.9723436207203857E-2</v>
      </c>
      <c r="O594" s="4">
        <f t="shared" si="44"/>
        <v>8.8348265996371724E-4</v>
      </c>
    </row>
    <row r="595" spans="1:15" x14ac:dyDescent="0.25">
      <c r="A595" s="1">
        <f>Forecast_Data!C589</f>
        <v>2014</v>
      </c>
      <c r="B595" s="1">
        <v>1</v>
      </c>
      <c r="C595" s="1">
        <f>Forecast_Data!E589</f>
        <v>0</v>
      </c>
      <c r="D595" s="1">
        <f>Forecast_Data!F589</f>
        <v>0</v>
      </c>
      <c r="E595" s="1">
        <f>Forecast_Data!G589</f>
        <v>0</v>
      </c>
      <c r="F595" s="1">
        <f>Forecast_Data!H589</f>
        <v>0</v>
      </c>
      <c r="G595" s="1">
        <f>Forecast_Data!I589</f>
        <v>0</v>
      </c>
      <c r="H595" s="1">
        <f>Forecast_Data!J589</f>
        <v>22</v>
      </c>
      <c r="I595" s="1">
        <f>Forecast_Data!K589</f>
        <v>1</v>
      </c>
      <c r="J595" s="1" t="str">
        <f>Forecast_Data!L589</f>
        <v>Matt Bryant</v>
      </c>
      <c r="K595" s="2">
        <f>VLOOKUP(J595,Estimates!$C$9:$F$35,4,FALSE)</f>
        <v>14.147682535327601</v>
      </c>
      <c r="L595" s="2">
        <f t="shared" si="41"/>
        <v>0.41460000000000008</v>
      </c>
      <c r="M595" s="13">
        <f t="shared" si="42"/>
        <v>0.99085198561030741</v>
      </c>
      <c r="N595" s="13">
        <f t="shared" si="43"/>
        <v>9.1480143896925936E-3</v>
      </c>
      <c r="O595" s="4">
        <f t="shared" si="44"/>
        <v>8.3686167274022756E-5</v>
      </c>
    </row>
    <row r="596" spans="1:15" x14ac:dyDescent="0.25">
      <c r="A596" s="1">
        <f>Forecast_Data!C590</f>
        <v>2014</v>
      </c>
      <c r="B596" s="1">
        <v>1</v>
      </c>
      <c r="C596" s="1">
        <f>Forecast_Data!E590</f>
        <v>0</v>
      </c>
      <c r="D596" s="1">
        <f>Forecast_Data!F590</f>
        <v>0</v>
      </c>
      <c r="E596" s="1">
        <f>Forecast_Data!G590</f>
        <v>0</v>
      </c>
      <c r="F596" s="1">
        <f>Forecast_Data!H590</f>
        <v>0</v>
      </c>
      <c r="G596" s="1">
        <f>Forecast_Data!I590</f>
        <v>0</v>
      </c>
      <c r="H596" s="1">
        <f>Forecast_Data!J590</f>
        <v>44</v>
      </c>
      <c r="I596" s="1">
        <f>Forecast_Data!K590</f>
        <v>1</v>
      </c>
      <c r="J596" s="1" t="str">
        <f>Forecast_Data!L590</f>
        <v>Matt Bryant</v>
      </c>
      <c r="K596" s="2">
        <f>VLOOKUP(J596,Estimates!$C$9:$F$35,4,FALSE)</f>
        <v>14.147682535327601</v>
      </c>
      <c r="L596" s="2">
        <f t="shared" si="41"/>
        <v>0.41460000000000008</v>
      </c>
      <c r="M596" s="13">
        <f t="shared" si="42"/>
        <v>0.83491830654703703</v>
      </c>
      <c r="N596" s="13">
        <f t="shared" si="43"/>
        <v>0.16508169345296297</v>
      </c>
      <c r="O596" s="4">
        <f t="shared" si="44"/>
        <v>2.7251965513298039E-2</v>
      </c>
    </row>
    <row r="597" spans="1:15" x14ac:dyDescent="0.25">
      <c r="A597" s="1">
        <f>Forecast_Data!C591</f>
        <v>2014</v>
      </c>
      <c r="B597" s="1">
        <v>1</v>
      </c>
      <c r="C597" s="1">
        <f>Forecast_Data!E591</f>
        <v>0</v>
      </c>
      <c r="D597" s="1">
        <f>Forecast_Data!F591</f>
        <v>0</v>
      </c>
      <c r="E597" s="1">
        <f>Forecast_Data!G591</f>
        <v>0</v>
      </c>
      <c r="F597" s="1">
        <f>Forecast_Data!H591</f>
        <v>0</v>
      </c>
      <c r="G597" s="1">
        <f>Forecast_Data!I591</f>
        <v>0</v>
      </c>
      <c r="H597" s="1">
        <f>Forecast_Data!J591</f>
        <v>50</v>
      </c>
      <c r="I597" s="1">
        <f>Forecast_Data!K591</f>
        <v>1</v>
      </c>
      <c r="J597" s="1" t="str">
        <f>Forecast_Data!L591</f>
        <v>Matt Bryant</v>
      </c>
      <c r="K597" s="2">
        <f>VLOOKUP(J597,Estimates!$C$9:$F$35,4,FALSE)</f>
        <v>14.147682535327601</v>
      </c>
      <c r="L597" s="2">
        <f t="shared" si="41"/>
        <v>0.41460000000000008</v>
      </c>
      <c r="M597" s="13">
        <f t="shared" si="42"/>
        <v>0.72963111389175661</v>
      </c>
      <c r="N597" s="13">
        <f t="shared" si="43"/>
        <v>0.27036888610824339</v>
      </c>
      <c r="O597" s="4">
        <f t="shared" si="44"/>
        <v>7.3099334575412289E-2</v>
      </c>
    </row>
    <row r="598" spans="1:15" x14ac:dyDescent="0.25">
      <c r="A598" s="1">
        <f>Forecast_Data!C592</f>
        <v>2014</v>
      </c>
      <c r="B598" s="1">
        <v>1</v>
      </c>
      <c r="C598" s="1">
        <f>Forecast_Data!E592</f>
        <v>0</v>
      </c>
      <c r="D598" s="1">
        <f>Forecast_Data!F592</f>
        <v>0</v>
      </c>
      <c r="E598" s="1">
        <f>Forecast_Data!G592</f>
        <v>0</v>
      </c>
      <c r="F598" s="1">
        <f>Forecast_Data!H592</f>
        <v>0</v>
      </c>
      <c r="G598" s="1">
        <f>Forecast_Data!I592</f>
        <v>0</v>
      </c>
      <c r="H598" s="1">
        <f>Forecast_Data!J592</f>
        <v>32</v>
      </c>
      <c r="I598" s="1">
        <f>Forecast_Data!K592</f>
        <v>1</v>
      </c>
      <c r="J598" s="1" t="str">
        <f>Forecast_Data!L592</f>
        <v>Matt Bryant</v>
      </c>
      <c r="K598" s="2">
        <f>VLOOKUP(J598,Estimates!$C$9:$F$35,4,FALSE)</f>
        <v>14.147682535327601</v>
      </c>
      <c r="L598" s="2">
        <f t="shared" si="41"/>
        <v>0.41460000000000008</v>
      </c>
      <c r="M598" s="13">
        <f t="shared" si="42"/>
        <v>0.94751481327287657</v>
      </c>
      <c r="N598" s="13">
        <f t="shared" si="43"/>
        <v>5.2485186727123434E-2</v>
      </c>
      <c r="O598" s="4">
        <f t="shared" si="44"/>
        <v>2.7546948257810137E-3</v>
      </c>
    </row>
    <row r="599" spans="1:15" x14ac:dyDescent="0.25">
      <c r="A599" s="1">
        <f>Forecast_Data!C593</f>
        <v>2014</v>
      </c>
      <c r="B599" s="1">
        <v>1</v>
      </c>
      <c r="C599" s="1">
        <f>Forecast_Data!E593</f>
        <v>0</v>
      </c>
      <c r="D599" s="1">
        <f>Forecast_Data!F593</f>
        <v>0</v>
      </c>
      <c r="E599" s="1">
        <f>Forecast_Data!G593</f>
        <v>0</v>
      </c>
      <c r="F599" s="1">
        <f>Forecast_Data!H593</f>
        <v>0</v>
      </c>
      <c r="G599" s="1">
        <f>Forecast_Data!I593</f>
        <v>0</v>
      </c>
      <c r="H599" s="1">
        <f>Forecast_Data!J593</f>
        <v>21</v>
      </c>
      <c r="I599" s="1">
        <f>Forecast_Data!K593</f>
        <v>1</v>
      </c>
      <c r="J599" s="1" t="str">
        <f>Forecast_Data!L593</f>
        <v>Matt Bryant</v>
      </c>
      <c r="K599" s="2">
        <f>VLOOKUP(J599,Estimates!$C$9:$F$35,4,FALSE)</f>
        <v>14.147682535327601</v>
      </c>
      <c r="L599" s="2">
        <f t="shared" si="41"/>
        <v>0.41460000000000008</v>
      </c>
      <c r="M599" s="13">
        <f t="shared" si="42"/>
        <v>0.99282628301683618</v>
      </c>
      <c r="N599" s="13">
        <f t="shared" si="43"/>
        <v>7.1737169831638248E-3</v>
      </c>
      <c r="O599" s="4">
        <f t="shared" si="44"/>
        <v>5.1462215354533085E-5</v>
      </c>
    </row>
    <row r="600" spans="1:15" x14ac:dyDescent="0.25">
      <c r="A600" s="1">
        <f>Forecast_Data!C594</f>
        <v>2015</v>
      </c>
      <c r="B600" s="1">
        <v>1</v>
      </c>
      <c r="C600" s="1">
        <f>Forecast_Data!E594</f>
        <v>0</v>
      </c>
      <c r="D600" s="1">
        <f>Forecast_Data!F594</f>
        <v>0</v>
      </c>
      <c r="E600" s="1">
        <f>Forecast_Data!G594</f>
        <v>0</v>
      </c>
      <c r="F600" s="1">
        <f>Forecast_Data!H594</f>
        <v>0</v>
      </c>
      <c r="G600" s="1">
        <f>Forecast_Data!I594</f>
        <v>0</v>
      </c>
      <c r="H600" s="1">
        <f>Forecast_Data!J594</f>
        <v>41</v>
      </c>
      <c r="I600" s="1">
        <f>Forecast_Data!K594</f>
        <v>1</v>
      </c>
      <c r="J600" s="1" t="str">
        <f>Forecast_Data!L594</f>
        <v>Matt Bryant</v>
      </c>
      <c r="K600" s="2">
        <f>VLOOKUP(J600,Estimates!$C$9:$F$35,4,FALSE)</f>
        <v>14.147682535327601</v>
      </c>
      <c r="L600" s="2">
        <f t="shared" si="41"/>
        <v>0.45660000000000001</v>
      </c>
      <c r="M600" s="13">
        <f t="shared" si="42"/>
        <v>0.87553148515150703</v>
      </c>
      <c r="N600" s="13">
        <f t="shared" si="43"/>
        <v>0.12446851484849297</v>
      </c>
      <c r="O600" s="4">
        <f t="shared" si="44"/>
        <v>1.5492411188589515E-2</v>
      </c>
    </row>
    <row r="601" spans="1:15" x14ac:dyDescent="0.25">
      <c r="A601" s="1">
        <f>Forecast_Data!C595</f>
        <v>2015</v>
      </c>
      <c r="B601" s="1">
        <v>1</v>
      </c>
      <c r="C601" s="1">
        <f>Forecast_Data!E595</f>
        <v>0</v>
      </c>
      <c r="D601" s="1">
        <f>Forecast_Data!F595</f>
        <v>0</v>
      </c>
      <c r="E601" s="1">
        <f>Forecast_Data!G595</f>
        <v>0</v>
      </c>
      <c r="F601" s="1">
        <f>Forecast_Data!H595</f>
        <v>0</v>
      </c>
      <c r="G601" s="1">
        <f>Forecast_Data!I595</f>
        <v>0</v>
      </c>
      <c r="H601" s="1">
        <f>Forecast_Data!J595</f>
        <v>39</v>
      </c>
      <c r="I601" s="1">
        <f>Forecast_Data!K595</f>
        <v>1</v>
      </c>
      <c r="J601" s="1" t="str">
        <f>Forecast_Data!L595</f>
        <v>Matt Bryant</v>
      </c>
      <c r="K601" s="2">
        <f>VLOOKUP(J601,Estimates!$C$9:$F$35,4,FALSE)</f>
        <v>14.147682535327601</v>
      </c>
      <c r="L601" s="2">
        <f t="shared" si="41"/>
        <v>0.45660000000000001</v>
      </c>
      <c r="M601" s="13">
        <f t="shared" si="42"/>
        <v>0.89527281808804793</v>
      </c>
      <c r="N601" s="13">
        <f t="shared" si="43"/>
        <v>0.10472718191195207</v>
      </c>
      <c r="O601" s="4">
        <f t="shared" si="44"/>
        <v>1.0967782631219102E-2</v>
      </c>
    </row>
    <row r="602" spans="1:15" x14ac:dyDescent="0.25">
      <c r="A602" s="1">
        <f>Forecast_Data!C596</f>
        <v>2015</v>
      </c>
      <c r="B602" s="1">
        <v>1</v>
      </c>
      <c r="C602" s="1">
        <f>Forecast_Data!E596</f>
        <v>0</v>
      </c>
      <c r="D602" s="1">
        <f>Forecast_Data!F596</f>
        <v>0</v>
      </c>
      <c r="E602" s="1">
        <f>Forecast_Data!G596</f>
        <v>0</v>
      </c>
      <c r="F602" s="1">
        <f>Forecast_Data!H596</f>
        <v>0</v>
      </c>
      <c r="G602" s="1">
        <f>Forecast_Data!I596</f>
        <v>0</v>
      </c>
      <c r="H602" s="1">
        <f>Forecast_Data!J596</f>
        <v>44</v>
      </c>
      <c r="I602" s="1">
        <f>Forecast_Data!K596</f>
        <v>1</v>
      </c>
      <c r="J602" s="1" t="str">
        <f>Forecast_Data!L596</f>
        <v>Matt Bryant</v>
      </c>
      <c r="K602" s="2">
        <f>VLOOKUP(J602,Estimates!$C$9:$F$35,4,FALSE)</f>
        <v>14.147682535327601</v>
      </c>
      <c r="L602" s="2">
        <f t="shared" si="41"/>
        <v>0.45660000000000001</v>
      </c>
      <c r="M602" s="13">
        <f t="shared" si="42"/>
        <v>0.84062602805243336</v>
      </c>
      <c r="N602" s="13">
        <f t="shared" si="43"/>
        <v>0.15937397194756664</v>
      </c>
      <c r="O602" s="4">
        <f t="shared" si="44"/>
        <v>2.540006293434376E-2</v>
      </c>
    </row>
    <row r="603" spans="1:15" x14ac:dyDescent="0.25">
      <c r="A603" s="1">
        <f>Forecast_Data!C597</f>
        <v>2015</v>
      </c>
      <c r="B603" s="1">
        <v>1</v>
      </c>
      <c r="C603" s="1">
        <f>Forecast_Data!E597</f>
        <v>0</v>
      </c>
      <c r="D603" s="1">
        <f>Forecast_Data!F597</f>
        <v>0</v>
      </c>
      <c r="E603" s="1">
        <f>Forecast_Data!G597</f>
        <v>0</v>
      </c>
      <c r="F603" s="1">
        <f>Forecast_Data!H597</f>
        <v>0</v>
      </c>
      <c r="G603" s="1">
        <f>Forecast_Data!I597</f>
        <v>0</v>
      </c>
      <c r="H603" s="1">
        <f>Forecast_Data!J597</f>
        <v>47</v>
      </c>
      <c r="I603" s="1">
        <f>Forecast_Data!K597</f>
        <v>1</v>
      </c>
      <c r="J603" s="1" t="str">
        <f>Forecast_Data!L597</f>
        <v>Matt Bryant</v>
      </c>
      <c r="K603" s="2">
        <f>VLOOKUP(J603,Estimates!$C$9:$F$35,4,FALSE)</f>
        <v>14.147682535327601</v>
      </c>
      <c r="L603" s="2">
        <f t="shared" si="41"/>
        <v>0.45660000000000001</v>
      </c>
      <c r="M603" s="13">
        <f t="shared" si="42"/>
        <v>0.79637960849823253</v>
      </c>
      <c r="N603" s="13">
        <f t="shared" si="43"/>
        <v>0.20362039150176747</v>
      </c>
      <c r="O603" s="4">
        <f t="shared" si="44"/>
        <v>4.1461263835333058E-2</v>
      </c>
    </row>
    <row r="604" spans="1:15" x14ac:dyDescent="0.25">
      <c r="A604" s="1">
        <f>Forecast_Data!C598</f>
        <v>2015</v>
      </c>
      <c r="B604" s="1">
        <v>1</v>
      </c>
      <c r="C604" s="1">
        <f>Forecast_Data!E598</f>
        <v>0</v>
      </c>
      <c r="D604" s="1">
        <f>Forecast_Data!F598</f>
        <v>0</v>
      </c>
      <c r="E604" s="1">
        <f>Forecast_Data!G598</f>
        <v>0</v>
      </c>
      <c r="F604" s="1">
        <f>Forecast_Data!H598</f>
        <v>0</v>
      </c>
      <c r="G604" s="1">
        <f>Forecast_Data!I598</f>
        <v>0</v>
      </c>
      <c r="H604" s="1">
        <f>Forecast_Data!J598</f>
        <v>32</v>
      </c>
      <c r="I604" s="1">
        <f>Forecast_Data!K598</f>
        <v>1</v>
      </c>
      <c r="J604" s="1" t="str">
        <f>Forecast_Data!L598</f>
        <v>Matt Bryant</v>
      </c>
      <c r="K604" s="2">
        <f>VLOOKUP(J604,Estimates!$C$9:$F$35,4,FALSE)</f>
        <v>14.147682535327601</v>
      </c>
      <c r="L604" s="2">
        <f t="shared" si="41"/>
        <v>0.45660000000000001</v>
      </c>
      <c r="M604" s="13">
        <f t="shared" si="42"/>
        <v>0.94956466438646769</v>
      </c>
      <c r="N604" s="13">
        <f t="shared" si="43"/>
        <v>5.0435335613532306E-2</v>
      </c>
      <c r="O604" s="4">
        <f t="shared" si="44"/>
        <v>2.5437230784496404E-3</v>
      </c>
    </row>
    <row r="605" spans="1:15" x14ac:dyDescent="0.25">
      <c r="A605" s="1">
        <f>Forecast_Data!C599</f>
        <v>2015</v>
      </c>
      <c r="B605" s="1">
        <v>1</v>
      </c>
      <c r="C605" s="1">
        <f>Forecast_Data!E599</f>
        <v>0</v>
      </c>
      <c r="D605" s="1">
        <f>Forecast_Data!F599</f>
        <v>0</v>
      </c>
      <c r="E605" s="1">
        <f>Forecast_Data!G599</f>
        <v>0</v>
      </c>
      <c r="F605" s="1">
        <f>Forecast_Data!H599</f>
        <v>0</v>
      </c>
      <c r="G605" s="1">
        <f>Forecast_Data!I599</f>
        <v>0</v>
      </c>
      <c r="H605" s="1">
        <f>Forecast_Data!J599</f>
        <v>42</v>
      </c>
      <c r="I605" s="1">
        <f>Forecast_Data!K599</f>
        <v>1</v>
      </c>
      <c r="J605" s="1" t="str">
        <f>Forecast_Data!L599</f>
        <v>Matt Bryant</v>
      </c>
      <c r="K605" s="2">
        <f>VLOOKUP(J605,Estimates!$C$9:$F$35,4,FALSE)</f>
        <v>14.147682535327601</v>
      </c>
      <c r="L605" s="2">
        <f t="shared" si="41"/>
        <v>0.45660000000000001</v>
      </c>
      <c r="M605" s="13">
        <f t="shared" si="42"/>
        <v>0.86470132453152271</v>
      </c>
      <c r="N605" s="13">
        <f t="shared" si="43"/>
        <v>0.13529867546847729</v>
      </c>
      <c r="O605" s="4">
        <f t="shared" si="44"/>
        <v>1.8305731583524339E-2</v>
      </c>
    </row>
    <row r="606" spans="1:15" x14ac:dyDescent="0.25">
      <c r="A606" s="1">
        <f>Forecast_Data!C600</f>
        <v>2015</v>
      </c>
      <c r="B606" s="1">
        <v>1</v>
      </c>
      <c r="C606" s="1">
        <f>Forecast_Data!E600</f>
        <v>0</v>
      </c>
      <c r="D606" s="1">
        <f>Forecast_Data!F600</f>
        <v>0</v>
      </c>
      <c r="E606" s="1">
        <f>Forecast_Data!G600</f>
        <v>0</v>
      </c>
      <c r="F606" s="1">
        <f>Forecast_Data!H600</f>
        <v>0</v>
      </c>
      <c r="G606" s="1">
        <f>Forecast_Data!I600</f>
        <v>0</v>
      </c>
      <c r="H606" s="1">
        <f>Forecast_Data!J600</f>
        <v>38</v>
      </c>
      <c r="I606" s="1">
        <f>Forecast_Data!K600</f>
        <v>0</v>
      </c>
      <c r="J606" s="1" t="str">
        <f>Forecast_Data!L600</f>
        <v>Matt Bryant</v>
      </c>
      <c r="K606" s="2">
        <f>VLOOKUP(J606,Estimates!$C$9:$F$35,4,FALSE)</f>
        <v>14.147682535327601</v>
      </c>
      <c r="L606" s="2">
        <f t="shared" si="41"/>
        <v>0.45660000000000001</v>
      </c>
      <c r="M606" s="13">
        <f t="shared" si="42"/>
        <v>0.90432874713184408</v>
      </c>
      <c r="N606" s="13">
        <f t="shared" si="43"/>
        <v>-0.90432874713184408</v>
      </c>
      <c r="O606" s="4">
        <f t="shared" si="44"/>
        <v>0.81781048288905078</v>
      </c>
    </row>
    <row r="607" spans="1:15" x14ac:dyDescent="0.25">
      <c r="A607" s="1">
        <f>Forecast_Data!C601</f>
        <v>2015</v>
      </c>
      <c r="B607" s="1">
        <v>1</v>
      </c>
      <c r="C607" s="1">
        <f>Forecast_Data!E601</f>
        <v>0</v>
      </c>
      <c r="D607" s="1">
        <f>Forecast_Data!F601</f>
        <v>0</v>
      </c>
      <c r="E607" s="1">
        <f>Forecast_Data!G601</f>
        <v>0</v>
      </c>
      <c r="F607" s="1">
        <f>Forecast_Data!H601</f>
        <v>0</v>
      </c>
      <c r="G607" s="1">
        <f>Forecast_Data!I601</f>
        <v>0</v>
      </c>
      <c r="H607" s="1">
        <f>Forecast_Data!J601</f>
        <v>48</v>
      </c>
      <c r="I607" s="1">
        <f>Forecast_Data!K601</f>
        <v>0</v>
      </c>
      <c r="J607" s="1" t="str">
        <f>Forecast_Data!L601</f>
        <v>Matt Bryant</v>
      </c>
      <c r="K607" s="2">
        <f>VLOOKUP(J607,Estimates!$C$9:$F$35,4,FALSE)</f>
        <v>14.147682535327601</v>
      </c>
      <c r="L607" s="2">
        <f t="shared" si="41"/>
        <v>0.45660000000000001</v>
      </c>
      <c r="M607" s="13">
        <f t="shared" si="42"/>
        <v>0.77874892345762747</v>
      </c>
      <c r="N607" s="13">
        <f t="shared" si="43"/>
        <v>-0.77874892345762747</v>
      </c>
      <c r="O607" s="4">
        <f t="shared" si="44"/>
        <v>0.60644988578641368</v>
      </c>
    </row>
    <row r="608" spans="1:15" x14ac:dyDescent="0.25">
      <c r="A608" s="1">
        <f>Forecast_Data!C602</f>
        <v>2015</v>
      </c>
      <c r="B608" s="1">
        <v>1</v>
      </c>
      <c r="C608" s="1">
        <f>Forecast_Data!E602</f>
        <v>0</v>
      </c>
      <c r="D608" s="1">
        <f>Forecast_Data!F602</f>
        <v>0</v>
      </c>
      <c r="E608" s="1">
        <f>Forecast_Data!G602</f>
        <v>0</v>
      </c>
      <c r="F608" s="1">
        <f>Forecast_Data!H602</f>
        <v>0</v>
      </c>
      <c r="G608" s="1">
        <f>Forecast_Data!I602</f>
        <v>0</v>
      </c>
      <c r="H608" s="1">
        <f>Forecast_Data!J602</f>
        <v>28</v>
      </c>
      <c r="I608" s="1">
        <f>Forecast_Data!K602</f>
        <v>1</v>
      </c>
      <c r="J608" s="1" t="str">
        <f>Forecast_Data!L602</f>
        <v>Matt Bryant</v>
      </c>
      <c r="K608" s="2">
        <f>VLOOKUP(J608,Estimates!$C$9:$F$35,4,FALSE)</f>
        <v>14.147682535327601</v>
      </c>
      <c r="L608" s="2">
        <f t="shared" si="41"/>
        <v>0.45660000000000001</v>
      </c>
      <c r="M608" s="13">
        <f t="shared" si="42"/>
        <v>0.97146420934451583</v>
      </c>
      <c r="N608" s="13">
        <f t="shared" si="43"/>
        <v>2.8535790655484172E-2</v>
      </c>
      <c r="O608" s="4">
        <f t="shared" si="44"/>
        <v>8.1429134833361778E-4</v>
      </c>
    </row>
    <row r="609" spans="1:15" x14ac:dyDescent="0.25">
      <c r="A609" s="1">
        <f>Forecast_Data!C603</f>
        <v>2015</v>
      </c>
      <c r="B609" s="1">
        <v>1</v>
      </c>
      <c r="C609" s="1">
        <f>Forecast_Data!E603</f>
        <v>0</v>
      </c>
      <c r="D609" s="1">
        <f>Forecast_Data!F603</f>
        <v>0</v>
      </c>
      <c r="E609" s="1">
        <f>Forecast_Data!G603</f>
        <v>0</v>
      </c>
      <c r="F609" s="1">
        <f>Forecast_Data!H603</f>
        <v>0</v>
      </c>
      <c r="G609" s="1">
        <f>Forecast_Data!I603</f>
        <v>0</v>
      </c>
      <c r="H609" s="1">
        <f>Forecast_Data!J603</f>
        <v>21</v>
      </c>
      <c r="I609" s="1">
        <f>Forecast_Data!K603</f>
        <v>1</v>
      </c>
      <c r="J609" s="1" t="str">
        <f>Forecast_Data!L603</f>
        <v>Matt Bryant</v>
      </c>
      <c r="K609" s="2">
        <f>VLOOKUP(J609,Estimates!$C$9:$F$35,4,FALSE)</f>
        <v>14.147682535327601</v>
      </c>
      <c r="L609" s="2">
        <f t="shared" si="41"/>
        <v>0.45660000000000001</v>
      </c>
      <c r="M609" s="13">
        <f t="shared" si="42"/>
        <v>0.99311930937760284</v>
      </c>
      <c r="N609" s="13">
        <f t="shared" si="43"/>
        <v>6.8806906223971565E-3</v>
      </c>
      <c r="O609" s="4">
        <f t="shared" si="44"/>
        <v>4.7343903441144165E-5</v>
      </c>
    </row>
    <row r="610" spans="1:15" x14ac:dyDescent="0.25">
      <c r="A610" s="1">
        <f>Forecast_Data!C604</f>
        <v>2015</v>
      </c>
      <c r="B610" s="1">
        <v>1</v>
      </c>
      <c r="C610" s="1">
        <f>Forecast_Data!E604</f>
        <v>0</v>
      </c>
      <c r="D610" s="1">
        <f>Forecast_Data!F604</f>
        <v>0</v>
      </c>
      <c r="E610" s="1">
        <f>Forecast_Data!G604</f>
        <v>0</v>
      </c>
      <c r="F610" s="1">
        <f>Forecast_Data!H604</f>
        <v>0</v>
      </c>
      <c r="G610" s="1">
        <f>Forecast_Data!I604</f>
        <v>0</v>
      </c>
      <c r="H610" s="1">
        <f>Forecast_Data!J604</f>
        <v>24</v>
      </c>
      <c r="I610" s="1">
        <f>Forecast_Data!K604</f>
        <v>1</v>
      </c>
      <c r="J610" s="1" t="str">
        <f>Forecast_Data!L604</f>
        <v>Matt Bryant</v>
      </c>
      <c r="K610" s="2">
        <f>VLOOKUP(J610,Estimates!$C$9:$F$35,4,FALSE)</f>
        <v>14.147682535327601</v>
      </c>
      <c r="L610" s="2">
        <f t="shared" si="41"/>
        <v>0.45660000000000001</v>
      </c>
      <c r="M610" s="13">
        <f t="shared" si="42"/>
        <v>0.986324170935302</v>
      </c>
      <c r="N610" s="13">
        <f t="shared" si="43"/>
        <v>1.3675829064697997E-2</v>
      </c>
      <c r="O610" s="4">
        <f t="shared" si="44"/>
        <v>1.8702830060683849E-4</v>
      </c>
    </row>
    <row r="611" spans="1:15" x14ac:dyDescent="0.25">
      <c r="A611" s="1">
        <f>Forecast_Data!C605</f>
        <v>2015</v>
      </c>
      <c r="B611" s="1">
        <v>1</v>
      </c>
      <c r="C611" s="1">
        <f>Forecast_Data!E605</f>
        <v>0</v>
      </c>
      <c r="D611" s="1">
        <f>Forecast_Data!F605</f>
        <v>0</v>
      </c>
      <c r="E611" s="1">
        <f>Forecast_Data!G605</f>
        <v>0</v>
      </c>
      <c r="F611" s="1">
        <f>Forecast_Data!H605</f>
        <v>0</v>
      </c>
      <c r="G611" s="1">
        <f>Forecast_Data!I605</f>
        <v>0</v>
      </c>
      <c r="H611" s="1">
        <f>Forecast_Data!J605</f>
        <v>46</v>
      </c>
      <c r="I611" s="1">
        <f>Forecast_Data!K605</f>
        <v>0</v>
      </c>
      <c r="J611" s="1" t="str">
        <f>Forecast_Data!L605</f>
        <v>Matt Bryant</v>
      </c>
      <c r="K611" s="2">
        <f>VLOOKUP(J611,Estimates!$C$9:$F$35,4,FALSE)</f>
        <v>14.147682535327601</v>
      </c>
      <c r="L611" s="2">
        <f t="shared" si="41"/>
        <v>0.45660000000000001</v>
      </c>
      <c r="M611" s="13">
        <f t="shared" si="42"/>
        <v>0.81243555508756438</v>
      </c>
      <c r="N611" s="13">
        <f t="shared" si="43"/>
        <v>-0.81243555508756438</v>
      </c>
      <c r="O611" s="4">
        <f t="shared" si="44"/>
        <v>0.6600515311704388</v>
      </c>
    </row>
    <row r="612" spans="1:15" x14ac:dyDescent="0.25">
      <c r="A612" s="1">
        <f>Forecast_Data!C606</f>
        <v>2012</v>
      </c>
      <c r="B612" s="1">
        <v>1</v>
      </c>
      <c r="C612" s="1">
        <f>Forecast_Data!E606</f>
        <v>0</v>
      </c>
      <c r="D612" s="1">
        <f>Forecast_Data!F606</f>
        <v>0</v>
      </c>
      <c r="E612" s="1">
        <f>Forecast_Data!G606</f>
        <v>0</v>
      </c>
      <c r="F612" s="1">
        <f>Forecast_Data!H606</f>
        <v>1</v>
      </c>
      <c r="G612" s="1">
        <f>Forecast_Data!I606</f>
        <v>0</v>
      </c>
      <c r="H612" s="1">
        <f>Forecast_Data!J606</f>
        <v>34</v>
      </c>
      <c r="I612" s="1">
        <f>Forecast_Data!K606</f>
        <v>1</v>
      </c>
      <c r="J612" s="1" t="str">
        <f>Forecast_Data!L606</f>
        <v>Matt Bryant</v>
      </c>
      <c r="K612" s="2">
        <f>VLOOKUP(J612,Estimates!$C$9:$F$35,4,FALSE)</f>
        <v>14.147682535327601</v>
      </c>
      <c r="L612" s="2">
        <f t="shared" si="41"/>
        <v>0.3306</v>
      </c>
      <c r="M612" s="13">
        <f t="shared" si="42"/>
        <v>0.91097847575863056</v>
      </c>
      <c r="N612" s="13">
        <f t="shared" si="43"/>
        <v>8.9021524241369443E-2</v>
      </c>
      <c r="O612" s="4">
        <f t="shared" si="44"/>
        <v>7.9248317782567267E-3</v>
      </c>
    </row>
    <row r="613" spans="1:15" x14ac:dyDescent="0.25">
      <c r="A613" s="1">
        <f>Forecast_Data!C607</f>
        <v>2012</v>
      </c>
      <c r="B613" s="1">
        <v>1</v>
      </c>
      <c r="C613" s="1">
        <f>Forecast_Data!E607</f>
        <v>0</v>
      </c>
      <c r="D613" s="1">
        <f>Forecast_Data!F607</f>
        <v>0</v>
      </c>
      <c r="E613" s="1">
        <f>Forecast_Data!G607</f>
        <v>0</v>
      </c>
      <c r="F613" s="1">
        <f>Forecast_Data!H607</f>
        <v>1</v>
      </c>
      <c r="G613" s="1">
        <f>Forecast_Data!I607</f>
        <v>0</v>
      </c>
      <c r="H613" s="1">
        <f>Forecast_Data!J607</f>
        <v>21</v>
      </c>
      <c r="I613" s="1">
        <f>Forecast_Data!K607</f>
        <v>1</v>
      </c>
      <c r="J613" s="1" t="str">
        <f>Forecast_Data!L607</f>
        <v>Matt Bryant</v>
      </c>
      <c r="K613" s="2">
        <f>VLOOKUP(J613,Estimates!$C$9:$F$35,4,FALSE)</f>
        <v>14.147682535327601</v>
      </c>
      <c r="L613" s="2">
        <f t="shared" si="41"/>
        <v>0.3306</v>
      </c>
      <c r="M613" s="13">
        <f t="shared" si="42"/>
        <v>0.9901770705349735</v>
      </c>
      <c r="N613" s="13">
        <f t="shared" si="43"/>
        <v>9.8229294650264976E-3</v>
      </c>
      <c r="O613" s="4">
        <f t="shared" si="44"/>
        <v>9.6489943274885749E-5</v>
      </c>
    </row>
    <row r="614" spans="1:15" x14ac:dyDescent="0.25">
      <c r="A614" s="1">
        <f>Forecast_Data!C608</f>
        <v>2012</v>
      </c>
      <c r="B614" s="1">
        <v>1</v>
      </c>
      <c r="C614" s="1">
        <f>Forecast_Data!E608</f>
        <v>0</v>
      </c>
      <c r="D614" s="1">
        <f>Forecast_Data!F608</f>
        <v>0</v>
      </c>
      <c r="E614" s="1">
        <f>Forecast_Data!G608</f>
        <v>0</v>
      </c>
      <c r="F614" s="1">
        <f>Forecast_Data!H608</f>
        <v>1</v>
      </c>
      <c r="G614" s="1">
        <f>Forecast_Data!I608</f>
        <v>0</v>
      </c>
      <c r="H614" s="1">
        <f>Forecast_Data!J608</f>
        <v>30</v>
      </c>
      <c r="I614" s="1">
        <f>Forecast_Data!K608</f>
        <v>1</v>
      </c>
      <c r="J614" s="1" t="str">
        <f>Forecast_Data!L608</f>
        <v>Matt Bryant</v>
      </c>
      <c r="K614" s="2">
        <f>VLOOKUP(J614,Estimates!$C$9:$F$35,4,FALSE)</f>
        <v>14.147682535327601</v>
      </c>
      <c r="L614" s="2">
        <f t="shared" si="41"/>
        <v>0.3306</v>
      </c>
      <c r="M614" s="13">
        <f t="shared" si="42"/>
        <v>0.94560226477217624</v>
      </c>
      <c r="N614" s="13">
        <f t="shared" si="43"/>
        <v>5.4397735227823762E-2</v>
      </c>
      <c r="O614" s="4">
        <f t="shared" si="44"/>
        <v>2.9591135979164184E-3</v>
      </c>
    </row>
    <row r="615" spans="1:15" x14ac:dyDescent="0.25">
      <c r="A615" s="1">
        <f>Forecast_Data!C609</f>
        <v>2012</v>
      </c>
      <c r="B615" s="1">
        <v>1</v>
      </c>
      <c r="C615" s="1">
        <f>Forecast_Data!E609</f>
        <v>0</v>
      </c>
      <c r="D615" s="1">
        <f>Forecast_Data!F609</f>
        <v>0</v>
      </c>
      <c r="E615" s="1">
        <f>Forecast_Data!G609</f>
        <v>0</v>
      </c>
      <c r="F615" s="1">
        <f>Forecast_Data!H609</f>
        <v>1</v>
      </c>
      <c r="G615" s="1">
        <f>Forecast_Data!I609</f>
        <v>0</v>
      </c>
      <c r="H615" s="1">
        <f>Forecast_Data!J609</f>
        <v>41</v>
      </c>
      <c r="I615" s="1">
        <f>Forecast_Data!K609</f>
        <v>1</v>
      </c>
      <c r="J615" s="1" t="str">
        <f>Forecast_Data!L609</f>
        <v>Matt Bryant</v>
      </c>
      <c r="K615" s="2">
        <f>VLOOKUP(J615,Estimates!$C$9:$F$35,4,FALSE)</f>
        <v>14.147682535327601</v>
      </c>
      <c r="L615" s="2">
        <f t="shared" si="41"/>
        <v>0.3306</v>
      </c>
      <c r="M615" s="13">
        <f t="shared" si="42"/>
        <v>0.83087073646452025</v>
      </c>
      <c r="N615" s="13">
        <f t="shared" si="43"/>
        <v>0.16912926353547975</v>
      </c>
      <c r="O615" s="4">
        <f t="shared" si="44"/>
        <v>2.8604707784053759E-2</v>
      </c>
    </row>
    <row r="616" spans="1:15" x14ac:dyDescent="0.25">
      <c r="A616" s="1">
        <f>Forecast_Data!C610</f>
        <v>2012</v>
      </c>
      <c r="B616" s="1">
        <v>1</v>
      </c>
      <c r="C616" s="1">
        <f>Forecast_Data!E610</f>
        <v>0</v>
      </c>
      <c r="D616" s="1">
        <f>Forecast_Data!F610</f>
        <v>0</v>
      </c>
      <c r="E616" s="1">
        <f>Forecast_Data!G610</f>
        <v>0</v>
      </c>
      <c r="F616" s="1">
        <f>Forecast_Data!H610</f>
        <v>1</v>
      </c>
      <c r="G616" s="1">
        <f>Forecast_Data!I610</f>
        <v>0</v>
      </c>
      <c r="H616" s="1">
        <f>Forecast_Data!J610</f>
        <v>53</v>
      </c>
      <c r="I616" s="1">
        <f>Forecast_Data!K610</f>
        <v>1</v>
      </c>
      <c r="J616" s="1" t="str">
        <f>Forecast_Data!L610</f>
        <v>Matt Bryant</v>
      </c>
      <c r="K616" s="2">
        <f>VLOOKUP(J616,Estimates!$C$9:$F$35,4,FALSE)</f>
        <v>14.147682535327601</v>
      </c>
      <c r="L616" s="2">
        <f t="shared" si="41"/>
        <v>0.3306</v>
      </c>
      <c r="M616" s="13">
        <f t="shared" si="42"/>
        <v>0.57393494829838965</v>
      </c>
      <c r="N616" s="13">
        <f t="shared" si="43"/>
        <v>0.42606505170161035</v>
      </c>
      <c r="O616" s="4">
        <f t="shared" si="44"/>
        <v>0.1815314282814959</v>
      </c>
    </row>
    <row r="617" spans="1:15" x14ac:dyDescent="0.25">
      <c r="A617" s="1">
        <f>Forecast_Data!C611</f>
        <v>2012</v>
      </c>
      <c r="B617" s="1">
        <v>1</v>
      </c>
      <c r="C617" s="1">
        <f>Forecast_Data!E611</f>
        <v>0</v>
      </c>
      <c r="D617" s="1">
        <f>Forecast_Data!F611</f>
        <v>0</v>
      </c>
      <c r="E617" s="1">
        <f>Forecast_Data!G611</f>
        <v>1</v>
      </c>
      <c r="F617" s="1">
        <f>Forecast_Data!H611</f>
        <v>1</v>
      </c>
      <c r="G617" s="1">
        <f>Forecast_Data!I611</f>
        <v>0</v>
      </c>
      <c r="H617" s="1">
        <f>Forecast_Data!J611</f>
        <v>43</v>
      </c>
      <c r="I617" s="1">
        <f>Forecast_Data!K611</f>
        <v>1</v>
      </c>
      <c r="J617" s="1" t="str">
        <f>Forecast_Data!L611</f>
        <v>Matt Bryant</v>
      </c>
      <c r="K617" s="2">
        <f>VLOOKUP(J617,Estimates!$C$9:$F$35,4,FALSE)</f>
        <v>14.147682535327601</v>
      </c>
      <c r="L617" s="2">
        <f t="shared" si="41"/>
        <v>0.3306</v>
      </c>
      <c r="M617" s="13">
        <f t="shared" si="42"/>
        <v>0.768558266152787</v>
      </c>
      <c r="N617" s="13">
        <f t="shared" si="43"/>
        <v>0.231441733847213</v>
      </c>
      <c r="O617" s="4">
        <f t="shared" si="44"/>
        <v>5.3565276166204184E-2</v>
      </c>
    </row>
    <row r="618" spans="1:15" x14ac:dyDescent="0.25">
      <c r="A618" s="1">
        <f>Forecast_Data!C612</f>
        <v>2012</v>
      </c>
      <c r="B618" s="1">
        <v>1</v>
      </c>
      <c r="C618" s="1">
        <f>Forecast_Data!E612</f>
        <v>0</v>
      </c>
      <c r="D618" s="1">
        <f>Forecast_Data!F612</f>
        <v>0</v>
      </c>
      <c r="E618" s="1">
        <f>Forecast_Data!G612</f>
        <v>1</v>
      </c>
      <c r="F618" s="1">
        <f>Forecast_Data!H612</f>
        <v>1</v>
      </c>
      <c r="G618" s="1">
        <f>Forecast_Data!I612</f>
        <v>0</v>
      </c>
      <c r="H618" s="1">
        <f>Forecast_Data!J612</f>
        <v>29</v>
      </c>
      <c r="I618" s="1">
        <f>Forecast_Data!K612</f>
        <v>1</v>
      </c>
      <c r="J618" s="1" t="str">
        <f>Forecast_Data!L612</f>
        <v>Matt Bryant</v>
      </c>
      <c r="K618" s="2">
        <f>VLOOKUP(J618,Estimates!$C$9:$F$35,4,FALSE)</f>
        <v>14.147682535327601</v>
      </c>
      <c r="L618" s="2">
        <f t="shared" si="41"/>
        <v>0.3306</v>
      </c>
      <c r="M618" s="13">
        <f t="shared" si="42"/>
        <v>0.94307833731779667</v>
      </c>
      <c r="N618" s="13">
        <f t="shared" si="43"/>
        <v>5.6921662682203333E-2</v>
      </c>
      <c r="O618" s="4">
        <f t="shared" si="44"/>
        <v>3.2400756825065394E-3</v>
      </c>
    </row>
    <row r="619" spans="1:15" x14ac:dyDescent="0.25">
      <c r="A619" s="1">
        <f>Forecast_Data!C613</f>
        <v>2012</v>
      </c>
      <c r="B619" s="1">
        <v>1</v>
      </c>
      <c r="C619" s="1">
        <f>Forecast_Data!E613</f>
        <v>0</v>
      </c>
      <c r="D619" s="1">
        <f>Forecast_Data!F613</f>
        <v>0</v>
      </c>
      <c r="E619" s="1">
        <f>Forecast_Data!G613</f>
        <v>1</v>
      </c>
      <c r="F619" s="1">
        <f>Forecast_Data!H613</f>
        <v>1</v>
      </c>
      <c r="G619" s="1">
        <f>Forecast_Data!I613</f>
        <v>0</v>
      </c>
      <c r="H619" s="1">
        <f>Forecast_Data!J613</f>
        <v>30</v>
      </c>
      <c r="I619" s="1">
        <f>Forecast_Data!K613</f>
        <v>1</v>
      </c>
      <c r="J619" s="1" t="str">
        <f>Forecast_Data!L613</f>
        <v>Matt Bryant</v>
      </c>
      <c r="K619" s="2">
        <f>VLOOKUP(J619,Estimates!$C$9:$F$35,4,FALSE)</f>
        <v>14.147682535327601</v>
      </c>
      <c r="L619" s="2">
        <f t="shared" si="41"/>
        <v>0.3306</v>
      </c>
      <c r="M619" s="13">
        <f t="shared" si="42"/>
        <v>0.93434826614546729</v>
      </c>
      <c r="N619" s="13">
        <f t="shared" si="43"/>
        <v>6.5651733854532712E-2</v>
      </c>
      <c r="O619" s="4">
        <f t="shared" si="44"/>
        <v>4.3101501581063965E-3</v>
      </c>
    </row>
    <row r="620" spans="1:15" x14ac:dyDescent="0.25">
      <c r="A620" s="1">
        <f>Forecast_Data!C614</f>
        <v>2012</v>
      </c>
      <c r="B620" s="1">
        <v>1</v>
      </c>
      <c r="C620" s="1">
        <f>Forecast_Data!E614</f>
        <v>0</v>
      </c>
      <c r="D620" s="1">
        <f>Forecast_Data!F614</f>
        <v>0</v>
      </c>
      <c r="E620" s="1">
        <f>Forecast_Data!G614</f>
        <v>0</v>
      </c>
      <c r="F620" s="1">
        <f>Forecast_Data!H614</f>
        <v>1</v>
      </c>
      <c r="G620" s="1">
        <f>Forecast_Data!I614</f>
        <v>0</v>
      </c>
      <c r="H620" s="1">
        <f>Forecast_Data!J614</f>
        <v>31</v>
      </c>
      <c r="I620" s="1">
        <f>Forecast_Data!K614</f>
        <v>1</v>
      </c>
      <c r="J620" s="1" t="str">
        <f>Forecast_Data!L614</f>
        <v>Matt Bryant</v>
      </c>
      <c r="K620" s="2">
        <f>VLOOKUP(J620,Estimates!$C$9:$F$35,4,FALSE)</f>
        <v>14.147682535327601</v>
      </c>
      <c r="L620" s="2">
        <f t="shared" si="41"/>
        <v>0.3306</v>
      </c>
      <c r="M620" s="13">
        <f t="shared" si="42"/>
        <v>0.93773203604892652</v>
      </c>
      <c r="N620" s="13">
        <f t="shared" si="43"/>
        <v>6.2267963951073479E-2</v>
      </c>
      <c r="O620" s="4">
        <f t="shared" si="44"/>
        <v>3.8772993346121863E-3</v>
      </c>
    </row>
    <row r="621" spans="1:15" x14ac:dyDescent="0.25">
      <c r="A621" s="1">
        <f>Forecast_Data!C615</f>
        <v>2012</v>
      </c>
      <c r="B621" s="1">
        <v>1</v>
      </c>
      <c r="C621" s="1">
        <f>Forecast_Data!E615</f>
        <v>0</v>
      </c>
      <c r="D621" s="1">
        <f>Forecast_Data!F615</f>
        <v>0</v>
      </c>
      <c r="E621" s="1">
        <f>Forecast_Data!G615</f>
        <v>0</v>
      </c>
      <c r="F621" s="1">
        <f>Forecast_Data!H615</f>
        <v>1</v>
      </c>
      <c r="G621" s="1">
        <f>Forecast_Data!I615</f>
        <v>0</v>
      </c>
      <c r="H621" s="1">
        <f>Forecast_Data!J615</f>
        <v>22</v>
      </c>
      <c r="I621" s="1">
        <f>Forecast_Data!K615</f>
        <v>0</v>
      </c>
      <c r="J621" s="1" t="str">
        <f>Forecast_Data!L615</f>
        <v>Matt Bryant</v>
      </c>
      <c r="K621" s="2">
        <f>VLOOKUP(J621,Estimates!$C$9:$F$35,4,FALSE)</f>
        <v>14.147682535327601</v>
      </c>
      <c r="L621" s="2">
        <f t="shared" si="41"/>
        <v>0.3306</v>
      </c>
      <c r="M621" s="13">
        <f t="shared" si="42"/>
        <v>0.98748286857592948</v>
      </c>
      <c r="N621" s="13">
        <f t="shared" si="43"/>
        <v>-0.98748286857592948</v>
      </c>
      <c r="O621" s="4">
        <f t="shared" si="44"/>
        <v>0.97512241573094638</v>
      </c>
    </row>
    <row r="622" spans="1:15" x14ac:dyDescent="0.25">
      <c r="A622" s="1">
        <f>Forecast_Data!C616</f>
        <v>2012</v>
      </c>
      <c r="B622" s="1">
        <v>1</v>
      </c>
      <c r="C622" s="1">
        <f>Forecast_Data!E616</f>
        <v>0</v>
      </c>
      <c r="D622" s="1">
        <f>Forecast_Data!F616</f>
        <v>0</v>
      </c>
      <c r="E622" s="1">
        <f>Forecast_Data!G616</f>
        <v>0</v>
      </c>
      <c r="F622" s="1">
        <f>Forecast_Data!H616</f>
        <v>1</v>
      </c>
      <c r="G622" s="1">
        <f>Forecast_Data!I616</f>
        <v>0</v>
      </c>
      <c r="H622" s="1">
        <f>Forecast_Data!J616</f>
        <v>48</v>
      </c>
      <c r="I622" s="1">
        <f>Forecast_Data!K616</f>
        <v>0</v>
      </c>
      <c r="J622" s="1" t="str">
        <f>Forecast_Data!L616</f>
        <v>Matt Bryant</v>
      </c>
      <c r="K622" s="2">
        <f>VLOOKUP(J622,Estimates!$C$9:$F$35,4,FALSE)</f>
        <v>14.147682535327601</v>
      </c>
      <c r="L622" s="2">
        <f t="shared" si="41"/>
        <v>0.3306</v>
      </c>
      <c r="M622" s="13">
        <f t="shared" si="42"/>
        <v>0.7108309455749513</v>
      </c>
      <c r="N622" s="13">
        <f t="shared" si="43"/>
        <v>-0.7108309455749513</v>
      </c>
      <c r="O622" s="4">
        <f t="shared" si="44"/>
        <v>0.50528063318697936</v>
      </c>
    </row>
    <row r="623" spans="1:15" x14ac:dyDescent="0.25">
      <c r="A623" s="1">
        <f>Forecast_Data!C617</f>
        <v>2013</v>
      </c>
      <c r="B623" s="1">
        <v>1</v>
      </c>
      <c r="C623" s="1">
        <f>Forecast_Data!E617</f>
        <v>0</v>
      </c>
      <c r="D623" s="1">
        <f>Forecast_Data!F617</f>
        <v>0</v>
      </c>
      <c r="E623" s="1">
        <f>Forecast_Data!G617</f>
        <v>0</v>
      </c>
      <c r="F623" s="1">
        <f>Forecast_Data!H617</f>
        <v>1</v>
      </c>
      <c r="G623" s="1">
        <f>Forecast_Data!I617</f>
        <v>0</v>
      </c>
      <c r="H623" s="1">
        <f>Forecast_Data!J617</f>
        <v>52</v>
      </c>
      <c r="I623" s="1">
        <f>Forecast_Data!K617</f>
        <v>1</v>
      </c>
      <c r="J623" s="1" t="str">
        <f>Forecast_Data!L617</f>
        <v>Matt Bryant</v>
      </c>
      <c r="K623" s="2">
        <f>VLOOKUP(J623,Estimates!$C$9:$F$35,4,FALSE)</f>
        <v>14.147682535327601</v>
      </c>
      <c r="L623" s="2">
        <f t="shared" si="41"/>
        <v>0.37260000000000004</v>
      </c>
      <c r="M623" s="13">
        <f t="shared" si="42"/>
        <v>0.61596574933254711</v>
      </c>
      <c r="N623" s="13">
        <f t="shared" si="43"/>
        <v>0.38403425066745289</v>
      </c>
      <c r="O623" s="4">
        <f t="shared" si="44"/>
        <v>0.14748230568571205</v>
      </c>
    </row>
    <row r="624" spans="1:15" x14ac:dyDescent="0.25">
      <c r="A624" s="1">
        <f>Forecast_Data!C618</f>
        <v>2013</v>
      </c>
      <c r="B624" s="1">
        <v>1</v>
      </c>
      <c r="C624" s="1">
        <f>Forecast_Data!E618</f>
        <v>0</v>
      </c>
      <c r="D624" s="1">
        <f>Forecast_Data!F618</f>
        <v>0</v>
      </c>
      <c r="E624" s="1">
        <f>Forecast_Data!G618</f>
        <v>0</v>
      </c>
      <c r="F624" s="1">
        <f>Forecast_Data!H618</f>
        <v>1</v>
      </c>
      <c r="G624" s="1">
        <f>Forecast_Data!I618</f>
        <v>0</v>
      </c>
      <c r="H624" s="1">
        <f>Forecast_Data!J618</f>
        <v>20</v>
      </c>
      <c r="I624" s="1">
        <f>Forecast_Data!K618</f>
        <v>1</v>
      </c>
      <c r="J624" s="1" t="str">
        <f>Forecast_Data!L618</f>
        <v>Matt Bryant</v>
      </c>
      <c r="K624" s="2">
        <f>VLOOKUP(J624,Estimates!$C$9:$F$35,4,FALSE)</f>
        <v>14.147682535327601</v>
      </c>
      <c r="L624" s="2">
        <f t="shared" si="41"/>
        <v>0.37260000000000004</v>
      </c>
      <c r="M624" s="13">
        <f t="shared" si="42"/>
        <v>0.99271799875295785</v>
      </c>
      <c r="N624" s="13">
        <f t="shared" si="43"/>
        <v>7.2820012470421469E-3</v>
      </c>
      <c r="O624" s="4">
        <f t="shared" si="44"/>
        <v>5.302754216192338E-5</v>
      </c>
    </row>
    <row r="625" spans="1:15" x14ac:dyDescent="0.25">
      <c r="A625" s="1">
        <f>Forecast_Data!C619</f>
        <v>2013</v>
      </c>
      <c r="B625" s="1">
        <v>1</v>
      </c>
      <c r="C625" s="1">
        <f>Forecast_Data!E619</f>
        <v>0</v>
      </c>
      <c r="D625" s="1">
        <f>Forecast_Data!F619</f>
        <v>0</v>
      </c>
      <c r="E625" s="1">
        <f>Forecast_Data!G619</f>
        <v>0</v>
      </c>
      <c r="F625" s="1">
        <f>Forecast_Data!H619</f>
        <v>1</v>
      </c>
      <c r="G625" s="1">
        <f>Forecast_Data!I619</f>
        <v>0</v>
      </c>
      <c r="H625" s="1">
        <f>Forecast_Data!J619</f>
        <v>33</v>
      </c>
      <c r="I625" s="1">
        <f>Forecast_Data!K619</f>
        <v>1</v>
      </c>
      <c r="J625" s="1" t="str">
        <f>Forecast_Data!L619</f>
        <v>Matt Bryant</v>
      </c>
      <c r="K625" s="2">
        <f>VLOOKUP(J625,Estimates!$C$9:$F$35,4,FALSE)</f>
        <v>14.147682535327601</v>
      </c>
      <c r="L625" s="2">
        <f t="shared" si="41"/>
        <v>0.37260000000000004</v>
      </c>
      <c r="M625" s="13">
        <f t="shared" si="42"/>
        <v>0.92342255170947152</v>
      </c>
      <c r="N625" s="13">
        <f t="shared" si="43"/>
        <v>7.6577448290528483E-2</v>
      </c>
      <c r="O625" s="4">
        <f t="shared" si="44"/>
        <v>5.8641055866885637E-3</v>
      </c>
    </row>
    <row r="626" spans="1:15" x14ac:dyDescent="0.25">
      <c r="A626" s="1">
        <f>Forecast_Data!C620</f>
        <v>2013</v>
      </c>
      <c r="B626" s="1">
        <v>1</v>
      </c>
      <c r="C626" s="1">
        <f>Forecast_Data!E620</f>
        <v>0</v>
      </c>
      <c r="D626" s="1">
        <f>Forecast_Data!F620</f>
        <v>0</v>
      </c>
      <c r="E626" s="1">
        <f>Forecast_Data!G620</f>
        <v>0</v>
      </c>
      <c r="F626" s="1">
        <f>Forecast_Data!H620</f>
        <v>1</v>
      </c>
      <c r="G626" s="1">
        <f>Forecast_Data!I620</f>
        <v>0</v>
      </c>
      <c r="H626" s="1">
        <f>Forecast_Data!J620</f>
        <v>35</v>
      </c>
      <c r="I626" s="1">
        <f>Forecast_Data!K620</f>
        <v>0</v>
      </c>
      <c r="J626" s="1" t="str">
        <f>Forecast_Data!L620</f>
        <v>Matt Bryant</v>
      </c>
      <c r="K626" s="2">
        <f>VLOOKUP(J626,Estimates!$C$9:$F$35,4,FALSE)</f>
        <v>14.147682535327601</v>
      </c>
      <c r="L626" s="2">
        <f t="shared" si="41"/>
        <v>0.37260000000000004</v>
      </c>
      <c r="M626" s="13">
        <f t="shared" si="42"/>
        <v>0.904755560698563</v>
      </c>
      <c r="N626" s="13">
        <f t="shared" si="43"/>
        <v>-0.904755560698563</v>
      </c>
      <c r="O626" s="4">
        <f t="shared" si="44"/>
        <v>0.81858262461497111</v>
      </c>
    </row>
    <row r="627" spans="1:15" x14ac:dyDescent="0.25">
      <c r="A627" s="1">
        <f>Forecast_Data!C621</f>
        <v>2013</v>
      </c>
      <c r="B627" s="1">
        <v>1</v>
      </c>
      <c r="C627" s="1">
        <f>Forecast_Data!E621</f>
        <v>0</v>
      </c>
      <c r="D627" s="1">
        <f>Forecast_Data!F621</f>
        <v>0</v>
      </c>
      <c r="E627" s="1">
        <f>Forecast_Data!G621</f>
        <v>1</v>
      </c>
      <c r="F627" s="1">
        <f>Forecast_Data!H621</f>
        <v>1</v>
      </c>
      <c r="G627" s="1">
        <f>Forecast_Data!I621</f>
        <v>0</v>
      </c>
      <c r="H627" s="1">
        <f>Forecast_Data!J621</f>
        <v>28</v>
      </c>
      <c r="I627" s="1">
        <f>Forecast_Data!K621</f>
        <v>1</v>
      </c>
      <c r="J627" s="1" t="str">
        <f>Forecast_Data!L621</f>
        <v>Matt Bryant</v>
      </c>
      <c r="K627" s="2">
        <f>VLOOKUP(J627,Estimates!$C$9:$F$35,4,FALSE)</f>
        <v>14.147682535327601</v>
      </c>
      <c r="L627" s="2">
        <f t="shared" si="41"/>
        <v>0.37260000000000004</v>
      </c>
      <c r="M627" s="13">
        <f t="shared" si="42"/>
        <v>0.95305355622770271</v>
      </c>
      <c r="N627" s="13">
        <f t="shared" si="43"/>
        <v>4.6946443772297286E-2</v>
      </c>
      <c r="O627" s="4">
        <f t="shared" si="44"/>
        <v>2.2039685828654705E-3</v>
      </c>
    </row>
    <row r="628" spans="1:15" x14ac:dyDescent="0.25">
      <c r="A628" s="1">
        <f>Forecast_Data!C622</f>
        <v>2013</v>
      </c>
      <c r="B628" s="1">
        <v>1</v>
      </c>
      <c r="C628" s="1">
        <f>Forecast_Data!E622</f>
        <v>0</v>
      </c>
      <c r="D628" s="1">
        <f>Forecast_Data!F622</f>
        <v>0</v>
      </c>
      <c r="E628" s="1">
        <f>Forecast_Data!G622</f>
        <v>0</v>
      </c>
      <c r="F628" s="1">
        <f>Forecast_Data!H622</f>
        <v>1</v>
      </c>
      <c r="G628" s="1">
        <f>Forecast_Data!I622</f>
        <v>0</v>
      </c>
      <c r="H628" s="1">
        <f>Forecast_Data!J622</f>
        <v>46</v>
      </c>
      <c r="I628" s="1">
        <f>Forecast_Data!K622</f>
        <v>1</v>
      </c>
      <c r="J628" s="1" t="str">
        <f>Forecast_Data!L622</f>
        <v>Matt Bryant</v>
      </c>
      <c r="K628" s="2">
        <f>VLOOKUP(J628,Estimates!$C$9:$F$35,4,FALSE)</f>
        <v>14.147682535327601</v>
      </c>
      <c r="L628" s="2">
        <f t="shared" si="41"/>
        <v>0.37260000000000004</v>
      </c>
      <c r="M628" s="13">
        <f t="shared" si="42"/>
        <v>0.75931847750148873</v>
      </c>
      <c r="N628" s="13">
        <f t="shared" si="43"/>
        <v>0.24068152249851127</v>
      </c>
      <c r="O628" s="4">
        <f t="shared" si="44"/>
        <v>5.7927595272201385E-2</v>
      </c>
    </row>
    <row r="629" spans="1:15" x14ac:dyDescent="0.25">
      <c r="A629" s="1">
        <f>Forecast_Data!C623</f>
        <v>2013</v>
      </c>
      <c r="B629" s="1">
        <v>1</v>
      </c>
      <c r="C629" s="1">
        <f>Forecast_Data!E623</f>
        <v>0</v>
      </c>
      <c r="D629" s="1">
        <f>Forecast_Data!F623</f>
        <v>0</v>
      </c>
      <c r="E629" s="1">
        <f>Forecast_Data!G623</f>
        <v>0</v>
      </c>
      <c r="F629" s="1">
        <f>Forecast_Data!H623</f>
        <v>1</v>
      </c>
      <c r="G629" s="1">
        <f>Forecast_Data!I623</f>
        <v>0</v>
      </c>
      <c r="H629" s="1">
        <f>Forecast_Data!J623</f>
        <v>49</v>
      </c>
      <c r="I629" s="1">
        <f>Forecast_Data!K623</f>
        <v>1</v>
      </c>
      <c r="J629" s="1" t="str">
        <f>Forecast_Data!L623</f>
        <v>Matt Bryant</v>
      </c>
      <c r="K629" s="2">
        <f>VLOOKUP(J629,Estimates!$C$9:$F$35,4,FALSE)</f>
        <v>14.147682535327601</v>
      </c>
      <c r="L629" s="2">
        <f t="shared" si="41"/>
        <v>0.37260000000000004</v>
      </c>
      <c r="M629" s="13">
        <f t="shared" si="42"/>
        <v>0.69677054688208739</v>
      </c>
      <c r="N629" s="13">
        <f t="shared" si="43"/>
        <v>0.30322945311791261</v>
      </c>
      <c r="O629" s="4">
        <f t="shared" si="44"/>
        <v>9.1948101238188362E-2</v>
      </c>
    </row>
    <row r="630" spans="1:15" x14ac:dyDescent="0.25">
      <c r="A630" s="1">
        <f>Forecast_Data!C624</f>
        <v>2013</v>
      </c>
      <c r="B630" s="1">
        <v>1</v>
      </c>
      <c r="C630" s="1">
        <f>Forecast_Data!E624</f>
        <v>0</v>
      </c>
      <c r="D630" s="1">
        <f>Forecast_Data!F624</f>
        <v>1</v>
      </c>
      <c r="E630" s="1">
        <f>Forecast_Data!G624</f>
        <v>0</v>
      </c>
      <c r="F630" s="1">
        <f>Forecast_Data!H624</f>
        <v>0</v>
      </c>
      <c r="G630" s="1">
        <f>Forecast_Data!I624</f>
        <v>0</v>
      </c>
      <c r="H630" s="1">
        <f>Forecast_Data!J624</f>
        <v>52</v>
      </c>
      <c r="I630" s="1">
        <f>Forecast_Data!K624</f>
        <v>0</v>
      </c>
      <c r="J630" s="1" t="str">
        <f>Forecast_Data!L624</f>
        <v>Matt Bryant</v>
      </c>
      <c r="K630" s="2">
        <f>VLOOKUP(J630,Estimates!$C$9:$F$35,4,FALSE)</f>
        <v>14.147682535327601</v>
      </c>
      <c r="L630" s="2">
        <f t="shared" si="41"/>
        <v>0.37260000000000004</v>
      </c>
      <c r="M630" s="13">
        <f t="shared" si="42"/>
        <v>0.58491094769147123</v>
      </c>
      <c r="N630" s="13">
        <f t="shared" si="43"/>
        <v>-0.58491094769147123</v>
      </c>
      <c r="O630" s="4">
        <f t="shared" si="44"/>
        <v>0.34212081672933498</v>
      </c>
    </row>
    <row r="631" spans="1:15" x14ac:dyDescent="0.25">
      <c r="A631" s="1">
        <f>Forecast_Data!C625</f>
        <v>2013</v>
      </c>
      <c r="B631" s="1">
        <v>1</v>
      </c>
      <c r="C631" s="1">
        <f>Forecast_Data!E625</f>
        <v>0</v>
      </c>
      <c r="D631" s="1">
        <f>Forecast_Data!F625</f>
        <v>0</v>
      </c>
      <c r="E631" s="1">
        <f>Forecast_Data!G625</f>
        <v>0</v>
      </c>
      <c r="F631" s="1">
        <f>Forecast_Data!H625</f>
        <v>1</v>
      </c>
      <c r="G631" s="1">
        <f>Forecast_Data!I625</f>
        <v>0</v>
      </c>
      <c r="H631" s="1">
        <f>Forecast_Data!J625</f>
        <v>35</v>
      </c>
      <c r="I631" s="1">
        <f>Forecast_Data!K625</f>
        <v>1</v>
      </c>
      <c r="J631" s="1" t="str">
        <f>Forecast_Data!L625</f>
        <v>Matt Bryant</v>
      </c>
      <c r="K631" s="2">
        <f>VLOOKUP(J631,Estimates!$C$9:$F$35,4,FALSE)</f>
        <v>14.147682535327601</v>
      </c>
      <c r="L631" s="2">
        <f t="shared" si="41"/>
        <v>0.37260000000000004</v>
      </c>
      <c r="M631" s="13">
        <f t="shared" si="42"/>
        <v>0.904755560698563</v>
      </c>
      <c r="N631" s="13">
        <f t="shared" si="43"/>
        <v>9.5244439301437001E-2</v>
      </c>
      <c r="O631" s="4">
        <f t="shared" si="44"/>
        <v>9.0715032178451168E-3</v>
      </c>
    </row>
    <row r="632" spans="1:15" x14ac:dyDescent="0.25">
      <c r="A632" s="1">
        <f>Forecast_Data!C626</f>
        <v>2014</v>
      </c>
      <c r="B632" s="1">
        <v>1</v>
      </c>
      <c r="C632" s="1">
        <f>Forecast_Data!E626</f>
        <v>0</v>
      </c>
      <c r="D632" s="1">
        <f>Forecast_Data!F626</f>
        <v>0</v>
      </c>
      <c r="E632" s="1">
        <f>Forecast_Data!G626</f>
        <v>0</v>
      </c>
      <c r="F632" s="1">
        <f>Forecast_Data!H626</f>
        <v>0</v>
      </c>
      <c r="G632" s="1">
        <f>Forecast_Data!I626</f>
        <v>0</v>
      </c>
      <c r="H632" s="1">
        <f>Forecast_Data!J626</f>
        <v>46</v>
      </c>
      <c r="I632" s="1">
        <f>Forecast_Data!K626</f>
        <v>1</v>
      </c>
      <c r="J632" s="1" t="str">
        <f>Forecast_Data!L626</f>
        <v>Matt Bryant</v>
      </c>
      <c r="K632" s="2">
        <f>VLOOKUP(J632,Estimates!$C$9:$F$35,4,FALSE)</f>
        <v>14.147682535327601</v>
      </c>
      <c r="L632" s="2">
        <f t="shared" si="41"/>
        <v>0.41460000000000008</v>
      </c>
      <c r="M632" s="13">
        <f t="shared" si="42"/>
        <v>0.80595129082428318</v>
      </c>
      <c r="N632" s="13">
        <f t="shared" si="43"/>
        <v>0.19404870917571682</v>
      </c>
      <c r="O632" s="4">
        <f t="shared" si="44"/>
        <v>3.7654901532761922E-2</v>
      </c>
    </row>
    <row r="633" spans="1:15" x14ac:dyDescent="0.25">
      <c r="A633" s="1">
        <f>Forecast_Data!C627</f>
        <v>2014</v>
      </c>
      <c r="B633" s="1">
        <v>1</v>
      </c>
      <c r="C633" s="1">
        <f>Forecast_Data!E627</f>
        <v>0</v>
      </c>
      <c r="D633" s="1">
        <f>Forecast_Data!F627</f>
        <v>0</v>
      </c>
      <c r="E633" s="1">
        <f>Forecast_Data!G627</f>
        <v>0</v>
      </c>
      <c r="F633" s="1">
        <f>Forecast_Data!H627</f>
        <v>0</v>
      </c>
      <c r="G633" s="1">
        <f>Forecast_Data!I627</f>
        <v>0</v>
      </c>
      <c r="H633" s="1">
        <f>Forecast_Data!J627</f>
        <v>20</v>
      </c>
      <c r="I633" s="1">
        <f>Forecast_Data!K627</f>
        <v>1</v>
      </c>
      <c r="J633" s="1" t="str">
        <f>Forecast_Data!L627</f>
        <v>Matt Bryant</v>
      </c>
      <c r="K633" s="2">
        <f>VLOOKUP(J633,Estimates!$C$9:$F$35,4,FALSE)</f>
        <v>14.147682535327601</v>
      </c>
      <c r="L633" s="2">
        <f t="shared" si="41"/>
        <v>0.41460000000000008</v>
      </c>
      <c r="M633" s="13">
        <f t="shared" si="42"/>
        <v>0.99445891414739918</v>
      </c>
      <c r="N633" s="13">
        <f t="shared" si="43"/>
        <v>5.5410858526008244E-3</v>
      </c>
      <c r="O633" s="4">
        <f t="shared" si="44"/>
        <v>3.0703632425893007E-5</v>
      </c>
    </row>
    <row r="634" spans="1:15" x14ac:dyDescent="0.25">
      <c r="A634" s="1">
        <f>Forecast_Data!C628</f>
        <v>2014</v>
      </c>
      <c r="B634" s="1">
        <v>1</v>
      </c>
      <c r="C634" s="1">
        <f>Forecast_Data!E628</f>
        <v>0</v>
      </c>
      <c r="D634" s="1">
        <f>Forecast_Data!F628</f>
        <v>0</v>
      </c>
      <c r="E634" s="1">
        <f>Forecast_Data!G628</f>
        <v>0</v>
      </c>
      <c r="F634" s="1">
        <f>Forecast_Data!H628</f>
        <v>0</v>
      </c>
      <c r="G634" s="1">
        <f>Forecast_Data!I628</f>
        <v>0</v>
      </c>
      <c r="H634" s="1">
        <f>Forecast_Data!J628</f>
        <v>20</v>
      </c>
      <c r="I634" s="1">
        <f>Forecast_Data!K628</f>
        <v>1</v>
      </c>
      <c r="J634" s="1" t="str">
        <f>Forecast_Data!L628</f>
        <v>Matt Bryant</v>
      </c>
      <c r="K634" s="2">
        <f>VLOOKUP(J634,Estimates!$C$9:$F$35,4,FALSE)</f>
        <v>14.147682535327601</v>
      </c>
      <c r="L634" s="2">
        <f t="shared" si="41"/>
        <v>0.41460000000000008</v>
      </c>
      <c r="M634" s="13">
        <f t="shared" si="42"/>
        <v>0.99445891414739918</v>
      </c>
      <c r="N634" s="13">
        <f t="shared" si="43"/>
        <v>5.5410858526008244E-3</v>
      </c>
      <c r="O634" s="4">
        <f t="shared" si="44"/>
        <v>3.0703632425893007E-5</v>
      </c>
    </row>
    <row r="635" spans="1:15" x14ac:dyDescent="0.25">
      <c r="A635" s="1">
        <f>Forecast_Data!C629</f>
        <v>2014</v>
      </c>
      <c r="B635" s="1">
        <v>1</v>
      </c>
      <c r="C635" s="1">
        <f>Forecast_Data!E629</f>
        <v>0</v>
      </c>
      <c r="D635" s="1">
        <f>Forecast_Data!F629</f>
        <v>0</v>
      </c>
      <c r="E635" s="1">
        <f>Forecast_Data!G629</f>
        <v>1</v>
      </c>
      <c r="F635" s="1">
        <f>Forecast_Data!H629</f>
        <v>0</v>
      </c>
      <c r="G635" s="1">
        <f>Forecast_Data!I629</f>
        <v>0</v>
      </c>
      <c r="H635" s="1">
        <f>Forecast_Data!J629</f>
        <v>57</v>
      </c>
      <c r="I635" s="1">
        <f>Forecast_Data!K629</f>
        <v>0</v>
      </c>
      <c r="J635" s="1" t="str">
        <f>Forecast_Data!L629</f>
        <v>Matt Bryant</v>
      </c>
      <c r="K635" s="2">
        <f>VLOOKUP(J635,Estimates!$C$9:$F$35,4,FALSE)</f>
        <v>14.147682535327601</v>
      </c>
      <c r="L635" s="2">
        <f t="shared" si="41"/>
        <v>0.41460000000000008</v>
      </c>
      <c r="M635" s="13">
        <f t="shared" si="42"/>
        <v>0.45082570804690497</v>
      </c>
      <c r="N635" s="13">
        <f t="shared" si="43"/>
        <v>-0.45082570804690497</v>
      </c>
      <c r="O635" s="4">
        <f t="shared" si="44"/>
        <v>0.2032438190359932</v>
      </c>
    </row>
    <row r="636" spans="1:15" x14ac:dyDescent="0.25">
      <c r="A636" s="1">
        <f>Forecast_Data!C630</f>
        <v>2014</v>
      </c>
      <c r="B636" s="1">
        <v>1</v>
      </c>
      <c r="C636" s="1">
        <f>Forecast_Data!E630</f>
        <v>0</v>
      </c>
      <c r="D636" s="1">
        <f>Forecast_Data!F630</f>
        <v>0</v>
      </c>
      <c r="E636" s="1">
        <f>Forecast_Data!G630</f>
        <v>0</v>
      </c>
      <c r="F636" s="1">
        <f>Forecast_Data!H630</f>
        <v>1</v>
      </c>
      <c r="G636" s="1">
        <f>Forecast_Data!I630</f>
        <v>0</v>
      </c>
      <c r="H636" s="1">
        <f>Forecast_Data!J630</f>
        <v>37</v>
      </c>
      <c r="I636" s="1">
        <f>Forecast_Data!K630</f>
        <v>1</v>
      </c>
      <c r="J636" s="1" t="str">
        <f>Forecast_Data!L630</f>
        <v>Matt Bryant</v>
      </c>
      <c r="K636" s="2">
        <f>VLOOKUP(J636,Estimates!$C$9:$F$35,4,FALSE)</f>
        <v>14.147682535327601</v>
      </c>
      <c r="L636" s="2">
        <f t="shared" si="41"/>
        <v>0.41460000000000008</v>
      </c>
      <c r="M636" s="13">
        <f t="shared" si="42"/>
        <v>0.8884244674511248</v>
      </c>
      <c r="N636" s="13">
        <f t="shared" si="43"/>
        <v>0.1115755325488752</v>
      </c>
      <c r="O636" s="4">
        <f t="shared" si="44"/>
        <v>1.244909946356511E-2</v>
      </c>
    </row>
    <row r="637" spans="1:15" x14ac:dyDescent="0.25">
      <c r="A637" s="1">
        <f>Forecast_Data!C631</f>
        <v>2014</v>
      </c>
      <c r="B637" s="1">
        <v>1</v>
      </c>
      <c r="C637" s="1">
        <f>Forecast_Data!E631</f>
        <v>0</v>
      </c>
      <c r="D637" s="1">
        <f>Forecast_Data!F631</f>
        <v>0</v>
      </c>
      <c r="E637" s="1">
        <f>Forecast_Data!G631</f>
        <v>0</v>
      </c>
      <c r="F637" s="1">
        <f>Forecast_Data!H631</f>
        <v>1</v>
      </c>
      <c r="G637" s="1">
        <f>Forecast_Data!I631</f>
        <v>0</v>
      </c>
      <c r="H637" s="1">
        <f>Forecast_Data!J631</f>
        <v>43</v>
      </c>
      <c r="I637" s="1">
        <f>Forecast_Data!K631</f>
        <v>1</v>
      </c>
      <c r="J637" s="1" t="str">
        <f>Forecast_Data!L631</f>
        <v>Matt Bryant</v>
      </c>
      <c r="K637" s="2">
        <f>VLOOKUP(J637,Estimates!$C$9:$F$35,4,FALSE)</f>
        <v>14.147682535327601</v>
      </c>
      <c r="L637" s="2">
        <f t="shared" si="41"/>
        <v>0.41460000000000008</v>
      </c>
      <c r="M637" s="13">
        <f t="shared" si="42"/>
        <v>0.81520650645186565</v>
      </c>
      <c r="N637" s="13">
        <f t="shared" si="43"/>
        <v>0.18479349354813435</v>
      </c>
      <c r="O637" s="4">
        <f t="shared" si="44"/>
        <v>3.4148635257724373E-2</v>
      </c>
    </row>
    <row r="638" spans="1:15" x14ac:dyDescent="0.25">
      <c r="A638" s="1">
        <f>Forecast_Data!C632</f>
        <v>2014</v>
      </c>
      <c r="B638" s="1">
        <v>1</v>
      </c>
      <c r="C638" s="1">
        <f>Forecast_Data!E632</f>
        <v>0</v>
      </c>
      <c r="D638" s="1">
        <f>Forecast_Data!F632</f>
        <v>0</v>
      </c>
      <c r="E638" s="1">
        <f>Forecast_Data!G632</f>
        <v>0</v>
      </c>
      <c r="F638" s="1">
        <f>Forecast_Data!H632</f>
        <v>1</v>
      </c>
      <c r="G638" s="1">
        <f>Forecast_Data!I632</f>
        <v>0</v>
      </c>
      <c r="H638" s="1">
        <f>Forecast_Data!J632</f>
        <v>44</v>
      </c>
      <c r="I638" s="1">
        <f>Forecast_Data!K632</f>
        <v>1</v>
      </c>
      <c r="J638" s="1" t="str">
        <f>Forecast_Data!L632</f>
        <v>Matt Bryant</v>
      </c>
      <c r="K638" s="2">
        <f>VLOOKUP(J638,Estimates!$C$9:$F$35,4,FALSE)</f>
        <v>14.147682535327601</v>
      </c>
      <c r="L638" s="2">
        <f t="shared" si="41"/>
        <v>0.41460000000000008</v>
      </c>
      <c r="M638" s="13">
        <f t="shared" si="42"/>
        <v>0.8002609397739866</v>
      </c>
      <c r="N638" s="13">
        <f t="shared" si="43"/>
        <v>0.1997390602260134</v>
      </c>
      <c r="O638" s="4">
        <f t="shared" si="44"/>
        <v>3.9895692179971007E-2</v>
      </c>
    </row>
    <row r="639" spans="1:15" x14ac:dyDescent="0.25">
      <c r="A639" s="1">
        <f>Forecast_Data!C633</f>
        <v>2014</v>
      </c>
      <c r="B639" s="1">
        <v>1</v>
      </c>
      <c r="C639" s="1">
        <f>Forecast_Data!E633</f>
        <v>0</v>
      </c>
      <c r="D639" s="1">
        <f>Forecast_Data!F633</f>
        <v>0</v>
      </c>
      <c r="E639" s="1">
        <f>Forecast_Data!G633</f>
        <v>0</v>
      </c>
      <c r="F639" s="1">
        <f>Forecast_Data!H633</f>
        <v>1</v>
      </c>
      <c r="G639" s="1">
        <f>Forecast_Data!I633</f>
        <v>0</v>
      </c>
      <c r="H639" s="1">
        <f>Forecast_Data!J633</f>
        <v>33</v>
      </c>
      <c r="I639" s="1">
        <f>Forecast_Data!K633</f>
        <v>1</v>
      </c>
      <c r="J639" s="1" t="str">
        <f>Forecast_Data!L633</f>
        <v>Matt Bryant</v>
      </c>
      <c r="K639" s="2">
        <f>VLOOKUP(J639,Estimates!$C$9:$F$35,4,FALSE)</f>
        <v>14.147682535327601</v>
      </c>
      <c r="L639" s="2">
        <f t="shared" si="41"/>
        <v>0.41460000000000008</v>
      </c>
      <c r="M639" s="13">
        <f t="shared" si="42"/>
        <v>0.92634019656342825</v>
      </c>
      <c r="N639" s="13">
        <f t="shared" si="43"/>
        <v>7.3659803436571747E-2</v>
      </c>
      <c r="O639" s="4">
        <f t="shared" si="44"/>
        <v>5.4257666423143868E-3</v>
      </c>
    </row>
    <row r="640" spans="1:15" x14ac:dyDescent="0.25">
      <c r="A640" s="1">
        <f>Forecast_Data!C634</f>
        <v>2014</v>
      </c>
      <c r="B640" s="1">
        <v>1</v>
      </c>
      <c r="C640" s="1">
        <f>Forecast_Data!E634</f>
        <v>0</v>
      </c>
      <c r="D640" s="1">
        <f>Forecast_Data!F634</f>
        <v>1</v>
      </c>
      <c r="E640" s="1">
        <f>Forecast_Data!G634</f>
        <v>0</v>
      </c>
      <c r="F640" s="1">
        <f>Forecast_Data!H634</f>
        <v>1</v>
      </c>
      <c r="G640" s="1">
        <f>Forecast_Data!I634</f>
        <v>0</v>
      </c>
      <c r="H640" s="1">
        <f>Forecast_Data!J634</f>
        <v>34</v>
      </c>
      <c r="I640" s="1">
        <f>Forecast_Data!K634</f>
        <v>1</v>
      </c>
      <c r="J640" s="1" t="str">
        <f>Forecast_Data!L634</f>
        <v>Matt Bryant</v>
      </c>
      <c r="K640" s="2">
        <f>VLOOKUP(J640,Estimates!$C$9:$F$35,4,FALSE)</f>
        <v>14.147682535327601</v>
      </c>
      <c r="L640" s="2">
        <f t="shared" si="41"/>
        <v>0.41460000000000008</v>
      </c>
      <c r="M640" s="13">
        <f t="shared" si="42"/>
        <v>0.88566242472787149</v>
      </c>
      <c r="N640" s="13">
        <f t="shared" si="43"/>
        <v>0.11433757527212851</v>
      </c>
      <c r="O640" s="4">
        <f t="shared" si="44"/>
        <v>1.3073081119109653E-2</v>
      </c>
    </row>
    <row r="641" spans="1:15" x14ac:dyDescent="0.25">
      <c r="A641" s="1">
        <f>Forecast_Data!C635</f>
        <v>2014</v>
      </c>
      <c r="B641" s="1">
        <v>1</v>
      </c>
      <c r="C641" s="1">
        <f>Forecast_Data!E635</f>
        <v>0</v>
      </c>
      <c r="D641" s="1">
        <f>Forecast_Data!F635</f>
        <v>1</v>
      </c>
      <c r="E641" s="1">
        <f>Forecast_Data!G635</f>
        <v>0</v>
      </c>
      <c r="F641" s="1">
        <f>Forecast_Data!H635</f>
        <v>1</v>
      </c>
      <c r="G641" s="1">
        <f>Forecast_Data!I635</f>
        <v>0</v>
      </c>
      <c r="H641" s="1">
        <f>Forecast_Data!J635</f>
        <v>42</v>
      </c>
      <c r="I641" s="1">
        <f>Forecast_Data!K635</f>
        <v>1</v>
      </c>
      <c r="J641" s="1" t="str">
        <f>Forecast_Data!L635</f>
        <v>Matt Bryant</v>
      </c>
      <c r="K641" s="2">
        <f>VLOOKUP(J641,Estimates!$C$9:$F$35,4,FALSE)</f>
        <v>14.147682535327601</v>
      </c>
      <c r="L641" s="2">
        <f t="shared" si="41"/>
        <v>0.41460000000000008</v>
      </c>
      <c r="M641" s="13">
        <f t="shared" si="42"/>
        <v>0.77161828302549307</v>
      </c>
      <c r="N641" s="13">
        <f t="shared" si="43"/>
        <v>0.22838171697450693</v>
      </c>
      <c r="O641" s="4">
        <f t="shared" si="44"/>
        <v>5.2158208648223785E-2</v>
      </c>
    </row>
    <row r="642" spans="1:15" x14ac:dyDescent="0.25">
      <c r="A642" s="1">
        <f>Forecast_Data!C636</f>
        <v>2014</v>
      </c>
      <c r="B642" s="1">
        <v>1</v>
      </c>
      <c r="C642" s="1">
        <f>Forecast_Data!E636</f>
        <v>0</v>
      </c>
      <c r="D642" s="1">
        <f>Forecast_Data!F636</f>
        <v>1</v>
      </c>
      <c r="E642" s="1">
        <f>Forecast_Data!G636</f>
        <v>0</v>
      </c>
      <c r="F642" s="1">
        <f>Forecast_Data!H636</f>
        <v>1</v>
      </c>
      <c r="G642" s="1">
        <f>Forecast_Data!I636</f>
        <v>0</v>
      </c>
      <c r="H642" s="1">
        <f>Forecast_Data!J636</f>
        <v>26</v>
      </c>
      <c r="I642" s="1">
        <f>Forecast_Data!K636</f>
        <v>1</v>
      </c>
      <c r="J642" s="1" t="str">
        <f>Forecast_Data!L636</f>
        <v>Matt Bryant</v>
      </c>
      <c r="K642" s="2">
        <f>VLOOKUP(J642,Estimates!$C$9:$F$35,4,FALSE)</f>
        <v>14.147682535327601</v>
      </c>
      <c r="L642" s="2">
        <f t="shared" si="41"/>
        <v>0.41460000000000008</v>
      </c>
      <c r="M642" s="13">
        <f t="shared" si="42"/>
        <v>0.96242039517879374</v>
      </c>
      <c r="N642" s="13">
        <f t="shared" si="43"/>
        <v>3.7579604821206258E-2</v>
      </c>
      <c r="O642" s="4">
        <f t="shared" si="44"/>
        <v>1.4122266985180287E-3</v>
      </c>
    </row>
    <row r="643" spans="1:15" x14ac:dyDescent="0.25">
      <c r="A643" s="1">
        <f>Forecast_Data!C637</f>
        <v>2014</v>
      </c>
      <c r="B643" s="1">
        <v>1</v>
      </c>
      <c r="C643" s="1">
        <f>Forecast_Data!E637</f>
        <v>0</v>
      </c>
      <c r="D643" s="1">
        <f>Forecast_Data!F637</f>
        <v>1</v>
      </c>
      <c r="E643" s="1">
        <f>Forecast_Data!G637</f>
        <v>0</v>
      </c>
      <c r="F643" s="1">
        <f>Forecast_Data!H637</f>
        <v>1</v>
      </c>
      <c r="G643" s="1">
        <f>Forecast_Data!I637</f>
        <v>0</v>
      </c>
      <c r="H643" s="1">
        <f>Forecast_Data!J637</f>
        <v>44</v>
      </c>
      <c r="I643" s="1">
        <f>Forecast_Data!K637</f>
        <v>1</v>
      </c>
      <c r="J643" s="1" t="str">
        <f>Forecast_Data!L637</f>
        <v>Matt Bryant</v>
      </c>
      <c r="K643" s="2">
        <f>VLOOKUP(J643,Estimates!$C$9:$F$35,4,FALSE)</f>
        <v>14.147682535327601</v>
      </c>
      <c r="L643" s="2">
        <f t="shared" si="41"/>
        <v>0.41460000000000008</v>
      </c>
      <c r="M643" s="13">
        <f t="shared" si="42"/>
        <v>0.73603585568564855</v>
      </c>
      <c r="N643" s="13">
        <f t="shared" si="43"/>
        <v>0.26396414431435145</v>
      </c>
      <c r="O643" s="4">
        <f t="shared" si="44"/>
        <v>6.9677069483607759E-2</v>
      </c>
    </row>
    <row r="644" spans="1:15" x14ac:dyDescent="0.25">
      <c r="A644" s="1">
        <f>Forecast_Data!C638</f>
        <v>2014</v>
      </c>
      <c r="B644" s="1">
        <v>1</v>
      </c>
      <c r="C644" s="1">
        <f>Forecast_Data!E638</f>
        <v>0</v>
      </c>
      <c r="D644" s="1">
        <f>Forecast_Data!F638</f>
        <v>1</v>
      </c>
      <c r="E644" s="1">
        <f>Forecast_Data!G638</f>
        <v>0</v>
      </c>
      <c r="F644" s="1">
        <f>Forecast_Data!H638</f>
        <v>0</v>
      </c>
      <c r="G644" s="1">
        <f>Forecast_Data!I638</f>
        <v>0</v>
      </c>
      <c r="H644" s="1">
        <f>Forecast_Data!J638</f>
        <v>53</v>
      </c>
      <c r="I644" s="1">
        <f>Forecast_Data!K638</f>
        <v>0</v>
      </c>
      <c r="J644" s="1" t="str">
        <f>Forecast_Data!L638</f>
        <v>Matt Bryant</v>
      </c>
      <c r="K644" s="2">
        <f>VLOOKUP(J644,Estimates!$C$9:$F$35,4,FALSE)</f>
        <v>14.147682535327601</v>
      </c>
      <c r="L644" s="2">
        <f t="shared" si="41"/>
        <v>0.41460000000000008</v>
      </c>
      <c r="M644" s="13">
        <f t="shared" si="42"/>
        <v>0.56277474549990236</v>
      </c>
      <c r="N644" s="13">
        <f t="shared" si="43"/>
        <v>-0.56277474549990236</v>
      </c>
      <c r="O644" s="4">
        <f t="shared" si="44"/>
        <v>0.31671541417247989</v>
      </c>
    </row>
    <row r="645" spans="1:15" x14ac:dyDescent="0.25">
      <c r="A645" s="1">
        <f>Forecast_Data!C639</f>
        <v>2014</v>
      </c>
      <c r="B645" s="1">
        <v>1</v>
      </c>
      <c r="C645" s="1">
        <f>Forecast_Data!E639</f>
        <v>0</v>
      </c>
      <c r="D645" s="1">
        <f>Forecast_Data!F639</f>
        <v>1</v>
      </c>
      <c r="E645" s="1">
        <f>Forecast_Data!G639</f>
        <v>0</v>
      </c>
      <c r="F645" s="1">
        <f>Forecast_Data!H639</f>
        <v>0</v>
      </c>
      <c r="G645" s="1">
        <f>Forecast_Data!I639</f>
        <v>0</v>
      </c>
      <c r="H645" s="1">
        <f>Forecast_Data!J639</f>
        <v>50</v>
      </c>
      <c r="I645" s="1">
        <f>Forecast_Data!K639</f>
        <v>1</v>
      </c>
      <c r="J645" s="1" t="str">
        <f>Forecast_Data!L639</f>
        <v>Matt Bryant</v>
      </c>
      <c r="K645" s="2">
        <f>VLOOKUP(J645,Estimates!$C$9:$F$35,4,FALSE)</f>
        <v>14.147682535327601</v>
      </c>
      <c r="L645" s="2">
        <f t="shared" si="41"/>
        <v>0.41460000000000008</v>
      </c>
      <c r="M645" s="13">
        <f t="shared" si="42"/>
        <v>0.65255551876530415</v>
      </c>
      <c r="N645" s="13">
        <f t="shared" si="43"/>
        <v>0.34744448123469585</v>
      </c>
      <c r="O645" s="4">
        <f t="shared" si="44"/>
        <v>0.12071766754044691</v>
      </c>
    </row>
    <row r="646" spans="1:15" x14ac:dyDescent="0.25">
      <c r="A646" s="1">
        <f>Forecast_Data!C640</f>
        <v>2015</v>
      </c>
      <c r="B646" s="1">
        <v>1</v>
      </c>
      <c r="C646" s="1">
        <f>Forecast_Data!E640</f>
        <v>0</v>
      </c>
      <c r="D646" s="1">
        <f>Forecast_Data!F640</f>
        <v>0</v>
      </c>
      <c r="E646" s="1">
        <f>Forecast_Data!G640</f>
        <v>0</v>
      </c>
      <c r="F646" s="1">
        <f>Forecast_Data!H640</f>
        <v>0</v>
      </c>
      <c r="G646" s="1">
        <f>Forecast_Data!I640</f>
        <v>0</v>
      </c>
      <c r="H646" s="1">
        <f>Forecast_Data!J640</f>
        <v>42</v>
      </c>
      <c r="I646" s="1">
        <f>Forecast_Data!K640</f>
        <v>1</v>
      </c>
      <c r="J646" s="1" t="str">
        <f>Forecast_Data!L640</f>
        <v>Matt Bryant</v>
      </c>
      <c r="K646" s="2">
        <f>VLOOKUP(J646,Estimates!$C$9:$F$35,4,FALSE)</f>
        <v>14.147682535327601</v>
      </c>
      <c r="L646" s="2">
        <f t="shared" si="41"/>
        <v>0.45660000000000001</v>
      </c>
      <c r="M646" s="13">
        <f t="shared" si="42"/>
        <v>0.86470132453152271</v>
      </c>
      <c r="N646" s="13">
        <f t="shared" si="43"/>
        <v>0.13529867546847729</v>
      </c>
      <c r="O646" s="4">
        <f t="shared" si="44"/>
        <v>1.8305731583524339E-2</v>
      </c>
    </row>
    <row r="647" spans="1:15" x14ac:dyDescent="0.25">
      <c r="A647" s="1">
        <f>Forecast_Data!C641</f>
        <v>2015</v>
      </c>
      <c r="B647" s="1">
        <v>1</v>
      </c>
      <c r="C647" s="1">
        <f>Forecast_Data!E641</f>
        <v>0</v>
      </c>
      <c r="D647" s="1">
        <f>Forecast_Data!F641</f>
        <v>0</v>
      </c>
      <c r="E647" s="1">
        <f>Forecast_Data!G641</f>
        <v>0</v>
      </c>
      <c r="F647" s="1">
        <f>Forecast_Data!H641</f>
        <v>1</v>
      </c>
      <c r="G647" s="1">
        <f>Forecast_Data!I641</f>
        <v>0</v>
      </c>
      <c r="H647" s="1">
        <f>Forecast_Data!J641</f>
        <v>27</v>
      </c>
      <c r="I647" s="1">
        <f>Forecast_Data!K641</f>
        <v>1</v>
      </c>
      <c r="J647" s="1" t="str">
        <f>Forecast_Data!L641</f>
        <v>Matt Bryant</v>
      </c>
      <c r="K647" s="2">
        <f>VLOOKUP(J647,Estimates!$C$9:$F$35,4,FALSE)</f>
        <v>14.147682535327601</v>
      </c>
      <c r="L647" s="2">
        <f t="shared" si="41"/>
        <v>0.45660000000000001</v>
      </c>
      <c r="M647" s="13">
        <f t="shared" si="42"/>
        <v>0.96969787485149417</v>
      </c>
      <c r="N647" s="13">
        <f t="shared" si="43"/>
        <v>3.0302125148505832E-2</v>
      </c>
      <c r="O647" s="4">
        <f t="shared" si="44"/>
        <v>9.1821878851570959E-4</v>
      </c>
    </row>
    <row r="648" spans="1:15" x14ac:dyDescent="0.25">
      <c r="A648" s="1">
        <f>Forecast_Data!C642</f>
        <v>2015</v>
      </c>
      <c r="B648" s="1">
        <v>1</v>
      </c>
      <c r="C648" s="1">
        <f>Forecast_Data!E642</f>
        <v>0</v>
      </c>
      <c r="D648" s="1">
        <f>Forecast_Data!F642</f>
        <v>0</v>
      </c>
      <c r="E648" s="1">
        <f>Forecast_Data!G642</f>
        <v>0</v>
      </c>
      <c r="F648" s="1">
        <f>Forecast_Data!H642</f>
        <v>1</v>
      </c>
      <c r="G648" s="1">
        <f>Forecast_Data!I642</f>
        <v>0</v>
      </c>
      <c r="H648" s="1">
        <f>Forecast_Data!J642</f>
        <v>47</v>
      </c>
      <c r="I648" s="1">
        <f>Forecast_Data!K642</f>
        <v>0</v>
      </c>
      <c r="J648" s="1" t="str">
        <f>Forecast_Data!L642</f>
        <v>Matt Bryant</v>
      </c>
      <c r="K648" s="2">
        <f>VLOOKUP(J648,Estimates!$C$9:$F$35,4,FALSE)</f>
        <v>14.147682535327601</v>
      </c>
      <c r="L648" s="2">
        <f t="shared" si="41"/>
        <v>0.45660000000000001</v>
      </c>
      <c r="M648" s="13">
        <f t="shared" si="42"/>
        <v>0.75599594084549082</v>
      </c>
      <c r="N648" s="13">
        <f t="shared" si="43"/>
        <v>-0.75599594084549082</v>
      </c>
      <c r="O648" s="4">
        <f t="shared" si="44"/>
        <v>0.57152986257485883</v>
      </c>
    </row>
    <row r="649" spans="1:15" x14ac:dyDescent="0.25">
      <c r="A649" s="1">
        <f>Forecast_Data!C643</f>
        <v>2015</v>
      </c>
      <c r="B649" s="1">
        <v>1</v>
      </c>
      <c r="C649" s="1">
        <f>Forecast_Data!E643</f>
        <v>0</v>
      </c>
      <c r="D649" s="1">
        <f>Forecast_Data!F643</f>
        <v>0</v>
      </c>
      <c r="E649" s="1">
        <f>Forecast_Data!G643</f>
        <v>0</v>
      </c>
      <c r="F649" s="1">
        <f>Forecast_Data!H643</f>
        <v>1</v>
      </c>
      <c r="G649" s="1">
        <f>Forecast_Data!I643</f>
        <v>0</v>
      </c>
      <c r="H649" s="1">
        <f>Forecast_Data!J643</f>
        <v>44</v>
      </c>
      <c r="I649" s="1">
        <f>Forecast_Data!K643</f>
        <v>1</v>
      </c>
      <c r="J649" s="1" t="str">
        <f>Forecast_Data!L643</f>
        <v>Matt Bryant</v>
      </c>
      <c r="K649" s="2">
        <f>VLOOKUP(J649,Estimates!$C$9:$F$35,4,FALSE)</f>
        <v>14.147682535327601</v>
      </c>
      <c r="L649" s="2">
        <f t="shared" ref="L649:L712" si="45">IF(A649=2012,$A$5,IF(A649=2013,$B$5,IF(A649=2014,$C$5,$D$5)))</f>
        <v>0.45660000000000001</v>
      </c>
      <c r="M649" s="13">
        <f t="shared" ref="M649:M712" si="46">1/(1+EXP(-(SUMPRODUCT($A$3:$G$3,B649:H649)+$H$3*H649^2+$I$3*H649^3+K649+L649)))</f>
        <v>0.80688979064975852</v>
      </c>
      <c r="N649" s="13">
        <f t="shared" ref="N649:N712" si="47">I649-M649</f>
        <v>0.19311020935024148</v>
      </c>
      <c r="O649" s="4">
        <f t="shared" ref="O649:O712" si="48">N649^2</f>
        <v>3.7291552955294092E-2</v>
      </c>
    </row>
    <row r="650" spans="1:15" x14ac:dyDescent="0.25">
      <c r="A650" s="1">
        <f>Forecast_Data!C644</f>
        <v>2015</v>
      </c>
      <c r="B650" s="1">
        <v>1</v>
      </c>
      <c r="C650" s="1">
        <f>Forecast_Data!E644</f>
        <v>0</v>
      </c>
      <c r="D650" s="1">
        <f>Forecast_Data!F644</f>
        <v>0</v>
      </c>
      <c r="E650" s="1">
        <f>Forecast_Data!G644</f>
        <v>0</v>
      </c>
      <c r="F650" s="1">
        <f>Forecast_Data!H644</f>
        <v>1</v>
      </c>
      <c r="G650" s="1">
        <f>Forecast_Data!I644</f>
        <v>0</v>
      </c>
      <c r="H650" s="1">
        <f>Forecast_Data!J644</f>
        <v>36</v>
      </c>
      <c r="I650" s="1">
        <f>Forecast_Data!K644</f>
        <v>1</v>
      </c>
      <c r="J650" s="1" t="str">
        <f>Forecast_Data!L644</f>
        <v>Matt Bryant</v>
      </c>
      <c r="K650" s="2">
        <f>VLOOKUP(J650,Estimates!$C$9:$F$35,4,FALSE)</f>
        <v>14.147682535327601</v>
      </c>
      <c r="L650" s="2">
        <f t="shared" si="45"/>
        <v>0.45660000000000001</v>
      </c>
      <c r="M650" s="13">
        <f t="shared" si="46"/>
        <v>0.90236818580093892</v>
      </c>
      <c r="N650" s="13">
        <f t="shared" si="47"/>
        <v>9.7631814199061084E-2</v>
      </c>
      <c r="O650" s="4">
        <f t="shared" si="48"/>
        <v>9.531971143799986E-3</v>
      </c>
    </row>
    <row r="651" spans="1:15" x14ac:dyDescent="0.25">
      <c r="A651" s="1">
        <f>Forecast_Data!C645</f>
        <v>2015</v>
      </c>
      <c r="B651" s="1">
        <v>1</v>
      </c>
      <c r="C651" s="1">
        <f>Forecast_Data!E645</f>
        <v>0</v>
      </c>
      <c r="D651" s="1">
        <f>Forecast_Data!F645</f>
        <v>0</v>
      </c>
      <c r="E651" s="1">
        <f>Forecast_Data!G645</f>
        <v>0</v>
      </c>
      <c r="F651" s="1">
        <f>Forecast_Data!H645</f>
        <v>1</v>
      </c>
      <c r="G651" s="1">
        <f>Forecast_Data!I645</f>
        <v>0</v>
      </c>
      <c r="H651" s="1">
        <f>Forecast_Data!J645</f>
        <v>19</v>
      </c>
      <c r="I651" s="1">
        <f>Forecast_Data!K645</f>
        <v>1</v>
      </c>
      <c r="J651" s="1" t="str">
        <f>Forecast_Data!L645</f>
        <v>Matt Bryant</v>
      </c>
      <c r="K651" s="2">
        <f>VLOOKUP(J651,Estimates!$C$9:$F$35,4,FALSE)</f>
        <v>14.147682535327601</v>
      </c>
      <c r="L651" s="2">
        <f t="shared" si="45"/>
        <v>0.45660000000000001</v>
      </c>
      <c r="M651" s="13">
        <f t="shared" si="46"/>
        <v>0.99490499629287132</v>
      </c>
      <c r="N651" s="13">
        <f t="shared" si="47"/>
        <v>5.0950037071286758E-3</v>
      </c>
      <c r="O651" s="4">
        <f t="shared" si="48"/>
        <v>2.5959062775654947E-5</v>
      </c>
    </row>
    <row r="652" spans="1:15" x14ac:dyDescent="0.25">
      <c r="A652" s="1">
        <f>Forecast_Data!C646</f>
        <v>2012</v>
      </c>
      <c r="B652" s="1">
        <v>1</v>
      </c>
      <c r="C652" s="1">
        <f>Forecast_Data!E646</f>
        <v>0</v>
      </c>
      <c r="D652" s="1">
        <f>Forecast_Data!F646</f>
        <v>0</v>
      </c>
      <c r="E652" s="1">
        <f>Forecast_Data!G646</f>
        <v>1</v>
      </c>
      <c r="F652" s="1">
        <f>Forecast_Data!H646</f>
        <v>1</v>
      </c>
      <c r="G652" s="1">
        <f>Forecast_Data!I646</f>
        <v>0</v>
      </c>
      <c r="H652" s="1">
        <f>Forecast_Data!J646</f>
        <v>23</v>
      </c>
      <c r="I652" s="1">
        <f>Forecast_Data!K646</f>
        <v>1</v>
      </c>
      <c r="J652" s="1" t="str">
        <f>Forecast_Data!L646</f>
        <v>Nate Kaeding</v>
      </c>
      <c r="K652" s="2">
        <f>VLOOKUP(J652,Estimates!$C$9:$F$35,4,FALSE)</f>
        <v>14.1572163169644</v>
      </c>
      <c r="L652" s="2">
        <f t="shared" si="45"/>
        <v>0.3306</v>
      </c>
      <c r="M652" s="13">
        <f t="shared" si="46"/>
        <v>0.98104505710980738</v>
      </c>
      <c r="N652" s="13">
        <f t="shared" si="47"/>
        <v>1.8954942890192616E-2</v>
      </c>
      <c r="O652" s="4">
        <f t="shared" si="48"/>
        <v>3.592898599704636E-4</v>
      </c>
    </row>
    <row r="653" spans="1:15" x14ac:dyDescent="0.25">
      <c r="A653" s="1">
        <f>Forecast_Data!C647</f>
        <v>2012</v>
      </c>
      <c r="B653" s="1">
        <v>1</v>
      </c>
      <c r="C653" s="1">
        <f>Forecast_Data!E647</f>
        <v>0</v>
      </c>
      <c r="D653" s="1">
        <f>Forecast_Data!F647</f>
        <v>0</v>
      </c>
      <c r="E653" s="1">
        <f>Forecast_Data!G647</f>
        <v>1</v>
      </c>
      <c r="F653" s="1">
        <f>Forecast_Data!H647</f>
        <v>1</v>
      </c>
      <c r="G653" s="1">
        <f>Forecast_Data!I647</f>
        <v>0</v>
      </c>
      <c r="H653" s="1">
        <f>Forecast_Data!J647</f>
        <v>28</v>
      </c>
      <c r="I653" s="1">
        <f>Forecast_Data!K647</f>
        <v>1</v>
      </c>
      <c r="J653" s="1" t="str">
        <f>Forecast_Data!L647</f>
        <v>Nate Kaeding</v>
      </c>
      <c r="K653" s="2">
        <f>VLOOKUP(J653,Estimates!$C$9:$F$35,4,FALSE)</f>
        <v>14.1572163169644</v>
      </c>
      <c r="L653" s="2">
        <f t="shared" si="45"/>
        <v>0.3306</v>
      </c>
      <c r="M653" s="13">
        <f t="shared" si="46"/>
        <v>0.95157938322830482</v>
      </c>
      <c r="N653" s="13">
        <f t="shared" si="47"/>
        <v>4.842061677169518E-2</v>
      </c>
      <c r="O653" s="4">
        <f t="shared" si="48"/>
        <v>2.3445561285513686E-3</v>
      </c>
    </row>
    <row r="654" spans="1:15" x14ac:dyDescent="0.25">
      <c r="A654" s="1">
        <f>Forecast_Data!C648</f>
        <v>2012</v>
      </c>
      <c r="B654" s="1">
        <v>1</v>
      </c>
      <c r="C654" s="1">
        <f>Forecast_Data!E648</f>
        <v>0</v>
      </c>
      <c r="D654" s="1">
        <f>Forecast_Data!F648</f>
        <v>0</v>
      </c>
      <c r="E654" s="1">
        <f>Forecast_Data!G648</f>
        <v>1</v>
      </c>
      <c r="F654" s="1">
        <f>Forecast_Data!H648</f>
        <v>1</v>
      </c>
      <c r="G654" s="1">
        <f>Forecast_Data!I648</f>
        <v>0</v>
      </c>
      <c r="H654" s="1">
        <f>Forecast_Data!J648</f>
        <v>19</v>
      </c>
      <c r="I654" s="1">
        <f>Forecast_Data!K648</f>
        <v>1</v>
      </c>
      <c r="J654" s="1" t="str">
        <f>Forecast_Data!L648</f>
        <v>Nate Kaeding</v>
      </c>
      <c r="K654" s="2">
        <f>VLOOKUP(J654,Estimates!$C$9:$F$35,4,FALSE)</f>
        <v>14.1572163169644</v>
      </c>
      <c r="L654" s="2">
        <f t="shared" si="45"/>
        <v>0.3306</v>
      </c>
      <c r="M654" s="13">
        <f t="shared" si="46"/>
        <v>0.99302141705389801</v>
      </c>
      <c r="N654" s="13">
        <f t="shared" si="47"/>
        <v>6.9785829461019855E-3</v>
      </c>
      <c r="O654" s="4">
        <f t="shared" si="48"/>
        <v>4.870061993562547E-5</v>
      </c>
    </row>
    <row r="655" spans="1:15" x14ac:dyDescent="0.25">
      <c r="A655" s="1">
        <f>Forecast_Data!C649</f>
        <v>2012</v>
      </c>
      <c r="B655" s="1">
        <v>1</v>
      </c>
      <c r="C655" s="1">
        <f>Forecast_Data!E649</f>
        <v>0</v>
      </c>
      <c r="D655" s="1">
        <f>Forecast_Data!F649</f>
        <v>0</v>
      </c>
      <c r="E655" s="1">
        <f>Forecast_Data!G649</f>
        <v>1</v>
      </c>
      <c r="F655" s="1">
        <f>Forecast_Data!H649</f>
        <v>1</v>
      </c>
      <c r="G655" s="1">
        <f>Forecast_Data!I649</f>
        <v>0</v>
      </c>
      <c r="H655" s="1">
        <f>Forecast_Data!J649</f>
        <v>41</v>
      </c>
      <c r="I655" s="1">
        <f>Forecast_Data!K649</f>
        <v>1</v>
      </c>
      <c r="J655" s="1" t="str">
        <f>Forecast_Data!L649</f>
        <v>Nate Kaeding</v>
      </c>
      <c r="K655" s="2">
        <f>VLOOKUP(J655,Estimates!$C$9:$F$35,4,FALSE)</f>
        <v>14.1572163169644</v>
      </c>
      <c r="L655" s="2">
        <f t="shared" si="45"/>
        <v>0.3306</v>
      </c>
      <c r="M655" s="13">
        <f t="shared" si="46"/>
        <v>0.80239492286520819</v>
      </c>
      <c r="N655" s="13">
        <f t="shared" si="47"/>
        <v>0.19760507713479181</v>
      </c>
      <c r="O655" s="4">
        <f t="shared" si="48"/>
        <v>3.9047766509447017E-2</v>
      </c>
    </row>
    <row r="656" spans="1:15" x14ac:dyDescent="0.25">
      <c r="A656" s="1">
        <f>Forecast_Data!C650</f>
        <v>2012</v>
      </c>
      <c r="B656" s="1">
        <v>1</v>
      </c>
      <c r="C656" s="1">
        <f>Forecast_Data!E650</f>
        <v>0</v>
      </c>
      <c r="D656" s="1">
        <f>Forecast_Data!F650</f>
        <v>0</v>
      </c>
      <c r="E656" s="1">
        <f>Forecast_Data!G650</f>
        <v>1</v>
      </c>
      <c r="F656" s="1">
        <f>Forecast_Data!H650</f>
        <v>1</v>
      </c>
      <c r="G656" s="1">
        <f>Forecast_Data!I650</f>
        <v>0</v>
      </c>
      <c r="H656" s="1">
        <f>Forecast_Data!J650</f>
        <v>45</v>
      </c>
      <c r="I656" s="1">
        <f>Forecast_Data!K650</f>
        <v>1</v>
      </c>
      <c r="J656" s="1" t="str">
        <f>Forecast_Data!L650</f>
        <v>Nate Kaeding</v>
      </c>
      <c r="K656" s="2">
        <f>VLOOKUP(J656,Estimates!$C$9:$F$35,4,FALSE)</f>
        <v>14.1572163169644</v>
      </c>
      <c r="L656" s="2">
        <f t="shared" si="45"/>
        <v>0.3306</v>
      </c>
      <c r="M656" s="13">
        <f t="shared" si="46"/>
        <v>0.73417821914244075</v>
      </c>
      <c r="N656" s="13">
        <f t="shared" si="47"/>
        <v>0.26582178085755925</v>
      </c>
      <c r="O656" s="4">
        <f t="shared" si="48"/>
        <v>7.066121917828426E-2</v>
      </c>
    </row>
    <row r="657" spans="1:15" x14ac:dyDescent="0.25">
      <c r="A657" s="1">
        <f>Forecast_Data!C651</f>
        <v>2012</v>
      </c>
      <c r="B657" s="1">
        <v>1</v>
      </c>
      <c r="C657" s="1">
        <f>Forecast_Data!E651</f>
        <v>0</v>
      </c>
      <c r="D657" s="1">
        <f>Forecast_Data!F651</f>
        <v>0</v>
      </c>
      <c r="E657" s="1">
        <f>Forecast_Data!G651</f>
        <v>0</v>
      </c>
      <c r="F657" s="1">
        <f>Forecast_Data!H651</f>
        <v>1</v>
      </c>
      <c r="G657" s="1">
        <f>Forecast_Data!I651</f>
        <v>0</v>
      </c>
      <c r="H657" s="1">
        <f>Forecast_Data!J651</f>
        <v>26</v>
      </c>
      <c r="I657" s="1">
        <f>Forecast_Data!K651</f>
        <v>1</v>
      </c>
      <c r="J657" s="1" t="str">
        <f>Forecast_Data!L651</f>
        <v>Nate Kaeding</v>
      </c>
      <c r="K657" s="2">
        <f>VLOOKUP(J657,Estimates!$C$9:$F$35,4,FALSE)</f>
        <v>14.1572163169644</v>
      </c>
      <c r="L657" s="2">
        <f t="shared" si="45"/>
        <v>0.3306</v>
      </c>
      <c r="M657" s="13">
        <f t="shared" si="46"/>
        <v>0.97155662088589723</v>
      </c>
      <c r="N657" s="13">
        <f t="shared" si="47"/>
        <v>2.8443379114102774E-2</v>
      </c>
      <c r="O657" s="4">
        <f t="shared" si="48"/>
        <v>8.0902581542857785E-4</v>
      </c>
    </row>
    <row r="658" spans="1:15" x14ac:dyDescent="0.25">
      <c r="A658" s="1">
        <f>Forecast_Data!C652</f>
        <v>2012</v>
      </c>
      <c r="B658" s="1">
        <v>1</v>
      </c>
      <c r="C658" s="1">
        <f>Forecast_Data!E652</f>
        <v>0</v>
      </c>
      <c r="D658" s="1">
        <f>Forecast_Data!F652</f>
        <v>0</v>
      </c>
      <c r="E658" s="1">
        <f>Forecast_Data!G652</f>
        <v>1</v>
      </c>
      <c r="F658" s="1">
        <f>Forecast_Data!H652</f>
        <v>1</v>
      </c>
      <c r="G658" s="1">
        <f>Forecast_Data!I652</f>
        <v>0</v>
      </c>
      <c r="H658" s="1">
        <f>Forecast_Data!J652</f>
        <v>41</v>
      </c>
      <c r="I658" s="1">
        <f>Forecast_Data!K652</f>
        <v>1</v>
      </c>
      <c r="J658" s="1" t="str">
        <f>Forecast_Data!L652</f>
        <v>Nate Kaeding</v>
      </c>
      <c r="K658" s="2">
        <f>VLOOKUP(J658,Estimates!$C$9:$F$35,4,FALSE)</f>
        <v>14.1572163169644</v>
      </c>
      <c r="L658" s="2">
        <f t="shared" si="45"/>
        <v>0.3306</v>
      </c>
      <c r="M658" s="13">
        <f t="shared" si="46"/>
        <v>0.80239492286520819</v>
      </c>
      <c r="N658" s="13">
        <f t="shared" si="47"/>
        <v>0.19760507713479181</v>
      </c>
      <c r="O658" s="4">
        <f t="shared" si="48"/>
        <v>3.9047766509447017E-2</v>
      </c>
    </row>
    <row r="659" spans="1:15" x14ac:dyDescent="0.25">
      <c r="A659" s="1">
        <f>Forecast_Data!C653</f>
        <v>2012</v>
      </c>
      <c r="B659" s="1">
        <v>1</v>
      </c>
      <c r="C659" s="1">
        <f>Forecast_Data!E653</f>
        <v>0</v>
      </c>
      <c r="D659" s="1">
        <f>Forecast_Data!F653</f>
        <v>0</v>
      </c>
      <c r="E659" s="1">
        <f>Forecast_Data!G653</f>
        <v>0</v>
      </c>
      <c r="F659" s="1">
        <f>Forecast_Data!H653</f>
        <v>1</v>
      </c>
      <c r="G659" s="1">
        <f>Forecast_Data!I653</f>
        <v>0</v>
      </c>
      <c r="H659" s="1">
        <f>Forecast_Data!J653</f>
        <v>46</v>
      </c>
      <c r="I659" s="1">
        <f>Forecast_Data!K653</f>
        <v>0</v>
      </c>
      <c r="J659" s="1" t="str">
        <f>Forecast_Data!L653</f>
        <v>Nate Kaeding</v>
      </c>
      <c r="K659" s="2">
        <f>VLOOKUP(J659,Estimates!$C$9:$F$35,4,FALSE)</f>
        <v>14.1572163169644</v>
      </c>
      <c r="L659" s="2">
        <f t="shared" si="45"/>
        <v>0.3306</v>
      </c>
      <c r="M659" s="13">
        <f t="shared" si="46"/>
        <v>0.75333530123271542</v>
      </c>
      <c r="N659" s="13">
        <f t="shared" si="47"/>
        <v>-0.75333530123271542</v>
      </c>
      <c r="O659" s="4">
        <f t="shared" si="48"/>
        <v>0.56751407608338611</v>
      </c>
    </row>
    <row r="660" spans="1:15" x14ac:dyDescent="0.25">
      <c r="A660" s="1">
        <f>Forecast_Data!C654</f>
        <v>2012</v>
      </c>
      <c r="B660" s="1">
        <v>1</v>
      </c>
      <c r="C660" s="1">
        <f>Forecast_Data!E654</f>
        <v>0</v>
      </c>
      <c r="D660" s="1">
        <f>Forecast_Data!F654</f>
        <v>0</v>
      </c>
      <c r="E660" s="1">
        <f>Forecast_Data!G654</f>
        <v>0</v>
      </c>
      <c r="F660" s="1">
        <f>Forecast_Data!H654</f>
        <v>1</v>
      </c>
      <c r="G660" s="1">
        <f>Forecast_Data!I654</f>
        <v>0</v>
      </c>
      <c r="H660" s="1">
        <f>Forecast_Data!J654</f>
        <v>45</v>
      </c>
      <c r="I660" s="1">
        <f>Forecast_Data!K654</f>
        <v>1</v>
      </c>
      <c r="J660" s="1" t="str">
        <f>Forecast_Data!L654</f>
        <v>Nate Kaeding</v>
      </c>
      <c r="K660" s="2">
        <f>VLOOKUP(J660,Estimates!$C$9:$F$35,4,FALSE)</f>
        <v>14.1572163169644</v>
      </c>
      <c r="L660" s="2">
        <f t="shared" si="45"/>
        <v>0.3306</v>
      </c>
      <c r="M660" s="13">
        <f t="shared" si="46"/>
        <v>0.77134827643706938</v>
      </c>
      <c r="N660" s="13">
        <f t="shared" si="47"/>
        <v>0.22865172356293062</v>
      </c>
      <c r="O660" s="4">
        <f t="shared" si="48"/>
        <v>5.2281610688298841E-2</v>
      </c>
    </row>
    <row r="661" spans="1:15" x14ac:dyDescent="0.25">
      <c r="A661" s="1">
        <f>Forecast_Data!C655</f>
        <v>2012</v>
      </c>
      <c r="B661" s="1">
        <v>1</v>
      </c>
      <c r="C661" s="1">
        <f>Forecast_Data!E655</f>
        <v>0</v>
      </c>
      <c r="D661" s="1">
        <f>Forecast_Data!F655</f>
        <v>1</v>
      </c>
      <c r="E661" s="1">
        <f>Forecast_Data!G655</f>
        <v>1</v>
      </c>
      <c r="F661" s="1">
        <f>Forecast_Data!H655</f>
        <v>0</v>
      </c>
      <c r="G661" s="1">
        <f>Forecast_Data!I655</f>
        <v>0</v>
      </c>
      <c r="H661" s="1">
        <f>Forecast_Data!J655</f>
        <v>41</v>
      </c>
      <c r="I661" s="1">
        <f>Forecast_Data!K655</f>
        <v>0</v>
      </c>
      <c r="J661" s="1" t="str">
        <f>Forecast_Data!L655</f>
        <v>Nate Kaeding</v>
      </c>
      <c r="K661" s="2">
        <f>VLOOKUP(J661,Estimates!$C$9:$F$35,4,FALSE)</f>
        <v>14.1572163169644</v>
      </c>
      <c r="L661" s="2">
        <f t="shared" si="45"/>
        <v>0.3306</v>
      </c>
      <c r="M661" s="13">
        <f t="shared" si="46"/>
        <v>0.78105710821869945</v>
      </c>
      <c r="N661" s="13">
        <f t="shared" si="47"/>
        <v>-0.78105710821869945</v>
      </c>
      <c r="O661" s="4">
        <f t="shared" si="48"/>
        <v>0.61005020629895723</v>
      </c>
    </row>
    <row r="662" spans="1:15" x14ac:dyDescent="0.25">
      <c r="A662" s="1">
        <f>Forecast_Data!C656</f>
        <v>2012</v>
      </c>
      <c r="B662" s="1">
        <v>1</v>
      </c>
      <c r="C662" s="1">
        <f>Forecast_Data!E656</f>
        <v>0</v>
      </c>
      <c r="D662" s="1">
        <f>Forecast_Data!F656</f>
        <v>0</v>
      </c>
      <c r="E662" s="1">
        <f>Forecast_Data!G656</f>
        <v>0</v>
      </c>
      <c r="F662" s="1">
        <f>Forecast_Data!H656</f>
        <v>1</v>
      </c>
      <c r="G662" s="1">
        <f>Forecast_Data!I656</f>
        <v>0</v>
      </c>
      <c r="H662" s="1">
        <f>Forecast_Data!J656</f>
        <v>20</v>
      </c>
      <c r="I662" s="1">
        <f>Forecast_Data!K656</f>
        <v>0</v>
      </c>
      <c r="J662" s="1" t="str">
        <f>Forecast_Data!L656</f>
        <v>Olindo Mare</v>
      </c>
      <c r="K662" s="2">
        <f>VLOOKUP(J662,Estimates!$C$9:$F$35,4,FALSE)</f>
        <v>14.003002846446201</v>
      </c>
      <c r="L662" s="2">
        <f t="shared" si="45"/>
        <v>0.3306</v>
      </c>
      <c r="M662" s="13">
        <f t="shared" si="46"/>
        <v>0.9912365298778516</v>
      </c>
      <c r="N662" s="13">
        <f t="shared" si="47"/>
        <v>-0.9912365298778516</v>
      </c>
      <c r="O662" s="4">
        <f t="shared" si="48"/>
        <v>0.98254985816428497</v>
      </c>
    </row>
    <row r="663" spans="1:15" x14ac:dyDescent="0.25">
      <c r="A663" s="1">
        <f>Forecast_Data!C657</f>
        <v>2012</v>
      </c>
      <c r="B663" s="1">
        <v>1</v>
      </c>
      <c r="C663" s="1">
        <f>Forecast_Data!E657</f>
        <v>0</v>
      </c>
      <c r="D663" s="1">
        <f>Forecast_Data!F657</f>
        <v>0</v>
      </c>
      <c r="E663" s="1">
        <f>Forecast_Data!G657</f>
        <v>0</v>
      </c>
      <c r="F663" s="1">
        <f>Forecast_Data!H657</f>
        <v>0</v>
      </c>
      <c r="G663" s="1">
        <f>Forecast_Data!I657</f>
        <v>0</v>
      </c>
      <c r="H663" s="1">
        <f>Forecast_Data!J657</f>
        <v>33</v>
      </c>
      <c r="I663" s="1">
        <f>Forecast_Data!K657</f>
        <v>1</v>
      </c>
      <c r="J663" s="1" t="str">
        <f>Forecast_Data!L657</f>
        <v>Olindo Mare</v>
      </c>
      <c r="K663" s="2">
        <f>VLOOKUP(J663,Estimates!$C$9:$F$35,4,FALSE)</f>
        <v>14.003002846446201</v>
      </c>
      <c r="L663" s="2">
        <f t="shared" si="45"/>
        <v>0.3306</v>
      </c>
      <c r="M663" s="13">
        <f t="shared" si="46"/>
        <v>0.92663222922624167</v>
      </c>
      <c r="N663" s="13">
        <f t="shared" si="47"/>
        <v>7.3367770773758334E-2</v>
      </c>
      <c r="O663" s="4">
        <f t="shared" si="48"/>
        <v>5.3828297883107478E-3</v>
      </c>
    </row>
    <row r="664" spans="1:15" x14ac:dyDescent="0.25">
      <c r="A664" s="1">
        <f>Forecast_Data!C658</f>
        <v>2012</v>
      </c>
      <c r="B664" s="1">
        <v>1</v>
      </c>
      <c r="C664" s="1">
        <f>Forecast_Data!E658</f>
        <v>0</v>
      </c>
      <c r="D664" s="1">
        <f>Forecast_Data!F658</f>
        <v>0</v>
      </c>
      <c r="E664" s="1">
        <f>Forecast_Data!G658</f>
        <v>0</v>
      </c>
      <c r="F664" s="1">
        <f>Forecast_Data!H658</f>
        <v>0</v>
      </c>
      <c r="G664" s="1">
        <f>Forecast_Data!I658</f>
        <v>0</v>
      </c>
      <c r="H664" s="1">
        <f>Forecast_Data!J658</f>
        <v>43</v>
      </c>
      <c r="I664" s="1">
        <f>Forecast_Data!K658</f>
        <v>0</v>
      </c>
      <c r="J664" s="1" t="str">
        <f>Forecast_Data!L658</f>
        <v>Olindo Mare</v>
      </c>
      <c r="K664" s="2">
        <f>VLOOKUP(J664,Estimates!$C$9:$F$35,4,FALSE)</f>
        <v>14.003002846446201</v>
      </c>
      <c r="L664" s="2">
        <f t="shared" si="45"/>
        <v>0.3306</v>
      </c>
      <c r="M664" s="13">
        <f t="shared" si="46"/>
        <v>0.815851553351568</v>
      </c>
      <c r="N664" s="13">
        <f t="shared" si="47"/>
        <v>-0.815851553351568</v>
      </c>
      <c r="O664" s="4">
        <f t="shared" si="48"/>
        <v>0.66561375710616644</v>
      </c>
    </row>
    <row r="665" spans="1:15" x14ac:dyDescent="0.25">
      <c r="A665" s="1">
        <f>Forecast_Data!C659</f>
        <v>2012</v>
      </c>
      <c r="B665" s="1">
        <v>1</v>
      </c>
      <c r="C665" s="1">
        <f>Forecast_Data!E659</f>
        <v>0</v>
      </c>
      <c r="D665" s="1">
        <f>Forecast_Data!F659</f>
        <v>0</v>
      </c>
      <c r="E665" s="1">
        <f>Forecast_Data!G659</f>
        <v>0</v>
      </c>
      <c r="F665" s="1">
        <f>Forecast_Data!H659</f>
        <v>0</v>
      </c>
      <c r="G665" s="1">
        <f>Forecast_Data!I659</f>
        <v>0</v>
      </c>
      <c r="H665" s="1">
        <f>Forecast_Data!J659</f>
        <v>40</v>
      </c>
      <c r="I665" s="1">
        <f>Forecast_Data!K659</f>
        <v>1</v>
      </c>
      <c r="J665" s="1" t="str">
        <f>Forecast_Data!L659</f>
        <v>Olindo Mare</v>
      </c>
      <c r="K665" s="2">
        <f>VLOOKUP(J665,Estimates!$C$9:$F$35,4,FALSE)</f>
        <v>14.003002846446201</v>
      </c>
      <c r="L665" s="2">
        <f t="shared" si="45"/>
        <v>0.3306</v>
      </c>
      <c r="M665" s="13">
        <f t="shared" si="46"/>
        <v>0.85530416519928221</v>
      </c>
      <c r="N665" s="13">
        <f t="shared" si="47"/>
        <v>0.14469583480071779</v>
      </c>
      <c r="O665" s="4">
        <f t="shared" si="48"/>
        <v>2.0936884608676615E-2</v>
      </c>
    </row>
    <row r="666" spans="1:15" x14ac:dyDescent="0.25">
      <c r="A666" s="1">
        <f>Forecast_Data!C660</f>
        <v>2012</v>
      </c>
      <c r="B666" s="1">
        <v>1</v>
      </c>
      <c r="C666" s="1">
        <f>Forecast_Data!E660</f>
        <v>0</v>
      </c>
      <c r="D666" s="1">
        <f>Forecast_Data!F660</f>
        <v>0</v>
      </c>
      <c r="E666" s="1">
        <f>Forecast_Data!G660</f>
        <v>0</v>
      </c>
      <c r="F666" s="1">
        <f>Forecast_Data!H660</f>
        <v>0</v>
      </c>
      <c r="G666" s="1">
        <f>Forecast_Data!I660</f>
        <v>0</v>
      </c>
      <c r="H666" s="1">
        <f>Forecast_Data!J660</f>
        <v>28</v>
      </c>
      <c r="I666" s="1">
        <f>Forecast_Data!K660</f>
        <v>1</v>
      </c>
      <c r="J666" s="1" t="str">
        <f>Forecast_Data!L660</f>
        <v>Olindo Mare</v>
      </c>
      <c r="K666" s="2">
        <f>VLOOKUP(J666,Estimates!$C$9:$F$35,4,FALSE)</f>
        <v>14.003002846446201</v>
      </c>
      <c r="L666" s="2">
        <f t="shared" si="45"/>
        <v>0.3306</v>
      </c>
      <c r="M666" s="13">
        <f t="shared" si="46"/>
        <v>0.96292260755505454</v>
      </c>
      <c r="N666" s="13">
        <f t="shared" si="47"/>
        <v>3.7077392444945456E-2</v>
      </c>
      <c r="O666" s="4">
        <f t="shared" si="48"/>
        <v>1.3747330305164983E-3</v>
      </c>
    </row>
    <row r="667" spans="1:15" x14ac:dyDescent="0.25">
      <c r="A667" s="1">
        <f>Forecast_Data!C661</f>
        <v>2012</v>
      </c>
      <c r="B667" s="1">
        <v>1</v>
      </c>
      <c r="C667" s="1">
        <f>Forecast_Data!E661</f>
        <v>0</v>
      </c>
      <c r="D667" s="1">
        <f>Forecast_Data!F661</f>
        <v>0</v>
      </c>
      <c r="E667" s="1">
        <f>Forecast_Data!G661</f>
        <v>0</v>
      </c>
      <c r="F667" s="1">
        <f>Forecast_Data!H661</f>
        <v>0</v>
      </c>
      <c r="G667" s="1">
        <f>Forecast_Data!I661</f>
        <v>0</v>
      </c>
      <c r="H667" s="1">
        <f>Forecast_Data!J661</f>
        <v>20</v>
      </c>
      <c r="I667" s="1">
        <f>Forecast_Data!K661</f>
        <v>1</v>
      </c>
      <c r="J667" s="1" t="str">
        <f>Forecast_Data!L661</f>
        <v>Olindo Mare</v>
      </c>
      <c r="K667" s="2">
        <f>VLOOKUP(J667,Estimates!$C$9:$F$35,4,FALSE)</f>
        <v>14.003002846446201</v>
      </c>
      <c r="L667" s="2">
        <f t="shared" si="45"/>
        <v>0.3306</v>
      </c>
      <c r="M667" s="13">
        <f t="shared" si="46"/>
        <v>0.9930450929404494</v>
      </c>
      <c r="N667" s="13">
        <f t="shared" si="47"/>
        <v>6.9549070595505968E-3</v>
      </c>
      <c r="O667" s="4">
        <f t="shared" si="48"/>
        <v>4.8370732206986733E-5</v>
      </c>
    </row>
    <row r="668" spans="1:15" x14ac:dyDescent="0.25">
      <c r="A668" s="1">
        <f>Forecast_Data!C662</f>
        <v>2012</v>
      </c>
      <c r="B668" s="1">
        <v>1</v>
      </c>
      <c r="C668" s="1">
        <f>Forecast_Data!E662</f>
        <v>0</v>
      </c>
      <c r="D668" s="1">
        <f>Forecast_Data!F662</f>
        <v>1</v>
      </c>
      <c r="E668" s="1">
        <f>Forecast_Data!G662</f>
        <v>0</v>
      </c>
      <c r="F668" s="1">
        <f>Forecast_Data!H662</f>
        <v>1</v>
      </c>
      <c r="G668" s="1">
        <f>Forecast_Data!I662</f>
        <v>0</v>
      </c>
      <c r="H668" s="1">
        <f>Forecast_Data!J662</f>
        <v>34</v>
      </c>
      <c r="I668" s="1">
        <f>Forecast_Data!K662</f>
        <v>1</v>
      </c>
      <c r="J668" s="1" t="str">
        <f>Forecast_Data!L662</f>
        <v>Olindo Mare</v>
      </c>
      <c r="K668" s="2">
        <f>VLOOKUP(J668,Estimates!$C$9:$F$35,4,FALSE)</f>
        <v>14.003002846446201</v>
      </c>
      <c r="L668" s="2">
        <f t="shared" si="45"/>
        <v>0.3306</v>
      </c>
      <c r="M668" s="13">
        <f t="shared" si="46"/>
        <v>0.86038615200388124</v>
      </c>
      <c r="N668" s="13">
        <f t="shared" si="47"/>
        <v>0.13961384799611876</v>
      </c>
      <c r="O668" s="4">
        <f t="shared" si="48"/>
        <v>1.9492026552283354E-2</v>
      </c>
    </row>
    <row r="669" spans="1:15" x14ac:dyDescent="0.25">
      <c r="A669" s="1">
        <f>Forecast_Data!C663</f>
        <v>2012</v>
      </c>
      <c r="B669" s="1">
        <v>1</v>
      </c>
      <c r="C669" s="1">
        <f>Forecast_Data!E663</f>
        <v>0</v>
      </c>
      <c r="D669" s="1">
        <f>Forecast_Data!F663</f>
        <v>1</v>
      </c>
      <c r="E669" s="1">
        <f>Forecast_Data!G663</f>
        <v>0</v>
      </c>
      <c r="F669" s="1">
        <f>Forecast_Data!H663</f>
        <v>1</v>
      </c>
      <c r="G669" s="1">
        <f>Forecast_Data!I663</f>
        <v>0</v>
      </c>
      <c r="H669" s="1">
        <f>Forecast_Data!J663</f>
        <v>34</v>
      </c>
      <c r="I669" s="1">
        <f>Forecast_Data!K663</f>
        <v>1</v>
      </c>
      <c r="J669" s="1" t="str">
        <f>Forecast_Data!L663</f>
        <v>Olindo Mare</v>
      </c>
      <c r="K669" s="2">
        <f>VLOOKUP(J669,Estimates!$C$9:$F$35,4,FALSE)</f>
        <v>14.003002846446201</v>
      </c>
      <c r="L669" s="2">
        <f t="shared" si="45"/>
        <v>0.3306</v>
      </c>
      <c r="M669" s="13">
        <f t="shared" si="46"/>
        <v>0.86038615200388124</v>
      </c>
      <c r="N669" s="13">
        <f t="shared" si="47"/>
        <v>0.13961384799611876</v>
      </c>
      <c r="O669" s="4">
        <f t="shared" si="48"/>
        <v>1.9492026552283354E-2</v>
      </c>
    </row>
    <row r="670" spans="1:15" x14ac:dyDescent="0.25">
      <c r="A670" s="1">
        <f>Forecast_Data!C664</f>
        <v>2012</v>
      </c>
      <c r="B670" s="1">
        <v>1</v>
      </c>
      <c r="C670" s="1">
        <f>Forecast_Data!E664</f>
        <v>0</v>
      </c>
      <c r="D670" s="1">
        <f>Forecast_Data!F664</f>
        <v>0</v>
      </c>
      <c r="E670" s="1">
        <f>Forecast_Data!G664</f>
        <v>0</v>
      </c>
      <c r="F670" s="1">
        <f>Forecast_Data!H664</f>
        <v>0</v>
      </c>
      <c r="G670" s="1">
        <f>Forecast_Data!I664</f>
        <v>0</v>
      </c>
      <c r="H670" s="1">
        <f>Forecast_Data!J664</f>
        <v>51</v>
      </c>
      <c r="I670" s="1">
        <f>Forecast_Data!K664</f>
        <v>1</v>
      </c>
      <c r="J670" s="1" t="str">
        <f>Forecast_Data!L664</f>
        <v>Phil Dawson</v>
      </c>
      <c r="K670" s="2">
        <f>VLOOKUP(J670,Estimates!$C$9:$F$35,4,FALSE)</f>
        <v>14.401395426773099</v>
      </c>
      <c r="L670" s="2">
        <f t="shared" si="45"/>
        <v>0.3306</v>
      </c>
      <c r="M670" s="13">
        <f t="shared" si="46"/>
        <v>0.73940170721407528</v>
      </c>
      <c r="N670" s="13">
        <f t="shared" si="47"/>
        <v>0.26059829278592472</v>
      </c>
      <c r="O670" s="4">
        <f t="shared" si="48"/>
        <v>6.7911470202938543E-2</v>
      </c>
    </row>
    <row r="671" spans="1:15" x14ac:dyDescent="0.25">
      <c r="A671" s="1">
        <f>Forecast_Data!C665</f>
        <v>2012</v>
      </c>
      <c r="B671" s="1">
        <v>1</v>
      </c>
      <c r="C671" s="1">
        <f>Forecast_Data!E665</f>
        <v>0</v>
      </c>
      <c r="D671" s="1">
        <f>Forecast_Data!F665</f>
        <v>0</v>
      </c>
      <c r="E671" s="1">
        <f>Forecast_Data!G665</f>
        <v>0</v>
      </c>
      <c r="F671" s="1">
        <f>Forecast_Data!H665</f>
        <v>0</v>
      </c>
      <c r="G671" s="1">
        <f>Forecast_Data!I665</f>
        <v>0</v>
      </c>
      <c r="H671" s="1">
        <f>Forecast_Data!J665</f>
        <v>37</v>
      </c>
      <c r="I671" s="1">
        <f>Forecast_Data!K665</f>
        <v>1</v>
      </c>
      <c r="J671" s="1" t="str">
        <f>Forecast_Data!L665</f>
        <v>Phil Dawson</v>
      </c>
      <c r="K671" s="2">
        <f>VLOOKUP(J671,Estimates!$C$9:$F$35,4,FALSE)</f>
        <v>14.401395426773099</v>
      </c>
      <c r="L671" s="2">
        <f t="shared" si="45"/>
        <v>0.3306</v>
      </c>
      <c r="M671" s="13">
        <f t="shared" si="46"/>
        <v>0.92254422076787967</v>
      </c>
      <c r="N671" s="13">
        <f t="shared" si="47"/>
        <v>7.7455779232120325E-2</v>
      </c>
      <c r="O671" s="4">
        <f t="shared" si="48"/>
        <v>5.9993977364549622E-3</v>
      </c>
    </row>
    <row r="672" spans="1:15" x14ac:dyDescent="0.25">
      <c r="A672" s="1">
        <f>Forecast_Data!C666</f>
        <v>2013</v>
      </c>
      <c r="B672" s="1">
        <v>1</v>
      </c>
      <c r="C672" s="1">
        <f>Forecast_Data!E666</f>
        <v>0</v>
      </c>
      <c r="D672" s="1">
        <f>Forecast_Data!F666</f>
        <v>0</v>
      </c>
      <c r="E672" s="1">
        <f>Forecast_Data!G666</f>
        <v>0</v>
      </c>
      <c r="F672" s="1">
        <f>Forecast_Data!H666</f>
        <v>0</v>
      </c>
      <c r="G672" s="1">
        <f>Forecast_Data!I666</f>
        <v>0</v>
      </c>
      <c r="H672" s="1">
        <f>Forecast_Data!J666</f>
        <v>53</v>
      </c>
      <c r="I672" s="1">
        <f>Forecast_Data!K666</f>
        <v>0</v>
      </c>
      <c r="J672" s="1" t="str">
        <f>Forecast_Data!L666</f>
        <v>Phil Dawson</v>
      </c>
      <c r="K672" s="2">
        <f>VLOOKUP(J672,Estimates!$C$9:$F$35,4,FALSE)</f>
        <v>14.401395426773099</v>
      </c>
      <c r="L672" s="2">
        <f t="shared" si="45"/>
        <v>0.37260000000000004</v>
      </c>
      <c r="M672" s="13">
        <f t="shared" si="46"/>
        <v>0.69563644848892747</v>
      </c>
      <c r="N672" s="13">
        <f t="shared" si="47"/>
        <v>-0.69563644848892747</v>
      </c>
      <c r="O672" s="4">
        <f t="shared" si="48"/>
        <v>0.48391006846628826</v>
      </c>
    </row>
    <row r="673" spans="1:15" x14ac:dyDescent="0.25">
      <c r="A673" s="1">
        <f>Forecast_Data!C667</f>
        <v>2013</v>
      </c>
      <c r="B673" s="1">
        <v>1</v>
      </c>
      <c r="C673" s="1">
        <f>Forecast_Data!E667</f>
        <v>0</v>
      </c>
      <c r="D673" s="1">
        <f>Forecast_Data!F667</f>
        <v>0</v>
      </c>
      <c r="E673" s="1">
        <f>Forecast_Data!G667</f>
        <v>0</v>
      </c>
      <c r="F673" s="1">
        <f>Forecast_Data!H667</f>
        <v>0</v>
      </c>
      <c r="G673" s="1">
        <f>Forecast_Data!I667</f>
        <v>0</v>
      </c>
      <c r="H673" s="1">
        <f>Forecast_Data!J667</f>
        <v>71</v>
      </c>
      <c r="I673" s="1">
        <f>Forecast_Data!K667</f>
        <v>0</v>
      </c>
      <c r="J673" s="1" t="str">
        <f>Forecast_Data!L667</f>
        <v>Phil Dawson</v>
      </c>
      <c r="K673" s="2">
        <f>VLOOKUP(J673,Estimates!$C$9:$F$35,4,FALSE)</f>
        <v>14.401395426773099</v>
      </c>
      <c r="L673" s="2">
        <f t="shared" si="45"/>
        <v>0.37260000000000004</v>
      </c>
      <c r="M673" s="13">
        <f t="shared" si="46"/>
        <v>2.880078555899919E-2</v>
      </c>
      <c r="N673" s="13">
        <f t="shared" si="47"/>
        <v>-2.880078555899919E-2</v>
      </c>
      <c r="O673" s="4">
        <f t="shared" si="48"/>
        <v>8.2948524881545623E-4</v>
      </c>
    </row>
    <row r="674" spans="1:15" x14ac:dyDescent="0.25">
      <c r="A674" s="1">
        <f>Forecast_Data!C668</f>
        <v>2013</v>
      </c>
      <c r="B674" s="1">
        <v>1</v>
      </c>
      <c r="C674" s="1">
        <f>Forecast_Data!E668</f>
        <v>0</v>
      </c>
      <c r="D674" s="1">
        <f>Forecast_Data!F668</f>
        <v>0</v>
      </c>
      <c r="E674" s="1">
        <f>Forecast_Data!G668</f>
        <v>0</v>
      </c>
      <c r="F674" s="1">
        <f>Forecast_Data!H668</f>
        <v>0</v>
      </c>
      <c r="G674" s="1">
        <f>Forecast_Data!I668</f>
        <v>0</v>
      </c>
      <c r="H674" s="1">
        <f>Forecast_Data!J668</f>
        <v>55</v>
      </c>
      <c r="I674" s="1">
        <f>Forecast_Data!K668</f>
        <v>1</v>
      </c>
      <c r="J674" s="1" t="str">
        <f>Forecast_Data!L668</f>
        <v>Phil Dawson</v>
      </c>
      <c r="K674" s="2">
        <f>VLOOKUP(J674,Estimates!$C$9:$F$35,4,FALSE)</f>
        <v>14.401395426773099</v>
      </c>
      <c r="L674" s="2">
        <f t="shared" si="45"/>
        <v>0.37260000000000004</v>
      </c>
      <c r="M674" s="13">
        <f t="shared" si="46"/>
        <v>0.63141800616245836</v>
      </c>
      <c r="N674" s="13">
        <f t="shared" si="47"/>
        <v>0.36858199383754164</v>
      </c>
      <c r="O674" s="4">
        <f t="shared" si="48"/>
        <v>0.13585268618125759</v>
      </c>
    </row>
    <row r="675" spans="1:15" x14ac:dyDescent="0.25">
      <c r="A675" s="1">
        <f>Forecast_Data!C669</f>
        <v>2013</v>
      </c>
      <c r="B675" s="1">
        <v>1</v>
      </c>
      <c r="C675" s="1">
        <f>Forecast_Data!E669</f>
        <v>0</v>
      </c>
      <c r="D675" s="1">
        <f>Forecast_Data!F669</f>
        <v>0</v>
      </c>
      <c r="E675" s="1">
        <f>Forecast_Data!G669</f>
        <v>0</v>
      </c>
      <c r="F675" s="1">
        <f>Forecast_Data!H669</f>
        <v>0</v>
      </c>
      <c r="G675" s="1">
        <f>Forecast_Data!I669</f>
        <v>0</v>
      </c>
      <c r="H675" s="1">
        <f>Forecast_Data!J669</f>
        <v>29</v>
      </c>
      <c r="I675" s="1">
        <f>Forecast_Data!K669</f>
        <v>1</v>
      </c>
      <c r="J675" s="1" t="str">
        <f>Forecast_Data!L669</f>
        <v>Phil Dawson</v>
      </c>
      <c r="K675" s="2">
        <f>VLOOKUP(J675,Estimates!$C$9:$F$35,4,FALSE)</f>
        <v>14.401395426773099</v>
      </c>
      <c r="L675" s="2">
        <f t="shared" si="45"/>
        <v>0.37260000000000004</v>
      </c>
      <c r="M675" s="13">
        <f t="shared" si="46"/>
        <v>0.97169952214612476</v>
      </c>
      <c r="N675" s="13">
        <f t="shared" si="47"/>
        <v>2.8300477853875239E-2</v>
      </c>
      <c r="O675" s="4">
        <f t="shared" si="48"/>
        <v>8.0091704675768285E-4</v>
      </c>
    </row>
    <row r="676" spans="1:15" x14ac:dyDescent="0.25">
      <c r="A676" s="1">
        <f>Forecast_Data!C670</f>
        <v>2014</v>
      </c>
      <c r="B676" s="1">
        <v>1</v>
      </c>
      <c r="C676" s="1">
        <f>Forecast_Data!E670</f>
        <v>0</v>
      </c>
      <c r="D676" s="1">
        <f>Forecast_Data!F670</f>
        <v>0</v>
      </c>
      <c r="E676" s="1">
        <f>Forecast_Data!G670</f>
        <v>0</v>
      </c>
      <c r="F676" s="1">
        <f>Forecast_Data!H670</f>
        <v>0</v>
      </c>
      <c r="G676" s="1">
        <f>Forecast_Data!I670</f>
        <v>0</v>
      </c>
      <c r="H676" s="1">
        <f>Forecast_Data!J670</f>
        <v>37</v>
      </c>
      <c r="I676" s="1">
        <f>Forecast_Data!K670</f>
        <v>0</v>
      </c>
      <c r="J676" s="1" t="str">
        <f>Forecast_Data!L670</f>
        <v>Phil Dawson</v>
      </c>
      <c r="K676" s="2">
        <f>VLOOKUP(J676,Estimates!$C$9:$F$35,4,FALSE)</f>
        <v>14.401395426773099</v>
      </c>
      <c r="L676" s="2">
        <f t="shared" si="45"/>
        <v>0.41460000000000008</v>
      </c>
      <c r="M676" s="13">
        <f t="shared" si="46"/>
        <v>0.92833752486919507</v>
      </c>
      <c r="N676" s="13">
        <f t="shared" si="47"/>
        <v>-0.92833752486919507</v>
      </c>
      <c r="O676" s="4">
        <f t="shared" si="48"/>
        <v>0.86181056008026335</v>
      </c>
    </row>
    <row r="677" spans="1:15" x14ac:dyDescent="0.25">
      <c r="A677" s="1">
        <f>Forecast_Data!C671</f>
        <v>2014</v>
      </c>
      <c r="B677" s="1">
        <v>1</v>
      </c>
      <c r="C677" s="1">
        <f>Forecast_Data!E671</f>
        <v>0</v>
      </c>
      <c r="D677" s="1">
        <f>Forecast_Data!F671</f>
        <v>0</v>
      </c>
      <c r="E677" s="1">
        <f>Forecast_Data!G671</f>
        <v>0</v>
      </c>
      <c r="F677" s="1">
        <f>Forecast_Data!H671</f>
        <v>1</v>
      </c>
      <c r="G677" s="1">
        <f>Forecast_Data!I671</f>
        <v>0</v>
      </c>
      <c r="H677" s="1">
        <f>Forecast_Data!J671</f>
        <v>45</v>
      </c>
      <c r="I677" s="1">
        <f>Forecast_Data!K671</f>
        <v>0</v>
      </c>
      <c r="J677" s="1" t="str">
        <f>Forecast_Data!L671</f>
        <v>Phil Dawson</v>
      </c>
      <c r="K677" s="2">
        <f>VLOOKUP(J677,Estimates!$C$9:$F$35,4,FALSE)</f>
        <v>14.401395426773099</v>
      </c>
      <c r="L677" s="2">
        <f t="shared" si="45"/>
        <v>0.41460000000000008</v>
      </c>
      <c r="M677" s="13">
        <f t="shared" si="46"/>
        <v>0.82406272552206794</v>
      </c>
      <c r="N677" s="13">
        <f t="shared" si="47"/>
        <v>-0.82406272552206794</v>
      </c>
      <c r="O677" s="4">
        <f t="shared" si="48"/>
        <v>0.67907937559485909</v>
      </c>
    </row>
    <row r="678" spans="1:15" x14ac:dyDescent="0.25">
      <c r="A678" s="1">
        <f>Forecast_Data!C672</f>
        <v>2014</v>
      </c>
      <c r="B678" s="1">
        <v>1</v>
      </c>
      <c r="C678" s="1">
        <f>Forecast_Data!E672</f>
        <v>0</v>
      </c>
      <c r="D678" s="1">
        <f>Forecast_Data!F672</f>
        <v>0</v>
      </c>
      <c r="E678" s="1">
        <f>Forecast_Data!G672</f>
        <v>0</v>
      </c>
      <c r="F678" s="1">
        <f>Forecast_Data!H672</f>
        <v>0</v>
      </c>
      <c r="G678" s="1">
        <f>Forecast_Data!I672</f>
        <v>0</v>
      </c>
      <c r="H678" s="1">
        <f>Forecast_Data!J672</f>
        <v>54</v>
      </c>
      <c r="I678" s="1">
        <f>Forecast_Data!K672</f>
        <v>1</v>
      </c>
      <c r="J678" s="1" t="str">
        <f>Forecast_Data!L672</f>
        <v>Phil Dawson</v>
      </c>
      <c r="K678" s="2">
        <f>VLOOKUP(J678,Estimates!$C$9:$F$35,4,FALSE)</f>
        <v>14.401395426773099</v>
      </c>
      <c r="L678" s="2">
        <f t="shared" si="45"/>
        <v>0.41460000000000008</v>
      </c>
      <c r="M678" s="13">
        <f t="shared" si="46"/>
        <v>0.67448877548568098</v>
      </c>
      <c r="N678" s="13">
        <f t="shared" si="47"/>
        <v>0.32551122451431902</v>
      </c>
      <c r="O678" s="4">
        <f t="shared" si="48"/>
        <v>0.1059575572848114</v>
      </c>
    </row>
    <row r="679" spans="1:15" x14ac:dyDescent="0.25">
      <c r="A679" s="1">
        <f>Forecast_Data!C673</f>
        <v>2014</v>
      </c>
      <c r="B679" s="1">
        <v>1</v>
      </c>
      <c r="C679" s="1">
        <f>Forecast_Data!E673</f>
        <v>0</v>
      </c>
      <c r="D679" s="1">
        <f>Forecast_Data!F673</f>
        <v>0</v>
      </c>
      <c r="E679" s="1">
        <f>Forecast_Data!G673</f>
        <v>0</v>
      </c>
      <c r="F679" s="1">
        <f>Forecast_Data!H673</f>
        <v>0</v>
      </c>
      <c r="G679" s="1">
        <f>Forecast_Data!I673</f>
        <v>0</v>
      </c>
      <c r="H679" s="1">
        <f>Forecast_Data!J673</f>
        <v>45</v>
      </c>
      <c r="I679" s="1">
        <f>Forecast_Data!K673</f>
        <v>1</v>
      </c>
      <c r="J679" s="1" t="str">
        <f>Forecast_Data!L673</f>
        <v>Phil Dawson</v>
      </c>
      <c r="K679" s="2">
        <f>VLOOKUP(J679,Estimates!$C$9:$F$35,4,FALSE)</f>
        <v>14.401395426773099</v>
      </c>
      <c r="L679" s="2">
        <f t="shared" si="45"/>
        <v>0.41460000000000008</v>
      </c>
      <c r="M679" s="13">
        <f t="shared" si="46"/>
        <v>0.8553367348194153</v>
      </c>
      <c r="N679" s="13">
        <f t="shared" si="47"/>
        <v>0.1446632651805847</v>
      </c>
      <c r="O679" s="4">
        <f t="shared" si="48"/>
        <v>2.0927460292708169E-2</v>
      </c>
    </row>
    <row r="680" spans="1:15" x14ac:dyDescent="0.25">
      <c r="A680" s="1">
        <f>Forecast_Data!C674</f>
        <v>2014</v>
      </c>
      <c r="B680" s="1">
        <v>1</v>
      </c>
      <c r="C680" s="1">
        <f>Forecast_Data!E674</f>
        <v>0</v>
      </c>
      <c r="D680" s="1">
        <f>Forecast_Data!F674</f>
        <v>0</v>
      </c>
      <c r="E680" s="1">
        <f>Forecast_Data!G674</f>
        <v>0</v>
      </c>
      <c r="F680" s="1">
        <f>Forecast_Data!H674</f>
        <v>0</v>
      </c>
      <c r="G680" s="1">
        <f>Forecast_Data!I674</f>
        <v>0</v>
      </c>
      <c r="H680" s="1">
        <f>Forecast_Data!J674</f>
        <v>35</v>
      </c>
      <c r="I680" s="1">
        <f>Forecast_Data!K674</f>
        <v>1</v>
      </c>
      <c r="J680" s="1" t="str">
        <f>Forecast_Data!L674</f>
        <v>Phil Dawson</v>
      </c>
      <c r="K680" s="2">
        <f>VLOOKUP(J680,Estimates!$C$9:$F$35,4,FALSE)</f>
        <v>14.401395426773099</v>
      </c>
      <c r="L680" s="2">
        <f t="shared" si="45"/>
        <v>0.41460000000000008</v>
      </c>
      <c r="M680" s="13">
        <f t="shared" si="46"/>
        <v>0.94157985898376284</v>
      </c>
      <c r="N680" s="13">
        <f t="shared" si="47"/>
        <v>5.8420141016237159E-2</v>
      </c>
      <c r="O680" s="4">
        <f t="shared" si="48"/>
        <v>3.4129128763570353E-3</v>
      </c>
    </row>
    <row r="681" spans="1:15" x14ac:dyDescent="0.25">
      <c r="A681" s="1">
        <f>Forecast_Data!C675</f>
        <v>2015</v>
      </c>
      <c r="B681" s="1">
        <v>1</v>
      </c>
      <c r="C681" s="1">
        <f>Forecast_Data!E675</f>
        <v>0</v>
      </c>
      <c r="D681" s="1">
        <f>Forecast_Data!F675</f>
        <v>0</v>
      </c>
      <c r="E681" s="1">
        <f>Forecast_Data!G675</f>
        <v>0</v>
      </c>
      <c r="F681" s="1">
        <f>Forecast_Data!H675</f>
        <v>0</v>
      </c>
      <c r="G681" s="1">
        <f>Forecast_Data!I675</f>
        <v>0</v>
      </c>
      <c r="H681" s="1">
        <f>Forecast_Data!J675</f>
        <v>54</v>
      </c>
      <c r="I681" s="1">
        <f>Forecast_Data!K675</f>
        <v>1</v>
      </c>
      <c r="J681" s="1" t="str">
        <f>Forecast_Data!L675</f>
        <v>Phil Dawson</v>
      </c>
      <c r="K681" s="2">
        <f>VLOOKUP(J681,Estimates!$C$9:$F$35,4,FALSE)</f>
        <v>14.401395426773099</v>
      </c>
      <c r="L681" s="2">
        <f t="shared" si="45"/>
        <v>0.45660000000000001</v>
      </c>
      <c r="M681" s="13">
        <f t="shared" si="46"/>
        <v>0.68364160729319823</v>
      </c>
      <c r="N681" s="13">
        <f t="shared" si="47"/>
        <v>0.31635839270680177</v>
      </c>
      <c r="O681" s="4">
        <f t="shared" si="48"/>
        <v>0.10008263263603101</v>
      </c>
    </row>
    <row r="682" spans="1:15" x14ac:dyDescent="0.25">
      <c r="A682" s="1">
        <f>Forecast_Data!C676</f>
        <v>2015</v>
      </c>
      <c r="B682" s="1">
        <v>1</v>
      </c>
      <c r="C682" s="1">
        <f>Forecast_Data!E676</f>
        <v>0</v>
      </c>
      <c r="D682" s="1">
        <f>Forecast_Data!F676</f>
        <v>0</v>
      </c>
      <c r="E682" s="1">
        <f>Forecast_Data!G676</f>
        <v>0</v>
      </c>
      <c r="F682" s="1">
        <f>Forecast_Data!H676</f>
        <v>0</v>
      </c>
      <c r="G682" s="1">
        <f>Forecast_Data!I676</f>
        <v>0</v>
      </c>
      <c r="H682" s="1">
        <f>Forecast_Data!J676</f>
        <v>26</v>
      </c>
      <c r="I682" s="1">
        <f>Forecast_Data!K676</f>
        <v>1</v>
      </c>
      <c r="J682" s="1" t="str">
        <f>Forecast_Data!L676</f>
        <v>Phil Dawson</v>
      </c>
      <c r="K682" s="2">
        <f>VLOOKUP(J682,Estimates!$C$9:$F$35,4,FALSE)</f>
        <v>14.401395426773099</v>
      </c>
      <c r="L682" s="2">
        <f t="shared" si="45"/>
        <v>0.45660000000000001</v>
      </c>
      <c r="M682" s="13">
        <f t="shared" si="46"/>
        <v>0.98423590358742497</v>
      </c>
      <c r="N682" s="13">
        <f t="shared" si="47"/>
        <v>1.5764096412575035E-2</v>
      </c>
      <c r="O682" s="4">
        <f t="shared" si="48"/>
        <v>2.485067357049611E-4</v>
      </c>
    </row>
    <row r="683" spans="1:15" x14ac:dyDescent="0.25">
      <c r="A683" s="1">
        <f>Forecast_Data!C677</f>
        <v>2015</v>
      </c>
      <c r="B683" s="1">
        <v>1</v>
      </c>
      <c r="C683" s="1">
        <f>Forecast_Data!E677</f>
        <v>0</v>
      </c>
      <c r="D683" s="1">
        <f>Forecast_Data!F677</f>
        <v>0</v>
      </c>
      <c r="E683" s="1">
        <f>Forecast_Data!G677</f>
        <v>0</v>
      </c>
      <c r="F683" s="1">
        <f>Forecast_Data!H677</f>
        <v>0</v>
      </c>
      <c r="G683" s="1">
        <f>Forecast_Data!I677</f>
        <v>0</v>
      </c>
      <c r="H683" s="1">
        <f>Forecast_Data!J677</f>
        <v>45</v>
      </c>
      <c r="I683" s="1">
        <f>Forecast_Data!K677</f>
        <v>0</v>
      </c>
      <c r="J683" s="1" t="str">
        <f>Forecast_Data!L677</f>
        <v>Phil Dawson</v>
      </c>
      <c r="K683" s="2">
        <f>VLOOKUP(J683,Estimates!$C$9:$F$35,4,FALSE)</f>
        <v>14.401395426773099</v>
      </c>
      <c r="L683" s="2">
        <f t="shared" si="45"/>
        <v>0.45660000000000001</v>
      </c>
      <c r="M683" s="13">
        <f t="shared" si="46"/>
        <v>0.8604564782619899</v>
      </c>
      <c r="N683" s="13">
        <f t="shared" si="47"/>
        <v>-0.8604564782619899</v>
      </c>
      <c r="O683" s="4">
        <f t="shared" si="48"/>
        <v>0.74038535098302627</v>
      </c>
    </row>
    <row r="684" spans="1:15" x14ac:dyDescent="0.25">
      <c r="A684" s="1">
        <f>Forecast_Data!C678</f>
        <v>2015</v>
      </c>
      <c r="B684" s="1">
        <v>1</v>
      </c>
      <c r="C684" s="1">
        <f>Forecast_Data!E678</f>
        <v>0</v>
      </c>
      <c r="D684" s="1">
        <f>Forecast_Data!F678</f>
        <v>0</v>
      </c>
      <c r="E684" s="1">
        <f>Forecast_Data!G678</f>
        <v>0</v>
      </c>
      <c r="F684" s="1">
        <f>Forecast_Data!H678</f>
        <v>0</v>
      </c>
      <c r="G684" s="1">
        <f>Forecast_Data!I678</f>
        <v>0</v>
      </c>
      <c r="H684" s="1">
        <f>Forecast_Data!J678</f>
        <v>40</v>
      </c>
      <c r="I684" s="1">
        <f>Forecast_Data!K678</f>
        <v>1</v>
      </c>
      <c r="J684" s="1" t="str">
        <f>Forecast_Data!L678</f>
        <v>Phil Dawson</v>
      </c>
      <c r="K684" s="2">
        <f>VLOOKUP(J684,Estimates!$C$9:$F$35,4,FALSE)</f>
        <v>14.401395426773099</v>
      </c>
      <c r="L684" s="2">
        <f t="shared" si="45"/>
        <v>0.45660000000000001</v>
      </c>
      <c r="M684" s="13">
        <f t="shared" si="46"/>
        <v>0.90897768813822244</v>
      </c>
      <c r="N684" s="13">
        <f t="shared" si="47"/>
        <v>9.1022311861777561E-2</v>
      </c>
      <c r="O684" s="4">
        <f t="shared" si="48"/>
        <v>8.2850612566626926E-3</v>
      </c>
    </row>
    <row r="685" spans="1:15" x14ac:dyDescent="0.25">
      <c r="A685" s="1">
        <f>Forecast_Data!C679</f>
        <v>2012</v>
      </c>
      <c r="B685" s="1">
        <v>1</v>
      </c>
      <c r="C685" s="1">
        <f>Forecast_Data!E679</f>
        <v>0</v>
      </c>
      <c r="D685" s="1">
        <f>Forecast_Data!F679</f>
        <v>0</v>
      </c>
      <c r="E685" s="1">
        <f>Forecast_Data!G679</f>
        <v>0</v>
      </c>
      <c r="F685" s="1">
        <f>Forecast_Data!H679</f>
        <v>1</v>
      </c>
      <c r="G685" s="1">
        <f>Forecast_Data!I679</f>
        <v>0</v>
      </c>
      <c r="H685" s="1">
        <f>Forecast_Data!J679</f>
        <v>43</v>
      </c>
      <c r="I685" s="1">
        <f>Forecast_Data!K679</f>
        <v>1</v>
      </c>
      <c r="J685" s="1" t="str">
        <f>Forecast_Data!L679</f>
        <v>Phil Dawson</v>
      </c>
      <c r="K685" s="2">
        <f>VLOOKUP(J685,Estimates!$C$9:$F$35,4,FALSE)</f>
        <v>14.401395426773099</v>
      </c>
      <c r="L685" s="2">
        <f t="shared" si="45"/>
        <v>0.3306</v>
      </c>
      <c r="M685" s="13">
        <f t="shared" si="46"/>
        <v>0.83941952657886365</v>
      </c>
      <c r="N685" s="13">
        <f t="shared" si="47"/>
        <v>0.16058047342113635</v>
      </c>
      <c r="O685" s="4">
        <f t="shared" si="48"/>
        <v>2.5786088444156276E-2</v>
      </c>
    </row>
    <row r="686" spans="1:15" x14ac:dyDescent="0.25">
      <c r="A686" s="1">
        <f>Forecast_Data!C680</f>
        <v>2012</v>
      </c>
      <c r="B686" s="1">
        <v>1</v>
      </c>
      <c r="C686" s="1">
        <f>Forecast_Data!E680</f>
        <v>0</v>
      </c>
      <c r="D686" s="1">
        <f>Forecast_Data!F680</f>
        <v>0</v>
      </c>
      <c r="E686" s="1">
        <f>Forecast_Data!G680</f>
        <v>0</v>
      </c>
      <c r="F686" s="1">
        <f>Forecast_Data!H680</f>
        <v>1</v>
      </c>
      <c r="G686" s="1">
        <f>Forecast_Data!I680</f>
        <v>0</v>
      </c>
      <c r="H686" s="1">
        <f>Forecast_Data!J680</f>
        <v>42</v>
      </c>
      <c r="I686" s="1">
        <f>Forecast_Data!K680</f>
        <v>1</v>
      </c>
      <c r="J686" s="1" t="str">
        <f>Forecast_Data!L680</f>
        <v>Phil Dawson</v>
      </c>
      <c r="K686" s="2">
        <f>VLOOKUP(J686,Estimates!$C$9:$F$35,4,FALSE)</f>
        <v>14.401395426773099</v>
      </c>
      <c r="L686" s="2">
        <f t="shared" si="45"/>
        <v>0.3306</v>
      </c>
      <c r="M686" s="13">
        <f t="shared" si="46"/>
        <v>0.85190800998361238</v>
      </c>
      <c r="N686" s="13">
        <f t="shared" si="47"/>
        <v>0.14809199001638762</v>
      </c>
      <c r="O686" s="4">
        <f t="shared" si="48"/>
        <v>2.193123750701385E-2</v>
      </c>
    </row>
    <row r="687" spans="1:15" x14ac:dyDescent="0.25">
      <c r="A687" s="1">
        <f>Forecast_Data!C681</f>
        <v>2012</v>
      </c>
      <c r="B687" s="1">
        <v>1</v>
      </c>
      <c r="C687" s="1">
        <f>Forecast_Data!E681</f>
        <v>0</v>
      </c>
      <c r="D687" s="1">
        <f>Forecast_Data!F681</f>
        <v>0</v>
      </c>
      <c r="E687" s="1">
        <f>Forecast_Data!G681</f>
        <v>0</v>
      </c>
      <c r="F687" s="1">
        <f>Forecast_Data!H681</f>
        <v>1</v>
      </c>
      <c r="G687" s="1">
        <f>Forecast_Data!I681</f>
        <v>0</v>
      </c>
      <c r="H687" s="1">
        <f>Forecast_Data!J681</f>
        <v>22</v>
      </c>
      <c r="I687" s="1">
        <f>Forecast_Data!K681</f>
        <v>1</v>
      </c>
      <c r="J687" s="1" t="str">
        <f>Forecast_Data!L681</f>
        <v>Phil Dawson</v>
      </c>
      <c r="K687" s="2">
        <f>VLOOKUP(J687,Estimates!$C$9:$F$35,4,FALSE)</f>
        <v>14.401395426773099</v>
      </c>
      <c r="L687" s="2">
        <f t="shared" si="45"/>
        <v>0.3306</v>
      </c>
      <c r="M687" s="13">
        <f t="shared" si="46"/>
        <v>0.99026045719372102</v>
      </c>
      <c r="N687" s="13">
        <f t="shared" si="47"/>
        <v>9.7395428062789779E-3</v>
      </c>
      <c r="O687" s="4">
        <f t="shared" si="48"/>
        <v>9.4858694075340583E-5</v>
      </c>
    </row>
    <row r="688" spans="1:15" x14ac:dyDescent="0.25">
      <c r="A688" s="1">
        <f>Forecast_Data!C682</f>
        <v>2012</v>
      </c>
      <c r="B688" s="1">
        <v>1</v>
      </c>
      <c r="C688" s="1">
        <f>Forecast_Data!E682</f>
        <v>0</v>
      </c>
      <c r="D688" s="1">
        <f>Forecast_Data!F682</f>
        <v>0</v>
      </c>
      <c r="E688" s="1">
        <f>Forecast_Data!G682</f>
        <v>0</v>
      </c>
      <c r="F688" s="1">
        <f>Forecast_Data!H682</f>
        <v>0</v>
      </c>
      <c r="G688" s="1">
        <f>Forecast_Data!I682</f>
        <v>0</v>
      </c>
      <c r="H688" s="1">
        <f>Forecast_Data!J682</f>
        <v>50</v>
      </c>
      <c r="I688" s="1">
        <f>Forecast_Data!K682</f>
        <v>1</v>
      </c>
      <c r="J688" s="1" t="str">
        <f>Forecast_Data!L682</f>
        <v>Phil Dawson</v>
      </c>
      <c r="K688" s="2">
        <f>VLOOKUP(J688,Estimates!$C$9:$F$35,4,FALSE)</f>
        <v>14.401395426773099</v>
      </c>
      <c r="L688" s="2">
        <f t="shared" si="45"/>
        <v>0.3306</v>
      </c>
      <c r="M688" s="13">
        <f t="shared" si="46"/>
        <v>0.76178027573006968</v>
      </c>
      <c r="N688" s="13">
        <f t="shared" si="47"/>
        <v>0.23821972426993032</v>
      </c>
      <c r="O688" s="4">
        <f t="shared" si="48"/>
        <v>5.6748637031241632E-2</v>
      </c>
    </row>
    <row r="689" spans="1:15" x14ac:dyDescent="0.25">
      <c r="A689" s="1">
        <f>Forecast_Data!C683</f>
        <v>2012</v>
      </c>
      <c r="B689" s="1">
        <v>1</v>
      </c>
      <c r="C689" s="1">
        <f>Forecast_Data!E683</f>
        <v>0</v>
      </c>
      <c r="D689" s="1">
        <f>Forecast_Data!F683</f>
        <v>0</v>
      </c>
      <c r="E689" s="1">
        <f>Forecast_Data!G683</f>
        <v>0</v>
      </c>
      <c r="F689" s="1">
        <f>Forecast_Data!H683</f>
        <v>0</v>
      </c>
      <c r="G689" s="1">
        <f>Forecast_Data!I683</f>
        <v>0</v>
      </c>
      <c r="H689" s="1">
        <f>Forecast_Data!J683</f>
        <v>25</v>
      </c>
      <c r="I689" s="1">
        <f>Forecast_Data!K683</f>
        <v>1</v>
      </c>
      <c r="J689" s="1" t="str">
        <f>Forecast_Data!L683</f>
        <v>Phil Dawson</v>
      </c>
      <c r="K689" s="2">
        <f>VLOOKUP(J689,Estimates!$C$9:$F$35,4,FALSE)</f>
        <v>14.401395426773099</v>
      </c>
      <c r="L689" s="2">
        <f t="shared" si="45"/>
        <v>0.3306</v>
      </c>
      <c r="M689" s="13">
        <f t="shared" si="46"/>
        <v>0.98524205126569064</v>
      </c>
      <c r="N689" s="13">
        <f t="shared" si="47"/>
        <v>1.4757948734309356E-2</v>
      </c>
      <c r="O689" s="4">
        <f t="shared" si="48"/>
        <v>2.1779705084450313E-4</v>
      </c>
    </row>
    <row r="690" spans="1:15" x14ac:dyDescent="0.25">
      <c r="A690" s="1">
        <f>Forecast_Data!C684</f>
        <v>2012</v>
      </c>
      <c r="B690" s="1">
        <v>1</v>
      </c>
      <c r="C690" s="1">
        <f>Forecast_Data!E684</f>
        <v>1</v>
      </c>
      <c r="D690" s="1">
        <f>Forecast_Data!F684</f>
        <v>0</v>
      </c>
      <c r="E690" s="1">
        <f>Forecast_Data!G684</f>
        <v>0</v>
      </c>
      <c r="F690" s="1">
        <f>Forecast_Data!H684</f>
        <v>0</v>
      </c>
      <c r="G690" s="1">
        <f>Forecast_Data!I684</f>
        <v>0</v>
      </c>
      <c r="H690" s="1">
        <f>Forecast_Data!J684</f>
        <v>51</v>
      </c>
      <c r="I690" s="1">
        <f>Forecast_Data!K684</f>
        <v>1</v>
      </c>
      <c r="J690" s="1" t="str">
        <f>Forecast_Data!L684</f>
        <v>Phil Dawson</v>
      </c>
      <c r="K690" s="2">
        <f>VLOOKUP(J690,Estimates!$C$9:$F$35,4,FALSE)</f>
        <v>14.401395426773099</v>
      </c>
      <c r="L690" s="2">
        <f t="shared" si="45"/>
        <v>0.3306</v>
      </c>
      <c r="M690" s="13">
        <f t="shared" si="46"/>
        <v>0.6767656804777834</v>
      </c>
      <c r="N690" s="13">
        <f t="shared" si="47"/>
        <v>0.3232343195222166</v>
      </c>
      <c r="O690" s="4">
        <f t="shared" si="48"/>
        <v>0.10448042531699041</v>
      </c>
    </row>
    <row r="691" spans="1:15" x14ac:dyDescent="0.25">
      <c r="A691" s="1">
        <f>Forecast_Data!C685</f>
        <v>2012</v>
      </c>
      <c r="B691" s="1">
        <v>1</v>
      </c>
      <c r="C691" s="1">
        <f>Forecast_Data!E685</f>
        <v>1</v>
      </c>
      <c r="D691" s="1">
        <f>Forecast_Data!F685</f>
        <v>0</v>
      </c>
      <c r="E691" s="1">
        <f>Forecast_Data!G685</f>
        <v>0</v>
      </c>
      <c r="F691" s="1">
        <f>Forecast_Data!H685</f>
        <v>0</v>
      </c>
      <c r="G691" s="1">
        <f>Forecast_Data!I685</f>
        <v>0</v>
      </c>
      <c r="H691" s="1">
        <f>Forecast_Data!J685</f>
        <v>50</v>
      </c>
      <c r="I691" s="1">
        <f>Forecast_Data!K685</f>
        <v>1</v>
      </c>
      <c r="J691" s="1" t="str">
        <f>Forecast_Data!L685</f>
        <v>Phil Dawson</v>
      </c>
      <c r="K691" s="2">
        <f>VLOOKUP(J691,Estimates!$C$9:$F$35,4,FALSE)</f>
        <v>14.401395426773099</v>
      </c>
      <c r="L691" s="2">
        <f t="shared" si="45"/>
        <v>0.3306</v>
      </c>
      <c r="M691" s="13">
        <f t="shared" si="46"/>
        <v>0.70235783872636315</v>
      </c>
      <c r="N691" s="13">
        <f t="shared" si="47"/>
        <v>0.29764216127363685</v>
      </c>
      <c r="O691" s="4">
        <f t="shared" si="48"/>
        <v>8.8590856167641646E-2</v>
      </c>
    </row>
    <row r="692" spans="1:15" x14ac:dyDescent="0.25">
      <c r="A692" s="1">
        <f>Forecast_Data!C686</f>
        <v>2012</v>
      </c>
      <c r="B692" s="1">
        <v>1</v>
      </c>
      <c r="C692" s="1">
        <f>Forecast_Data!E686</f>
        <v>1</v>
      </c>
      <c r="D692" s="1">
        <f>Forecast_Data!F686</f>
        <v>0</v>
      </c>
      <c r="E692" s="1">
        <f>Forecast_Data!G686</f>
        <v>0</v>
      </c>
      <c r="F692" s="1">
        <f>Forecast_Data!H686</f>
        <v>0</v>
      </c>
      <c r="G692" s="1">
        <f>Forecast_Data!I686</f>
        <v>0</v>
      </c>
      <c r="H692" s="1">
        <f>Forecast_Data!J686</f>
        <v>52</v>
      </c>
      <c r="I692" s="1">
        <f>Forecast_Data!K686</f>
        <v>1</v>
      </c>
      <c r="J692" s="1" t="str">
        <f>Forecast_Data!L686</f>
        <v>Phil Dawson</v>
      </c>
      <c r="K692" s="2">
        <f>VLOOKUP(J692,Estimates!$C$9:$F$35,4,FALSE)</f>
        <v>14.401395426773099</v>
      </c>
      <c r="L692" s="2">
        <f t="shared" si="45"/>
        <v>0.3306</v>
      </c>
      <c r="M692" s="13">
        <f t="shared" si="46"/>
        <v>0.64867640036644381</v>
      </c>
      <c r="N692" s="13">
        <f t="shared" si="47"/>
        <v>0.35132359963355619</v>
      </c>
      <c r="O692" s="4">
        <f t="shared" si="48"/>
        <v>0.12342827165947928</v>
      </c>
    </row>
    <row r="693" spans="1:15" x14ac:dyDescent="0.25">
      <c r="A693" s="1">
        <f>Forecast_Data!C687</f>
        <v>2012</v>
      </c>
      <c r="B693" s="1">
        <v>1</v>
      </c>
      <c r="C693" s="1">
        <f>Forecast_Data!E687</f>
        <v>1</v>
      </c>
      <c r="D693" s="1">
        <f>Forecast_Data!F687</f>
        <v>0</v>
      </c>
      <c r="E693" s="1">
        <f>Forecast_Data!G687</f>
        <v>0</v>
      </c>
      <c r="F693" s="1">
        <f>Forecast_Data!H687</f>
        <v>0</v>
      </c>
      <c r="G693" s="1">
        <f>Forecast_Data!I687</f>
        <v>0</v>
      </c>
      <c r="H693" s="1">
        <f>Forecast_Data!J687</f>
        <v>32</v>
      </c>
      <c r="I693" s="1">
        <f>Forecast_Data!K687</f>
        <v>1</v>
      </c>
      <c r="J693" s="1" t="str">
        <f>Forecast_Data!L687</f>
        <v>Phil Dawson</v>
      </c>
      <c r="K693" s="2">
        <f>VLOOKUP(J693,Estimates!$C$9:$F$35,4,FALSE)</f>
        <v>14.401395426773099</v>
      </c>
      <c r="L693" s="2">
        <f t="shared" si="45"/>
        <v>0.3306</v>
      </c>
      <c r="M693" s="13">
        <f t="shared" si="46"/>
        <v>0.94042583821802328</v>
      </c>
      <c r="N693" s="13">
        <f t="shared" si="47"/>
        <v>5.957416178197672E-2</v>
      </c>
      <c r="O693" s="4">
        <f t="shared" si="48"/>
        <v>3.5490807520251358E-3</v>
      </c>
    </row>
    <row r="694" spans="1:15" x14ac:dyDescent="0.25">
      <c r="A694" s="1">
        <f>Forecast_Data!C688</f>
        <v>2012</v>
      </c>
      <c r="B694" s="1">
        <v>1</v>
      </c>
      <c r="C694" s="1">
        <f>Forecast_Data!E688</f>
        <v>1</v>
      </c>
      <c r="D694" s="1">
        <f>Forecast_Data!F688</f>
        <v>0</v>
      </c>
      <c r="E694" s="1">
        <f>Forecast_Data!G688</f>
        <v>0</v>
      </c>
      <c r="F694" s="1">
        <f>Forecast_Data!H688</f>
        <v>0</v>
      </c>
      <c r="G694" s="1">
        <f>Forecast_Data!I688</f>
        <v>0</v>
      </c>
      <c r="H694" s="1">
        <f>Forecast_Data!J688</f>
        <v>41</v>
      </c>
      <c r="I694" s="1">
        <f>Forecast_Data!K688</f>
        <v>1</v>
      </c>
      <c r="J694" s="1" t="str">
        <f>Forecast_Data!L688</f>
        <v>Phil Dawson</v>
      </c>
      <c r="K694" s="2">
        <f>VLOOKUP(J694,Estimates!$C$9:$F$35,4,FALSE)</f>
        <v>14.401395426773099</v>
      </c>
      <c r="L694" s="2">
        <f t="shared" si="45"/>
        <v>0.3306</v>
      </c>
      <c r="M694" s="13">
        <f t="shared" si="46"/>
        <v>0.85502601252411969</v>
      </c>
      <c r="N694" s="13">
        <f t="shared" si="47"/>
        <v>0.14497398747588031</v>
      </c>
      <c r="O694" s="4">
        <f t="shared" si="48"/>
        <v>2.1017457044656698E-2</v>
      </c>
    </row>
    <row r="695" spans="1:15" x14ac:dyDescent="0.25">
      <c r="A695" s="1">
        <f>Forecast_Data!C689</f>
        <v>2012</v>
      </c>
      <c r="B695" s="1">
        <v>1</v>
      </c>
      <c r="C695" s="1">
        <f>Forecast_Data!E689</f>
        <v>0</v>
      </c>
      <c r="D695" s="1">
        <f>Forecast_Data!F689</f>
        <v>0</v>
      </c>
      <c r="E695" s="1">
        <f>Forecast_Data!G689</f>
        <v>1</v>
      </c>
      <c r="F695" s="1">
        <f>Forecast_Data!H689</f>
        <v>1</v>
      </c>
      <c r="G695" s="1">
        <f>Forecast_Data!I689</f>
        <v>0</v>
      </c>
      <c r="H695" s="1">
        <f>Forecast_Data!J689</f>
        <v>41</v>
      </c>
      <c r="I695" s="1">
        <f>Forecast_Data!K689</f>
        <v>1</v>
      </c>
      <c r="J695" s="1" t="str">
        <f>Forecast_Data!L689</f>
        <v>Phil Dawson</v>
      </c>
      <c r="K695" s="2">
        <f>VLOOKUP(J695,Estimates!$C$9:$F$35,4,FALSE)</f>
        <v>14.401395426773099</v>
      </c>
      <c r="L695" s="2">
        <f t="shared" si="45"/>
        <v>0.3306</v>
      </c>
      <c r="M695" s="13">
        <f t="shared" si="46"/>
        <v>0.83828322798321298</v>
      </c>
      <c r="N695" s="13">
        <f t="shared" si="47"/>
        <v>0.16171677201678702</v>
      </c>
      <c r="O695" s="4">
        <f t="shared" si="48"/>
        <v>2.6152314351529472E-2</v>
      </c>
    </row>
    <row r="696" spans="1:15" x14ac:dyDescent="0.25">
      <c r="A696" s="1">
        <f>Forecast_Data!C690</f>
        <v>2012</v>
      </c>
      <c r="B696" s="1">
        <v>1</v>
      </c>
      <c r="C696" s="1">
        <f>Forecast_Data!E690</f>
        <v>0</v>
      </c>
      <c r="D696" s="1">
        <f>Forecast_Data!F690</f>
        <v>0</v>
      </c>
      <c r="E696" s="1">
        <f>Forecast_Data!G690</f>
        <v>1</v>
      </c>
      <c r="F696" s="1">
        <f>Forecast_Data!H690</f>
        <v>1</v>
      </c>
      <c r="G696" s="1">
        <f>Forecast_Data!I690</f>
        <v>0</v>
      </c>
      <c r="H696" s="1">
        <f>Forecast_Data!J690</f>
        <v>38</v>
      </c>
      <c r="I696" s="1">
        <f>Forecast_Data!K690</f>
        <v>1</v>
      </c>
      <c r="J696" s="1" t="str">
        <f>Forecast_Data!L690</f>
        <v>Phil Dawson</v>
      </c>
      <c r="K696" s="2">
        <f>VLOOKUP(J696,Estimates!$C$9:$F$35,4,FALSE)</f>
        <v>14.401395426773099</v>
      </c>
      <c r="L696" s="2">
        <f t="shared" si="45"/>
        <v>0.3306</v>
      </c>
      <c r="M696" s="13">
        <f t="shared" si="46"/>
        <v>0.87446265497395204</v>
      </c>
      <c r="N696" s="13">
        <f t="shared" si="47"/>
        <v>0.12553734502604796</v>
      </c>
      <c r="O696" s="4">
        <f t="shared" si="48"/>
        <v>1.575962499618901E-2</v>
      </c>
    </row>
    <row r="697" spans="1:15" x14ac:dyDescent="0.25">
      <c r="A697" s="1">
        <f>Forecast_Data!C691</f>
        <v>2012</v>
      </c>
      <c r="B697" s="1">
        <v>1</v>
      </c>
      <c r="C697" s="1">
        <f>Forecast_Data!E691</f>
        <v>0</v>
      </c>
      <c r="D697" s="1">
        <f>Forecast_Data!F691</f>
        <v>1</v>
      </c>
      <c r="E697" s="1">
        <f>Forecast_Data!G691</f>
        <v>0</v>
      </c>
      <c r="F697" s="1">
        <f>Forecast_Data!H691</f>
        <v>1</v>
      </c>
      <c r="G697" s="1">
        <f>Forecast_Data!I691</f>
        <v>0</v>
      </c>
      <c r="H697" s="1">
        <f>Forecast_Data!J691</f>
        <v>32</v>
      </c>
      <c r="I697" s="1">
        <f>Forecast_Data!K691</f>
        <v>1</v>
      </c>
      <c r="J697" s="1" t="str">
        <f>Forecast_Data!L691</f>
        <v>Phil Dawson</v>
      </c>
      <c r="K697" s="2">
        <f>VLOOKUP(J697,Estimates!$C$9:$F$35,4,FALSE)</f>
        <v>14.401395426773099</v>
      </c>
      <c r="L697" s="2">
        <f t="shared" si="45"/>
        <v>0.3306</v>
      </c>
      <c r="M697" s="13">
        <f t="shared" si="46"/>
        <v>0.92183877241158718</v>
      </c>
      <c r="N697" s="13">
        <f t="shared" si="47"/>
        <v>7.8161227588412818E-2</v>
      </c>
      <c r="O697" s="4">
        <f t="shared" si="48"/>
        <v>6.1091774981276653E-3</v>
      </c>
    </row>
    <row r="698" spans="1:15" x14ac:dyDescent="0.25">
      <c r="A698" s="1">
        <f>Forecast_Data!C692</f>
        <v>2012</v>
      </c>
      <c r="B698" s="1">
        <v>1</v>
      </c>
      <c r="C698" s="1">
        <f>Forecast_Data!E692</f>
        <v>0</v>
      </c>
      <c r="D698" s="1">
        <f>Forecast_Data!F692</f>
        <v>1</v>
      </c>
      <c r="E698" s="1">
        <f>Forecast_Data!G692</f>
        <v>0</v>
      </c>
      <c r="F698" s="1">
        <f>Forecast_Data!H692</f>
        <v>1</v>
      </c>
      <c r="G698" s="1">
        <f>Forecast_Data!I692</f>
        <v>0</v>
      </c>
      <c r="H698" s="1">
        <f>Forecast_Data!J692</f>
        <v>28</v>
      </c>
      <c r="I698" s="1">
        <f>Forecast_Data!K692</f>
        <v>1</v>
      </c>
      <c r="J698" s="1" t="str">
        <f>Forecast_Data!L692</f>
        <v>Phil Dawson</v>
      </c>
      <c r="K698" s="2">
        <f>VLOOKUP(J698,Estimates!$C$9:$F$35,4,FALSE)</f>
        <v>14.401395426773099</v>
      </c>
      <c r="L698" s="2">
        <f t="shared" si="45"/>
        <v>0.3306</v>
      </c>
      <c r="M698" s="13">
        <f t="shared" si="46"/>
        <v>0.95520931686140387</v>
      </c>
      <c r="N698" s="13">
        <f t="shared" si="47"/>
        <v>4.4790683138596132E-2</v>
      </c>
      <c r="O698" s="4">
        <f t="shared" si="48"/>
        <v>2.0062052960221201E-3</v>
      </c>
    </row>
    <row r="699" spans="1:15" x14ac:dyDescent="0.25">
      <c r="A699" s="1">
        <f>Forecast_Data!C693</f>
        <v>2012</v>
      </c>
      <c r="B699" s="1">
        <v>1</v>
      </c>
      <c r="C699" s="1">
        <f>Forecast_Data!E693</f>
        <v>0</v>
      </c>
      <c r="D699" s="1">
        <f>Forecast_Data!F693</f>
        <v>1</v>
      </c>
      <c r="E699" s="1">
        <f>Forecast_Data!G693</f>
        <v>0</v>
      </c>
      <c r="F699" s="1">
        <f>Forecast_Data!H693</f>
        <v>1</v>
      </c>
      <c r="G699" s="1">
        <f>Forecast_Data!I693</f>
        <v>0</v>
      </c>
      <c r="H699" s="1">
        <f>Forecast_Data!J693</f>
        <v>29</v>
      </c>
      <c r="I699" s="1">
        <f>Forecast_Data!K693</f>
        <v>1</v>
      </c>
      <c r="J699" s="1" t="str">
        <f>Forecast_Data!L693</f>
        <v>Phil Dawson</v>
      </c>
      <c r="K699" s="2">
        <f>VLOOKUP(J699,Estimates!$C$9:$F$35,4,FALSE)</f>
        <v>14.401395426773099</v>
      </c>
      <c r="L699" s="2">
        <f t="shared" si="45"/>
        <v>0.3306</v>
      </c>
      <c r="M699" s="13">
        <f t="shared" si="46"/>
        <v>0.9477841189529429</v>
      </c>
      <c r="N699" s="13">
        <f t="shared" si="47"/>
        <v>5.22158810470571E-2</v>
      </c>
      <c r="O699" s="4">
        <f t="shared" si="48"/>
        <v>2.7264982335204169E-3</v>
      </c>
    </row>
    <row r="700" spans="1:15" x14ac:dyDescent="0.25">
      <c r="A700" s="1">
        <f>Forecast_Data!C694</f>
        <v>2012</v>
      </c>
      <c r="B700" s="1">
        <v>1</v>
      </c>
      <c r="C700" s="1">
        <f>Forecast_Data!E694</f>
        <v>0</v>
      </c>
      <c r="D700" s="1">
        <f>Forecast_Data!F694</f>
        <v>1</v>
      </c>
      <c r="E700" s="1">
        <f>Forecast_Data!G694</f>
        <v>0</v>
      </c>
      <c r="F700" s="1">
        <f>Forecast_Data!H694</f>
        <v>1</v>
      </c>
      <c r="G700" s="1">
        <f>Forecast_Data!I694</f>
        <v>0</v>
      </c>
      <c r="H700" s="1">
        <f>Forecast_Data!J694</f>
        <v>33</v>
      </c>
      <c r="I700" s="1">
        <f>Forecast_Data!K694</f>
        <v>1</v>
      </c>
      <c r="J700" s="1" t="str">
        <f>Forecast_Data!L694</f>
        <v>Phil Dawson</v>
      </c>
      <c r="K700" s="2">
        <f>VLOOKUP(J700,Estimates!$C$9:$F$35,4,FALSE)</f>
        <v>14.401395426773099</v>
      </c>
      <c r="L700" s="2">
        <f t="shared" si="45"/>
        <v>0.3306</v>
      </c>
      <c r="M700" s="13">
        <f t="shared" si="46"/>
        <v>0.91205885380869944</v>
      </c>
      <c r="N700" s="13">
        <f t="shared" si="47"/>
        <v>8.7941146191300557E-2</v>
      </c>
      <c r="O700" s="4">
        <f t="shared" si="48"/>
        <v>7.7336451934396965E-3</v>
      </c>
    </row>
    <row r="701" spans="1:15" x14ac:dyDescent="0.25">
      <c r="A701" s="1">
        <f>Forecast_Data!C695</f>
        <v>2012</v>
      </c>
      <c r="B701" s="1">
        <v>1</v>
      </c>
      <c r="C701" s="1">
        <f>Forecast_Data!E695</f>
        <v>0</v>
      </c>
      <c r="D701" s="1">
        <f>Forecast_Data!F695</f>
        <v>1</v>
      </c>
      <c r="E701" s="1">
        <f>Forecast_Data!G695</f>
        <v>0</v>
      </c>
      <c r="F701" s="1">
        <f>Forecast_Data!H695</f>
        <v>1</v>
      </c>
      <c r="G701" s="1">
        <f>Forecast_Data!I695</f>
        <v>0</v>
      </c>
      <c r="H701" s="1">
        <f>Forecast_Data!J695</f>
        <v>41</v>
      </c>
      <c r="I701" s="1">
        <f>Forecast_Data!K695</f>
        <v>1</v>
      </c>
      <c r="J701" s="1" t="str">
        <f>Forecast_Data!L695</f>
        <v>Phil Dawson</v>
      </c>
      <c r="K701" s="2">
        <f>VLOOKUP(J701,Estimates!$C$9:$F$35,4,FALSE)</f>
        <v>14.401395426773099</v>
      </c>
      <c r="L701" s="2">
        <f t="shared" si="45"/>
        <v>0.3306</v>
      </c>
      <c r="M701" s="13">
        <f t="shared" si="46"/>
        <v>0.8150348359721985</v>
      </c>
      <c r="N701" s="13">
        <f t="shared" si="47"/>
        <v>0.1849651640278015</v>
      </c>
      <c r="O701" s="4">
        <f t="shared" si="48"/>
        <v>3.4212111903831513E-2</v>
      </c>
    </row>
    <row r="702" spans="1:15" x14ac:dyDescent="0.25">
      <c r="A702" s="1">
        <f>Forecast_Data!C696</f>
        <v>2012</v>
      </c>
      <c r="B702" s="1">
        <v>1</v>
      </c>
      <c r="C702" s="1">
        <f>Forecast_Data!E696</f>
        <v>0</v>
      </c>
      <c r="D702" s="1">
        <f>Forecast_Data!F696</f>
        <v>1</v>
      </c>
      <c r="E702" s="1">
        <f>Forecast_Data!G696</f>
        <v>1</v>
      </c>
      <c r="F702" s="1">
        <f>Forecast_Data!H696</f>
        <v>1</v>
      </c>
      <c r="G702" s="1">
        <f>Forecast_Data!I696</f>
        <v>0</v>
      </c>
      <c r="H702" s="1">
        <f>Forecast_Data!J696</f>
        <v>28</v>
      </c>
      <c r="I702" s="1">
        <f>Forecast_Data!K696</f>
        <v>1</v>
      </c>
      <c r="J702" s="1" t="str">
        <f>Forecast_Data!L696</f>
        <v>Phil Dawson</v>
      </c>
      <c r="K702" s="2">
        <f>VLOOKUP(J702,Estimates!$C$9:$F$35,4,FALSE)</f>
        <v>14.401395426773099</v>
      </c>
      <c r="L702" s="2">
        <f t="shared" si="45"/>
        <v>0.3306</v>
      </c>
      <c r="M702" s="13">
        <f t="shared" si="46"/>
        <v>0.94582899875619197</v>
      </c>
      <c r="N702" s="13">
        <f t="shared" si="47"/>
        <v>5.4171001243808026E-2</v>
      </c>
      <c r="O702" s="4">
        <f t="shared" si="48"/>
        <v>2.9344973757566505E-3</v>
      </c>
    </row>
    <row r="703" spans="1:15" x14ac:dyDescent="0.25">
      <c r="A703" s="1">
        <f>Forecast_Data!C697</f>
        <v>2012</v>
      </c>
      <c r="B703" s="1">
        <v>1</v>
      </c>
      <c r="C703" s="1">
        <f>Forecast_Data!E697</f>
        <v>0</v>
      </c>
      <c r="D703" s="1">
        <f>Forecast_Data!F697</f>
        <v>1</v>
      </c>
      <c r="E703" s="1">
        <f>Forecast_Data!G697</f>
        <v>1</v>
      </c>
      <c r="F703" s="1">
        <f>Forecast_Data!H697</f>
        <v>1</v>
      </c>
      <c r="G703" s="1">
        <f>Forecast_Data!I697</f>
        <v>0</v>
      </c>
      <c r="H703" s="1">
        <f>Forecast_Data!J697</f>
        <v>32</v>
      </c>
      <c r="I703" s="1">
        <f>Forecast_Data!K697</f>
        <v>1</v>
      </c>
      <c r="J703" s="1" t="str">
        <f>Forecast_Data!L697</f>
        <v>Phil Dawson</v>
      </c>
      <c r="K703" s="2">
        <f>VLOOKUP(J703,Estimates!$C$9:$F$35,4,FALSE)</f>
        <v>14.401395426773099</v>
      </c>
      <c r="L703" s="2">
        <f t="shared" si="45"/>
        <v>0.3306</v>
      </c>
      <c r="M703" s="13">
        <f t="shared" si="46"/>
        <v>0.90615639907984702</v>
      </c>
      <c r="N703" s="13">
        <f t="shared" si="47"/>
        <v>9.3843600920152981E-2</v>
      </c>
      <c r="O703" s="4">
        <f t="shared" si="48"/>
        <v>8.8066214336609376E-3</v>
      </c>
    </row>
    <row r="704" spans="1:15" x14ac:dyDescent="0.25">
      <c r="A704" s="1">
        <f>Forecast_Data!C698</f>
        <v>2012</v>
      </c>
      <c r="B704" s="1">
        <v>1</v>
      </c>
      <c r="C704" s="1">
        <f>Forecast_Data!E698</f>
        <v>0</v>
      </c>
      <c r="D704" s="1">
        <f>Forecast_Data!F698</f>
        <v>0</v>
      </c>
      <c r="E704" s="1">
        <f>Forecast_Data!G698</f>
        <v>1</v>
      </c>
      <c r="F704" s="1">
        <f>Forecast_Data!H698</f>
        <v>1</v>
      </c>
      <c r="G704" s="1">
        <f>Forecast_Data!I698</f>
        <v>0</v>
      </c>
      <c r="H704" s="1">
        <f>Forecast_Data!J698</f>
        <v>41</v>
      </c>
      <c r="I704" s="1">
        <f>Forecast_Data!K698</f>
        <v>1</v>
      </c>
      <c r="J704" s="1" t="str">
        <f>Forecast_Data!L698</f>
        <v>Phil Dawson</v>
      </c>
      <c r="K704" s="2">
        <f>VLOOKUP(J704,Estimates!$C$9:$F$35,4,FALSE)</f>
        <v>14.401395426773099</v>
      </c>
      <c r="L704" s="2">
        <f t="shared" si="45"/>
        <v>0.3306</v>
      </c>
      <c r="M704" s="13">
        <f t="shared" si="46"/>
        <v>0.83828322798321298</v>
      </c>
      <c r="N704" s="13">
        <f t="shared" si="47"/>
        <v>0.16171677201678702</v>
      </c>
      <c r="O704" s="4">
        <f t="shared" si="48"/>
        <v>2.6152314351529472E-2</v>
      </c>
    </row>
    <row r="705" spans="1:15" x14ac:dyDescent="0.25">
      <c r="A705" s="1">
        <f>Forecast_Data!C699</f>
        <v>2012</v>
      </c>
      <c r="B705" s="1">
        <v>1</v>
      </c>
      <c r="C705" s="1">
        <f>Forecast_Data!E699</f>
        <v>0</v>
      </c>
      <c r="D705" s="1">
        <f>Forecast_Data!F699</f>
        <v>0</v>
      </c>
      <c r="E705" s="1">
        <f>Forecast_Data!G699</f>
        <v>1</v>
      </c>
      <c r="F705" s="1">
        <f>Forecast_Data!H699</f>
        <v>1</v>
      </c>
      <c r="G705" s="1">
        <f>Forecast_Data!I699</f>
        <v>0</v>
      </c>
      <c r="H705" s="1">
        <f>Forecast_Data!J699</f>
        <v>35</v>
      </c>
      <c r="I705" s="1">
        <f>Forecast_Data!K699</f>
        <v>1</v>
      </c>
      <c r="J705" s="1" t="str">
        <f>Forecast_Data!L699</f>
        <v>Phil Dawson</v>
      </c>
      <c r="K705" s="2">
        <f>VLOOKUP(J705,Estimates!$C$9:$F$35,4,FALSE)</f>
        <v>14.401395426773099</v>
      </c>
      <c r="L705" s="2">
        <f t="shared" si="45"/>
        <v>0.3306</v>
      </c>
      <c r="M705" s="13">
        <f t="shared" si="46"/>
        <v>0.90575890146759475</v>
      </c>
      <c r="N705" s="13">
        <f t="shared" si="47"/>
        <v>9.4241098532405254E-2</v>
      </c>
      <c r="O705" s="4">
        <f t="shared" si="48"/>
        <v>8.8813846525945157E-3</v>
      </c>
    </row>
    <row r="706" spans="1:15" x14ac:dyDescent="0.25">
      <c r="A706" s="1">
        <f>Forecast_Data!C700</f>
        <v>2012</v>
      </c>
      <c r="B706" s="1">
        <v>1</v>
      </c>
      <c r="C706" s="1">
        <f>Forecast_Data!E700</f>
        <v>0</v>
      </c>
      <c r="D706" s="1">
        <f>Forecast_Data!F700</f>
        <v>0</v>
      </c>
      <c r="E706" s="1">
        <f>Forecast_Data!G700</f>
        <v>1</v>
      </c>
      <c r="F706" s="1">
        <f>Forecast_Data!H700</f>
        <v>1</v>
      </c>
      <c r="G706" s="1">
        <f>Forecast_Data!I700</f>
        <v>0</v>
      </c>
      <c r="H706" s="1">
        <f>Forecast_Data!J700</f>
        <v>28</v>
      </c>
      <c r="I706" s="1">
        <f>Forecast_Data!K700</f>
        <v>0</v>
      </c>
      <c r="J706" s="1" t="str">
        <f>Forecast_Data!L700</f>
        <v>Phil Dawson</v>
      </c>
      <c r="K706" s="2">
        <f>VLOOKUP(J706,Estimates!$C$9:$F$35,4,FALSE)</f>
        <v>14.401395426773099</v>
      </c>
      <c r="L706" s="2">
        <f t="shared" si="45"/>
        <v>0.3306</v>
      </c>
      <c r="M706" s="13">
        <f t="shared" si="46"/>
        <v>0.96166771663469297</v>
      </c>
      <c r="N706" s="13">
        <f t="shared" si="47"/>
        <v>-0.96166771663469297</v>
      </c>
      <c r="O706" s="4">
        <f t="shared" si="48"/>
        <v>0.92480479721738418</v>
      </c>
    </row>
    <row r="707" spans="1:15" x14ac:dyDescent="0.25">
      <c r="A707" s="1">
        <f>Forecast_Data!C701</f>
        <v>2012</v>
      </c>
      <c r="B707" s="1">
        <v>1</v>
      </c>
      <c r="C707" s="1">
        <f>Forecast_Data!E701</f>
        <v>0</v>
      </c>
      <c r="D707" s="1">
        <f>Forecast_Data!F701</f>
        <v>1</v>
      </c>
      <c r="E707" s="1">
        <f>Forecast_Data!G701</f>
        <v>0</v>
      </c>
      <c r="F707" s="1">
        <f>Forecast_Data!H701</f>
        <v>1</v>
      </c>
      <c r="G707" s="1">
        <f>Forecast_Data!I701</f>
        <v>0</v>
      </c>
      <c r="H707" s="1">
        <f>Forecast_Data!J701</f>
        <v>23</v>
      </c>
      <c r="I707" s="1">
        <f>Forecast_Data!K701</f>
        <v>1</v>
      </c>
      <c r="J707" s="1" t="str">
        <f>Forecast_Data!L701</f>
        <v>Phil Dawson</v>
      </c>
      <c r="K707" s="2">
        <f>VLOOKUP(J707,Estimates!$C$9:$F$35,4,FALSE)</f>
        <v>14.401395426773099</v>
      </c>
      <c r="L707" s="2">
        <f t="shared" si="45"/>
        <v>0.3306</v>
      </c>
      <c r="M707" s="13">
        <f t="shared" si="46"/>
        <v>0.98250665463424358</v>
      </c>
      <c r="N707" s="13">
        <f t="shared" si="47"/>
        <v>1.7493345365756419E-2</v>
      </c>
      <c r="O707" s="4">
        <f t="shared" si="48"/>
        <v>3.0601713208563156E-4</v>
      </c>
    </row>
    <row r="708" spans="1:15" x14ac:dyDescent="0.25">
      <c r="A708" s="1">
        <f>Forecast_Data!C702</f>
        <v>2012</v>
      </c>
      <c r="B708" s="1">
        <v>1</v>
      </c>
      <c r="C708" s="1">
        <f>Forecast_Data!E702</f>
        <v>0</v>
      </c>
      <c r="D708" s="1">
        <f>Forecast_Data!F702</f>
        <v>1</v>
      </c>
      <c r="E708" s="1">
        <f>Forecast_Data!G702</f>
        <v>0</v>
      </c>
      <c r="F708" s="1">
        <f>Forecast_Data!H702</f>
        <v>1</v>
      </c>
      <c r="G708" s="1">
        <f>Forecast_Data!I702</f>
        <v>0</v>
      </c>
      <c r="H708" s="1">
        <f>Forecast_Data!J702</f>
        <v>24</v>
      </c>
      <c r="I708" s="1">
        <f>Forecast_Data!K702</f>
        <v>1</v>
      </c>
      <c r="J708" s="1" t="str">
        <f>Forecast_Data!L702</f>
        <v>Phil Dawson</v>
      </c>
      <c r="K708" s="2">
        <f>VLOOKUP(J708,Estimates!$C$9:$F$35,4,FALSE)</f>
        <v>14.401395426773099</v>
      </c>
      <c r="L708" s="2">
        <f t="shared" si="45"/>
        <v>0.3306</v>
      </c>
      <c r="M708" s="13">
        <f t="shared" si="46"/>
        <v>0.97834529949048488</v>
      </c>
      <c r="N708" s="13">
        <f t="shared" si="47"/>
        <v>2.1654700509515123E-2</v>
      </c>
      <c r="O708" s="4">
        <f t="shared" si="48"/>
        <v>4.6892605415679454E-4</v>
      </c>
    </row>
    <row r="709" spans="1:15" x14ac:dyDescent="0.25">
      <c r="A709" s="1">
        <f>Forecast_Data!C703</f>
        <v>2012</v>
      </c>
      <c r="B709" s="1">
        <v>1</v>
      </c>
      <c r="C709" s="1">
        <f>Forecast_Data!E703</f>
        <v>0</v>
      </c>
      <c r="D709" s="1">
        <f>Forecast_Data!F703</f>
        <v>1</v>
      </c>
      <c r="E709" s="1">
        <f>Forecast_Data!G703</f>
        <v>0</v>
      </c>
      <c r="F709" s="1">
        <f>Forecast_Data!H703</f>
        <v>1</v>
      </c>
      <c r="G709" s="1">
        <f>Forecast_Data!I703</f>
        <v>0</v>
      </c>
      <c r="H709" s="1">
        <f>Forecast_Data!J703</f>
        <v>34</v>
      </c>
      <c r="I709" s="1">
        <f>Forecast_Data!K703</f>
        <v>1</v>
      </c>
      <c r="J709" s="1" t="str">
        <f>Forecast_Data!L703</f>
        <v>Phil Dawson</v>
      </c>
      <c r="K709" s="2">
        <f>VLOOKUP(J709,Estimates!$C$9:$F$35,4,FALSE)</f>
        <v>14.401395426773099</v>
      </c>
      <c r="L709" s="2">
        <f t="shared" si="45"/>
        <v>0.3306</v>
      </c>
      <c r="M709" s="13">
        <f t="shared" si="46"/>
        <v>0.90175632835372999</v>
      </c>
      <c r="N709" s="13">
        <f t="shared" si="47"/>
        <v>9.8243671646270014E-2</v>
      </c>
      <c r="O709" s="4">
        <f t="shared" si="48"/>
        <v>9.6518190185401181E-3</v>
      </c>
    </row>
    <row r="710" spans="1:15" x14ac:dyDescent="0.25">
      <c r="A710" s="1">
        <f>Forecast_Data!C704</f>
        <v>2012</v>
      </c>
      <c r="B710" s="1">
        <v>1</v>
      </c>
      <c r="C710" s="1">
        <f>Forecast_Data!E704</f>
        <v>0</v>
      </c>
      <c r="D710" s="1">
        <f>Forecast_Data!F704</f>
        <v>0</v>
      </c>
      <c r="E710" s="1">
        <f>Forecast_Data!G704</f>
        <v>1</v>
      </c>
      <c r="F710" s="1">
        <f>Forecast_Data!H704</f>
        <v>1</v>
      </c>
      <c r="G710" s="1">
        <f>Forecast_Data!I704</f>
        <v>1</v>
      </c>
      <c r="H710" s="1">
        <f>Forecast_Data!J704</f>
        <v>27</v>
      </c>
      <c r="I710" s="1">
        <f>Forecast_Data!K704</f>
        <v>1</v>
      </c>
      <c r="J710" s="1" t="str">
        <f>Forecast_Data!L704</f>
        <v>Phil Dawson</v>
      </c>
      <c r="K710" s="2">
        <f>VLOOKUP(J710,Estimates!$C$9:$F$35,4,FALSE)</f>
        <v>14.401395426773099</v>
      </c>
      <c r="L710" s="2">
        <f t="shared" si="45"/>
        <v>0.3306</v>
      </c>
      <c r="M710" s="13">
        <f t="shared" si="46"/>
        <v>0.98753845243571137</v>
      </c>
      <c r="N710" s="13">
        <f t="shared" si="47"/>
        <v>1.2461547564288633E-2</v>
      </c>
      <c r="O710" s="4">
        <f t="shared" si="48"/>
        <v>1.5529016769702796E-4</v>
      </c>
    </row>
    <row r="711" spans="1:15" x14ac:dyDescent="0.25">
      <c r="A711" s="1">
        <f>Forecast_Data!C705</f>
        <v>2012</v>
      </c>
      <c r="B711" s="1">
        <v>1</v>
      </c>
      <c r="C711" s="1">
        <f>Forecast_Data!E705</f>
        <v>0</v>
      </c>
      <c r="D711" s="1">
        <f>Forecast_Data!F705</f>
        <v>0</v>
      </c>
      <c r="E711" s="1">
        <f>Forecast_Data!G705</f>
        <v>1</v>
      </c>
      <c r="F711" s="1">
        <f>Forecast_Data!H705</f>
        <v>1</v>
      </c>
      <c r="G711" s="1">
        <f>Forecast_Data!I705</f>
        <v>1</v>
      </c>
      <c r="H711" s="1">
        <f>Forecast_Data!J705</f>
        <v>53</v>
      </c>
      <c r="I711" s="1">
        <f>Forecast_Data!K705</f>
        <v>1</v>
      </c>
      <c r="J711" s="1" t="str">
        <f>Forecast_Data!L705</f>
        <v>Phil Dawson</v>
      </c>
      <c r="K711" s="2">
        <f>VLOOKUP(J711,Estimates!$C$9:$F$35,4,FALSE)</f>
        <v>14.401395426773099</v>
      </c>
      <c r="L711" s="2">
        <f t="shared" si="45"/>
        <v>0.3306</v>
      </c>
      <c r="M711" s="13">
        <f t="shared" si="46"/>
        <v>0.79096053985241388</v>
      </c>
      <c r="N711" s="13">
        <f t="shared" si="47"/>
        <v>0.20903946014758612</v>
      </c>
      <c r="O711" s="4">
        <f t="shared" si="48"/>
        <v>4.3697495898794243E-2</v>
      </c>
    </row>
    <row r="712" spans="1:15" x14ac:dyDescent="0.25">
      <c r="A712" s="1">
        <f>Forecast_Data!C706</f>
        <v>2012</v>
      </c>
      <c r="B712" s="1">
        <v>1</v>
      </c>
      <c r="C712" s="1">
        <f>Forecast_Data!E706</f>
        <v>0</v>
      </c>
      <c r="D712" s="1">
        <f>Forecast_Data!F706</f>
        <v>1</v>
      </c>
      <c r="E712" s="1">
        <f>Forecast_Data!G706</f>
        <v>1</v>
      </c>
      <c r="F712" s="1">
        <f>Forecast_Data!H706</f>
        <v>1</v>
      </c>
      <c r="G712" s="1">
        <f>Forecast_Data!I706</f>
        <v>0</v>
      </c>
      <c r="H712" s="1">
        <f>Forecast_Data!J706</f>
        <v>39</v>
      </c>
      <c r="I712" s="1">
        <f>Forecast_Data!K706</f>
        <v>0</v>
      </c>
      <c r="J712" s="1" t="str">
        <f>Forecast_Data!L706</f>
        <v>Phil Dawson</v>
      </c>
      <c r="K712" s="2">
        <f>VLOOKUP(J712,Estimates!$C$9:$F$35,4,FALSE)</f>
        <v>14.401395426773099</v>
      </c>
      <c r="L712" s="2">
        <f t="shared" si="45"/>
        <v>0.3306</v>
      </c>
      <c r="M712" s="13">
        <f t="shared" si="46"/>
        <v>0.81427643294848984</v>
      </c>
      <c r="N712" s="13">
        <f t="shared" si="47"/>
        <v>-0.81427643294848984</v>
      </c>
      <c r="O712" s="4">
        <f t="shared" si="48"/>
        <v>0.66304610925531648</v>
      </c>
    </row>
    <row r="713" spans="1:15" x14ac:dyDescent="0.25">
      <c r="A713" s="1">
        <f>Forecast_Data!C707</f>
        <v>2012</v>
      </c>
      <c r="B713" s="1">
        <v>1</v>
      </c>
      <c r="C713" s="1">
        <f>Forecast_Data!E707</f>
        <v>0</v>
      </c>
      <c r="D713" s="1">
        <f>Forecast_Data!F707</f>
        <v>1</v>
      </c>
      <c r="E713" s="1">
        <f>Forecast_Data!G707</f>
        <v>1</v>
      </c>
      <c r="F713" s="1">
        <f>Forecast_Data!H707</f>
        <v>1</v>
      </c>
      <c r="G713" s="1">
        <f>Forecast_Data!I707</f>
        <v>0</v>
      </c>
      <c r="H713" s="1">
        <f>Forecast_Data!J707</f>
        <v>51</v>
      </c>
      <c r="I713" s="1">
        <f>Forecast_Data!K707</f>
        <v>1</v>
      </c>
      <c r="J713" s="1" t="str">
        <f>Forecast_Data!L707</f>
        <v>Phil Dawson</v>
      </c>
      <c r="K713" s="2">
        <f>VLOOKUP(J713,Estimates!$C$9:$F$35,4,FALSE)</f>
        <v>14.401395426773099</v>
      </c>
      <c r="L713" s="2">
        <f t="shared" ref="L713:L776" si="49">IF(A713=2012,$A$5,IF(A713=2013,$B$5,IF(A713=2014,$C$5,$D$5)))</f>
        <v>0.3306</v>
      </c>
      <c r="M713" s="13">
        <f t="shared" ref="M713:M776" si="50">1/(1+EXP(-(SUMPRODUCT($A$3:$G$3,B713:H713)+$H$3*H713^2+$I$3*H713^3+K713+L713)))</f>
        <v>0.56154114990309345</v>
      </c>
      <c r="N713" s="13">
        <f t="shared" ref="N713:N776" si="51">I713-M713</f>
        <v>0.43845885009690655</v>
      </c>
      <c r="O713" s="4">
        <f t="shared" ref="O713:O776" si="52">N713^2</f>
        <v>0.19224616322830157</v>
      </c>
    </row>
    <row r="714" spans="1:15" x14ac:dyDescent="0.25">
      <c r="A714" s="1">
        <f>Forecast_Data!C708</f>
        <v>2013</v>
      </c>
      <c r="B714" s="1">
        <v>1</v>
      </c>
      <c r="C714" s="1">
        <f>Forecast_Data!E708</f>
        <v>0</v>
      </c>
      <c r="D714" s="1">
        <f>Forecast_Data!F708</f>
        <v>0</v>
      </c>
      <c r="E714" s="1">
        <f>Forecast_Data!G708</f>
        <v>0</v>
      </c>
      <c r="F714" s="1">
        <f>Forecast_Data!H708</f>
        <v>1</v>
      </c>
      <c r="G714" s="1">
        <f>Forecast_Data!I708</f>
        <v>0</v>
      </c>
      <c r="H714" s="1">
        <f>Forecast_Data!J708</f>
        <v>48</v>
      </c>
      <c r="I714" s="1">
        <f>Forecast_Data!K708</f>
        <v>0</v>
      </c>
      <c r="J714" s="1" t="str">
        <f>Forecast_Data!L708</f>
        <v>Phil Dawson</v>
      </c>
      <c r="K714" s="2">
        <f>VLOOKUP(J714,Estimates!$C$9:$F$35,4,FALSE)</f>
        <v>14.401395426773099</v>
      </c>
      <c r="L714" s="2">
        <f t="shared" si="49"/>
        <v>0.37260000000000004</v>
      </c>
      <c r="M714" s="13">
        <f t="shared" si="50"/>
        <v>0.76765838261587993</v>
      </c>
      <c r="N714" s="13">
        <f t="shared" si="51"/>
        <v>-0.76765838261587993</v>
      </c>
      <c r="O714" s="4">
        <f t="shared" si="52"/>
        <v>0.58929939240042872</v>
      </c>
    </row>
    <row r="715" spans="1:15" x14ac:dyDescent="0.25">
      <c r="A715" s="1">
        <f>Forecast_Data!C709</f>
        <v>2013</v>
      </c>
      <c r="B715" s="1">
        <v>1</v>
      </c>
      <c r="C715" s="1">
        <f>Forecast_Data!E709</f>
        <v>0</v>
      </c>
      <c r="D715" s="1">
        <f>Forecast_Data!F709</f>
        <v>0</v>
      </c>
      <c r="E715" s="1">
        <f>Forecast_Data!G709</f>
        <v>0</v>
      </c>
      <c r="F715" s="1">
        <f>Forecast_Data!H709</f>
        <v>1</v>
      </c>
      <c r="G715" s="1">
        <f>Forecast_Data!I709</f>
        <v>0</v>
      </c>
      <c r="H715" s="1">
        <f>Forecast_Data!J709</f>
        <v>27</v>
      </c>
      <c r="I715" s="1">
        <f>Forecast_Data!K709</f>
        <v>1</v>
      </c>
      <c r="J715" s="1" t="str">
        <f>Forecast_Data!L709</f>
        <v>Phil Dawson</v>
      </c>
      <c r="K715" s="2">
        <f>VLOOKUP(J715,Estimates!$C$9:$F$35,4,FALSE)</f>
        <v>14.401395426773099</v>
      </c>
      <c r="L715" s="2">
        <f t="shared" si="49"/>
        <v>0.37260000000000004</v>
      </c>
      <c r="M715" s="13">
        <f t="shared" si="50"/>
        <v>0.97430629232229415</v>
      </c>
      <c r="N715" s="13">
        <f t="shared" si="51"/>
        <v>2.5693707677705846E-2</v>
      </c>
      <c r="O715" s="4">
        <f t="shared" si="52"/>
        <v>6.6016661422740029E-4</v>
      </c>
    </row>
    <row r="716" spans="1:15" x14ac:dyDescent="0.25">
      <c r="A716" s="1">
        <f>Forecast_Data!C710</f>
        <v>2013</v>
      </c>
      <c r="B716" s="1">
        <v>1</v>
      </c>
      <c r="C716" s="1">
        <f>Forecast_Data!E710</f>
        <v>0</v>
      </c>
      <c r="D716" s="1">
        <f>Forecast_Data!F710</f>
        <v>0</v>
      </c>
      <c r="E716" s="1">
        <f>Forecast_Data!G710</f>
        <v>0</v>
      </c>
      <c r="F716" s="1">
        <f>Forecast_Data!H710</f>
        <v>1</v>
      </c>
      <c r="G716" s="1">
        <f>Forecast_Data!I710</f>
        <v>0</v>
      </c>
      <c r="H716" s="1">
        <f>Forecast_Data!J710</f>
        <v>33</v>
      </c>
      <c r="I716" s="1">
        <f>Forecast_Data!K710</f>
        <v>1</v>
      </c>
      <c r="J716" s="1" t="str">
        <f>Forecast_Data!L710</f>
        <v>Phil Dawson</v>
      </c>
      <c r="K716" s="2">
        <f>VLOOKUP(J716,Estimates!$C$9:$F$35,4,FALSE)</f>
        <v>14.401395426773099</v>
      </c>
      <c r="L716" s="2">
        <f t="shared" si="49"/>
        <v>0.37260000000000004</v>
      </c>
      <c r="M716" s="13">
        <f t="shared" si="50"/>
        <v>0.93954504374367176</v>
      </c>
      <c r="N716" s="13">
        <f t="shared" si="51"/>
        <v>6.0454956256328241E-2</v>
      </c>
      <c r="O716" s="4">
        <f t="shared" si="52"/>
        <v>3.6548017359545612E-3</v>
      </c>
    </row>
    <row r="717" spans="1:15" x14ac:dyDescent="0.25">
      <c r="A717" s="1">
        <f>Forecast_Data!C711</f>
        <v>2013</v>
      </c>
      <c r="B717" s="1">
        <v>1</v>
      </c>
      <c r="C717" s="1">
        <f>Forecast_Data!E711</f>
        <v>0</v>
      </c>
      <c r="D717" s="1">
        <f>Forecast_Data!F711</f>
        <v>0</v>
      </c>
      <c r="E717" s="1">
        <f>Forecast_Data!G711</f>
        <v>0</v>
      </c>
      <c r="F717" s="1">
        <f>Forecast_Data!H711</f>
        <v>0</v>
      </c>
      <c r="G717" s="1">
        <f>Forecast_Data!I711</f>
        <v>0</v>
      </c>
      <c r="H717" s="1">
        <f>Forecast_Data!J711</f>
        <v>21</v>
      </c>
      <c r="I717" s="1">
        <f>Forecast_Data!K711</f>
        <v>1</v>
      </c>
      <c r="J717" s="1" t="str">
        <f>Forecast_Data!L711</f>
        <v>Phil Dawson</v>
      </c>
      <c r="K717" s="2">
        <f>VLOOKUP(J717,Estimates!$C$9:$F$35,4,FALSE)</f>
        <v>14.401395426773099</v>
      </c>
      <c r="L717" s="2">
        <f t="shared" si="49"/>
        <v>0.37260000000000004</v>
      </c>
      <c r="M717" s="13">
        <f t="shared" si="50"/>
        <v>0.99418709328504051</v>
      </c>
      <c r="N717" s="13">
        <f t="shared" si="51"/>
        <v>5.8129067149594871E-3</v>
      </c>
      <c r="O717" s="4">
        <f t="shared" si="52"/>
        <v>3.3789884476821093E-5</v>
      </c>
    </row>
    <row r="718" spans="1:15" x14ac:dyDescent="0.25">
      <c r="A718" s="1">
        <f>Forecast_Data!C712</f>
        <v>2013</v>
      </c>
      <c r="B718" s="1">
        <v>1</v>
      </c>
      <c r="C718" s="1">
        <f>Forecast_Data!E712</f>
        <v>0</v>
      </c>
      <c r="D718" s="1">
        <f>Forecast_Data!F712</f>
        <v>0</v>
      </c>
      <c r="E718" s="1">
        <f>Forecast_Data!G712</f>
        <v>0</v>
      </c>
      <c r="F718" s="1">
        <f>Forecast_Data!H712</f>
        <v>1</v>
      </c>
      <c r="G718" s="1">
        <f>Forecast_Data!I712</f>
        <v>0</v>
      </c>
      <c r="H718" s="1">
        <f>Forecast_Data!J712</f>
        <v>38</v>
      </c>
      <c r="I718" s="1">
        <f>Forecast_Data!K712</f>
        <v>1</v>
      </c>
      <c r="J718" s="1" t="str">
        <f>Forecast_Data!L712</f>
        <v>Phil Dawson</v>
      </c>
      <c r="K718" s="2">
        <f>VLOOKUP(J718,Estimates!$C$9:$F$35,4,FALSE)</f>
        <v>14.401395426773099</v>
      </c>
      <c r="L718" s="2">
        <f t="shared" si="49"/>
        <v>0.37260000000000004</v>
      </c>
      <c r="M718" s="13">
        <f t="shared" si="50"/>
        <v>0.89871435841680714</v>
      </c>
      <c r="N718" s="13">
        <f t="shared" si="51"/>
        <v>0.10128564158319286</v>
      </c>
      <c r="O718" s="4">
        <f t="shared" si="52"/>
        <v>1.0258781190919008E-2</v>
      </c>
    </row>
    <row r="719" spans="1:15" x14ac:dyDescent="0.25">
      <c r="A719" s="1">
        <f>Forecast_Data!C713</f>
        <v>2013</v>
      </c>
      <c r="B719" s="1">
        <v>1</v>
      </c>
      <c r="C719" s="1">
        <f>Forecast_Data!E713</f>
        <v>0</v>
      </c>
      <c r="D719" s="1">
        <f>Forecast_Data!F713</f>
        <v>0</v>
      </c>
      <c r="E719" s="1">
        <f>Forecast_Data!G713</f>
        <v>0</v>
      </c>
      <c r="F719" s="1">
        <f>Forecast_Data!H713</f>
        <v>1</v>
      </c>
      <c r="G719" s="1">
        <f>Forecast_Data!I713</f>
        <v>0</v>
      </c>
      <c r="H719" s="1">
        <f>Forecast_Data!J713</f>
        <v>24</v>
      </c>
      <c r="I719" s="1">
        <f>Forecast_Data!K713</f>
        <v>1</v>
      </c>
      <c r="J719" s="1" t="str">
        <f>Forecast_Data!L713</f>
        <v>Phil Dawson</v>
      </c>
      <c r="K719" s="2">
        <f>VLOOKUP(J719,Estimates!$C$9:$F$35,4,FALSE)</f>
        <v>14.401395426773099</v>
      </c>
      <c r="L719" s="2">
        <f t="shared" si="49"/>
        <v>0.37260000000000004</v>
      </c>
      <c r="M719" s="13">
        <f t="shared" si="50"/>
        <v>0.98544416617181363</v>
      </c>
      <c r="N719" s="13">
        <f t="shared" si="51"/>
        <v>1.4555833828186371E-2</v>
      </c>
      <c r="O719" s="4">
        <f t="shared" si="52"/>
        <v>2.118722984337747E-4</v>
      </c>
    </row>
    <row r="720" spans="1:15" x14ac:dyDescent="0.25">
      <c r="A720" s="1">
        <f>Forecast_Data!C714</f>
        <v>2013</v>
      </c>
      <c r="B720" s="1">
        <v>1</v>
      </c>
      <c r="C720" s="1">
        <f>Forecast_Data!E714</f>
        <v>0</v>
      </c>
      <c r="D720" s="1">
        <f>Forecast_Data!F714</f>
        <v>0</v>
      </c>
      <c r="E720" s="1">
        <f>Forecast_Data!G714</f>
        <v>0</v>
      </c>
      <c r="F720" s="1">
        <f>Forecast_Data!H714</f>
        <v>1</v>
      </c>
      <c r="G720" s="1">
        <f>Forecast_Data!I714</f>
        <v>0</v>
      </c>
      <c r="H720" s="1">
        <f>Forecast_Data!J714</f>
        <v>35</v>
      </c>
      <c r="I720" s="1">
        <f>Forecast_Data!K714</f>
        <v>1</v>
      </c>
      <c r="J720" s="1" t="str">
        <f>Forecast_Data!L714</f>
        <v>Phil Dawson</v>
      </c>
      <c r="K720" s="2">
        <f>VLOOKUP(J720,Estimates!$C$9:$F$35,4,FALSE)</f>
        <v>14.401395426773099</v>
      </c>
      <c r="L720" s="2">
        <f t="shared" si="49"/>
        <v>0.37260000000000004</v>
      </c>
      <c r="M720" s="13">
        <f t="shared" si="50"/>
        <v>0.92448678397102058</v>
      </c>
      <c r="N720" s="13">
        <f t="shared" si="51"/>
        <v>7.5513216028979424E-2</v>
      </c>
      <c r="O720" s="4">
        <f t="shared" si="52"/>
        <v>5.7022457950393146E-3</v>
      </c>
    </row>
    <row r="721" spans="1:15" x14ac:dyDescent="0.25">
      <c r="A721" s="1">
        <f>Forecast_Data!C715</f>
        <v>2013</v>
      </c>
      <c r="B721" s="1">
        <v>1</v>
      </c>
      <c r="C721" s="1">
        <f>Forecast_Data!E715</f>
        <v>0</v>
      </c>
      <c r="D721" s="1">
        <f>Forecast_Data!F715</f>
        <v>0</v>
      </c>
      <c r="E721" s="1">
        <f>Forecast_Data!G715</f>
        <v>0</v>
      </c>
      <c r="F721" s="1">
        <f>Forecast_Data!H715</f>
        <v>1</v>
      </c>
      <c r="G721" s="1">
        <f>Forecast_Data!I715</f>
        <v>0</v>
      </c>
      <c r="H721" s="1">
        <f>Forecast_Data!J715</f>
        <v>26</v>
      </c>
      <c r="I721" s="1">
        <f>Forecast_Data!K715</f>
        <v>1</v>
      </c>
      <c r="J721" s="1" t="str">
        <f>Forecast_Data!L715</f>
        <v>Phil Dawson</v>
      </c>
      <c r="K721" s="2">
        <f>VLOOKUP(J721,Estimates!$C$9:$F$35,4,FALSE)</f>
        <v>14.401395426773099</v>
      </c>
      <c r="L721" s="2">
        <f t="shared" si="49"/>
        <v>0.37260000000000004</v>
      </c>
      <c r="M721" s="13">
        <f t="shared" si="50"/>
        <v>0.97848306637571281</v>
      </c>
      <c r="N721" s="13">
        <f t="shared" si="51"/>
        <v>2.1516933624287193E-2</v>
      </c>
      <c r="O721" s="4">
        <f t="shared" si="52"/>
        <v>4.629784325919808E-4</v>
      </c>
    </row>
    <row r="722" spans="1:15" x14ac:dyDescent="0.25">
      <c r="A722" s="1">
        <f>Forecast_Data!C716</f>
        <v>2013</v>
      </c>
      <c r="B722" s="1">
        <v>1</v>
      </c>
      <c r="C722" s="1">
        <f>Forecast_Data!E716</f>
        <v>0</v>
      </c>
      <c r="D722" s="1">
        <f>Forecast_Data!F716</f>
        <v>0</v>
      </c>
      <c r="E722" s="1">
        <f>Forecast_Data!G716</f>
        <v>0</v>
      </c>
      <c r="F722" s="1">
        <f>Forecast_Data!H716</f>
        <v>1</v>
      </c>
      <c r="G722" s="1">
        <f>Forecast_Data!I716</f>
        <v>0</v>
      </c>
      <c r="H722" s="1">
        <f>Forecast_Data!J716</f>
        <v>44</v>
      </c>
      <c r="I722" s="1">
        <f>Forecast_Data!K716</f>
        <v>1</v>
      </c>
      <c r="J722" s="1" t="str">
        <f>Forecast_Data!L716</f>
        <v>Phil Dawson</v>
      </c>
      <c r="K722" s="2">
        <f>VLOOKUP(J722,Estimates!$C$9:$F$35,4,FALSE)</f>
        <v>14.401395426773099</v>
      </c>
      <c r="L722" s="2">
        <f t="shared" si="49"/>
        <v>0.37260000000000004</v>
      </c>
      <c r="M722" s="13">
        <f t="shared" si="50"/>
        <v>0.83196791384886115</v>
      </c>
      <c r="N722" s="13">
        <f t="shared" si="51"/>
        <v>0.16803208615113885</v>
      </c>
      <c r="O722" s="4">
        <f t="shared" si="52"/>
        <v>2.8234781976303747E-2</v>
      </c>
    </row>
    <row r="723" spans="1:15" x14ac:dyDescent="0.25">
      <c r="A723" s="1">
        <f>Forecast_Data!C717</f>
        <v>2013</v>
      </c>
      <c r="B723" s="1">
        <v>1</v>
      </c>
      <c r="C723" s="1">
        <f>Forecast_Data!E717</f>
        <v>0</v>
      </c>
      <c r="D723" s="1">
        <f>Forecast_Data!F717</f>
        <v>0</v>
      </c>
      <c r="E723" s="1">
        <f>Forecast_Data!G717</f>
        <v>0</v>
      </c>
      <c r="F723" s="1">
        <f>Forecast_Data!H717</f>
        <v>1</v>
      </c>
      <c r="G723" s="1">
        <f>Forecast_Data!I717</f>
        <v>0</v>
      </c>
      <c r="H723" s="1">
        <f>Forecast_Data!J717</f>
        <v>44</v>
      </c>
      <c r="I723" s="1">
        <f>Forecast_Data!K717</f>
        <v>1</v>
      </c>
      <c r="J723" s="1" t="str">
        <f>Forecast_Data!L717</f>
        <v>Phil Dawson</v>
      </c>
      <c r="K723" s="2">
        <f>VLOOKUP(J723,Estimates!$C$9:$F$35,4,FALSE)</f>
        <v>14.401395426773099</v>
      </c>
      <c r="L723" s="2">
        <f t="shared" si="49"/>
        <v>0.37260000000000004</v>
      </c>
      <c r="M723" s="13">
        <f t="shared" si="50"/>
        <v>0.83196791384886115</v>
      </c>
      <c r="N723" s="13">
        <f t="shared" si="51"/>
        <v>0.16803208615113885</v>
      </c>
      <c r="O723" s="4">
        <f t="shared" si="52"/>
        <v>2.8234781976303747E-2</v>
      </c>
    </row>
    <row r="724" spans="1:15" x14ac:dyDescent="0.25">
      <c r="A724" s="1">
        <f>Forecast_Data!C718</f>
        <v>2013</v>
      </c>
      <c r="B724" s="1">
        <v>1</v>
      </c>
      <c r="C724" s="1">
        <f>Forecast_Data!E718</f>
        <v>0</v>
      </c>
      <c r="D724" s="1">
        <f>Forecast_Data!F718</f>
        <v>0</v>
      </c>
      <c r="E724" s="1">
        <f>Forecast_Data!G718</f>
        <v>0</v>
      </c>
      <c r="F724" s="1">
        <f>Forecast_Data!H718</f>
        <v>1</v>
      </c>
      <c r="G724" s="1">
        <f>Forecast_Data!I718</f>
        <v>0</v>
      </c>
      <c r="H724" s="1">
        <f>Forecast_Data!J718</f>
        <v>53</v>
      </c>
      <c r="I724" s="1">
        <f>Forecast_Data!K718</f>
        <v>1</v>
      </c>
      <c r="J724" s="1" t="str">
        <f>Forecast_Data!L718</f>
        <v>Phil Dawson</v>
      </c>
      <c r="K724" s="2">
        <f>VLOOKUP(J724,Estimates!$C$9:$F$35,4,FALSE)</f>
        <v>14.401395426773099</v>
      </c>
      <c r="L724" s="2">
        <f t="shared" si="49"/>
        <v>0.37260000000000004</v>
      </c>
      <c r="M724" s="13">
        <f t="shared" si="50"/>
        <v>0.64419918655776987</v>
      </c>
      <c r="N724" s="13">
        <f t="shared" si="51"/>
        <v>0.35580081344223013</v>
      </c>
      <c r="O724" s="4">
        <f t="shared" si="52"/>
        <v>0.12659421884615266</v>
      </c>
    </row>
    <row r="725" spans="1:15" x14ac:dyDescent="0.25">
      <c r="A725" s="1">
        <f>Forecast_Data!C719</f>
        <v>2013</v>
      </c>
      <c r="B725" s="1">
        <v>1</v>
      </c>
      <c r="C725" s="1">
        <f>Forecast_Data!E719</f>
        <v>0</v>
      </c>
      <c r="D725" s="1">
        <f>Forecast_Data!F719</f>
        <v>0</v>
      </c>
      <c r="E725" s="1">
        <f>Forecast_Data!G719</f>
        <v>0</v>
      </c>
      <c r="F725" s="1">
        <f>Forecast_Data!H719</f>
        <v>1</v>
      </c>
      <c r="G725" s="1">
        <f>Forecast_Data!I719</f>
        <v>0</v>
      </c>
      <c r="H725" s="1">
        <f>Forecast_Data!J719</f>
        <v>43</v>
      </c>
      <c r="I725" s="1">
        <f>Forecast_Data!K719</f>
        <v>1</v>
      </c>
      <c r="J725" s="1" t="str">
        <f>Forecast_Data!L719</f>
        <v>Phil Dawson</v>
      </c>
      <c r="K725" s="2">
        <f>VLOOKUP(J725,Estimates!$C$9:$F$35,4,FALSE)</f>
        <v>14.401395426773099</v>
      </c>
      <c r="L725" s="2">
        <f t="shared" si="49"/>
        <v>0.37260000000000004</v>
      </c>
      <c r="M725" s="13">
        <f t="shared" si="50"/>
        <v>0.84500050998809717</v>
      </c>
      <c r="N725" s="13">
        <f t="shared" si="51"/>
        <v>0.15499949001190283</v>
      </c>
      <c r="O725" s="4">
        <f t="shared" si="52"/>
        <v>2.4024841903949965E-2</v>
      </c>
    </row>
    <row r="726" spans="1:15" x14ac:dyDescent="0.25">
      <c r="A726" s="1">
        <f>Forecast_Data!C720</f>
        <v>2013</v>
      </c>
      <c r="B726" s="1">
        <v>1</v>
      </c>
      <c r="C726" s="1">
        <f>Forecast_Data!E720</f>
        <v>0</v>
      </c>
      <c r="D726" s="1">
        <f>Forecast_Data!F720</f>
        <v>0</v>
      </c>
      <c r="E726" s="1">
        <f>Forecast_Data!G720</f>
        <v>0</v>
      </c>
      <c r="F726" s="1">
        <f>Forecast_Data!H720</f>
        <v>1</v>
      </c>
      <c r="G726" s="1">
        <f>Forecast_Data!I720</f>
        <v>0</v>
      </c>
      <c r="H726" s="1">
        <f>Forecast_Data!J720</f>
        <v>25</v>
      </c>
      <c r="I726" s="1">
        <f>Forecast_Data!K720</f>
        <v>1</v>
      </c>
      <c r="J726" s="1" t="str">
        <f>Forecast_Data!L720</f>
        <v>Phil Dawson</v>
      </c>
      <c r="K726" s="2">
        <f>VLOOKUP(J726,Estimates!$C$9:$F$35,4,FALSE)</f>
        <v>14.401395426773099</v>
      </c>
      <c r="L726" s="2">
        <f t="shared" si="49"/>
        <v>0.37260000000000004</v>
      </c>
      <c r="M726" s="13">
        <f t="shared" si="50"/>
        <v>0.98219198447468614</v>
      </c>
      <c r="N726" s="13">
        <f t="shared" si="51"/>
        <v>1.7808015525313858E-2</v>
      </c>
      <c r="O726" s="4">
        <f t="shared" si="52"/>
        <v>3.1712541694981942E-4</v>
      </c>
    </row>
    <row r="727" spans="1:15" x14ac:dyDescent="0.25">
      <c r="A727" s="1">
        <f>Forecast_Data!C721</f>
        <v>2013</v>
      </c>
      <c r="B727" s="1">
        <v>1</v>
      </c>
      <c r="C727" s="1">
        <f>Forecast_Data!E721</f>
        <v>0</v>
      </c>
      <c r="D727" s="1">
        <f>Forecast_Data!F721</f>
        <v>1</v>
      </c>
      <c r="E727" s="1">
        <f>Forecast_Data!G721</f>
        <v>1</v>
      </c>
      <c r="F727" s="1">
        <f>Forecast_Data!H721</f>
        <v>1</v>
      </c>
      <c r="G727" s="1">
        <f>Forecast_Data!I721</f>
        <v>0</v>
      </c>
      <c r="H727" s="1">
        <f>Forecast_Data!J721</f>
        <v>29</v>
      </c>
      <c r="I727" s="1">
        <f>Forecast_Data!K721</f>
        <v>1</v>
      </c>
      <c r="J727" s="1" t="str">
        <f>Forecast_Data!L721</f>
        <v>Phil Dawson</v>
      </c>
      <c r="K727" s="2">
        <f>VLOOKUP(J727,Estimates!$C$9:$F$35,4,FALSE)</f>
        <v>14.401395426773099</v>
      </c>
      <c r="L727" s="2">
        <f t="shared" si="49"/>
        <v>0.37260000000000004</v>
      </c>
      <c r="M727" s="13">
        <f t="shared" si="50"/>
        <v>0.9393874350275041</v>
      </c>
      <c r="N727" s="13">
        <f t="shared" si="51"/>
        <v>6.0612564972495897E-2</v>
      </c>
      <c r="O727" s="4">
        <f t="shared" si="52"/>
        <v>3.6738830325450367E-3</v>
      </c>
    </row>
    <row r="728" spans="1:15" x14ac:dyDescent="0.25">
      <c r="A728" s="1">
        <f>Forecast_Data!C722</f>
        <v>2013</v>
      </c>
      <c r="B728" s="1">
        <v>1</v>
      </c>
      <c r="C728" s="1">
        <f>Forecast_Data!E722</f>
        <v>0</v>
      </c>
      <c r="D728" s="1">
        <f>Forecast_Data!F722</f>
        <v>1</v>
      </c>
      <c r="E728" s="1">
        <f>Forecast_Data!G722</f>
        <v>1</v>
      </c>
      <c r="F728" s="1">
        <f>Forecast_Data!H722</f>
        <v>1</v>
      </c>
      <c r="G728" s="1">
        <f>Forecast_Data!I722</f>
        <v>0</v>
      </c>
      <c r="H728" s="1">
        <f>Forecast_Data!J722</f>
        <v>49</v>
      </c>
      <c r="I728" s="1">
        <f>Forecast_Data!K722</f>
        <v>1</v>
      </c>
      <c r="J728" s="1" t="str">
        <f>Forecast_Data!L722</f>
        <v>Phil Dawson</v>
      </c>
      <c r="K728" s="2">
        <f>VLOOKUP(J728,Estimates!$C$9:$F$35,4,FALSE)</f>
        <v>14.401395426773099</v>
      </c>
      <c r="L728" s="2">
        <f t="shared" si="49"/>
        <v>0.37260000000000004</v>
      </c>
      <c r="M728" s="13">
        <f t="shared" si="50"/>
        <v>0.62789677845261349</v>
      </c>
      <c r="N728" s="13">
        <f t="shared" si="51"/>
        <v>0.37210322154738651</v>
      </c>
      <c r="O728" s="4">
        <f t="shared" si="52"/>
        <v>0.13846080748594342</v>
      </c>
    </row>
    <row r="729" spans="1:15" x14ac:dyDescent="0.25">
      <c r="A729" s="1">
        <f>Forecast_Data!C723</f>
        <v>2013</v>
      </c>
      <c r="B729" s="1">
        <v>1</v>
      </c>
      <c r="C729" s="1">
        <f>Forecast_Data!E723</f>
        <v>0</v>
      </c>
      <c r="D729" s="1">
        <f>Forecast_Data!F723</f>
        <v>0</v>
      </c>
      <c r="E729" s="1">
        <f>Forecast_Data!G723</f>
        <v>0</v>
      </c>
      <c r="F729" s="1">
        <f>Forecast_Data!H723</f>
        <v>1</v>
      </c>
      <c r="G729" s="1">
        <f>Forecast_Data!I723</f>
        <v>0</v>
      </c>
      <c r="H729" s="1">
        <f>Forecast_Data!J723</f>
        <v>32</v>
      </c>
      <c r="I729" s="1">
        <f>Forecast_Data!K723</f>
        <v>1</v>
      </c>
      <c r="J729" s="1" t="str">
        <f>Forecast_Data!L723</f>
        <v>Phil Dawson</v>
      </c>
      <c r="K729" s="2">
        <f>VLOOKUP(J729,Estimates!$C$9:$F$35,4,FALSE)</f>
        <v>14.401395426773099</v>
      </c>
      <c r="L729" s="2">
        <f t="shared" si="49"/>
        <v>0.37260000000000004</v>
      </c>
      <c r="M729" s="13">
        <f t="shared" si="50"/>
        <v>0.9464477069288223</v>
      </c>
      <c r="N729" s="13">
        <f t="shared" si="51"/>
        <v>5.3552293071177703E-2</v>
      </c>
      <c r="O729" s="4">
        <f t="shared" si="52"/>
        <v>2.8678480931813074E-3</v>
      </c>
    </row>
    <row r="730" spans="1:15" x14ac:dyDescent="0.25">
      <c r="A730" s="1">
        <f>Forecast_Data!C724</f>
        <v>2013</v>
      </c>
      <c r="B730" s="1">
        <v>1</v>
      </c>
      <c r="C730" s="1">
        <f>Forecast_Data!E724</f>
        <v>0</v>
      </c>
      <c r="D730" s="1">
        <f>Forecast_Data!F724</f>
        <v>0</v>
      </c>
      <c r="E730" s="1">
        <f>Forecast_Data!G724</f>
        <v>0</v>
      </c>
      <c r="F730" s="1">
        <f>Forecast_Data!H724</f>
        <v>1</v>
      </c>
      <c r="G730" s="1">
        <f>Forecast_Data!I724</f>
        <v>0</v>
      </c>
      <c r="H730" s="1">
        <f>Forecast_Data!J724</f>
        <v>43</v>
      </c>
      <c r="I730" s="1">
        <f>Forecast_Data!K724</f>
        <v>1</v>
      </c>
      <c r="J730" s="1" t="str">
        <f>Forecast_Data!L724</f>
        <v>Phil Dawson</v>
      </c>
      <c r="K730" s="2">
        <f>VLOOKUP(J730,Estimates!$C$9:$F$35,4,FALSE)</f>
        <v>14.401395426773099</v>
      </c>
      <c r="L730" s="2">
        <f t="shared" si="49"/>
        <v>0.37260000000000004</v>
      </c>
      <c r="M730" s="13">
        <f t="shared" si="50"/>
        <v>0.84500050998809717</v>
      </c>
      <c r="N730" s="13">
        <f t="shared" si="51"/>
        <v>0.15499949001190283</v>
      </c>
      <c r="O730" s="4">
        <f t="shared" si="52"/>
        <v>2.4024841903949965E-2</v>
      </c>
    </row>
    <row r="731" spans="1:15" x14ac:dyDescent="0.25">
      <c r="A731" s="1">
        <f>Forecast_Data!C725</f>
        <v>2013</v>
      </c>
      <c r="B731" s="1">
        <v>1</v>
      </c>
      <c r="C731" s="1">
        <f>Forecast_Data!E725</f>
        <v>0</v>
      </c>
      <c r="D731" s="1">
        <f>Forecast_Data!F725</f>
        <v>0</v>
      </c>
      <c r="E731" s="1">
        <f>Forecast_Data!G725</f>
        <v>0</v>
      </c>
      <c r="F731" s="1">
        <f>Forecast_Data!H725</f>
        <v>1</v>
      </c>
      <c r="G731" s="1">
        <f>Forecast_Data!I725</f>
        <v>0</v>
      </c>
      <c r="H731" s="1">
        <f>Forecast_Data!J725</f>
        <v>24</v>
      </c>
      <c r="I731" s="1">
        <f>Forecast_Data!K725</f>
        <v>1</v>
      </c>
      <c r="J731" s="1" t="str">
        <f>Forecast_Data!L725</f>
        <v>Phil Dawson</v>
      </c>
      <c r="K731" s="2">
        <f>VLOOKUP(J731,Estimates!$C$9:$F$35,4,FALSE)</f>
        <v>14.401395426773099</v>
      </c>
      <c r="L731" s="2">
        <f t="shared" si="49"/>
        <v>0.37260000000000004</v>
      </c>
      <c r="M731" s="13">
        <f t="shared" si="50"/>
        <v>0.98544416617181363</v>
      </c>
      <c r="N731" s="13">
        <f t="shared" si="51"/>
        <v>1.4555833828186371E-2</v>
      </c>
      <c r="O731" s="4">
        <f t="shared" si="52"/>
        <v>2.118722984337747E-4</v>
      </c>
    </row>
    <row r="732" spans="1:15" x14ac:dyDescent="0.25">
      <c r="A732" s="1">
        <f>Forecast_Data!C726</f>
        <v>2013</v>
      </c>
      <c r="B732" s="1">
        <v>1</v>
      </c>
      <c r="C732" s="1">
        <f>Forecast_Data!E726</f>
        <v>0</v>
      </c>
      <c r="D732" s="1">
        <f>Forecast_Data!F726</f>
        <v>1</v>
      </c>
      <c r="E732" s="1">
        <f>Forecast_Data!G726</f>
        <v>0</v>
      </c>
      <c r="F732" s="1">
        <f>Forecast_Data!H726</f>
        <v>1</v>
      </c>
      <c r="G732" s="1">
        <f>Forecast_Data!I726</f>
        <v>0</v>
      </c>
      <c r="H732" s="1">
        <f>Forecast_Data!J726</f>
        <v>23</v>
      </c>
      <c r="I732" s="1">
        <f>Forecast_Data!K726</f>
        <v>1</v>
      </c>
      <c r="J732" s="1" t="str">
        <f>Forecast_Data!L726</f>
        <v>Phil Dawson</v>
      </c>
      <c r="K732" s="2">
        <f>VLOOKUP(J732,Estimates!$C$9:$F$35,4,FALSE)</f>
        <v>14.401395426773099</v>
      </c>
      <c r="L732" s="2">
        <f t="shared" si="49"/>
        <v>0.37260000000000004</v>
      </c>
      <c r="M732" s="13">
        <f t="shared" si="50"/>
        <v>0.98321408221364193</v>
      </c>
      <c r="N732" s="13">
        <f t="shared" si="51"/>
        <v>1.6785917786358073E-2</v>
      </c>
      <c r="O732" s="4">
        <f t="shared" si="52"/>
        <v>2.8176703593037233E-4</v>
      </c>
    </row>
    <row r="733" spans="1:15" x14ac:dyDescent="0.25">
      <c r="A733" s="1">
        <f>Forecast_Data!C727</f>
        <v>2013</v>
      </c>
      <c r="B733" s="1">
        <v>1</v>
      </c>
      <c r="C733" s="1">
        <f>Forecast_Data!E727</f>
        <v>0</v>
      </c>
      <c r="D733" s="1">
        <f>Forecast_Data!F727</f>
        <v>1</v>
      </c>
      <c r="E733" s="1">
        <f>Forecast_Data!G727</f>
        <v>0</v>
      </c>
      <c r="F733" s="1">
        <f>Forecast_Data!H727</f>
        <v>1</v>
      </c>
      <c r="G733" s="1">
        <f>Forecast_Data!I727</f>
        <v>0</v>
      </c>
      <c r="H733" s="1">
        <f>Forecast_Data!J727</f>
        <v>48</v>
      </c>
      <c r="I733" s="1">
        <f>Forecast_Data!K727</f>
        <v>1</v>
      </c>
      <c r="J733" s="1" t="str">
        <f>Forecast_Data!L727</f>
        <v>Phil Dawson</v>
      </c>
      <c r="K733" s="2">
        <f>VLOOKUP(J733,Estimates!$C$9:$F$35,4,FALSE)</f>
        <v>14.401395426773099</v>
      </c>
      <c r="L733" s="2">
        <f t="shared" si="49"/>
        <v>0.37260000000000004</v>
      </c>
      <c r="M733" s="13">
        <f t="shared" si="50"/>
        <v>0.69692036694467818</v>
      </c>
      <c r="N733" s="13">
        <f t="shared" si="51"/>
        <v>0.30307963305532182</v>
      </c>
      <c r="O733" s="4">
        <f t="shared" si="52"/>
        <v>9.1857263972948522E-2</v>
      </c>
    </row>
    <row r="734" spans="1:15" x14ac:dyDescent="0.25">
      <c r="A734" s="1">
        <f>Forecast_Data!C728</f>
        <v>2013</v>
      </c>
      <c r="B734" s="1">
        <v>1</v>
      </c>
      <c r="C734" s="1">
        <f>Forecast_Data!E728</f>
        <v>0</v>
      </c>
      <c r="D734" s="1">
        <f>Forecast_Data!F728</f>
        <v>1</v>
      </c>
      <c r="E734" s="1">
        <f>Forecast_Data!G728</f>
        <v>0</v>
      </c>
      <c r="F734" s="1">
        <f>Forecast_Data!H728</f>
        <v>1</v>
      </c>
      <c r="G734" s="1">
        <f>Forecast_Data!I728</f>
        <v>0</v>
      </c>
      <c r="H734" s="1">
        <f>Forecast_Data!J728</f>
        <v>52</v>
      </c>
      <c r="I734" s="1">
        <f>Forecast_Data!K728</f>
        <v>1</v>
      </c>
      <c r="J734" s="1" t="str">
        <f>Forecast_Data!L728</f>
        <v>Phil Dawson</v>
      </c>
      <c r="K734" s="2">
        <f>VLOOKUP(J734,Estimates!$C$9:$F$35,4,FALSE)</f>
        <v>14.401395426773099</v>
      </c>
      <c r="L734" s="2">
        <f t="shared" si="49"/>
        <v>0.37260000000000004</v>
      </c>
      <c r="M734" s="13">
        <f t="shared" si="50"/>
        <v>0.58993871460057057</v>
      </c>
      <c r="N734" s="13">
        <f t="shared" si="51"/>
        <v>0.41006128539942943</v>
      </c>
      <c r="O734" s="4">
        <f t="shared" si="52"/>
        <v>0.16815025778343232</v>
      </c>
    </row>
    <row r="735" spans="1:15" x14ac:dyDescent="0.25">
      <c r="A735" s="1">
        <f>Forecast_Data!C729</f>
        <v>2013</v>
      </c>
      <c r="B735" s="1">
        <v>1</v>
      </c>
      <c r="C735" s="1">
        <f>Forecast_Data!E729</f>
        <v>0</v>
      </c>
      <c r="D735" s="1">
        <f>Forecast_Data!F729</f>
        <v>1</v>
      </c>
      <c r="E735" s="1">
        <f>Forecast_Data!G729</f>
        <v>0</v>
      </c>
      <c r="F735" s="1">
        <f>Forecast_Data!H729</f>
        <v>1</v>
      </c>
      <c r="G735" s="1">
        <f>Forecast_Data!I729</f>
        <v>0</v>
      </c>
      <c r="H735" s="1">
        <f>Forecast_Data!J729</f>
        <v>22</v>
      </c>
      <c r="I735" s="1">
        <f>Forecast_Data!K729</f>
        <v>1</v>
      </c>
      <c r="J735" s="1" t="str">
        <f>Forecast_Data!L729</f>
        <v>Phil Dawson</v>
      </c>
      <c r="K735" s="2">
        <f>VLOOKUP(J735,Estimates!$C$9:$F$35,4,FALSE)</f>
        <v>14.401395426773099</v>
      </c>
      <c r="L735" s="2">
        <f t="shared" si="49"/>
        <v>0.37260000000000004</v>
      </c>
      <c r="M735" s="13">
        <f t="shared" si="50"/>
        <v>0.98663041735610424</v>
      </c>
      <c r="N735" s="13">
        <f t="shared" si="51"/>
        <v>1.3369582643895761E-2</v>
      </c>
      <c r="O735" s="4">
        <f t="shared" si="52"/>
        <v>1.7874574007195878E-4</v>
      </c>
    </row>
    <row r="736" spans="1:15" x14ac:dyDescent="0.25">
      <c r="A736" s="1">
        <f>Forecast_Data!C730</f>
        <v>2013</v>
      </c>
      <c r="B736" s="1">
        <v>1</v>
      </c>
      <c r="C736" s="1">
        <f>Forecast_Data!E730</f>
        <v>0</v>
      </c>
      <c r="D736" s="1">
        <f>Forecast_Data!F730</f>
        <v>0</v>
      </c>
      <c r="E736" s="1">
        <f>Forecast_Data!G730</f>
        <v>0</v>
      </c>
      <c r="F736" s="1">
        <f>Forecast_Data!H730</f>
        <v>1</v>
      </c>
      <c r="G736" s="1">
        <f>Forecast_Data!I730</f>
        <v>0</v>
      </c>
      <c r="H736" s="1">
        <f>Forecast_Data!J730</f>
        <v>47</v>
      </c>
      <c r="I736" s="1">
        <f>Forecast_Data!K730</f>
        <v>1</v>
      </c>
      <c r="J736" s="1" t="str">
        <f>Forecast_Data!L730</f>
        <v>Phil Dawson</v>
      </c>
      <c r="K736" s="2">
        <f>VLOOKUP(J736,Estimates!$C$9:$F$35,4,FALSE)</f>
        <v>14.401395426773099</v>
      </c>
      <c r="L736" s="2">
        <f t="shared" si="49"/>
        <v>0.37260000000000004</v>
      </c>
      <c r="M736" s="13">
        <f t="shared" si="50"/>
        <v>0.78592989429640969</v>
      </c>
      <c r="N736" s="13">
        <f t="shared" si="51"/>
        <v>0.21407010570359031</v>
      </c>
      <c r="O736" s="4">
        <f t="shared" si="52"/>
        <v>4.5826010155946326E-2</v>
      </c>
    </row>
    <row r="737" spans="1:15" x14ac:dyDescent="0.25">
      <c r="A737" s="1">
        <f>Forecast_Data!C731</f>
        <v>2013</v>
      </c>
      <c r="B737" s="1">
        <v>1</v>
      </c>
      <c r="C737" s="1">
        <f>Forecast_Data!E731</f>
        <v>0</v>
      </c>
      <c r="D737" s="1">
        <f>Forecast_Data!F731</f>
        <v>0</v>
      </c>
      <c r="E737" s="1">
        <f>Forecast_Data!G731</f>
        <v>0</v>
      </c>
      <c r="F737" s="1">
        <f>Forecast_Data!H731</f>
        <v>1</v>
      </c>
      <c r="G737" s="1">
        <f>Forecast_Data!I731</f>
        <v>0</v>
      </c>
      <c r="H737" s="1">
        <f>Forecast_Data!J731</f>
        <v>43</v>
      </c>
      <c r="I737" s="1">
        <f>Forecast_Data!K731</f>
        <v>1</v>
      </c>
      <c r="J737" s="1" t="str">
        <f>Forecast_Data!L731</f>
        <v>Phil Dawson</v>
      </c>
      <c r="K737" s="2">
        <f>VLOOKUP(J737,Estimates!$C$9:$F$35,4,FALSE)</f>
        <v>14.401395426773099</v>
      </c>
      <c r="L737" s="2">
        <f t="shared" si="49"/>
        <v>0.37260000000000004</v>
      </c>
      <c r="M737" s="13">
        <f t="shared" si="50"/>
        <v>0.84500050998809717</v>
      </c>
      <c r="N737" s="13">
        <f t="shared" si="51"/>
        <v>0.15499949001190283</v>
      </c>
      <c r="O737" s="4">
        <f t="shared" si="52"/>
        <v>2.4024841903949965E-2</v>
      </c>
    </row>
    <row r="738" spans="1:15" x14ac:dyDescent="0.25">
      <c r="A738" s="1">
        <f>Forecast_Data!C732</f>
        <v>2013</v>
      </c>
      <c r="B738" s="1">
        <v>1</v>
      </c>
      <c r="C738" s="1">
        <f>Forecast_Data!E732</f>
        <v>0</v>
      </c>
      <c r="D738" s="1">
        <f>Forecast_Data!F732</f>
        <v>0</v>
      </c>
      <c r="E738" s="1">
        <f>Forecast_Data!G732</f>
        <v>0</v>
      </c>
      <c r="F738" s="1">
        <f>Forecast_Data!H732</f>
        <v>1</v>
      </c>
      <c r="G738" s="1">
        <f>Forecast_Data!I732</f>
        <v>0</v>
      </c>
      <c r="H738" s="1">
        <f>Forecast_Data!J732</f>
        <v>21</v>
      </c>
      <c r="I738" s="1">
        <f>Forecast_Data!K732</f>
        <v>1</v>
      </c>
      <c r="J738" s="1" t="str">
        <f>Forecast_Data!L732</f>
        <v>Phil Dawson</v>
      </c>
      <c r="K738" s="2">
        <f>VLOOKUP(J738,Estimates!$C$9:$F$35,4,FALSE)</f>
        <v>14.401395426773099</v>
      </c>
      <c r="L738" s="2">
        <f t="shared" si="49"/>
        <v>0.37260000000000004</v>
      </c>
      <c r="M738" s="13">
        <f t="shared" si="50"/>
        <v>0.99267330644848017</v>
      </c>
      <c r="N738" s="13">
        <f t="shared" si="51"/>
        <v>7.326693551519825E-3</v>
      </c>
      <c r="O738" s="4">
        <f t="shared" si="52"/>
        <v>5.3680438397882186E-5</v>
      </c>
    </row>
    <row r="739" spans="1:15" x14ac:dyDescent="0.25">
      <c r="A739" s="1">
        <f>Forecast_Data!C733</f>
        <v>2013</v>
      </c>
      <c r="B739" s="1">
        <v>1</v>
      </c>
      <c r="C739" s="1">
        <f>Forecast_Data!E733</f>
        <v>0</v>
      </c>
      <c r="D739" s="1">
        <f>Forecast_Data!F733</f>
        <v>0</v>
      </c>
      <c r="E739" s="1">
        <f>Forecast_Data!G733</f>
        <v>0</v>
      </c>
      <c r="F739" s="1">
        <f>Forecast_Data!H733</f>
        <v>1</v>
      </c>
      <c r="G739" s="1">
        <f>Forecast_Data!I733</f>
        <v>0</v>
      </c>
      <c r="H739" s="1">
        <f>Forecast_Data!J733</f>
        <v>35</v>
      </c>
      <c r="I739" s="1">
        <f>Forecast_Data!K733</f>
        <v>1</v>
      </c>
      <c r="J739" s="1" t="str">
        <f>Forecast_Data!L733</f>
        <v>Phil Dawson</v>
      </c>
      <c r="K739" s="2">
        <f>VLOOKUP(J739,Estimates!$C$9:$F$35,4,FALSE)</f>
        <v>14.401395426773099</v>
      </c>
      <c r="L739" s="2">
        <f t="shared" si="49"/>
        <v>0.37260000000000004</v>
      </c>
      <c r="M739" s="13">
        <f t="shared" si="50"/>
        <v>0.92448678397102058</v>
      </c>
      <c r="N739" s="13">
        <f t="shared" si="51"/>
        <v>7.5513216028979424E-2</v>
      </c>
      <c r="O739" s="4">
        <f t="shared" si="52"/>
        <v>5.7022457950393146E-3</v>
      </c>
    </row>
    <row r="740" spans="1:15" x14ac:dyDescent="0.25">
      <c r="A740" s="1">
        <f>Forecast_Data!C734</f>
        <v>2013</v>
      </c>
      <c r="B740" s="1">
        <v>1</v>
      </c>
      <c r="C740" s="1">
        <f>Forecast_Data!E734</f>
        <v>0</v>
      </c>
      <c r="D740" s="1">
        <f>Forecast_Data!F734</f>
        <v>0</v>
      </c>
      <c r="E740" s="1">
        <f>Forecast_Data!G734</f>
        <v>0</v>
      </c>
      <c r="F740" s="1">
        <f>Forecast_Data!H734</f>
        <v>1</v>
      </c>
      <c r="G740" s="1">
        <f>Forecast_Data!I734</f>
        <v>0</v>
      </c>
      <c r="H740" s="1">
        <f>Forecast_Data!J734</f>
        <v>49</v>
      </c>
      <c r="I740" s="1">
        <f>Forecast_Data!K734</f>
        <v>1</v>
      </c>
      <c r="J740" s="1" t="str">
        <f>Forecast_Data!L734</f>
        <v>Phil Dawson</v>
      </c>
      <c r="K740" s="2">
        <f>VLOOKUP(J740,Estimates!$C$9:$F$35,4,FALSE)</f>
        <v>14.401395426773099</v>
      </c>
      <c r="L740" s="2">
        <f t="shared" si="49"/>
        <v>0.37260000000000004</v>
      </c>
      <c r="M740" s="13">
        <f t="shared" si="50"/>
        <v>0.74756722468854475</v>
      </c>
      <c r="N740" s="13">
        <f t="shared" si="51"/>
        <v>0.25243277531145525</v>
      </c>
      <c r="O740" s="4">
        <f t="shared" si="52"/>
        <v>6.3722306051443647E-2</v>
      </c>
    </row>
    <row r="741" spans="1:15" x14ac:dyDescent="0.25">
      <c r="A741" s="1">
        <f>Forecast_Data!C735</f>
        <v>2013</v>
      </c>
      <c r="B741" s="1">
        <v>1</v>
      </c>
      <c r="C741" s="1">
        <f>Forecast_Data!E735</f>
        <v>0</v>
      </c>
      <c r="D741" s="1">
        <f>Forecast_Data!F735</f>
        <v>0</v>
      </c>
      <c r="E741" s="1">
        <f>Forecast_Data!G735</f>
        <v>0</v>
      </c>
      <c r="F741" s="1">
        <f>Forecast_Data!H735</f>
        <v>1</v>
      </c>
      <c r="G741" s="1">
        <f>Forecast_Data!I735</f>
        <v>0</v>
      </c>
      <c r="H741" s="1">
        <f>Forecast_Data!J735</f>
        <v>30</v>
      </c>
      <c r="I741" s="1">
        <f>Forecast_Data!K735</f>
        <v>1</v>
      </c>
      <c r="J741" s="1" t="str">
        <f>Forecast_Data!L735</f>
        <v>Phil Dawson</v>
      </c>
      <c r="K741" s="2">
        <f>VLOOKUP(J741,Estimates!$C$9:$F$35,4,FALSE)</f>
        <v>14.401395426773099</v>
      </c>
      <c r="L741" s="2">
        <f t="shared" si="49"/>
        <v>0.37260000000000004</v>
      </c>
      <c r="M741" s="13">
        <f t="shared" si="50"/>
        <v>0.95895646763815456</v>
      </c>
      <c r="N741" s="13">
        <f t="shared" si="51"/>
        <v>4.1043532361845436E-2</v>
      </c>
      <c r="O741" s="4">
        <f t="shared" si="52"/>
        <v>1.6845715487378537E-3</v>
      </c>
    </row>
    <row r="742" spans="1:15" x14ac:dyDescent="0.25">
      <c r="A742" s="1">
        <f>Forecast_Data!C736</f>
        <v>2013</v>
      </c>
      <c r="B742" s="1">
        <v>1</v>
      </c>
      <c r="C742" s="1">
        <f>Forecast_Data!E736</f>
        <v>0</v>
      </c>
      <c r="D742" s="1">
        <f>Forecast_Data!F736</f>
        <v>1</v>
      </c>
      <c r="E742" s="1">
        <f>Forecast_Data!G736</f>
        <v>1</v>
      </c>
      <c r="F742" s="1">
        <f>Forecast_Data!H736</f>
        <v>0</v>
      </c>
      <c r="G742" s="1">
        <f>Forecast_Data!I736</f>
        <v>0</v>
      </c>
      <c r="H742" s="1">
        <f>Forecast_Data!J736</f>
        <v>22</v>
      </c>
      <c r="I742" s="1">
        <f>Forecast_Data!K736</f>
        <v>1</v>
      </c>
      <c r="J742" s="1" t="str">
        <f>Forecast_Data!L736</f>
        <v>Phil Dawson</v>
      </c>
      <c r="K742" s="2">
        <f>VLOOKUP(J742,Estimates!$C$9:$F$35,4,FALSE)</f>
        <v>14.401395426773099</v>
      </c>
      <c r="L742" s="2">
        <f t="shared" si="49"/>
        <v>0.37260000000000004</v>
      </c>
      <c r="M742" s="13">
        <f t="shared" si="50"/>
        <v>0.98705819773752113</v>
      </c>
      <c r="N742" s="13">
        <f t="shared" si="51"/>
        <v>1.2941802262478874E-2</v>
      </c>
      <c r="O742" s="4">
        <f t="shared" si="52"/>
        <v>1.674902458011033E-4</v>
      </c>
    </row>
    <row r="743" spans="1:15" x14ac:dyDescent="0.25">
      <c r="A743" s="1">
        <f>Forecast_Data!C737</f>
        <v>2013</v>
      </c>
      <c r="B743" s="1">
        <v>1</v>
      </c>
      <c r="C743" s="1">
        <f>Forecast_Data!E737</f>
        <v>0</v>
      </c>
      <c r="D743" s="1">
        <f>Forecast_Data!F737</f>
        <v>1</v>
      </c>
      <c r="E743" s="1">
        <f>Forecast_Data!G737</f>
        <v>1</v>
      </c>
      <c r="F743" s="1">
        <f>Forecast_Data!H737</f>
        <v>0</v>
      </c>
      <c r="G743" s="1">
        <f>Forecast_Data!I737</f>
        <v>0</v>
      </c>
      <c r="H743" s="1">
        <f>Forecast_Data!J737</f>
        <v>25</v>
      </c>
      <c r="I743" s="1">
        <f>Forecast_Data!K737</f>
        <v>1</v>
      </c>
      <c r="J743" s="1" t="str">
        <f>Forecast_Data!L737</f>
        <v>Phil Dawson</v>
      </c>
      <c r="K743" s="2">
        <f>VLOOKUP(J743,Estimates!$C$9:$F$35,4,FALSE)</f>
        <v>14.401395426773099</v>
      </c>
      <c r="L743" s="2">
        <f t="shared" si="49"/>
        <v>0.37260000000000004</v>
      </c>
      <c r="M743" s="13">
        <f t="shared" si="50"/>
        <v>0.97541270327967045</v>
      </c>
      <c r="N743" s="13">
        <f t="shared" si="51"/>
        <v>2.4587296720329554E-2</v>
      </c>
      <c r="O743" s="4">
        <f t="shared" si="52"/>
        <v>6.0453516001352848E-4</v>
      </c>
    </row>
    <row r="744" spans="1:15" x14ac:dyDescent="0.25">
      <c r="A744" s="1">
        <f>Forecast_Data!C738</f>
        <v>2013</v>
      </c>
      <c r="B744" s="1">
        <v>1</v>
      </c>
      <c r="C744" s="1">
        <f>Forecast_Data!E738</f>
        <v>0</v>
      </c>
      <c r="D744" s="1">
        <f>Forecast_Data!F738</f>
        <v>1</v>
      </c>
      <c r="E744" s="1">
        <f>Forecast_Data!G738</f>
        <v>1</v>
      </c>
      <c r="F744" s="1">
        <f>Forecast_Data!H738</f>
        <v>0</v>
      </c>
      <c r="G744" s="1">
        <f>Forecast_Data!I738</f>
        <v>0</v>
      </c>
      <c r="H744" s="1">
        <f>Forecast_Data!J738</f>
        <v>33</v>
      </c>
      <c r="I744" s="1">
        <f>Forecast_Data!K738</f>
        <v>1</v>
      </c>
      <c r="J744" s="1" t="str">
        <f>Forecast_Data!L738</f>
        <v>Phil Dawson</v>
      </c>
      <c r="K744" s="2">
        <f>VLOOKUP(J744,Estimates!$C$9:$F$35,4,FALSE)</f>
        <v>14.401395426773099</v>
      </c>
      <c r="L744" s="2">
        <f t="shared" si="49"/>
        <v>0.37260000000000004</v>
      </c>
      <c r="M744" s="13">
        <f t="shared" si="50"/>
        <v>0.91788789550322736</v>
      </c>
      <c r="N744" s="13">
        <f t="shared" si="51"/>
        <v>8.2112104496772642E-2</v>
      </c>
      <c r="O744" s="4">
        <f t="shared" si="52"/>
        <v>6.7423977048889101E-3</v>
      </c>
    </row>
    <row r="745" spans="1:15" x14ac:dyDescent="0.25">
      <c r="A745" s="1">
        <f>Forecast_Data!C739</f>
        <v>2013</v>
      </c>
      <c r="B745" s="1">
        <v>1</v>
      </c>
      <c r="C745" s="1">
        <f>Forecast_Data!E739</f>
        <v>0</v>
      </c>
      <c r="D745" s="1">
        <f>Forecast_Data!F739</f>
        <v>0</v>
      </c>
      <c r="E745" s="1">
        <f>Forecast_Data!G739</f>
        <v>0</v>
      </c>
      <c r="F745" s="1">
        <f>Forecast_Data!H739</f>
        <v>1</v>
      </c>
      <c r="G745" s="1">
        <f>Forecast_Data!I739</f>
        <v>0</v>
      </c>
      <c r="H745" s="1">
        <f>Forecast_Data!J739</f>
        <v>49</v>
      </c>
      <c r="I745" s="1">
        <f>Forecast_Data!K739</f>
        <v>1</v>
      </c>
      <c r="J745" s="1" t="str">
        <f>Forecast_Data!L739</f>
        <v>Phil Dawson</v>
      </c>
      <c r="K745" s="2">
        <f>VLOOKUP(J745,Estimates!$C$9:$F$35,4,FALSE)</f>
        <v>14.401395426773099</v>
      </c>
      <c r="L745" s="2">
        <f t="shared" si="49"/>
        <v>0.37260000000000004</v>
      </c>
      <c r="M745" s="13">
        <f t="shared" si="50"/>
        <v>0.74756722468854475</v>
      </c>
      <c r="N745" s="13">
        <f t="shared" si="51"/>
        <v>0.25243277531145525</v>
      </c>
      <c r="O745" s="4">
        <f t="shared" si="52"/>
        <v>6.3722306051443647E-2</v>
      </c>
    </row>
    <row r="746" spans="1:15" x14ac:dyDescent="0.25">
      <c r="A746" s="1">
        <f>Forecast_Data!C740</f>
        <v>2013</v>
      </c>
      <c r="B746" s="1">
        <v>1</v>
      </c>
      <c r="C746" s="1">
        <f>Forecast_Data!E740</f>
        <v>0</v>
      </c>
      <c r="D746" s="1">
        <f>Forecast_Data!F740</f>
        <v>0</v>
      </c>
      <c r="E746" s="1">
        <f>Forecast_Data!G740</f>
        <v>0</v>
      </c>
      <c r="F746" s="1">
        <f>Forecast_Data!H740</f>
        <v>1</v>
      </c>
      <c r="G746" s="1">
        <f>Forecast_Data!I740</f>
        <v>0</v>
      </c>
      <c r="H746" s="1">
        <f>Forecast_Data!J740</f>
        <v>33</v>
      </c>
      <c r="I746" s="1">
        <f>Forecast_Data!K740</f>
        <v>1</v>
      </c>
      <c r="J746" s="1" t="str">
        <f>Forecast_Data!L740</f>
        <v>Phil Dawson</v>
      </c>
      <c r="K746" s="2">
        <f>VLOOKUP(J746,Estimates!$C$9:$F$35,4,FALSE)</f>
        <v>14.401395426773099</v>
      </c>
      <c r="L746" s="2">
        <f t="shared" si="49"/>
        <v>0.37260000000000004</v>
      </c>
      <c r="M746" s="13">
        <f t="shared" si="50"/>
        <v>0.93954504374367176</v>
      </c>
      <c r="N746" s="13">
        <f t="shared" si="51"/>
        <v>6.0454956256328241E-2</v>
      </c>
      <c r="O746" s="4">
        <f t="shared" si="52"/>
        <v>3.6548017359545612E-3</v>
      </c>
    </row>
    <row r="747" spans="1:15" x14ac:dyDescent="0.25">
      <c r="A747" s="1">
        <f>Forecast_Data!C741</f>
        <v>2013</v>
      </c>
      <c r="B747" s="1">
        <v>1</v>
      </c>
      <c r="C747" s="1">
        <f>Forecast_Data!E741</f>
        <v>0</v>
      </c>
      <c r="D747" s="1">
        <f>Forecast_Data!F741</f>
        <v>0</v>
      </c>
      <c r="E747" s="1">
        <f>Forecast_Data!G741</f>
        <v>0</v>
      </c>
      <c r="F747" s="1">
        <f>Forecast_Data!H741</f>
        <v>1</v>
      </c>
      <c r="G747" s="1">
        <f>Forecast_Data!I741</f>
        <v>0</v>
      </c>
      <c r="H747" s="1">
        <f>Forecast_Data!J741</f>
        <v>34</v>
      </c>
      <c r="I747" s="1">
        <f>Forecast_Data!K741</f>
        <v>1</v>
      </c>
      <c r="J747" s="1" t="str">
        <f>Forecast_Data!L741</f>
        <v>Phil Dawson</v>
      </c>
      <c r="K747" s="2">
        <f>VLOOKUP(J747,Estimates!$C$9:$F$35,4,FALSE)</f>
        <v>14.401395426773099</v>
      </c>
      <c r="L747" s="2">
        <f t="shared" si="49"/>
        <v>0.37260000000000004</v>
      </c>
      <c r="M747" s="13">
        <f t="shared" si="50"/>
        <v>0.93222330475638393</v>
      </c>
      <c r="N747" s="13">
        <f t="shared" si="51"/>
        <v>6.777669524361607E-2</v>
      </c>
      <c r="O747" s="4">
        <f t="shared" si="52"/>
        <v>4.5936804181460093E-3</v>
      </c>
    </row>
    <row r="748" spans="1:15" x14ac:dyDescent="0.25">
      <c r="A748" s="1">
        <f>Forecast_Data!C742</f>
        <v>2013</v>
      </c>
      <c r="B748" s="1">
        <v>1</v>
      </c>
      <c r="C748" s="1">
        <f>Forecast_Data!E742</f>
        <v>0</v>
      </c>
      <c r="D748" s="1">
        <f>Forecast_Data!F742</f>
        <v>1</v>
      </c>
      <c r="E748" s="1">
        <f>Forecast_Data!G742</f>
        <v>0</v>
      </c>
      <c r="F748" s="1">
        <f>Forecast_Data!H742</f>
        <v>0</v>
      </c>
      <c r="G748" s="1">
        <f>Forecast_Data!I742</f>
        <v>0</v>
      </c>
      <c r="H748" s="1">
        <f>Forecast_Data!J742</f>
        <v>25</v>
      </c>
      <c r="I748" s="1">
        <f>Forecast_Data!K742</f>
        <v>1</v>
      </c>
      <c r="J748" s="1" t="str">
        <f>Forecast_Data!L742</f>
        <v>Phil Dawson</v>
      </c>
      <c r="K748" s="2">
        <f>VLOOKUP(J748,Estimates!$C$9:$F$35,4,FALSE)</f>
        <v>14.401395426773099</v>
      </c>
      <c r="L748" s="2">
        <f t="shared" si="49"/>
        <v>0.37260000000000004</v>
      </c>
      <c r="M748" s="13">
        <f t="shared" si="50"/>
        <v>0.97977978593050097</v>
      </c>
      <c r="N748" s="13">
        <f t="shared" si="51"/>
        <v>2.0220214069499032E-2</v>
      </c>
      <c r="O748" s="4">
        <f t="shared" si="52"/>
        <v>4.0885705701636661E-4</v>
      </c>
    </row>
    <row r="749" spans="1:15" x14ac:dyDescent="0.25">
      <c r="A749" s="1">
        <f>Forecast_Data!C743</f>
        <v>2014</v>
      </c>
      <c r="B749" s="1">
        <v>1</v>
      </c>
      <c r="C749" s="1">
        <f>Forecast_Data!E743</f>
        <v>0</v>
      </c>
      <c r="D749" s="1">
        <f>Forecast_Data!F743</f>
        <v>0</v>
      </c>
      <c r="E749" s="1">
        <f>Forecast_Data!G743</f>
        <v>1</v>
      </c>
      <c r="F749" s="1">
        <f>Forecast_Data!H743</f>
        <v>1</v>
      </c>
      <c r="G749" s="1">
        <f>Forecast_Data!I743</f>
        <v>0</v>
      </c>
      <c r="H749" s="1">
        <f>Forecast_Data!J743</f>
        <v>27</v>
      </c>
      <c r="I749" s="1">
        <f>Forecast_Data!K743</f>
        <v>1</v>
      </c>
      <c r="J749" s="1" t="str">
        <f>Forecast_Data!L743</f>
        <v>Phil Dawson</v>
      </c>
      <c r="K749" s="2">
        <f>VLOOKUP(J749,Estimates!$C$9:$F$35,4,FALSE)</f>
        <v>14.401395426773099</v>
      </c>
      <c r="L749" s="2">
        <f t="shared" si="49"/>
        <v>0.41460000000000008</v>
      </c>
      <c r="M749" s="13">
        <f t="shared" si="50"/>
        <v>0.97003974315323516</v>
      </c>
      <c r="N749" s="13">
        <f t="shared" si="51"/>
        <v>2.9960256846764843E-2</v>
      </c>
      <c r="O749" s="4">
        <f t="shared" si="52"/>
        <v>8.9761699032411965E-4</v>
      </c>
    </row>
    <row r="750" spans="1:15" x14ac:dyDescent="0.25">
      <c r="A750" s="1">
        <f>Forecast_Data!C744</f>
        <v>2014</v>
      </c>
      <c r="B750" s="1">
        <v>1</v>
      </c>
      <c r="C750" s="1">
        <f>Forecast_Data!E744</f>
        <v>0</v>
      </c>
      <c r="D750" s="1">
        <f>Forecast_Data!F744</f>
        <v>0</v>
      </c>
      <c r="E750" s="1">
        <f>Forecast_Data!G744</f>
        <v>1</v>
      </c>
      <c r="F750" s="1">
        <f>Forecast_Data!H744</f>
        <v>1</v>
      </c>
      <c r="G750" s="1">
        <f>Forecast_Data!I744</f>
        <v>0</v>
      </c>
      <c r="H750" s="1">
        <f>Forecast_Data!J744</f>
        <v>24</v>
      </c>
      <c r="I750" s="1">
        <f>Forecast_Data!K744</f>
        <v>1</v>
      </c>
      <c r="J750" s="1" t="str">
        <f>Forecast_Data!L744</f>
        <v>Phil Dawson</v>
      </c>
      <c r="K750" s="2">
        <f>VLOOKUP(J750,Estimates!$C$9:$F$35,4,FALSE)</f>
        <v>14.401395426773099</v>
      </c>
      <c r="L750" s="2">
        <f t="shared" si="49"/>
        <v>0.41460000000000008</v>
      </c>
      <c r="M750" s="13">
        <f t="shared" si="50"/>
        <v>0.98299482789214776</v>
      </c>
      <c r="N750" s="13">
        <f t="shared" si="51"/>
        <v>1.700517210785224E-2</v>
      </c>
      <c r="O750" s="4">
        <f t="shared" si="52"/>
        <v>2.8917587841767581E-4</v>
      </c>
    </row>
    <row r="751" spans="1:15" x14ac:dyDescent="0.25">
      <c r="A751" s="1">
        <f>Forecast_Data!C745</f>
        <v>2014</v>
      </c>
      <c r="B751" s="1">
        <v>1</v>
      </c>
      <c r="C751" s="1">
        <f>Forecast_Data!E745</f>
        <v>0</v>
      </c>
      <c r="D751" s="1">
        <f>Forecast_Data!F745</f>
        <v>0</v>
      </c>
      <c r="E751" s="1">
        <f>Forecast_Data!G745</f>
        <v>0</v>
      </c>
      <c r="F751" s="1">
        <f>Forecast_Data!H745</f>
        <v>1</v>
      </c>
      <c r="G751" s="1">
        <f>Forecast_Data!I745</f>
        <v>0</v>
      </c>
      <c r="H751" s="1">
        <f>Forecast_Data!J745</f>
        <v>29</v>
      </c>
      <c r="I751" s="1">
        <f>Forecast_Data!K745</f>
        <v>1</v>
      </c>
      <c r="J751" s="1" t="str">
        <f>Forecast_Data!L745</f>
        <v>Phil Dawson</v>
      </c>
      <c r="K751" s="2">
        <f>VLOOKUP(J751,Estimates!$C$9:$F$35,4,FALSE)</f>
        <v>14.401395426773099</v>
      </c>
      <c r="L751" s="2">
        <f t="shared" si="49"/>
        <v>0.41460000000000008</v>
      </c>
      <c r="M751" s="13">
        <f t="shared" si="50"/>
        <v>0.96594731950622414</v>
      </c>
      <c r="N751" s="13">
        <f t="shared" si="51"/>
        <v>3.4052680493775855E-2</v>
      </c>
      <c r="O751" s="4">
        <f t="shared" si="52"/>
        <v>1.1595850488111826E-3</v>
      </c>
    </row>
    <row r="752" spans="1:15" x14ac:dyDescent="0.25">
      <c r="A752" s="1">
        <f>Forecast_Data!C746</f>
        <v>2014</v>
      </c>
      <c r="B752" s="1">
        <v>1</v>
      </c>
      <c r="C752" s="1">
        <f>Forecast_Data!E746</f>
        <v>0</v>
      </c>
      <c r="D752" s="1">
        <f>Forecast_Data!F746</f>
        <v>0</v>
      </c>
      <c r="E752" s="1">
        <f>Forecast_Data!G746</f>
        <v>0</v>
      </c>
      <c r="F752" s="1">
        <f>Forecast_Data!H746</f>
        <v>1</v>
      </c>
      <c r="G752" s="1">
        <f>Forecast_Data!I746</f>
        <v>0</v>
      </c>
      <c r="H752" s="1">
        <f>Forecast_Data!J746</f>
        <v>51</v>
      </c>
      <c r="I752" s="1">
        <f>Forecast_Data!K746</f>
        <v>1</v>
      </c>
      <c r="J752" s="1" t="str">
        <f>Forecast_Data!L746</f>
        <v>Phil Dawson</v>
      </c>
      <c r="K752" s="2">
        <f>VLOOKUP(J752,Estimates!$C$9:$F$35,4,FALSE)</f>
        <v>14.401395426773099</v>
      </c>
      <c r="L752" s="2">
        <f t="shared" si="49"/>
        <v>0.41460000000000008</v>
      </c>
      <c r="M752" s="13">
        <f t="shared" si="50"/>
        <v>0.7096930734297725</v>
      </c>
      <c r="N752" s="13">
        <f t="shared" si="51"/>
        <v>0.2903069265702275</v>
      </c>
      <c r="O752" s="4">
        <f t="shared" si="52"/>
        <v>8.4278111614651458E-2</v>
      </c>
    </row>
    <row r="753" spans="1:15" x14ac:dyDescent="0.25">
      <c r="A753" s="1">
        <f>Forecast_Data!C747</f>
        <v>2014</v>
      </c>
      <c r="B753" s="1">
        <v>1</v>
      </c>
      <c r="C753" s="1">
        <f>Forecast_Data!E747</f>
        <v>0</v>
      </c>
      <c r="D753" s="1">
        <f>Forecast_Data!F747</f>
        <v>0</v>
      </c>
      <c r="E753" s="1">
        <f>Forecast_Data!G747</f>
        <v>0</v>
      </c>
      <c r="F753" s="1">
        <f>Forecast_Data!H747</f>
        <v>1</v>
      </c>
      <c r="G753" s="1">
        <f>Forecast_Data!I747</f>
        <v>0</v>
      </c>
      <c r="H753" s="1">
        <f>Forecast_Data!J747</f>
        <v>46</v>
      </c>
      <c r="I753" s="1">
        <f>Forecast_Data!K747</f>
        <v>1</v>
      </c>
      <c r="J753" s="1" t="str">
        <f>Forecast_Data!L747</f>
        <v>Phil Dawson</v>
      </c>
      <c r="K753" s="2">
        <f>VLOOKUP(J753,Estimates!$C$9:$F$35,4,FALSE)</f>
        <v>14.401395426773099</v>
      </c>
      <c r="L753" s="2">
        <f t="shared" si="49"/>
        <v>0.41460000000000008</v>
      </c>
      <c r="M753" s="13">
        <f t="shared" si="50"/>
        <v>0.80917518123353938</v>
      </c>
      <c r="N753" s="13">
        <f t="shared" si="51"/>
        <v>0.19082481876646062</v>
      </c>
      <c r="O753" s="4">
        <f t="shared" si="52"/>
        <v>3.641411145725254E-2</v>
      </c>
    </row>
    <row r="754" spans="1:15" x14ac:dyDescent="0.25">
      <c r="A754" s="1">
        <f>Forecast_Data!C748</f>
        <v>2014</v>
      </c>
      <c r="B754" s="1">
        <v>1</v>
      </c>
      <c r="C754" s="1">
        <f>Forecast_Data!E748</f>
        <v>0</v>
      </c>
      <c r="D754" s="1">
        <f>Forecast_Data!F748</f>
        <v>0</v>
      </c>
      <c r="E754" s="1">
        <f>Forecast_Data!G748</f>
        <v>0</v>
      </c>
      <c r="F754" s="1">
        <f>Forecast_Data!H748</f>
        <v>1</v>
      </c>
      <c r="G754" s="1">
        <f>Forecast_Data!I748</f>
        <v>0</v>
      </c>
      <c r="H754" s="1">
        <f>Forecast_Data!J748</f>
        <v>31</v>
      </c>
      <c r="I754" s="1">
        <f>Forecast_Data!K748</f>
        <v>1</v>
      </c>
      <c r="J754" s="1" t="str">
        <f>Forecast_Data!L748</f>
        <v>Phil Dawson</v>
      </c>
      <c r="K754" s="2">
        <f>VLOOKUP(J754,Estimates!$C$9:$F$35,4,FALSE)</f>
        <v>14.401395426773099</v>
      </c>
      <c r="L754" s="2">
        <f t="shared" si="49"/>
        <v>0.41460000000000008</v>
      </c>
      <c r="M754" s="13">
        <f t="shared" si="50"/>
        <v>0.95477087068379163</v>
      </c>
      <c r="N754" s="13">
        <f t="shared" si="51"/>
        <v>4.5229129316208372E-2</v>
      </c>
      <c r="O754" s="4">
        <f t="shared" si="52"/>
        <v>2.0456741387022996E-3</v>
      </c>
    </row>
    <row r="755" spans="1:15" x14ac:dyDescent="0.25">
      <c r="A755" s="1">
        <f>Forecast_Data!C749</f>
        <v>2014</v>
      </c>
      <c r="B755" s="1">
        <v>1</v>
      </c>
      <c r="C755" s="1">
        <f>Forecast_Data!E749</f>
        <v>0</v>
      </c>
      <c r="D755" s="1">
        <f>Forecast_Data!F749</f>
        <v>0</v>
      </c>
      <c r="E755" s="1">
        <f>Forecast_Data!G749</f>
        <v>0</v>
      </c>
      <c r="F755" s="1">
        <f>Forecast_Data!H749</f>
        <v>1</v>
      </c>
      <c r="G755" s="1">
        <f>Forecast_Data!I749</f>
        <v>0</v>
      </c>
      <c r="H755" s="1">
        <f>Forecast_Data!J749</f>
        <v>31</v>
      </c>
      <c r="I755" s="1">
        <f>Forecast_Data!K749</f>
        <v>1</v>
      </c>
      <c r="J755" s="1" t="str">
        <f>Forecast_Data!L749</f>
        <v>Phil Dawson</v>
      </c>
      <c r="K755" s="2">
        <f>VLOOKUP(J755,Estimates!$C$9:$F$35,4,FALSE)</f>
        <v>14.401395426773099</v>
      </c>
      <c r="L755" s="2">
        <f t="shared" si="49"/>
        <v>0.41460000000000008</v>
      </c>
      <c r="M755" s="13">
        <f t="shared" si="50"/>
        <v>0.95477087068379163</v>
      </c>
      <c r="N755" s="13">
        <f t="shared" si="51"/>
        <v>4.5229129316208372E-2</v>
      </c>
      <c r="O755" s="4">
        <f t="shared" si="52"/>
        <v>2.0456741387022996E-3</v>
      </c>
    </row>
    <row r="756" spans="1:15" x14ac:dyDescent="0.25">
      <c r="A756" s="1">
        <f>Forecast_Data!C750</f>
        <v>2014</v>
      </c>
      <c r="B756" s="1">
        <v>1</v>
      </c>
      <c r="C756" s="1">
        <f>Forecast_Data!E750</f>
        <v>0</v>
      </c>
      <c r="D756" s="1">
        <f>Forecast_Data!F750</f>
        <v>0</v>
      </c>
      <c r="E756" s="1">
        <f>Forecast_Data!G750</f>
        <v>0</v>
      </c>
      <c r="F756" s="1">
        <f>Forecast_Data!H750</f>
        <v>1</v>
      </c>
      <c r="G756" s="1">
        <f>Forecast_Data!I750</f>
        <v>0</v>
      </c>
      <c r="H756" s="1">
        <f>Forecast_Data!J750</f>
        <v>55</v>
      </c>
      <c r="I756" s="1">
        <f>Forecast_Data!K750</f>
        <v>1</v>
      </c>
      <c r="J756" s="1" t="str">
        <f>Forecast_Data!L750</f>
        <v>Phil Dawson</v>
      </c>
      <c r="K756" s="2">
        <f>VLOOKUP(J756,Estimates!$C$9:$F$35,4,FALSE)</f>
        <v>14.401395426773099</v>
      </c>
      <c r="L756" s="2">
        <f t="shared" si="49"/>
        <v>0.41460000000000008</v>
      </c>
      <c r="M756" s="13">
        <f t="shared" si="50"/>
        <v>0.58597178412114825</v>
      </c>
      <c r="N756" s="13">
        <f t="shared" si="51"/>
        <v>0.41402821587885175</v>
      </c>
      <c r="O756" s="4">
        <f t="shared" si="52"/>
        <v>0.17141936354382506</v>
      </c>
    </row>
    <row r="757" spans="1:15" x14ac:dyDescent="0.25">
      <c r="A757" s="1">
        <f>Forecast_Data!C751</f>
        <v>2014</v>
      </c>
      <c r="B757" s="1">
        <v>1</v>
      </c>
      <c r="C757" s="1">
        <f>Forecast_Data!E751</f>
        <v>0</v>
      </c>
      <c r="D757" s="1">
        <f>Forecast_Data!F751</f>
        <v>0</v>
      </c>
      <c r="E757" s="1">
        <f>Forecast_Data!G751</f>
        <v>0</v>
      </c>
      <c r="F757" s="1">
        <f>Forecast_Data!H751</f>
        <v>1</v>
      </c>
      <c r="G757" s="1">
        <f>Forecast_Data!I751</f>
        <v>0</v>
      </c>
      <c r="H757" s="1">
        <f>Forecast_Data!J751</f>
        <v>52</v>
      </c>
      <c r="I757" s="1">
        <f>Forecast_Data!K751</f>
        <v>1</v>
      </c>
      <c r="J757" s="1" t="str">
        <f>Forecast_Data!L751</f>
        <v>Phil Dawson</v>
      </c>
      <c r="K757" s="2">
        <f>VLOOKUP(J757,Estimates!$C$9:$F$35,4,FALSE)</f>
        <v>14.401395426773099</v>
      </c>
      <c r="L757" s="2">
        <f t="shared" si="49"/>
        <v>0.41460000000000008</v>
      </c>
      <c r="M757" s="13">
        <f t="shared" si="50"/>
        <v>0.68312543813809634</v>
      </c>
      <c r="N757" s="13">
        <f t="shared" si="51"/>
        <v>0.31687456186190366</v>
      </c>
      <c r="O757" s="4">
        <f t="shared" si="52"/>
        <v>0.1004094879551734</v>
      </c>
    </row>
    <row r="758" spans="1:15" x14ac:dyDescent="0.25">
      <c r="A758" s="1">
        <f>Forecast_Data!C752</f>
        <v>2014</v>
      </c>
      <c r="B758" s="1">
        <v>1</v>
      </c>
      <c r="C758" s="1">
        <f>Forecast_Data!E752</f>
        <v>0</v>
      </c>
      <c r="D758" s="1">
        <f>Forecast_Data!F752</f>
        <v>0</v>
      </c>
      <c r="E758" s="1">
        <f>Forecast_Data!G752</f>
        <v>0</v>
      </c>
      <c r="F758" s="1">
        <f>Forecast_Data!H752</f>
        <v>1</v>
      </c>
      <c r="G758" s="1">
        <f>Forecast_Data!I752</f>
        <v>0</v>
      </c>
      <c r="H758" s="1">
        <f>Forecast_Data!J752</f>
        <v>27</v>
      </c>
      <c r="I758" s="1">
        <f>Forecast_Data!K752</f>
        <v>1</v>
      </c>
      <c r="J758" s="1" t="str">
        <f>Forecast_Data!L752</f>
        <v>Phil Dawson</v>
      </c>
      <c r="K758" s="2">
        <f>VLOOKUP(J758,Estimates!$C$9:$F$35,4,FALSE)</f>
        <v>14.401395426773099</v>
      </c>
      <c r="L758" s="2">
        <f t="shared" si="49"/>
        <v>0.41460000000000008</v>
      </c>
      <c r="M758" s="13">
        <f t="shared" si="50"/>
        <v>0.97533701661617755</v>
      </c>
      <c r="N758" s="13">
        <f t="shared" si="51"/>
        <v>2.4662983383822445E-2</v>
      </c>
      <c r="O758" s="4">
        <f t="shared" si="52"/>
        <v>6.0826274939070209E-4</v>
      </c>
    </row>
    <row r="759" spans="1:15" x14ac:dyDescent="0.25">
      <c r="A759" s="1">
        <f>Forecast_Data!C753</f>
        <v>2014</v>
      </c>
      <c r="B759" s="1">
        <v>1</v>
      </c>
      <c r="C759" s="1">
        <f>Forecast_Data!E753</f>
        <v>0</v>
      </c>
      <c r="D759" s="1">
        <f>Forecast_Data!F753</f>
        <v>0</v>
      </c>
      <c r="E759" s="1">
        <f>Forecast_Data!G753</f>
        <v>0</v>
      </c>
      <c r="F759" s="1">
        <f>Forecast_Data!H753</f>
        <v>1</v>
      </c>
      <c r="G759" s="1">
        <f>Forecast_Data!I753</f>
        <v>0</v>
      </c>
      <c r="H759" s="1">
        <f>Forecast_Data!J753</f>
        <v>30</v>
      </c>
      <c r="I759" s="1">
        <f>Forecast_Data!K753</f>
        <v>1</v>
      </c>
      <c r="J759" s="1" t="str">
        <f>Forecast_Data!L753</f>
        <v>Phil Dawson</v>
      </c>
      <c r="K759" s="2">
        <f>VLOOKUP(J759,Estimates!$C$9:$F$35,4,FALSE)</f>
        <v>14.401395426773099</v>
      </c>
      <c r="L759" s="2">
        <f t="shared" si="49"/>
        <v>0.41460000000000008</v>
      </c>
      <c r="M759" s="13">
        <f t="shared" si="50"/>
        <v>0.96057804777008116</v>
      </c>
      <c r="N759" s="13">
        <f t="shared" si="51"/>
        <v>3.9421952229918844E-2</v>
      </c>
      <c r="O759" s="4">
        <f t="shared" si="52"/>
        <v>1.5540903176180032E-3</v>
      </c>
    </row>
    <row r="760" spans="1:15" x14ac:dyDescent="0.25">
      <c r="A760" s="1">
        <f>Forecast_Data!C754</f>
        <v>2014</v>
      </c>
      <c r="B760" s="1">
        <v>1</v>
      </c>
      <c r="C760" s="1">
        <f>Forecast_Data!E754</f>
        <v>0</v>
      </c>
      <c r="D760" s="1">
        <f>Forecast_Data!F754</f>
        <v>0</v>
      </c>
      <c r="E760" s="1">
        <f>Forecast_Data!G754</f>
        <v>0</v>
      </c>
      <c r="F760" s="1">
        <f>Forecast_Data!H754</f>
        <v>1</v>
      </c>
      <c r="G760" s="1">
        <f>Forecast_Data!I754</f>
        <v>1</v>
      </c>
      <c r="H760" s="1">
        <f>Forecast_Data!J754</f>
        <v>51</v>
      </c>
      <c r="I760" s="1">
        <f>Forecast_Data!K754</f>
        <v>0</v>
      </c>
      <c r="J760" s="1" t="str">
        <f>Forecast_Data!L754</f>
        <v>Phil Dawson</v>
      </c>
      <c r="K760" s="2">
        <f>VLOOKUP(J760,Estimates!$C$9:$F$35,4,FALSE)</f>
        <v>14.401395426773099</v>
      </c>
      <c r="L760" s="2">
        <f t="shared" si="49"/>
        <v>0.41460000000000008</v>
      </c>
      <c r="M760" s="13">
        <f t="shared" si="50"/>
        <v>0.86680459040172353</v>
      </c>
      <c r="N760" s="13">
        <f t="shared" si="51"/>
        <v>-0.86680459040172353</v>
      </c>
      <c r="O760" s="4">
        <f t="shared" si="52"/>
        <v>0.75135019794149971</v>
      </c>
    </row>
    <row r="761" spans="1:15" x14ac:dyDescent="0.25">
      <c r="A761" s="1">
        <f>Forecast_Data!C755</f>
        <v>2014</v>
      </c>
      <c r="B761" s="1">
        <v>1</v>
      </c>
      <c r="C761" s="1">
        <f>Forecast_Data!E755</f>
        <v>0</v>
      </c>
      <c r="D761" s="1">
        <f>Forecast_Data!F755</f>
        <v>0</v>
      </c>
      <c r="E761" s="1">
        <f>Forecast_Data!G755</f>
        <v>0</v>
      </c>
      <c r="F761" s="1">
        <f>Forecast_Data!H755</f>
        <v>1</v>
      </c>
      <c r="G761" s="1">
        <f>Forecast_Data!I755</f>
        <v>1</v>
      </c>
      <c r="H761" s="1">
        <f>Forecast_Data!J755</f>
        <v>22</v>
      </c>
      <c r="I761" s="1">
        <f>Forecast_Data!K755</f>
        <v>1</v>
      </c>
      <c r="J761" s="1" t="str">
        <f>Forecast_Data!L755</f>
        <v>Phil Dawson</v>
      </c>
      <c r="K761" s="2">
        <f>VLOOKUP(J761,Estimates!$C$9:$F$35,4,FALSE)</f>
        <v>14.401395426773099</v>
      </c>
      <c r="L761" s="2">
        <f t="shared" si="49"/>
        <v>0.41460000000000008</v>
      </c>
      <c r="M761" s="13">
        <f t="shared" si="50"/>
        <v>0.99661454658221105</v>
      </c>
      <c r="N761" s="13">
        <f t="shared" si="51"/>
        <v>3.3854534177889528E-3</v>
      </c>
      <c r="O761" s="4">
        <f t="shared" si="52"/>
        <v>1.1461294844018903E-5</v>
      </c>
    </row>
    <row r="762" spans="1:15" x14ac:dyDescent="0.25">
      <c r="A762" s="1">
        <f>Forecast_Data!C756</f>
        <v>2014</v>
      </c>
      <c r="B762" s="1">
        <v>1</v>
      </c>
      <c r="C762" s="1">
        <f>Forecast_Data!E756</f>
        <v>0</v>
      </c>
      <c r="D762" s="1">
        <f>Forecast_Data!F756</f>
        <v>0</v>
      </c>
      <c r="E762" s="1">
        <f>Forecast_Data!G756</f>
        <v>0</v>
      </c>
      <c r="F762" s="1">
        <f>Forecast_Data!H756</f>
        <v>1</v>
      </c>
      <c r="G762" s="1">
        <f>Forecast_Data!I756</f>
        <v>0</v>
      </c>
      <c r="H762" s="1">
        <f>Forecast_Data!J756</f>
        <v>34</v>
      </c>
      <c r="I762" s="1">
        <f>Forecast_Data!K756</f>
        <v>1</v>
      </c>
      <c r="J762" s="1" t="str">
        <f>Forecast_Data!L756</f>
        <v>Phil Dawson</v>
      </c>
      <c r="K762" s="2">
        <f>VLOOKUP(J762,Estimates!$C$9:$F$35,4,FALSE)</f>
        <v>14.401395426773099</v>
      </c>
      <c r="L762" s="2">
        <f t="shared" si="49"/>
        <v>0.41460000000000008</v>
      </c>
      <c r="M762" s="13">
        <f t="shared" si="50"/>
        <v>0.93482930067780312</v>
      </c>
      <c r="N762" s="13">
        <f t="shared" si="51"/>
        <v>6.5170699322196879E-2</v>
      </c>
      <c r="O762" s="4">
        <f t="shared" si="52"/>
        <v>4.247220050144193E-3</v>
      </c>
    </row>
    <row r="763" spans="1:15" x14ac:dyDescent="0.25">
      <c r="A763" s="1">
        <f>Forecast_Data!C757</f>
        <v>2014</v>
      </c>
      <c r="B763" s="1">
        <v>1</v>
      </c>
      <c r="C763" s="1">
        <f>Forecast_Data!E757</f>
        <v>0</v>
      </c>
      <c r="D763" s="1">
        <f>Forecast_Data!F757</f>
        <v>0</v>
      </c>
      <c r="E763" s="1">
        <f>Forecast_Data!G757</f>
        <v>0</v>
      </c>
      <c r="F763" s="1">
        <f>Forecast_Data!H757</f>
        <v>1</v>
      </c>
      <c r="G763" s="1">
        <f>Forecast_Data!I757</f>
        <v>0</v>
      </c>
      <c r="H763" s="1">
        <f>Forecast_Data!J757</f>
        <v>55</v>
      </c>
      <c r="I763" s="1">
        <f>Forecast_Data!K757</f>
        <v>0</v>
      </c>
      <c r="J763" s="1" t="str">
        <f>Forecast_Data!L757</f>
        <v>Phil Dawson</v>
      </c>
      <c r="K763" s="2">
        <f>VLOOKUP(J763,Estimates!$C$9:$F$35,4,FALSE)</f>
        <v>14.401395426773099</v>
      </c>
      <c r="L763" s="2">
        <f t="shared" si="49"/>
        <v>0.41460000000000008</v>
      </c>
      <c r="M763" s="13">
        <f t="shared" si="50"/>
        <v>0.58597178412114825</v>
      </c>
      <c r="N763" s="13">
        <f t="shared" si="51"/>
        <v>-0.58597178412114825</v>
      </c>
      <c r="O763" s="4">
        <f t="shared" si="52"/>
        <v>0.34336293178612159</v>
      </c>
    </row>
    <row r="764" spans="1:15" x14ac:dyDescent="0.25">
      <c r="A764" s="1">
        <f>Forecast_Data!C758</f>
        <v>2014</v>
      </c>
      <c r="B764" s="1">
        <v>1</v>
      </c>
      <c r="C764" s="1">
        <f>Forecast_Data!E758</f>
        <v>0</v>
      </c>
      <c r="D764" s="1">
        <f>Forecast_Data!F758</f>
        <v>1</v>
      </c>
      <c r="E764" s="1">
        <f>Forecast_Data!G758</f>
        <v>0</v>
      </c>
      <c r="F764" s="1">
        <f>Forecast_Data!H758</f>
        <v>0</v>
      </c>
      <c r="G764" s="1">
        <f>Forecast_Data!I758</f>
        <v>0</v>
      </c>
      <c r="H764" s="1">
        <f>Forecast_Data!J758</f>
        <v>31</v>
      </c>
      <c r="I764" s="1">
        <f>Forecast_Data!K758</f>
        <v>1</v>
      </c>
      <c r="J764" s="1" t="str">
        <f>Forecast_Data!L758</f>
        <v>Phil Dawson</v>
      </c>
      <c r="K764" s="2">
        <f>VLOOKUP(J764,Estimates!$C$9:$F$35,4,FALSE)</f>
        <v>14.401395426773099</v>
      </c>
      <c r="L764" s="2">
        <f t="shared" si="49"/>
        <v>0.41460000000000008</v>
      </c>
      <c r="M764" s="13">
        <f t="shared" si="50"/>
        <v>0.94883780362229952</v>
      </c>
      <c r="N764" s="13">
        <f t="shared" si="51"/>
        <v>5.1162196377700475E-2</v>
      </c>
      <c r="O764" s="4">
        <f t="shared" si="52"/>
        <v>2.6175703381903876E-3</v>
      </c>
    </row>
    <row r="765" spans="1:15" x14ac:dyDescent="0.25">
      <c r="A765" s="1">
        <f>Forecast_Data!C759</f>
        <v>2014</v>
      </c>
      <c r="B765" s="1">
        <v>1</v>
      </c>
      <c r="C765" s="1">
        <f>Forecast_Data!E759</f>
        <v>0</v>
      </c>
      <c r="D765" s="1">
        <f>Forecast_Data!F759</f>
        <v>1</v>
      </c>
      <c r="E765" s="1">
        <f>Forecast_Data!G759</f>
        <v>0</v>
      </c>
      <c r="F765" s="1">
        <f>Forecast_Data!H759</f>
        <v>0</v>
      </c>
      <c r="G765" s="1">
        <f>Forecast_Data!I759</f>
        <v>0</v>
      </c>
      <c r="H765" s="1">
        <f>Forecast_Data!J759</f>
        <v>37</v>
      </c>
      <c r="I765" s="1">
        <f>Forecast_Data!K759</f>
        <v>1</v>
      </c>
      <c r="J765" s="1" t="str">
        <f>Forecast_Data!L759</f>
        <v>Phil Dawson</v>
      </c>
      <c r="K765" s="2">
        <f>VLOOKUP(J765,Estimates!$C$9:$F$35,4,FALSE)</f>
        <v>14.401395426773099</v>
      </c>
      <c r="L765" s="2">
        <f t="shared" si="49"/>
        <v>0.41460000000000008</v>
      </c>
      <c r="M765" s="13">
        <f t="shared" si="50"/>
        <v>0.90015676735836192</v>
      </c>
      <c r="N765" s="13">
        <f t="shared" si="51"/>
        <v>9.984323264163808E-2</v>
      </c>
      <c r="O765" s="4">
        <f t="shared" si="52"/>
        <v>9.9686711043322634E-3</v>
      </c>
    </row>
    <row r="766" spans="1:15" x14ac:dyDescent="0.25">
      <c r="A766" s="1">
        <f>Forecast_Data!C760</f>
        <v>2014</v>
      </c>
      <c r="B766" s="1">
        <v>1</v>
      </c>
      <c r="C766" s="1">
        <f>Forecast_Data!E760</f>
        <v>0</v>
      </c>
      <c r="D766" s="1">
        <f>Forecast_Data!F760</f>
        <v>1</v>
      </c>
      <c r="E766" s="1">
        <f>Forecast_Data!G760</f>
        <v>0</v>
      </c>
      <c r="F766" s="1">
        <f>Forecast_Data!H760</f>
        <v>0</v>
      </c>
      <c r="G766" s="1">
        <f>Forecast_Data!I760</f>
        <v>0</v>
      </c>
      <c r="H766" s="1">
        <f>Forecast_Data!J760</f>
        <v>44</v>
      </c>
      <c r="I766" s="1">
        <f>Forecast_Data!K760</f>
        <v>1</v>
      </c>
      <c r="J766" s="1" t="str">
        <f>Forecast_Data!L760</f>
        <v>Phil Dawson</v>
      </c>
      <c r="K766" s="2">
        <f>VLOOKUP(J766,Estimates!$C$9:$F$35,4,FALSE)</f>
        <v>14.401395426773099</v>
      </c>
      <c r="L766" s="2">
        <f t="shared" si="49"/>
        <v>0.41460000000000008</v>
      </c>
      <c r="M766" s="13">
        <f t="shared" si="50"/>
        <v>0.81937900192957103</v>
      </c>
      <c r="N766" s="13">
        <f t="shared" si="51"/>
        <v>0.18062099807042897</v>
      </c>
      <c r="O766" s="4">
        <f t="shared" si="52"/>
        <v>3.2623944943957907E-2</v>
      </c>
    </row>
    <row r="767" spans="1:15" x14ac:dyDescent="0.25">
      <c r="A767" s="1">
        <f>Forecast_Data!C761</f>
        <v>2014</v>
      </c>
      <c r="B767" s="1">
        <v>1</v>
      </c>
      <c r="C767" s="1">
        <f>Forecast_Data!E761</f>
        <v>0</v>
      </c>
      <c r="D767" s="1">
        <f>Forecast_Data!F761</f>
        <v>0</v>
      </c>
      <c r="E767" s="1">
        <f>Forecast_Data!G761</f>
        <v>0</v>
      </c>
      <c r="F767" s="1">
        <f>Forecast_Data!H761</f>
        <v>1</v>
      </c>
      <c r="G767" s="1">
        <f>Forecast_Data!I761</f>
        <v>0</v>
      </c>
      <c r="H767" s="1">
        <f>Forecast_Data!J761</f>
        <v>41</v>
      </c>
      <c r="I767" s="1">
        <f>Forecast_Data!K761</f>
        <v>1</v>
      </c>
      <c r="J767" s="1" t="str">
        <f>Forecast_Data!L761</f>
        <v>Phil Dawson</v>
      </c>
      <c r="K767" s="2">
        <f>VLOOKUP(J767,Estimates!$C$9:$F$35,4,FALSE)</f>
        <v>14.401395426773099</v>
      </c>
      <c r="L767" s="2">
        <f t="shared" si="49"/>
        <v>0.41460000000000008</v>
      </c>
      <c r="M767" s="13">
        <f t="shared" si="50"/>
        <v>0.87319670534814375</v>
      </c>
      <c r="N767" s="13">
        <f t="shared" si="51"/>
        <v>0.12680329465185625</v>
      </c>
      <c r="O767" s="4">
        <f t="shared" si="52"/>
        <v>1.6079075534565473E-2</v>
      </c>
    </row>
    <row r="768" spans="1:15" x14ac:dyDescent="0.25">
      <c r="A768" s="1">
        <f>Forecast_Data!C762</f>
        <v>2014</v>
      </c>
      <c r="B768" s="1">
        <v>1</v>
      </c>
      <c r="C768" s="1">
        <f>Forecast_Data!E762</f>
        <v>0</v>
      </c>
      <c r="D768" s="1">
        <f>Forecast_Data!F762</f>
        <v>0</v>
      </c>
      <c r="E768" s="1">
        <f>Forecast_Data!G762</f>
        <v>0</v>
      </c>
      <c r="F768" s="1">
        <f>Forecast_Data!H762</f>
        <v>1</v>
      </c>
      <c r="G768" s="1">
        <f>Forecast_Data!I762</f>
        <v>0</v>
      </c>
      <c r="H768" s="1">
        <f>Forecast_Data!J762</f>
        <v>40</v>
      </c>
      <c r="I768" s="1">
        <f>Forecast_Data!K762</f>
        <v>1</v>
      </c>
      <c r="J768" s="1" t="str">
        <f>Forecast_Data!L762</f>
        <v>Phil Dawson</v>
      </c>
      <c r="K768" s="2">
        <f>VLOOKUP(J768,Estimates!$C$9:$F$35,4,FALSE)</f>
        <v>14.401395426773099</v>
      </c>
      <c r="L768" s="2">
        <f t="shared" si="49"/>
        <v>0.41460000000000008</v>
      </c>
      <c r="M768" s="13">
        <f t="shared" si="50"/>
        <v>0.88352557313893232</v>
      </c>
      <c r="N768" s="13">
        <f t="shared" si="51"/>
        <v>0.11647442686106768</v>
      </c>
      <c r="O768" s="4">
        <f t="shared" si="52"/>
        <v>1.3566292112614205E-2</v>
      </c>
    </row>
    <row r="769" spans="1:15" x14ac:dyDescent="0.25">
      <c r="A769" s="1">
        <f>Forecast_Data!C763</f>
        <v>2014</v>
      </c>
      <c r="B769" s="1">
        <v>1</v>
      </c>
      <c r="C769" s="1">
        <f>Forecast_Data!E763</f>
        <v>0</v>
      </c>
      <c r="D769" s="1">
        <f>Forecast_Data!F763</f>
        <v>0</v>
      </c>
      <c r="E769" s="1">
        <f>Forecast_Data!G763</f>
        <v>0</v>
      </c>
      <c r="F769" s="1">
        <f>Forecast_Data!H763</f>
        <v>1</v>
      </c>
      <c r="G769" s="1">
        <f>Forecast_Data!I763</f>
        <v>0</v>
      </c>
      <c r="H769" s="1">
        <f>Forecast_Data!J763</f>
        <v>52</v>
      </c>
      <c r="I769" s="1">
        <f>Forecast_Data!K763</f>
        <v>1</v>
      </c>
      <c r="J769" s="1" t="str">
        <f>Forecast_Data!L763</f>
        <v>Phil Dawson</v>
      </c>
      <c r="K769" s="2">
        <f>VLOOKUP(J769,Estimates!$C$9:$F$35,4,FALSE)</f>
        <v>14.401395426773099</v>
      </c>
      <c r="L769" s="2">
        <f t="shared" si="49"/>
        <v>0.41460000000000008</v>
      </c>
      <c r="M769" s="13">
        <f t="shared" si="50"/>
        <v>0.68312543813809634</v>
      </c>
      <c r="N769" s="13">
        <f t="shared" si="51"/>
        <v>0.31687456186190366</v>
      </c>
      <c r="O769" s="4">
        <f t="shared" si="52"/>
        <v>0.1004094879551734</v>
      </c>
    </row>
    <row r="770" spans="1:15" x14ac:dyDescent="0.25">
      <c r="A770" s="1">
        <f>Forecast_Data!C764</f>
        <v>2014</v>
      </c>
      <c r="B770" s="1">
        <v>1</v>
      </c>
      <c r="C770" s="1">
        <f>Forecast_Data!E764</f>
        <v>0</v>
      </c>
      <c r="D770" s="1">
        <f>Forecast_Data!F764</f>
        <v>0</v>
      </c>
      <c r="E770" s="1">
        <f>Forecast_Data!G764</f>
        <v>0</v>
      </c>
      <c r="F770" s="1">
        <f>Forecast_Data!H764</f>
        <v>1</v>
      </c>
      <c r="G770" s="1">
        <f>Forecast_Data!I764</f>
        <v>0</v>
      </c>
      <c r="H770" s="1">
        <f>Forecast_Data!J764</f>
        <v>20</v>
      </c>
      <c r="I770" s="1">
        <f>Forecast_Data!K764</f>
        <v>1</v>
      </c>
      <c r="J770" s="1" t="str">
        <f>Forecast_Data!L764</f>
        <v>Phil Dawson</v>
      </c>
      <c r="K770" s="2">
        <f>VLOOKUP(J770,Estimates!$C$9:$F$35,4,FALSE)</f>
        <v>14.401395426773099</v>
      </c>
      <c r="L770" s="2">
        <f t="shared" si="49"/>
        <v>0.41460000000000008</v>
      </c>
      <c r="M770" s="13">
        <f t="shared" si="50"/>
        <v>0.99457206506867757</v>
      </c>
      <c r="N770" s="13">
        <f t="shared" si="51"/>
        <v>5.4279349313224312E-3</v>
      </c>
      <c r="O770" s="4">
        <f t="shared" si="52"/>
        <v>2.9462477618670247E-5</v>
      </c>
    </row>
    <row r="771" spans="1:15" x14ac:dyDescent="0.25">
      <c r="A771" s="1">
        <f>Forecast_Data!C765</f>
        <v>2014</v>
      </c>
      <c r="B771" s="1">
        <v>1</v>
      </c>
      <c r="C771" s="1">
        <f>Forecast_Data!E765</f>
        <v>0</v>
      </c>
      <c r="D771" s="1">
        <f>Forecast_Data!F765</f>
        <v>0</v>
      </c>
      <c r="E771" s="1">
        <f>Forecast_Data!G765</f>
        <v>0</v>
      </c>
      <c r="F771" s="1">
        <f>Forecast_Data!H765</f>
        <v>1</v>
      </c>
      <c r="G771" s="1">
        <f>Forecast_Data!I765</f>
        <v>0</v>
      </c>
      <c r="H771" s="1">
        <f>Forecast_Data!J765</f>
        <v>47</v>
      </c>
      <c r="I771" s="1">
        <f>Forecast_Data!K765</f>
        <v>0</v>
      </c>
      <c r="J771" s="1" t="str">
        <f>Forecast_Data!L765</f>
        <v>Phil Dawson</v>
      </c>
      <c r="K771" s="2">
        <f>VLOOKUP(J771,Estimates!$C$9:$F$35,4,FALSE)</f>
        <v>14.401395426773099</v>
      </c>
      <c r="L771" s="2">
        <f t="shared" si="49"/>
        <v>0.41460000000000008</v>
      </c>
      <c r="M771" s="13">
        <f t="shared" si="50"/>
        <v>0.79291128022435264</v>
      </c>
      <c r="N771" s="13">
        <f t="shared" si="51"/>
        <v>-0.79291128022435264</v>
      </c>
      <c r="O771" s="4">
        <f t="shared" si="52"/>
        <v>0.62870829830702191</v>
      </c>
    </row>
    <row r="772" spans="1:15" x14ac:dyDescent="0.25">
      <c r="A772" s="1">
        <f>Forecast_Data!C766</f>
        <v>2014</v>
      </c>
      <c r="B772" s="1">
        <v>1</v>
      </c>
      <c r="C772" s="1">
        <f>Forecast_Data!E766</f>
        <v>0</v>
      </c>
      <c r="D772" s="1">
        <f>Forecast_Data!F766</f>
        <v>0</v>
      </c>
      <c r="E772" s="1">
        <f>Forecast_Data!G766</f>
        <v>0</v>
      </c>
      <c r="F772" s="1">
        <f>Forecast_Data!H766</f>
        <v>1</v>
      </c>
      <c r="G772" s="1">
        <f>Forecast_Data!I766</f>
        <v>0</v>
      </c>
      <c r="H772" s="1">
        <f>Forecast_Data!J766</f>
        <v>60</v>
      </c>
      <c r="I772" s="1">
        <f>Forecast_Data!K766</f>
        <v>0</v>
      </c>
      <c r="J772" s="1" t="str">
        <f>Forecast_Data!L766</f>
        <v>Phil Dawson</v>
      </c>
      <c r="K772" s="2">
        <f>VLOOKUP(J772,Estimates!$C$9:$F$35,4,FALSE)</f>
        <v>14.401395426773099</v>
      </c>
      <c r="L772" s="2">
        <f t="shared" si="49"/>
        <v>0.41460000000000008</v>
      </c>
      <c r="M772" s="13">
        <f t="shared" si="50"/>
        <v>0.36786059696285411</v>
      </c>
      <c r="N772" s="13">
        <f t="shared" si="51"/>
        <v>-0.36786059696285411</v>
      </c>
      <c r="O772" s="4">
        <f t="shared" si="52"/>
        <v>0.13532141879786738</v>
      </c>
    </row>
    <row r="773" spans="1:15" x14ac:dyDescent="0.25">
      <c r="A773" s="1">
        <f>Forecast_Data!C767</f>
        <v>2014</v>
      </c>
      <c r="B773" s="1">
        <v>1</v>
      </c>
      <c r="C773" s="1">
        <f>Forecast_Data!E767</f>
        <v>0</v>
      </c>
      <c r="D773" s="1">
        <f>Forecast_Data!F767</f>
        <v>0</v>
      </c>
      <c r="E773" s="1">
        <f>Forecast_Data!G767</f>
        <v>0</v>
      </c>
      <c r="F773" s="1">
        <f>Forecast_Data!H767</f>
        <v>1</v>
      </c>
      <c r="G773" s="1">
        <f>Forecast_Data!I767</f>
        <v>0</v>
      </c>
      <c r="H773" s="1">
        <f>Forecast_Data!J767</f>
        <v>53</v>
      </c>
      <c r="I773" s="1">
        <f>Forecast_Data!K767</f>
        <v>1</v>
      </c>
      <c r="J773" s="1" t="str">
        <f>Forecast_Data!L767</f>
        <v>Phil Dawson</v>
      </c>
      <c r="K773" s="2">
        <f>VLOOKUP(J773,Estimates!$C$9:$F$35,4,FALSE)</f>
        <v>14.401395426773099</v>
      </c>
      <c r="L773" s="2">
        <f t="shared" si="49"/>
        <v>0.41460000000000008</v>
      </c>
      <c r="M773" s="13">
        <f t="shared" si="50"/>
        <v>0.65376651394033014</v>
      </c>
      <c r="N773" s="13">
        <f t="shared" si="51"/>
        <v>0.34623348605966986</v>
      </c>
      <c r="O773" s="4">
        <f t="shared" si="52"/>
        <v>0.1198776268690316</v>
      </c>
    </row>
    <row r="774" spans="1:15" x14ac:dyDescent="0.25">
      <c r="A774" s="1">
        <f>Forecast_Data!C768</f>
        <v>2014</v>
      </c>
      <c r="B774" s="1">
        <v>1</v>
      </c>
      <c r="C774" s="1">
        <f>Forecast_Data!E768</f>
        <v>0</v>
      </c>
      <c r="D774" s="1">
        <f>Forecast_Data!F768</f>
        <v>0</v>
      </c>
      <c r="E774" s="1">
        <f>Forecast_Data!G768</f>
        <v>0</v>
      </c>
      <c r="F774" s="1">
        <f>Forecast_Data!H768</f>
        <v>1</v>
      </c>
      <c r="G774" s="1">
        <f>Forecast_Data!I768</f>
        <v>0</v>
      </c>
      <c r="H774" s="1">
        <f>Forecast_Data!J768</f>
        <v>37</v>
      </c>
      <c r="I774" s="1">
        <f>Forecast_Data!K768</f>
        <v>1</v>
      </c>
      <c r="J774" s="1" t="str">
        <f>Forecast_Data!L768</f>
        <v>Phil Dawson</v>
      </c>
      <c r="K774" s="2">
        <f>VLOOKUP(J774,Estimates!$C$9:$F$35,4,FALSE)</f>
        <v>14.401395426773099</v>
      </c>
      <c r="L774" s="2">
        <f t="shared" si="49"/>
        <v>0.41460000000000008</v>
      </c>
      <c r="M774" s="13">
        <f t="shared" si="50"/>
        <v>0.91120687575486181</v>
      </c>
      <c r="N774" s="13">
        <f t="shared" si="51"/>
        <v>8.8793124245138189E-2</v>
      </c>
      <c r="O774" s="4">
        <f t="shared" si="52"/>
        <v>7.8842189132125474E-3</v>
      </c>
    </row>
    <row r="775" spans="1:15" x14ac:dyDescent="0.25">
      <c r="A775" s="1">
        <f>Forecast_Data!C769</f>
        <v>2015</v>
      </c>
      <c r="B775" s="1">
        <v>1</v>
      </c>
      <c r="C775" s="1">
        <f>Forecast_Data!E769</f>
        <v>0</v>
      </c>
      <c r="D775" s="1">
        <f>Forecast_Data!F769</f>
        <v>0</v>
      </c>
      <c r="E775" s="1">
        <f>Forecast_Data!G769</f>
        <v>0</v>
      </c>
      <c r="F775" s="1">
        <f>Forecast_Data!H769</f>
        <v>1</v>
      </c>
      <c r="G775" s="1">
        <f>Forecast_Data!I769</f>
        <v>0</v>
      </c>
      <c r="H775" s="1">
        <f>Forecast_Data!J769</f>
        <v>28</v>
      </c>
      <c r="I775" s="1">
        <f>Forecast_Data!K769</f>
        <v>0</v>
      </c>
      <c r="J775" s="1" t="str">
        <f>Forecast_Data!L769</f>
        <v>Phil Dawson</v>
      </c>
      <c r="K775" s="2">
        <f>VLOOKUP(J775,Estimates!$C$9:$F$35,4,FALSE)</f>
        <v>14.401395426773099</v>
      </c>
      <c r="L775" s="2">
        <f t="shared" si="49"/>
        <v>0.45660000000000001</v>
      </c>
      <c r="M775" s="13">
        <f t="shared" si="50"/>
        <v>0.97203371520487281</v>
      </c>
      <c r="N775" s="13">
        <f t="shared" si="51"/>
        <v>-0.97203371520487281</v>
      </c>
      <c r="O775" s="4">
        <f t="shared" si="52"/>
        <v>0.94484954349498773</v>
      </c>
    </row>
    <row r="776" spans="1:15" x14ac:dyDescent="0.25">
      <c r="A776" s="1">
        <f>Forecast_Data!C770</f>
        <v>2015</v>
      </c>
      <c r="B776" s="1">
        <v>1</v>
      </c>
      <c r="C776" s="1">
        <f>Forecast_Data!E770</f>
        <v>0</v>
      </c>
      <c r="D776" s="1">
        <f>Forecast_Data!F770</f>
        <v>0</v>
      </c>
      <c r="E776" s="1">
        <f>Forecast_Data!G770</f>
        <v>0</v>
      </c>
      <c r="F776" s="1">
        <f>Forecast_Data!H770</f>
        <v>1</v>
      </c>
      <c r="G776" s="1">
        <f>Forecast_Data!I770</f>
        <v>0</v>
      </c>
      <c r="H776" s="1">
        <f>Forecast_Data!J770</f>
        <v>30</v>
      </c>
      <c r="I776" s="1">
        <f>Forecast_Data!K770</f>
        <v>1</v>
      </c>
      <c r="J776" s="1" t="str">
        <f>Forecast_Data!L770</f>
        <v>Phil Dawson</v>
      </c>
      <c r="K776" s="2">
        <f>VLOOKUP(J776,Estimates!$C$9:$F$35,4,FALSE)</f>
        <v>14.401395426773099</v>
      </c>
      <c r="L776" s="2">
        <f t="shared" si="49"/>
        <v>0.45660000000000001</v>
      </c>
      <c r="M776" s="13">
        <f t="shared" si="50"/>
        <v>0.96213809074579815</v>
      </c>
      <c r="N776" s="13">
        <f t="shared" si="51"/>
        <v>3.7861909254201853E-2</v>
      </c>
      <c r="O776" s="4">
        <f t="shared" si="52"/>
        <v>1.4335241723734159E-3</v>
      </c>
    </row>
    <row r="777" spans="1:15" x14ac:dyDescent="0.25">
      <c r="A777" s="1">
        <f>Forecast_Data!C771</f>
        <v>2015</v>
      </c>
      <c r="B777" s="1">
        <v>1</v>
      </c>
      <c r="C777" s="1">
        <f>Forecast_Data!E771</f>
        <v>0</v>
      </c>
      <c r="D777" s="1">
        <f>Forecast_Data!F771</f>
        <v>0</v>
      </c>
      <c r="E777" s="1">
        <f>Forecast_Data!G771</f>
        <v>0</v>
      </c>
      <c r="F777" s="1">
        <f>Forecast_Data!H771</f>
        <v>1</v>
      </c>
      <c r="G777" s="1">
        <f>Forecast_Data!I771</f>
        <v>0</v>
      </c>
      <c r="H777" s="1">
        <f>Forecast_Data!J771</f>
        <v>25</v>
      </c>
      <c r="I777" s="1">
        <f>Forecast_Data!K771</f>
        <v>1</v>
      </c>
      <c r="J777" s="1" t="str">
        <f>Forecast_Data!L771</f>
        <v>Phil Dawson</v>
      </c>
      <c r="K777" s="2">
        <f>VLOOKUP(J777,Estimates!$C$9:$F$35,4,FALSE)</f>
        <v>14.401395426773099</v>
      </c>
      <c r="L777" s="2">
        <f t="shared" ref="L777:L840" si="53">IF(A777=2012,$A$5,IF(A777=2013,$B$5,IF(A777=2014,$C$5,$D$5)))</f>
        <v>0.45660000000000001</v>
      </c>
      <c r="M777" s="13">
        <f t="shared" ref="M777:M840" si="54">1/(1+EXP(-(SUMPRODUCT($A$3:$G$3,B777:H777)+$H$3*H777^2+$I$3*H777^3+K777+L777)))</f>
        <v>0.98360322833005442</v>
      </c>
      <c r="N777" s="13">
        <f t="shared" ref="N777:N840" si="55">I777-M777</f>
        <v>1.6396771669945576E-2</v>
      </c>
      <c r="O777" s="4">
        <f t="shared" ref="O777:O840" si="56">N777^2</f>
        <v>2.6885412119632984E-4</v>
      </c>
    </row>
    <row r="778" spans="1:15" x14ac:dyDescent="0.25">
      <c r="A778" s="1">
        <f>Forecast_Data!C772</f>
        <v>2015</v>
      </c>
      <c r="B778" s="1">
        <v>1</v>
      </c>
      <c r="C778" s="1">
        <f>Forecast_Data!E772</f>
        <v>0</v>
      </c>
      <c r="D778" s="1">
        <f>Forecast_Data!F772</f>
        <v>0</v>
      </c>
      <c r="E778" s="1">
        <f>Forecast_Data!G772</f>
        <v>1</v>
      </c>
      <c r="F778" s="1">
        <f>Forecast_Data!H772</f>
        <v>1</v>
      </c>
      <c r="G778" s="1">
        <f>Forecast_Data!I772</f>
        <v>0</v>
      </c>
      <c r="H778" s="1">
        <f>Forecast_Data!J772</f>
        <v>47</v>
      </c>
      <c r="I778" s="1">
        <f>Forecast_Data!K772</f>
        <v>1</v>
      </c>
      <c r="J778" s="1" t="str">
        <f>Forecast_Data!L772</f>
        <v>Phil Dawson</v>
      </c>
      <c r="K778" s="2">
        <f>VLOOKUP(J778,Estimates!$C$9:$F$35,4,FALSE)</f>
        <v>14.401395426773099</v>
      </c>
      <c r="L778" s="2">
        <f t="shared" si="53"/>
        <v>0.45660000000000001</v>
      </c>
      <c r="M778" s="13">
        <f t="shared" si="54"/>
        <v>0.76576487466235876</v>
      </c>
      <c r="N778" s="13">
        <f t="shared" si="55"/>
        <v>0.23423512533764124</v>
      </c>
      <c r="O778" s="4">
        <f t="shared" si="56"/>
        <v>5.4866093941940502E-2</v>
      </c>
    </row>
    <row r="779" spans="1:15" x14ac:dyDescent="0.25">
      <c r="A779" s="1">
        <f>Forecast_Data!C773</f>
        <v>2015</v>
      </c>
      <c r="B779" s="1">
        <v>1</v>
      </c>
      <c r="C779" s="1">
        <f>Forecast_Data!E773</f>
        <v>0</v>
      </c>
      <c r="D779" s="1">
        <f>Forecast_Data!F773</f>
        <v>0</v>
      </c>
      <c r="E779" s="1">
        <f>Forecast_Data!G773</f>
        <v>0</v>
      </c>
      <c r="F779" s="1">
        <f>Forecast_Data!H773</f>
        <v>1</v>
      </c>
      <c r="G779" s="1">
        <f>Forecast_Data!I773</f>
        <v>0</v>
      </c>
      <c r="H779" s="1">
        <f>Forecast_Data!J773</f>
        <v>33</v>
      </c>
      <c r="I779" s="1">
        <f>Forecast_Data!K773</f>
        <v>1</v>
      </c>
      <c r="J779" s="1" t="str">
        <f>Forecast_Data!L773</f>
        <v>Phil Dawson</v>
      </c>
      <c r="K779" s="2">
        <f>VLOOKUP(J779,Estimates!$C$9:$F$35,4,FALSE)</f>
        <v>14.401395426773099</v>
      </c>
      <c r="L779" s="2">
        <f t="shared" si="53"/>
        <v>0.45660000000000001</v>
      </c>
      <c r="M779" s="13">
        <f t="shared" si="54"/>
        <v>0.94414376018252377</v>
      </c>
      <c r="N779" s="13">
        <f t="shared" si="55"/>
        <v>5.5856239817476228E-2</v>
      </c>
      <c r="O779" s="4">
        <f t="shared" si="56"/>
        <v>3.1199195265474169E-3</v>
      </c>
    </row>
    <row r="780" spans="1:15" x14ac:dyDescent="0.25">
      <c r="A780" s="1">
        <f>Forecast_Data!C774</f>
        <v>2015</v>
      </c>
      <c r="B780" s="1">
        <v>1</v>
      </c>
      <c r="C780" s="1">
        <f>Forecast_Data!E774</f>
        <v>0</v>
      </c>
      <c r="D780" s="1">
        <f>Forecast_Data!F774</f>
        <v>0</v>
      </c>
      <c r="E780" s="1">
        <f>Forecast_Data!G774</f>
        <v>0</v>
      </c>
      <c r="F780" s="1">
        <f>Forecast_Data!H774</f>
        <v>0</v>
      </c>
      <c r="G780" s="1">
        <f>Forecast_Data!I774</f>
        <v>0</v>
      </c>
      <c r="H780" s="1">
        <f>Forecast_Data!J774</f>
        <v>43</v>
      </c>
      <c r="I780" s="1">
        <f>Forecast_Data!K774</f>
        <v>1</v>
      </c>
      <c r="J780" s="1" t="str">
        <f>Forecast_Data!L774</f>
        <v>Phil Dawson</v>
      </c>
      <c r="K780" s="2">
        <f>VLOOKUP(J780,Estimates!$C$9:$F$35,4,FALSE)</f>
        <v>14.401395426773099</v>
      </c>
      <c r="L780" s="2">
        <f t="shared" si="53"/>
        <v>0.45660000000000001</v>
      </c>
      <c r="M780" s="13">
        <f t="shared" si="54"/>
        <v>0.88214306674647225</v>
      </c>
      <c r="N780" s="13">
        <f t="shared" si="55"/>
        <v>0.11785693325352775</v>
      </c>
      <c r="O780" s="4">
        <f t="shared" si="56"/>
        <v>1.3890256715926495E-2</v>
      </c>
    </row>
    <row r="781" spans="1:15" x14ac:dyDescent="0.25">
      <c r="A781" s="1">
        <f>Forecast_Data!C775</f>
        <v>2015</v>
      </c>
      <c r="B781" s="1">
        <v>1</v>
      </c>
      <c r="C781" s="1">
        <f>Forecast_Data!E775</f>
        <v>0</v>
      </c>
      <c r="D781" s="1">
        <f>Forecast_Data!F775</f>
        <v>0</v>
      </c>
      <c r="E781" s="1">
        <f>Forecast_Data!G775</f>
        <v>0</v>
      </c>
      <c r="F781" s="1">
        <f>Forecast_Data!H775</f>
        <v>0</v>
      </c>
      <c r="G781" s="1">
        <f>Forecast_Data!I775</f>
        <v>0</v>
      </c>
      <c r="H781" s="1">
        <f>Forecast_Data!J775</f>
        <v>22</v>
      </c>
      <c r="I781" s="1">
        <f>Forecast_Data!K775</f>
        <v>1</v>
      </c>
      <c r="J781" s="1" t="str">
        <f>Forecast_Data!L775</f>
        <v>Phil Dawson</v>
      </c>
      <c r="K781" s="2">
        <f>VLOOKUP(J781,Estimates!$C$9:$F$35,4,FALSE)</f>
        <v>14.401395426773099</v>
      </c>
      <c r="L781" s="2">
        <f t="shared" si="53"/>
        <v>0.45660000000000001</v>
      </c>
      <c r="M781" s="13">
        <f t="shared" si="54"/>
        <v>0.99317789151106906</v>
      </c>
      <c r="N781" s="13">
        <f t="shared" si="55"/>
        <v>6.8221084889309447E-3</v>
      </c>
      <c r="O781" s="4">
        <f t="shared" si="56"/>
        <v>4.6541164234743657E-5</v>
      </c>
    </row>
    <row r="782" spans="1:15" x14ac:dyDescent="0.25">
      <c r="A782" s="1">
        <f>Forecast_Data!C776</f>
        <v>2015</v>
      </c>
      <c r="B782" s="1">
        <v>1</v>
      </c>
      <c r="C782" s="1">
        <f>Forecast_Data!E776</f>
        <v>0</v>
      </c>
      <c r="D782" s="1">
        <f>Forecast_Data!F776</f>
        <v>0</v>
      </c>
      <c r="E782" s="1">
        <f>Forecast_Data!G776</f>
        <v>0</v>
      </c>
      <c r="F782" s="1">
        <f>Forecast_Data!H776</f>
        <v>1</v>
      </c>
      <c r="G782" s="1">
        <f>Forecast_Data!I776</f>
        <v>0</v>
      </c>
      <c r="H782" s="1">
        <f>Forecast_Data!J776</f>
        <v>53</v>
      </c>
      <c r="I782" s="1">
        <f>Forecast_Data!K776</f>
        <v>1</v>
      </c>
      <c r="J782" s="1" t="str">
        <f>Forecast_Data!L776</f>
        <v>Phil Dawson</v>
      </c>
      <c r="K782" s="2">
        <f>VLOOKUP(J782,Estimates!$C$9:$F$35,4,FALSE)</f>
        <v>14.401395426773099</v>
      </c>
      <c r="L782" s="2">
        <f t="shared" si="53"/>
        <v>0.45660000000000001</v>
      </c>
      <c r="M782" s="13">
        <f t="shared" si="54"/>
        <v>0.66321107690047065</v>
      </c>
      <c r="N782" s="13">
        <f t="shared" si="55"/>
        <v>0.33678892309952935</v>
      </c>
      <c r="O782" s="4">
        <f t="shared" si="56"/>
        <v>0.11342677872254069</v>
      </c>
    </row>
    <row r="783" spans="1:15" x14ac:dyDescent="0.25">
      <c r="A783" s="1">
        <f>Forecast_Data!C777</f>
        <v>2015</v>
      </c>
      <c r="B783" s="1">
        <v>1</v>
      </c>
      <c r="C783" s="1">
        <f>Forecast_Data!E777</f>
        <v>0</v>
      </c>
      <c r="D783" s="1">
        <f>Forecast_Data!F777</f>
        <v>0</v>
      </c>
      <c r="E783" s="1">
        <f>Forecast_Data!G777</f>
        <v>0</v>
      </c>
      <c r="F783" s="1">
        <f>Forecast_Data!H777</f>
        <v>1</v>
      </c>
      <c r="G783" s="1">
        <f>Forecast_Data!I777</f>
        <v>0</v>
      </c>
      <c r="H783" s="1">
        <f>Forecast_Data!J777</f>
        <v>31</v>
      </c>
      <c r="I783" s="1">
        <f>Forecast_Data!K777</f>
        <v>1</v>
      </c>
      <c r="J783" s="1" t="str">
        <f>Forecast_Data!L777</f>
        <v>Phil Dawson</v>
      </c>
      <c r="K783" s="2">
        <f>VLOOKUP(J783,Estimates!$C$9:$F$35,4,FALSE)</f>
        <v>14.401395426773099</v>
      </c>
      <c r="L783" s="2">
        <f t="shared" si="53"/>
        <v>0.45660000000000001</v>
      </c>
      <c r="M783" s="13">
        <f t="shared" si="54"/>
        <v>0.9565503259630892</v>
      </c>
      <c r="N783" s="13">
        <f t="shared" si="55"/>
        <v>4.3449674036910801E-2</v>
      </c>
      <c r="O783" s="4">
        <f t="shared" si="56"/>
        <v>1.8878741739138006E-3</v>
      </c>
    </row>
    <row r="784" spans="1:15" x14ac:dyDescent="0.25">
      <c r="A784" s="1">
        <f>Forecast_Data!C778</f>
        <v>2015</v>
      </c>
      <c r="B784" s="1">
        <v>1</v>
      </c>
      <c r="C784" s="1">
        <f>Forecast_Data!E778</f>
        <v>0</v>
      </c>
      <c r="D784" s="1">
        <f>Forecast_Data!F778</f>
        <v>0</v>
      </c>
      <c r="E784" s="1">
        <f>Forecast_Data!G778</f>
        <v>0</v>
      </c>
      <c r="F784" s="1">
        <f>Forecast_Data!H778</f>
        <v>1</v>
      </c>
      <c r="G784" s="1">
        <f>Forecast_Data!I778</f>
        <v>0</v>
      </c>
      <c r="H784" s="1">
        <f>Forecast_Data!J778</f>
        <v>26</v>
      </c>
      <c r="I784" s="1">
        <f>Forecast_Data!K778</f>
        <v>1</v>
      </c>
      <c r="J784" s="1" t="str">
        <f>Forecast_Data!L778</f>
        <v>Phil Dawson</v>
      </c>
      <c r="K784" s="2">
        <f>VLOOKUP(J784,Estimates!$C$9:$F$35,4,FALSE)</f>
        <v>14.401395426773099</v>
      </c>
      <c r="L784" s="2">
        <f t="shared" si="53"/>
        <v>0.45660000000000001</v>
      </c>
      <c r="M784" s="13">
        <f t="shared" si="54"/>
        <v>0.98018230288308739</v>
      </c>
      <c r="N784" s="13">
        <f t="shared" si="55"/>
        <v>1.9817697116912614E-2</v>
      </c>
      <c r="O784" s="4">
        <f t="shared" si="56"/>
        <v>3.9274111901768655E-4</v>
      </c>
    </row>
    <row r="785" spans="1:15" x14ac:dyDescent="0.25">
      <c r="A785" s="1">
        <f>Forecast_Data!C779</f>
        <v>2015</v>
      </c>
      <c r="B785" s="1">
        <v>1</v>
      </c>
      <c r="C785" s="1">
        <f>Forecast_Data!E779</f>
        <v>0</v>
      </c>
      <c r="D785" s="1">
        <f>Forecast_Data!F779</f>
        <v>0</v>
      </c>
      <c r="E785" s="1">
        <f>Forecast_Data!G779</f>
        <v>0</v>
      </c>
      <c r="F785" s="1">
        <f>Forecast_Data!H779</f>
        <v>1</v>
      </c>
      <c r="G785" s="1">
        <f>Forecast_Data!I779</f>
        <v>0</v>
      </c>
      <c r="H785" s="1">
        <f>Forecast_Data!J779</f>
        <v>42</v>
      </c>
      <c r="I785" s="1">
        <f>Forecast_Data!K779</f>
        <v>1</v>
      </c>
      <c r="J785" s="1" t="str">
        <f>Forecast_Data!L779</f>
        <v>Phil Dawson</v>
      </c>
      <c r="K785" s="2">
        <f>VLOOKUP(J785,Estimates!$C$9:$F$35,4,FALSE)</f>
        <v>14.401395426773099</v>
      </c>
      <c r="L785" s="2">
        <f t="shared" si="53"/>
        <v>0.45660000000000001</v>
      </c>
      <c r="M785" s="13">
        <f t="shared" si="54"/>
        <v>0.86711009126058836</v>
      </c>
      <c r="N785" s="13">
        <f t="shared" si="55"/>
        <v>0.13288990873941164</v>
      </c>
      <c r="O785" s="4">
        <f t="shared" si="56"/>
        <v>1.7659727844769154E-2</v>
      </c>
    </row>
    <row r="786" spans="1:15" x14ac:dyDescent="0.25">
      <c r="A786" s="1">
        <f>Forecast_Data!C780</f>
        <v>2015</v>
      </c>
      <c r="B786" s="1">
        <v>1</v>
      </c>
      <c r="C786" s="1">
        <f>Forecast_Data!E780</f>
        <v>0</v>
      </c>
      <c r="D786" s="1">
        <f>Forecast_Data!F780</f>
        <v>0</v>
      </c>
      <c r="E786" s="1">
        <f>Forecast_Data!G780</f>
        <v>0</v>
      </c>
      <c r="F786" s="1">
        <f>Forecast_Data!H780</f>
        <v>1</v>
      </c>
      <c r="G786" s="1">
        <f>Forecast_Data!I780</f>
        <v>0</v>
      </c>
      <c r="H786" s="1">
        <f>Forecast_Data!J780</f>
        <v>35</v>
      </c>
      <c r="I786" s="1">
        <f>Forecast_Data!K780</f>
        <v>1</v>
      </c>
      <c r="J786" s="1" t="str">
        <f>Forecast_Data!L780</f>
        <v>Phil Dawson</v>
      </c>
      <c r="K786" s="2">
        <f>VLOOKUP(J786,Estimates!$C$9:$F$35,4,FALSE)</f>
        <v>14.401395426773099</v>
      </c>
      <c r="L786" s="2">
        <f t="shared" si="53"/>
        <v>0.45660000000000001</v>
      </c>
      <c r="M786" s="13">
        <f t="shared" si="54"/>
        <v>0.93014579560844124</v>
      </c>
      <c r="N786" s="13">
        <f t="shared" si="55"/>
        <v>6.9854204391558761E-2</v>
      </c>
      <c r="O786" s="4">
        <f t="shared" si="56"/>
        <v>4.8796098711776674E-3</v>
      </c>
    </row>
    <row r="787" spans="1:15" x14ac:dyDescent="0.25">
      <c r="A787" s="1">
        <f>Forecast_Data!C781</f>
        <v>2015</v>
      </c>
      <c r="B787" s="1">
        <v>1</v>
      </c>
      <c r="C787" s="1">
        <f>Forecast_Data!E781</f>
        <v>0</v>
      </c>
      <c r="D787" s="1">
        <f>Forecast_Data!F781</f>
        <v>0</v>
      </c>
      <c r="E787" s="1">
        <f>Forecast_Data!G781</f>
        <v>0</v>
      </c>
      <c r="F787" s="1">
        <f>Forecast_Data!H781</f>
        <v>1</v>
      </c>
      <c r="G787" s="1">
        <f>Forecast_Data!I781</f>
        <v>0</v>
      </c>
      <c r="H787" s="1">
        <f>Forecast_Data!J781</f>
        <v>44</v>
      </c>
      <c r="I787" s="1">
        <f>Forecast_Data!K781</f>
        <v>1</v>
      </c>
      <c r="J787" s="1" t="str">
        <f>Forecast_Data!L781</f>
        <v>Phil Dawson</v>
      </c>
      <c r="K787" s="2">
        <f>VLOOKUP(J787,Estimates!$C$9:$F$35,4,FALSE)</f>
        <v>14.401395426773099</v>
      </c>
      <c r="L787" s="2">
        <f t="shared" si="53"/>
        <v>0.45660000000000001</v>
      </c>
      <c r="M787" s="13">
        <f t="shared" si="54"/>
        <v>0.84338578370090178</v>
      </c>
      <c r="N787" s="13">
        <f t="shared" si="55"/>
        <v>0.15661421629909822</v>
      </c>
      <c r="O787" s="4">
        <f t="shared" si="56"/>
        <v>2.4528012746980722E-2</v>
      </c>
    </row>
    <row r="788" spans="1:15" x14ac:dyDescent="0.25">
      <c r="A788" s="1">
        <f>Forecast_Data!C782</f>
        <v>2015</v>
      </c>
      <c r="B788" s="1">
        <v>1</v>
      </c>
      <c r="C788" s="1">
        <f>Forecast_Data!E782</f>
        <v>0</v>
      </c>
      <c r="D788" s="1">
        <f>Forecast_Data!F782</f>
        <v>1</v>
      </c>
      <c r="E788" s="1">
        <f>Forecast_Data!G782</f>
        <v>0</v>
      </c>
      <c r="F788" s="1">
        <f>Forecast_Data!H782</f>
        <v>0</v>
      </c>
      <c r="G788" s="1">
        <f>Forecast_Data!I782</f>
        <v>0</v>
      </c>
      <c r="H788" s="1">
        <f>Forecast_Data!J782</f>
        <v>27</v>
      </c>
      <c r="I788" s="1">
        <f>Forecast_Data!K782</f>
        <v>1</v>
      </c>
      <c r="J788" s="1" t="str">
        <f>Forecast_Data!L782</f>
        <v>Phil Dawson</v>
      </c>
      <c r="K788" s="2">
        <f>VLOOKUP(J788,Estimates!$C$9:$F$35,4,FALSE)</f>
        <v>14.401395426773099</v>
      </c>
      <c r="L788" s="2">
        <f t="shared" si="53"/>
        <v>0.45660000000000001</v>
      </c>
      <c r="M788" s="13">
        <f t="shared" si="54"/>
        <v>0.97314252862569406</v>
      </c>
      <c r="N788" s="13">
        <f t="shared" si="55"/>
        <v>2.6857471374305941E-2</v>
      </c>
      <c r="O788" s="4">
        <f t="shared" si="56"/>
        <v>7.2132376862166301E-4</v>
      </c>
    </row>
    <row r="789" spans="1:15" x14ac:dyDescent="0.25">
      <c r="A789" s="1">
        <f>Forecast_Data!C783</f>
        <v>2015</v>
      </c>
      <c r="B789" s="1">
        <v>1</v>
      </c>
      <c r="C789" s="1">
        <f>Forecast_Data!E783</f>
        <v>0</v>
      </c>
      <c r="D789" s="1">
        <f>Forecast_Data!F783</f>
        <v>1</v>
      </c>
      <c r="E789" s="1">
        <f>Forecast_Data!G783</f>
        <v>0</v>
      </c>
      <c r="F789" s="1">
        <f>Forecast_Data!H783</f>
        <v>0</v>
      </c>
      <c r="G789" s="1">
        <f>Forecast_Data!I783</f>
        <v>0</v>
      </c>
      <c r="H789" s="1">
        <f>Forecast_Data!J783</f>
        <v>25</v>
      </c>
      <c r="I789" s="1">
        <f>Forecast_Data!K783</f>
        <v>1</v>
      </c>
      <c r="J789" s="1" t="str">
        <f>Forecast_Data!L783</f>
        <v>Phil Dawson</v>
      </c>
      <c r="K789" s="2">
        <f>VLOOKUP(J789,Estimates!$C$9:$F$35,4,FALSE)</f>
        <v>14.401395426773099</v>
      </c>
      <c r="L789" s="2">
        <f t="shared" si="53"/>
        <v>0.45660000000000001</v>
      </c>
      <c r="M789" s="13">
        <f t="shared" si="54"/>
        <v>0.98137856668134638</v>
      </c>
      <c r="N789" s="13">
        <f t="shared" si="55"/>
        <v>1.8621433318653624E-2</v>
      </c>
      <c r="O789" s="4">
        <f t="shared" si="56"/>
        <v>3.4675777884106331E-4</v>
      </c>
    </row>
    <row r="790" spans="1:15" x14ac:dyDescent="0.25">
      <c r="A790" s="1">
        <f>Forecast_Data!C784</f>
        <v>2015</v>
      </c>
      <c r="B790" s="1">
        <v>1</v>
      </c>
      <c r="C790" s="1">
        <f>Forecast_Data!E784</f>
        <v>0</v>
      </c>
      <c r="D790" s="1">
        <f>Forecast_Data!F784</f>
        <v>0</v>
      </c>
      <c r="E790" s="1">
        <f>Forecast_Data!G784</f>
        <v>0</v>
      </c>
      <c r="F790" s="1">
        <f>Forecast_Data!H784</f>
        <v>1</v>
      </c>
      <c r="G790" s="1">
        <f>Forecast_Data!I784</f>
        <v>0</v>
      </c>
      <c r="H790" s="1">
        <f>Forecast_Data!J784</f>
        <v>53</v>
      </c>
      <c r="I790" s="1">
        <f>Forecast_Data!K784</f>
        <v>1</v>
      </c>
      <c r="J790" s="1" t="str">
        <f>Forecast_Data!L784</f>
        <v>Phil Dawson</v>
      </c>
      <c r="K790" s="2">
        <f>VLOOKUP(J790,Estimates!$C$9:$F$35,4,FALSE)</f>
        <v>14.401395426773099</v>
      </c>
      <c r="L790" s="2">
        <f t="shared" si="53"/>
        <v>0.45660000000000001</v>
      </c>
      <c r="M790" s="13">
        <f t="shared" si="54"/>
        <v>0.66321107690047065</v>
      </c>
      <c r="N790" s="13">
        <f t="shared" si="55"/>
        <v>0.33678892309952935</v>
      </c>
      <c r="O790" s="4">
        <f t="shared" si="56"/>
        <v>0.11342677872254069</v>
      </c>
    </row>
    <row r="791" spans="1:15" x14ac:dyDescent="0.25">
      <c r="A791" s="1">
        <f>Forecast_Data!C785</f>
        <v>2015</v>
      </c>
      <c r="B791" s="1">
        <v>1</v>
      </c>
      <c r="C791" s="1">
        <f>Forecast_Data!E785</f>
        <v>0</v>
      </c>
      <c r="D791" s="1">
        <f>Forecast_Data!F785</f>
        <v>0</v>
      </c>
      <c r="E791" s="1">
        <f>Forecast_Data!G785</f>
        <v>0</v>
      </c>
      <c r="F791" s="1">
        <f>Forecast_Data!H785</f>
        <v>1</v>
      </c>
      <c r="G791" s="1">
        <f>Forecast_Data!I785</f>
        <v>0</v>
      </c>
      <c r="H791" s="1">
        <f>Forecast_Data!J785</f>
        <v>33</v>
      </c>
      <c r="I791" s="1">
        <f>Forecast_Data!K785</f>
        <v>1</v>
      </c>
      <c r="J791" s="1" t="str">
        <f>Forecast_Data!L785</f>
        <v>Phil Dawson</v>
      </c>
      <c r="K791" s="2">
        <f>VLOOKUP(J791,Estimates!$C$9:$F$35,4,FALSE)</f>
        <v>14.401395426773099</v>
      </c>
      <c r="L791" s="2">
        <f t="shared" si="53"/>
        <v>0.45660000000000001</v>
      </c>
      <c r="M791" s="13">
        <f t="shared" si="54"/>
        <v>0.94414376018252377</v>
      </c>
      <c r="N791" s="13">
        <f t="shared" si="55"/>
        <v>5.5856239817476228E-2</v>
      </c>
      <c r="O791" s="4">
        <f t="shared" si="56"/>
        <v>3.1199195265474169E-3</v>
      </c>
    </row>
    <row r="792" spans="1:15" x14ac:dyDescent="0.25">
      <c r="A792" s="1">
        <f>Forecast_Data!C786</f>
        <v>2015</v>
      </c>
      <c r="B792" s="1">
        <v>1</v>
      </c>
      <c r="C792" s="1">
        <f>Forecast_Data!E786</f>
        <v>0</v>
      </c>
      <c r="D792" s="1">
        <f>Forecast_Data!F786</f>
        <v>0</v>
      </c>
      <c r="E792" s="1">
        <f>Forecast_Data!G786</f>
        <v>1</v>
      </c>
      <c r="F792" s="1">
        <f>Forecast_Data!H786</f>
        <v>1</v>
      </c>
      <c r="G792" s="1">
        <f>Forecast_Data!I786</f>
        <v>0</v>
      </c>
      <c r="H792" s="1">
        <f>Forecast_Data!J786</f>
        <v>44</v>
      </c>
      <c r="I792" s="1">
        <f>Forecast_Data!K786</f>
        <v>1</v>
      </c>
      <c r="J792" s="1" t="str">
        <f>Forecast_Data!L786</f>
        <v>Phil Dawson</v>
      </c>
      <c r="K792" s="2">
        <f>VLOOKUP(J792,Estimates!$C$9:$F$35,4,FALSE)</f>
        <v>14.401395426773099</v>
      </c>
      <c r="L792" s="2">
        <f t="shared" si="53"/>
        <v>0.45660000000000001</v>
      </c>
      <c r="M792" s="13">
        <f t="shared" si="54"/>
        <v>0.81511943672700671</v>
      </c>
      <c r="N792" s="13">
        <f t="shared" si="55"/>
        <v>0.18488056327299329</v>
      </c>
      <c r="O792" s="4">
        <f t="shared" si="56"/>
        <v>3.4180822676139276E-2</v>
      </c>
    </row>
    <row r="793" spans="1:15" x14ac:dyDescent="0.25">
      <c r="A793" s="1">
        <f>Forecast_Data!C787</f>
        <v>2015</v>
      </c>
      <c r="B793" s="1">
        <v>1</v>
      </c>
      <c r="C793" s="1">
        <f>Forecast_Data!E787</f>
        <v>0</v>
      </c>
      <c r="D793" s="1">
        <f>Forecast_Data!F787</f>
        <v>0</v>
      </c>
      <c r="E793" s="1">
        <f>Forecast_Data!G787</f>
        <v>1</v>
      </c>
      <c r="F793" s="1">
        <f>Forecast_Data!H787</f>
        <v>1</v>
      </c>
      <c r="G793" s="1">
        <f>Forecast_Data!I787</f>
        <v>0</v>
      </c>
      <c r="H793" s="1">
        <f>Forecast_Data!J787</f>
        <v>41</v>
      </c>
      <c r="I793" s="1">
        <f>Forecast_Data!K787</f>
        <v>0</v>
      </c>
      <c r="J793" s="1" t="str">
        <f>Forecast_Data!L787</f>
        <v>Phil Dawson</v>
      </c>
      <c r="K793" s="2">
        <f>VLOOKUP(J793,Estimates!$C$9:$F$35,4,FALSE)</f>
        <v>14.401395426773099</v>
      </c>
      <c r="L793" s="2">
        <f t="shared" si="53"/>
        <v>0.45660000000000001</v>
      </c>
      <c r="M793" s="13">
        <f t="shared" si="54"/>
        <v>0.85464529666799438</v>
      </c>
      <c r="N793" s="13">
        <f t="shared" si="55"/>
        <v>-0.85464529666799438</v>
      </c>
      <c r="O793" s="4">
        <f t="shared" si="56"/>
        <v>0.73041858311672414</v>
      </c>
    </row>
    <row r="794" spans="1:15" x14ac:dyDescent="0.25">
      <c r="A794" s="1">
        <f>Forecast_Data!C788</f>
        <v>2015</v>
      </c>
      <c r="B794" s="1">
        <v>1</v>
      </c>
      <c r="C794" s="1">
        <f>Forecast_Data!E788</f>
        <v>0</v>
      </c>
      <c r="D794" s="1">
        <f>Forecast_Data!F788</f>
        <v>0</v>
      </c>
      <c r="E794" s="1">
        <f>Forecast_Data!G788</f>
        <v>0</v>
      </c>
      <c r="F794" s="1">
        <f>Forecast_Data!H788</f>
        <v>1</v>
      </c>
      <c r="G794" s="1">
        <f>Forecast_Data!I788</f>
        <v>0</v>
      </c>
      <c r="H794" s="1">
        <f>Forecast_Data!J788</f>
        <v>26</v>
      </c>
      <c r="I794" s="1">
        <f>Forecast_Data!K788</f>
        <v>1</v>
      </c>
      <c r="J794" s="1" t="str">
        <f>Forecast_Data!L788</f>
        <v>Phil Dawson</v>
      </c>
      <c r="K794" s="2">
        <f>VLOOKUP(J794,Estimates!$C$9:$F$35,4,FALSE)</f>
        <v>14.401395426773099</v>
      </c>
      <c r="L794" s="2">
        <f t="shared" si="53"/>
        <v>0.45660000000000001</v>
      </c>
      <c r="M794" s="13">
        <f t="shared" si="54"/>
        <v>0.98018230288308739</v>
      </c>
      <c r="N794" s="13">
        <f t="shared" si="55"/>
        <v>1.9817697116912614E-2</v>
      </c>
      <c r="O794" s="4">
        <f t="shared" si="56"/>
        <v>3.9274111901768655E-4</v>
      </c>
    </row>
    <row r="795" spans="1:15" x14ac:dyDescent="0.25">
      <c r="A795" s="1">
        <f>Forecast_Data!C789</f>
        <v>2015</v>
      </c>
      <c r="B795" s="1">
        <v>1</v>
      </c>
      <c r="C795" s="1">
        <f>Forecast_Data!E789</f>
        <v>0</v>
      </c>
      <c r="D795" s="1">
        <f>Forecast_Data!F789</f>
        <v>0</v>
      </c>
      <c r="E795" s="1">
        <f>Forecast_Data!G789</f>
        <v>0</v>
      </c>
      <c r="F795" s="1">
        <f>Forecast_Data!H789</f>
        <v>1</v>
      </c>
      <c r="G795" s="1">
        <f>Forecast_Data!I789</f>
        <v>0</v>
      </c>
      <c r="H795" s="1">
        <f>Forecast_Data!J789</f>
        <v>28</v>
      </c>
      <c r="I795" s="1">
        <f>Forecast_Data!K789</f>
        <v>1</v>
      </c>
      <c r="J795" s="1" t="str">
        <f>Forecast_Data!L789</f>
        <v>Phil Dawson</v>
      </c>
      <c r="K795" s="2">
        <f>VLOOKUP(J795,Estimates!$C$9:$F$35,4,FALSE)</f>
        <v>14.401395426773099</v>
      </c>
      <c r="L795" s="2">
        <f t="shared" si="53"/>
        <v>0.45660000000000001</v>
      </c>
      <c r="M795" s="13">
        <f t="shared" si="54"/>
        <v>0.97203371520487281</v>
      </c>
      <c r="N795" s="13">
        <f t="shared" si="55"/>
        <v>2.7966284795127194E-2</v>
      </c>
      <c r="O795" s="4">
        <f t="shared" si="56"/>
        <v>7.8211308524216247E-4</v>
      </c>
    </row>
    <row r="796" spans="1:15" x14ac:dyDescent="0.25">
      <c r="A796" s="1">
        <f>Forecast_Data!C790</f>
        <v>2015</v>
      </c>
      <c r="B796" s="1">
        <v>1</v>
      </c>
      <c r="C796" s="1">
        <f>Forecast_Data!E790</f>
        <v>0</v>
      </c>
      <c r="D796" s="1">
        <f>Forecast_Data!F790</f>
        <v>0</v>
      </c>
      <c r="E796" s="1">
        <f>Forecast_Data!G790</f>
        <v>0</v>
      </c>
      <c r="F796" s="1">
        <f>Forecast_Data!H790</f>
        <v>1</v>
      </c>
      <c r="G796" s="1">
        <f>Forecast_Data!I790</f>
        <v>0</v>
      </c>
      <c r="H796" s="1">
        <f>Forecast_Data!J790</f>
        <v>38</v>
      </c>
      <c r="I796" s="1">
        <f>Forecast_Data!K790</f>
        <v>1</v>
      </c>
      <c r="J796" s="1" t="str">
        <f>Forecast_Data!L790</f>
        <v>Phil Dawson</v>
      </c>
      <c r="K796" s="2">
        <f>VLOOKUP(J796,Estimates!$C$9:$F$35,4,FALSE)</f>
        <v>14.401395426773099</v>
      </c>
      <c r="L796" s="2">
        <f t="shared" si="53"/>
        <v>0.45660000000000001</v>
      </c>
      <c r="M796" s="13">
        <f t="shared" si="54"/>
        <v>0.90610861876321414</v>
      </c>
      <c r="N796" s="13">
        <f t="shared" si="55"/>
        <v>9.3891381236785865E-2</v>
      </c>
      <c r="O796" s="4">
        <f t="shared" si="56"/>
        <v>8.8155914705514652E-3</v>
      </c>
    </row>
    <row r="797" spans="1:15" x14ac:dyDescent="0.25">
      <c r="A797" s="1">
        <f>Forecast_Data!C791</f>
        <v>2015</v>
      </c>
      <c r="B797" s="1">
        <v>1</v>
      </c>
      <c r="C797" s="1">
        <f>Forecast_Data!E791</f>
        <v>0</v>
      </c>
      <c r="D797" s="1">
        <f>Forecast_Data!F791</f>
        <v>0</v>
      </c>
      <c r="E797" s="1">
        <f>Forecast_Data!G791</f>
        <v>0</v>
      </c>
      <c r="F797" s="1">
        <f>Forecast_Data!H791</f>
        <v>1</v>
      </c>
      <c r="G797" s="1">
        <f>Forecast_Data!I791</f>
        <v>0</v>
      </c>
      <c r="H797" s="1">
        <f>Forecast_Data!J791</f>
        <v>23</v>
      </c>
      <c r="I797" s="1">
        <f>Forecast_Data!K791</f>
        <v>1</v>
      </c>
      <c r="J797" s="1" t="str">
        <f>Forecast_Data!L791</f>
        <v>Phil Dawson</v>
      </c>
      <c r="K797" s="2">
        <f>VLOOKUP(J797,Estimates!$C$9:$F$35,4,FALSE)</f>
        <v>14.401395426773099</v>
      </c>
      <c r="L797" s="2">
        <f t="shared" si="53"/>
        <v>0.45660000000000001</v>
      </c>
      <c r="M797" s="13">
        <f t="shared" si="54"/>
        <v>0.9891935522638432</v>
      </c>
      <c r="N797" s="13">
        <f t="shared" si="55"/>
        <v>1.0806447736156799E-2</v>
      </c>
      <c r="O797" s="4">
        <f t="shared" si="56"/>
        <v>1.1677931267428841E-4</v>
      </c>
    </row>
    <row r="798" spans="1:15" x14ac:dyDescent="0.25">
      <c r="A798" s="1">
        <f>Forecast_Data!C792</f>
        <v>2012</v>
      </c>
      <c r="B798" s="1">
        <v>1</v>
      </c>
      <c r="C798" s="1">
        <f>Forecast_Data!E792</f>
        <v>0</v>
      </c>
      <c r="D798" s="1">
        <f>Forecast_Data!F792</f>
        <v>0</v>
      </c>
      <c r="E798" s="1">
        <f>Forecast_Data!G792</f>
        <v>0</v>
      </c>
      <c r="F798" s="1">
        <f>Forecast_Data!H792</f>
        <v>1</v>
      </c>
      <c r="G798" s="1">
        <f>Forecast_Data!I792</f>
        <v>0</v>
      </c>
      <c r="H798" s="1">
        <f>Forecast_Data!J792</f>
        <v>25</v>
      </c>
      <c r="I798" s="1">
        <f>Forecast_Data!K792</f>
        <v>1</v>
      </c>
      <c r="J798" s="1" t="str">
        <f>Forecast_Data!L792</f>
        <v>Rian Lindell</v>
      </c>
      <c r="K798" s="2">
        <f>VLOOKUP(J798,Estimates!$C$9:$F$35,4,FALSE)</f>
        <v>14.0429691531816</v>
      </c>
      <c r="L798" s="2">
        <f t="shared" si="53"/>
        <v>0.3306</v>
      </c>
      <c r="M798" s="13">
        <f t="shared" si="54"/>
        <v>0.9736532896708997</v>
      </c>
      <c r="N798" s="13">
        <f t="shared" si="55"/>
        <v>2.6346710329100298E-2</v>
      </c>
      <c r="O798" s="4">
        <f t="shared" si="56"/>
        <v>6.9414914516552036E-4</v>
      </c>
    </row>
    <row r="799" spans="1:15" x14ac:dyDescent="0.25">
      <c r="A799" s="1">
        <f>Forecast_Data!C793</f>
        <v>2012</v>
      </c>
      <c r="B799" s="1">
        <v>1</v>
      </c>
      <c r="C799" s="1">
        <f>Forecast_Data!E793</f>
        <v>0</v>
      </c>
      <c r="D799" s="1">
        <f>Forecast_Data!F793</f>
        <v>0</v>
      </c>
      <c r="E799" s="1">
        <f>Forecast_Data!G793</f>
        <v>0</v>
      </c>
      <c r="F799" s="1">
        <f>Forecast_Data!H793</f>
        <v>1</v>
      </c>
      <c r="G799" s="1">
        <f>Forecast_Data!I793</f>
        <v>0</v>
      </c>
      <c r="H799" s="1">
        <f>Forecast_Data!J793</f>
        <v>37</v>
      </c>
      <c r="I799" s="1">
        <f>Forecast_Data!K793</f>
        <v>0</v>
      </c>
      <c r="J799" s="1" t="str">
        <f>Forecast_Data!L793</f>
        <v>Rian Lindell</v>
      </c>
      <c r="K799" s="2">
        <f>VLOOKUP(J799,Estimates!$C$9:$F$35,4,FALSE)</f>
        <v>14.0429691531816</v>
      </c>
      <c r="L799" s="2">
        <f t="shared" si="53"/>
        <v>0.3306</v>
      </c>
      <c r="M799" s="13">
        <f t="shared" si="54"/>
        <v>0.86830272147810184</v>
      </c>
      <c r="N799" s="13">
        <f t="shared" si="55"/>
        <v>-0.86830272147810184</v>
      </c>
      <c r="O799" s="4">
        <f t="shared" si="56"/>
        <v>0.75394961612627809</v>
      </c>
    </row>
    <row r="800" spans="1:15" x14ac:dyDescent="0.25">
      <c r="A800" s="1">
        <f>Forecast_Data!C794</f>
        <v>2012</v>
      </c>
      <c r="B800" s="1">
        <v>1</v>
      </c>
      <c r="C800" s="1">
        <f>Forecast_Data!E794</f>
        <v>0</v>
      </c>
      <c r="D800" s="1">
        <f>Forecast_Data!F794</f>
        <v>0</v>
      </c>
      <c r="E800" s="1">
        <f>Forecast_Data!G794</f>
        <v>0</v>
      </c>
      <c r="F800" s="1">
        <f>Forecast_Data!H794</f>
        <v>1</v>
      </c>
      <c r="G800" s="1">
        <f>Forecast_Data!I794</f>
        <v>0</v>
      </c>
      <c r="H800" s="1">
        <f>Forecast_Data!J794</f>
        <v>22</v>
      </c>
      <c r="I800" s="1">
        <f>Forecast_Data!K794</f>
        <v>1</v>
      </c>
      <c r="J800" s="1" t="str">
        <f>Forecast_Data!L794</f>
        <v>Rian Lindell</v>
      </c>
      <c r="K800" s="2">
        <f>VLOOKUP(J800,Estimates!$C$9:$F$35,4,FALSE)</f>
        <v>14.0429691531816</v>
      </c>
      <c r="L800" s="2">
        <f t="shared" si="53"/>
        <v>0.3306</v>
      </c>
      <c r="M800" s="13">
        <f t="shared" si="54"/>
        <v>0.98612025253325442</v>
      </c>
      <c r="N800" s="13">
        <f t="shared" si="55"/>
        <v>1.3879747466745584E-2</v>
      </c>
      <c r="O800" s="4">
        <f t="shared" si="56"/>
        <v>1.9264738974063048E-4</v>
      </c>
    </row>
    <row r="801" spans="1:15" x14ac:dyDescent="0.25">
      <c r="A801" s="1">
        <f>Forecast_Data!C795</f>
        <v>2012</v>
      </c>
      <c r="B801" s="1">
        <v>1</v>
      </c>
      <c r="C801" s="1">
        <f>Forecast_Data!E795</f>
        <v>0</v>
      </c>
      <c r="D801" s="1">
        <f>Forecast_Data!F795</f>
        <v>0</v>
      </c>
      <c r="E801" s="1">
        <f>Forecast_Data!G795</f>
        <v>0</v>
      </c>
      <c r="F801" s="1">
        <f>Forecast_Data!H795</f>
        <v>1</v>
      </c>
      <c r="G801" s="1">
        <f>Forecast_Data!I795</f>
        <v>0</v>
      </c>
      <c r="H801" s="1">
        <f>Forecast_Data!J795</f>
        <v>38</v>
      </c>
      <c r="I801" s="1">
        <f>Forecast_Data!K795</f>
        <v>1</v>
      </c>
      <c r="J801" s="1" t="str">
        <f>Forecast_Data!L795</f>
        <v>Rian Lindell</v>
      </c>
      <c r="K801" s="2">
        <f>VLOOKUP(J801,Estimates!$C$9:$F$35,4,FALSE)</f>
        <v>14.0429691531816</v>
      </c>
      <c r="L801" s="2">
        <f t="shared" si="53"/>
        <v>0.3306</v>
      </c>
      <c r="M801" s="13">
        <f t="shared" si="54"/>
        <v>0.85601691611879716</v>
      </c>
      <c r="N801" s="13">
        <f t="shared" si="55"/>
        <v>0.14398308388120284</v>
      </c>
      <c r="O801" s="4">
        <f t="shared" si="56"/>
        <v>2.0731128443941496E-2</v>
      </c>
    </row>
    <row r="802" spans="1:15" x14ac:dyDescent="0.25">
      <c r="A802" s="1">
        <f>Forecast_Data!C796</f>
        <v>2012</v>
      </c>
      <c r="B802" s="1">
        <v>1</v>
      </c>
      <c r="C802" s="1">
        <f>Forecast_Data!E796</f>
        <v>0</v>
      </c>
      <c r="D802" s="1">
        <f>Forecast_Data!F796</f>
        <v>0</v>
      </c>
      <c r="E802" s="1">
        <f>Forecast_Data!G796</f>
        <v>0</v>
      </c>
      <c r="F802" s="1">
        <f>Forecast_Data!H796</f>
        <v>1</v>
      </c>
      <c r="G802" s="1">
        <f>Forecast_Data!I796</f>
        <v>0</v>
      </c>
      <c r="H802" s="1">
        <f>Forecast_Data!J796</f>
        <v>39</v>
      </c>
      <c r="I802" s="1">
        <f>Forecast_Data!K796</f>
        <v>1</v>
      </c>
      <c r="J802" s="1" t="str">
        <f>Forecast_Data!L796</f>
        <v>Rian Lindell</v>
      </c>
      <c r="K802" s="2">
        <f>VLOOKUP(J802,Estimates!$C$9:$F$35,4,FALSE)</f>
        <v>14.0429691531816</v>
      </c>
      <c r="L802" s="2">
        <f t="shared" si="53"/>
        <v>0.3306</v>
      </c>
      <c r="M802" s="13">
        <f t="shared" si="54"/>
        <v>0.84318095448488106</v>
      </c>
      <c r="N802" s="13">
        <f t="shared" si="55"/>
        <v>0.15681904551511894</v>
      </c>
      <c r="O802" s="4">
        <f t="shared" si="56"/>
        <v>2.4592213036272945E-2</v>
      </c>
    </row>
    <row r="803" spans="1:15" x14ac:dyDescent="0.25">
      <c r="A803" s="1">
        <f>Forecast_Data!C797</f>
        <v>2012</v>
      </c>
      <c r="B803" s="1">
        <v>1</v>
      </c>
      <c r="C803" s="1">
        <f>Forecast_Data!E797</f>
        <v>0</v>
      </c>
      <c r="D803" s="1">
        <f>Forecast_Data!F797</f>
        <v>0</v>
      </c>
      <c r="E803" s="1">
        <f>Forecast_Data!G797</f>
        <v>0</v>
      </c>
      <c r="F803" s="1">
        <f>Forecast_Data!H797</f>
        <v>0</v>
      </c>
      <c r="G803" s="1">
        <f>Forecast_Data!I797</f>
        <v>0</v>
      </c>
      <c r="H803" s="1">
        <f>Forecast_Data!J797</f>
        <v>33</v>
      </c>
      <c r="I803" s="1">
        <f>Forecast_Data!K797</f>
        <v>1</v>
      </c>
      <c r="J803" s="1" t="str">
        <f>Forecast_Data!L797</f>
        <v>Rian Lindell</v>
      </c>
      <c r="K803" s="2">
        <f>VLOOKUP(J803,Estimates!$C$9:$F$35,4,FALSE)</f>
        <v>14.0429691531816</v>
      </c>
      <c r="L803" s="2">
        <f t="shared" si="53"/>
        <v>0.3306</v>
      </c>
      <c r="M803" s="13">
        <f t="shared" si="54"/>
        <v>0.92930343419203432</v>
      </c>
      <c r="N803" s="13">
        <f t="shared" si="55"/>
        <v>7.0696565807965683E-2</v>
      </c>
      <c r="O803" s="4">
        <f t="shared" si="56"/>
        <v>4.9980044170400226E-3</v>
      </c>
    </row>
    <row r="804" spans="1:15" x14ac:dyDescent="0.25">
      <c r="A804" s="1">
        <f>Forecast_Data!C798</f>
        <v>2012</v>
      </c>
      <c r="B804" s="1">
        <v>1</v>
      </c>
      <c r="C804" s="1">
        <f>Forecast_Data!E798</f>
        <v>0</v>
      </c>
      <c r="D804" s="1">
        <f>Forecast_Data!F798</f>
        <v>0</v>
      </c>
      <c r="E804" s="1">
        <f>Forecast_Data!G798</f>
        <v>0</v>
      </c>
      <c r="F804" s="1">
        <f>Forecast_Data!H798</f>
        <v>0</v>
      </c>
      <c r="G804" s="1">
        <f>Forecast_Data!I798</f>
        <v>0</v>
      </c>
      <c r="H804" s="1">
        <f>Forecast_Data!J798</f>
        <v>31</v>
      </c>
      <c r="I804" s="1">
        <f>Forecast_Data!K798</f>
        <v>1</v>
      </c>
      <c r="J804" s="1" t="str">
        <f>Forecast_Data!L798</f>
        <v>Rian Lindell</v>
      </c>
      <c r="K804" s="2">
        <f>VLOOKUP(J804,Estimates!$C$9:$F$35,4,FALSE)</f>
        <v>14.0429691531816</v>
      </c>
      <c r="L804" s="2">
        <f t="shared" si="53"/>
        <v>0.3306</v>
      </c>
      <c r="M804" s="13">
        <f t="shared" si="54"/>
        <v>0.94481360274818316</v>
      </c>
      <c r="N804" s="13">
        <f t="shared" si="55"/>
        <v>5.5186397251816843E-2</v>
      </c>
      <c r="O804" s="4">
        <f t="shared" si="56"/>
        <v>3.0455384416353377E-3</v>
      </c>
    </row>
    <row r="805" spans="1:15" x14ac:dyDescent="0.25">
      <c r="A805" s="1">
        <f>Forecast_Data!C799</f>
        <v>2012</v>
      </c>
      <c r="B805" s="1">
        <v>1</v>
      </c>
      <c r="C805" s="1">
        <f>Forecast_Data!E799</f>
        <v>0</v>
      </c>
      <c r="D805" s="1">
        <f>Forecast_Data!F799</f>
        <v>0</v>
      </c>
      <c r="E805" s="1">
        <f>Forecast_Data!G799</f>
        <v>0</v>
      </c>
      <c r="F805" s="1">
        <f>Forecast_Data!H799</f>
        <v>0</v>
      </c>
      <c r="G805" s="1">
        <f>Forecast_Data!I799</f>
        <v>0</v>
      </c>
      <c r="H805" s="1">
        <f>Forecast_Data!J799</f>
        <v>41</v>
      </c>
      <c r="I805" s="1">
        <f>Forecast_Data!K799</f>
        <v>1</v>
      </c>
      <c r="J805" s="1" t="str">
        <f>Forecast_Data!L799</f>
        <v>Rian Lindell</v>
      </c>
      <c r="K805" s="2">
        <f>VLOOKUP(J805,Estimates!$C$9:$F$35,4,FALSE)</f>
        <v>14.0429691531816</v>
      </c>
      <c r="L805" s="2">
        <f t="shared" si="53"/>
        <v>0.3306</v>
      </c>
      <c r="M805" s="13">
        <f t="shared" si="54"/>
        <v>0.84813720087161493</v>
      </c>
      <c r="N805" s="13">
        <f t="shared" si="55"/>
        <v>0.15186279912838507</v>
      </c>
      <c r="O805" s="4">
        <f t="shared" si="56"/>
        <v>2.3062309759108234E-2</v>
      </c>
    </row>
    <row r="806" spans="1:15" x14ac:dyDescent="0.25">
      <c r="A806" s="1">
        <f>Forecast_Data!C800</f>
        <v>2013</v>
      </c>
      <c r="B806" s="1">
        <v>1</v>
      </c>
      <c r="C806" s="1">
        <f>Forecast_Data!E800</f>
        <v>0</v>
      </c>
      <c r="D806" s="1">
        <f>Forecast_Data!F800</f>
        <v>0</v>
      </c>
      <c r="E806" s="1">
        <f>Forecast_Data!G800</f>
        <v>0</v>
      </c>
      <c r="F806" s="1">
        <f>Forecast_Data!H800</f>
        <v>0</v>
      </c>
      <c r="G806" s="1">
        <f>Forecast_Data!I800</f>
        <v>0</v>
      </c>
      <c r="H806" s="1">
        <f>Forecast_Data!J800</f>
        <v>36</v>
      </c>
      <c r="I806" s="1">
        <f>Forecast_Data!K800</f>
        <v>1</v>
      </c>
      <c r="J806" s="1" t="str">
        <f>Forecast_Data!L800</f>
        <v>Rian Lindell</v>
      </c>
      <c r="K806" s="2">
        <f>VLOOKUP(J806,Estimates!$C$9:$F$35,4,FALSE)</f>
        <v>14.0429691531816</v>
      </c>
      <c r="L806" s="2">
        <f t="shared" si="53"/>
        <v>0.37260000000000004</v>
      </c>
      <c r="M806" s="13">
        <f t="shared" si="54"/>
        <v>0.90619813404619065</v>
      </c>
      <c r="N806" s="13">
        <f t="shared" si="55"/>
        <v>9.3801865953809349E-2</v>
      </c>
      <c r="O806" s="4">
        <f t="shared" si="56"/>
        <v>8.7987900564164175E-3</v>
      </c>
    </row>
    <row r="807" spans="1:15" x14ac:dyDescent="0.25">
      <c r="A807" s="1">
        <f>Forecast_Data!C801</f>
        <v>2013</v>
      </c>
      <c r="B807" s="1">
        <v>1</v>
      </c>
      <c r="C807" s="1">
        <f>Forecast_Data!E801</f>
        <v>0</v>
      </c>
      <c r="D807" s="1">
        <f>Forecast_Data!F801</f>
        <v>0</v>
      </c>
      <c r="E807" s="1">
        <f>Forecast_Data!G801</f>
        <v>0</v>
      </c>
      <c r="F807" s="1">
        <f>Forecast_Data!H801</f>
        <v>0</v>
      </c>
      <c r="G807" s="1">
        <f>Forecast_Data!I801</f>
        <v>0</v>
      </c>
      <c r="H807" s="1">
        <f>Forecast_Data!J801</f>
        <v>41</v>
      </c>
      <c r="I807" s="1">
        <f>Forecast_Data!K801</f>
        <v>1</v>
      </c>
      <c r="J807" s="1" t="str">
        <f>Forecast_Data!L801</f>
        <v>Rian Lindell</v>
      </c>
      <c r="K807" s="2">
        <f>VLOOKUP(J807,Estimates!$C$9:$F$35,4,FALSE)</f>
        <v>14.0429691531816</v>
      </c>
      <c r="L807" s="2">
        <f t="shared" si="53"/>
        <v>0.37260000000000004</v>
      </c>
      <c r="M807" s="13">
        <f t="shared" si="54"/>
        <v>0.85346809080121666</v>
      </c>
      <c r="N807" s="13">
        <f t="shared" si="55"/>
        <v>0.14653190919878334</v>
      </c>
      <c r="O807" s="4">
        <f t="shared" si="56"/>
        <v>2.1471600413440484E-2</v>
      </c>
    </row>
    <row r="808" spans="1:15" x14ac:dyDescent="0.25">
      <c r="A808" s="1">
        <f>Forecast_Data!C802</f>
        <v>2013</v>
      </c>
      <c r="B808" s="1">
        <v>1</v>
      </c>
      <c r="C808" s="1">
        <f>Forecast_Data!E802</f>
        <v>0</v>
      </c>
      <c r="D808" s="1">
        <f>Forecast_Data!F802</f>
        <v>0</v>
      </c>
      <c r="E808" s="1">
        <f>Forecast_Data!G802</f>
        <v>0</v>
      </c>
      <c r="F808" s="1">
        <f>Forecast_Data!H802</f>
        <v>0</v>
      </c>
      <c r="G808" s="1">
        <f>Forecast_Data!I802</f>
        <v>0</v>
      </c>
      <c r="H808" s="1">
        <f>Forecast_Data!J802</f>
        <v>35</v>
      </c>
      <c r="I808" s="1">
        <f>Forecast_Data!K802</f>
        <v>1</v>
      </c>
      <c r="J808" s="1" t="str">
        <f>Forecast_Data!L802</f>
        <v>Rian Lindell</v>
      </c>
      <c r="K808" s="2">
        <f>VLOOKUP(J808,Estimates!$C$9:$F$35,4,FALSE)</f>
        <v>14.0429691531816</v>
      </c>
      <c r="L808" s="2">
        <f t="shared" si="53"/>
        <v>0.37260000000000004</v>
      </c>
      <c r="M808" s="13">
        <f t="shared" si="54"/>
        <v>0.91524850102751065</v>
      </c>
      <c r="N808" s="13">
        <f t="shared" si="55"/>
        <v>8.4751498972489347E-2</v>
      </c>
      <c r="O808" s="4">
        <f t="shared" si="56"/>
        <v>7.1828165780838628E-3</v>
      </c>
    </row>
    <row r="809" spans="1:15" x14ac:dyDescent="0.25">
      <c r="A809" s="1">
        <f>Forecast_Data!C803</f>
        <v>2013</v>
      </c>
      <c r="B809" s="1">
        <v>1</v>
      </c>
      <c r="C809" s="1">
        <f>Forecast_Data!E803</f>
        <v>0</v>
      </c>
      <c r="D809" s="1">
        <f>Forecast_Data!F803</f>
        <v>0</v>
      </c>
      <c r="E809" s="1">
        <f>Forecast_Data!G803</f>
        <v>0</v>
      </c>
      <c r="F809" s="1">
        <f>Forecast_Data!H803</f>
        <v>0</v>
      </c>
      <c r="G809" s="1">
        <f>Forecast_Data!I803</f>
        <v>0</v>
      </c>
      <c r="H809" s="1">
        <f>Forecast_Data!J803</f>
        <v>38</v>
      </c>
      <c r="I809" s="1">
        <f>Forecast_Data!K803</f>
        <v>1</v>
      </c>
      <c r="J809" s="1" t="str">
        <f>Forecast_Data!L803</f>
        <v>Rian Lindell</v>
      </c>
      <c r="K809" s="2">
        <f>VLOOKUP(J809,Estimates!$C$9:$F$35,4,FALSE)</f>
        <v>14.0429691531816</v>
      </c>
      <c r="L809" s="2">
        <f t="shared" si="53"/>
        <v>0.37260000000000004</v>
      </c>
      <c r="M809" s="13">
        <f t="shared" si="54"/>
        <v>0.88670945994383188</v>
      </c>
      <c r="N809" s="13">
        <f t="shared" si="55"/>
        <v>0.11329054005616812</v>
      </c>
      <c r="O809" s="4">
        <f t="shared" si="56"/>
        <v>1.2834746466218233E-2</v>
      </c>
    </row>
    <row r="810" spans="1:15" x14ac:dyDescent="0.25">
      <c r="A810" s="1">
        <f>Forecast_Data!C804</f>
        <v>2013</v>
      </c>
      <c r="B810" s="1">
        <v>1</v>
      </c>
      <c r="C810" s="1">
        <f>Forecast_Data!E804</f>
        <v>0</v>
      </c>
      <c r="D810" s="1">
        <f>Forecast_Data!F804</f>
        <v>0</v>
      </c>
      <c r="E810" s="1">
        <f>Forecast_Data!G804</f>
        <v>0</v>
      </c>
      <c r="F810" s="1">
        <f>Forecast_Data!H804</f>
        <v>0</v>
      </c>
      <c r="G810" s="1">
        <f>Forecast_Data!I804</f>
        <v>0</v>
      </c>
      <c r="H810" s="1">
        <f>Forecast_Data!J804</f>
        <v>35</v>
      </c>
      <c r="I810" s="1">
        <f>Forecast_Data!K804</f>
        <v>0</v>
      </c>
      <c r="J810" s="1" t="str">
        <f>Forecast_Data!L804</f>
        <v>Rian Lindell</v>
      </c>
      <c r="K810" s="2">
        <f>VLOOKUP(J810,Estimates!$C$9:$F$35,4,FALSE)</f>
        <v>14.0429691531816</v>
      </c>
      <c r="L810" s="2">
        <f t="shared" si="53"/>
        <v>0.37260000000000004</v>
      </c>
      <c r="M810" s="13">
        <f t="shared" si="54"/>
        <v>0.91524850102751065</v>
      </c>
      <c r="N810" s="13">
        <f t="shared" si="55"/>
        <v>-0.91524850102751065</v>
      </c>
      <c r="O810" s="4">
        <f t="shared" si="56"/>
        <v>0.83767981863310514</v>
      </c>
    </row>
    <row r="811" spans="1:15" x14ac:dyDescent="0.25">
      <c r="A811" s="1">
        <f>Forecast_Data!C805</f>
        <v>2013</v>
      </c>
      <c r="B811" s="1">
        <v>1</v>
      </c>
      <c r="C811" s="1">
        <f>Forecast_Data!E805</f>
        <v>0</v>
      </c>
      <c r="D811" s="1">
        <f>Forecast_Data!F805</f>
        <v>0</v>
      </c>
      <c r="E811" s="1">
        <f>Forecast_Data!G805</f>
        <v>0</v>
      </c>
      <c r="F811" s="1">
        <f>Forecast_Data!H805</f>
        <v>0</v>
      </c>
      <c r="G811" s="1">
        <f>Forecast_Data!I805</f>
        <v>0</v>
      </c>
      <c r="H811" s="1">
        <f>Forecast_Data!J805</f>
        <v>50</v>
      </c>
      <c r="I811" s="1">
        <f>Forecast_Data!K805</f>
        <v>0</v>
      </c>
      <c r="J811" s="1" t="str">
        <f>Forecast_Data!L805</f>
        <v>Rian Lindell</v>
      </c>
      <c r="K811" s="2">
        <f>VLOOKUP(J811,Estimates!$C$9:$F$35,4,FALSE)</f>
        <v>14.0429691531816</v>
      </c>
      <c r="L811" s="2">
        <f t="shared" si="53"/>
        <v>0.37260000000000004</v>
      </c>
      <c r="M811" s="13">
        <f t="shared" si="54"/>
        <v>0.69973545290473194</v>
      </c>
      <c r="N811" s="13">
        <f t="shared" si="55"/>
        <v>-0.69973545290473194</v>
      </c>
      <c r="O811" s="4">
        <f t="shared" si="56"/>
        <v>0.48962970405179035</v>
      </c>
    </row>
    <row r="812" spans="1:15" x14ac:dyDescent="0.25">
      <c r="A812" s="1">
        <f>Forecast_Data!C806</f>
        <v>2013</v>
      </c>
      <c r="B812" s="1">
        <v>1</v>
      </c>
      <c r="C812" s="1">
        <f>Forecast_Data!E806</f>
        <v>0</v>
      </c>
      <c r="D812" s="1">
        <f>Forecast_Data!F806</f>
        <v>0</v>
      </c>
      <c r="E812" s="1">
        <f>Forecast_Data!G806</f>
        <v>0</v>
      </c>
      <c r="F812" s="1">
        <f>Forecast_Data!H806</f>
        <v>0</v>
      </c>
      <c r="G812" s="1">
        <f>Forecast_Data!I806</f>
        <v>0</v>
      </c>
      <c r="H812" s="1">
        <f>Forecast_Data!J806</f>
        <v>35</v>
      </c>
      <c r="I812" s="1">
        <f>Forecast_Data!K806</f>
        <v>1</v>
      </c>
      <c r="J812" s="1" t="str">
        <f>Forecast_Data!L806</f>
        <v>Rian Lindell</v>
      </c>
      <c r="K812" s="2">
        <f>VLOOKUP(J812,Estimates!$C$9:$F$35,4,FALSE)</f>
        <v>14.0429691531816</v>
      </c>
      <c r="L812" s="2">
        <f t="shared" si="53"/>
        <v>0.37260000000000004</v>
      </c>
      <c r="M812" s="13">
        <f t="shared" si="54"/>
        <v>0.91524850102751065</v>
      </c>
      <c r="N812" s="13">
        <f t="shared" si="55"/>
        <v>8.4751498972489347E-2</v>
      </c>
      <c r="O812" s="4">
        <f t="shared" si="56"/>
        <v>7.1828165780838628E-3</v>
      </c>
    </row>
    <row r="813" spans="1:15" x14ac:dyDescent="0.25">
      <c r="A813" s="1">
        <f>Forecast_Data!C807</f>
        <v>2013</v>
      </c>
      <c r="B813" s="1">
        <v>1</v>
      </c>
      <c r="C813" s="1">
        <f>Forecast_Data!E807</f>
        <v>0</v>
      </c>
      <c r="D813" s="1">
        <f>Forecast_Data!F807</f>
        <v>0</v>
      </c>
      <c r="E813" s="1">
        <f>Forecast_Data!G807</f>
        <v>0</v>
      </c>
      <c r="F813" s="1">
        <f>Forecast_Data!H807</f>
        <v>0</v>
      </c>
      <c r="G813" s="1">
        <f>Forecast_Data!I807</f>
        <v>0</v>
      </c>
      <c r="H813" s="1">
        <f>Forecast_Data!J807</f>
        <v>32</v>
      </c>
      <c r="I813" s="1">
        <f>Forecast_Data!K807</f>
        <v>1</v>
      </c>
      <c r="J813" s="1" t="str">
        <f>Forecast_Data!L807</f>
        <v>Rian Lindell</v>
      </c>
      <c r="K813" s="2">
        <f>VLOOKUP(J813,Estimates!$C$9:$F$35,4,FALSE)</f>
        <v>14.0429691531816</v>
      </c>
      <c r="L813" s="2">
        <f t="shared" si="53"/>
        <v>0.37260000000000004</v>
      </c>
      <c r="M813" s="13">
        <f t="shared" si="54"/>
        <v>0.93972094212067481</v>
      </c>
      <c r="N813" s="13">
        <f t="shared" si="55"/>
        <v>6.0279057879325193E-2</v>
      </c>
      <c r="O813" s="4">
        <f t="shared" si="56"/>
        <v>3.6335648188190366E-3</v>
      </c>
    </row>
    <row r="814" spans="1:15" x14ac:dyDescent="0.25">
      <c r="A814" s="1">
        <f>Forecast_Data!C808</f>
        <v>2013</v>
      </c>
      <c r="B814" s="1">
        <v>1</v>
      </c>
      <c r="C814" s="1">
        <f>Forecast_Data!E808</f>
        <v>0</v>
      </c>
      <c r="D814" s="1">
        <f>Forecast_Data!F808</f>
        <v>0</v>
      </c>
      <c r="E814" s="1">
        <f>Forecast_Data!G808</f>
        <v>0</v>
      </c>
      <c r="F814" s="1">
        <f>Forecast_Data!H808</f>
        <v>0</v>
      </c>
      <c r="G814" s="1">
        <f>Forecast_Data!I808</f>
        <v>0</v>
      </c>
      <c r="H814" s="1">
        <f>Forecast_Data!J808</f>
        <v>54</v>
      </c>
      <c r="I814" s="1">
        <f>Forecast_Data!K808</f>
        <v>1</v>
      </c>
      <c r="J814" s="1" t="str">
        <f>Forecast_Data!L808</f>
        <v>Rian Lindell</v>
      </c>
      <c r="K814" s="2">
        <f>VLOOKUP(J814,Estimates!$C$9:$F$35,4,FALSE)</f>
        <v>14.0429691531816</v>
      </c>
      <c r="L814" s="2">
        <f t="shared" si="53"/>
        <v>0.37260000000000004</v>
      </c>
      <c r="M814" s="13">
        <f t="shared" si="54"/>
        <v>0.58130474951819466</v>
      </c>
      <c r="N814" s="13">
        <f t="shared" si="55"/>
        <v>0.41869525048180534</v>
      </c>
      <c r="O814" s="4">
        <f t="shared" si="56"/>
        <v>0.17530571277602172</v>
      </c>
    </row>
    <row r="815" spans="1:15" x14ac:dyDescent="0.25">
      <c r="A815" s="1">
        <f>Forecast_Data!C809</f>
        <v>2012</v>
      </c>
      <c r="B815" s="1">
        <v>1</v>
      </c>
      <c r="C815" s="1">
        <f>Forecast_Data!E809</f>
        <v>1</v>
      </c>
      <c r="D815" s="1">
        <f>Forecast_Data!F809</f>
        <v>0</v>
      </c>
      <c r="E815" s="1">
        <f>Forecast_Data!G809</f>
        <v>0</v>
      </c>
      <c r="F815" s="1">
        <f>Forecast_Data!H809</f>
        <v>1</v>
      </c>
      <c r="G815" s="1">
        <f>Forecast_Data!I809</f>
        <v>0</v>
      </c>
      <c r="H815" s="1">
        <f>Forecast_Data!J809</f>
        <v>37</v>
      </c>
      <c r="I815" s="1">
        <f>Forecast_Data!K809</f>
        <v>1</v>
      </c>
      <c r="J815" s="1" t="str">
        <f>Forecast_Data!L809</f>
        <v>Rian Lindell</v>
      </c>
      <c r="K815" s="2">
        <f>VLOOKUP(J815,Estimates!$C$9:$F$35,4,FALSE)</f>
        <v>14.0429691531816</v>
      </c>
      <c r="L815" s="2">
        <f t="shared" si="53"/>
        <v>0.3306</v>
      </c>
      <c r="M815" s="13">
        <f t="shared" si="54"/>
        <v>0.82950466757015939</v>
      </c>
      <c r="N815" s="13">
        <f t="shared" si="55"/>
        <v>0.17049533242984061</v>
      </c>
      <c r="O815" s="4">
        <f t="shared" si="56"/>
        <v>2.9068658380361857E-2</v>
      </c>
    </row>
    <row r="816" spans="1:15" x14ac:dyDescent="0.25">
      <c r="A816" s="1">
        <f>Forecast_Data!C810</f>
        <v>2012</v>
      </c>
      <c r="B816" s="1">
        <v>1</v>
      </c>
      <c r="C816" s="1">
        <f>Forecast_Data!E810</f>
        <v>0</v>
      </c>
      <c r="D816" s="1">
        <f>Forecast_Data!F810</f>
        <v>0</v>
      </c>
      <c r="E816" s="1">
        <f>Forecast_Data!G810</f>
        <v>0</v>
      </c>
      <c r="F816" s="1">
        <f>Forecast_Data!H810</f>
        <v>1</v>
      </c>
      <c r="G816" s="1">
        <f>Forecast_Data!I810</f>
        <v>0</v>
      </c>
      <c r="H816" s="1">
        <f>Forecast_Data!J810</f>
        <v>31</v>
      </c>
      <c r="I816" s="1">
        <f>Forecast_Data!K810</f>
        <v>1</v>
      </c>
      <c r="J816" s="1" t="str">
        <f>Forecast_Data!L810</f>
        <v>Rian Lindell</v>
      </c>
      <c r="K816" s="2">
        <f>VLOOKUP(J816,Estimates!$C$9:$F$35,4,FALSE)</f>
        <v>14.0429691531816</v>
      </c>
      <c r="L816" s="2">
        <f t="shared" si="53"/>
        <v>0.3306</v>
      </c>
      <c r="M816" s="13">
        <f t="shared" si="54"/>
        <v>0.93133016177509764</v>
      </c>
      <c r="N816" s="13">
        <f t="shared" si="55"/>
        <v>6.8669838224902358E-2</v>
      </c>
      <c r="O816" s="4">
        <f t="shared" si="56"/>
        <v>4.7155466818342611E-3</v>
      </c>
    </row>
    <row r="817" spans="1:15" x14ac:dyDescent="0.25">
      <c r="A817" s="1">
        <f>Forecast_Data!C811</f>
        <v>2012</v>
      </c>
      <c r="B817" s="1">
        <v>1</v>
      </c>
      <c r="C817" s="1">
        <f>Forecast_Data!E811</f>
        <v>0</v>
      </c>
      <c r="D817" s="1">
        <f>Forecast_Data!F811</f>
        <v>0</v>
      </c>
      <c r="E817" s="1">
        <f>Forecast_Data!G811</f>
        <v>1</v>
      </c>
      <c r="F817" s="1">
        <f>Forecast_Data!H811</f>
        <v>0</v>
      </c>
      <c r="G817" s="1">
        <f>Forecast_Data!I811</f>
        <v>0</v>
      </c>
      <c r="H817" s="1">
        <f>Forecast_Data!J811</f>
        <v>31</v>
      </c>
      <c r="I817" s="1">
        <f>Forecast_Data!K811</f>
        <v>1</v>
      </c>
      <c r="J817" s="1" t="str">
        <f>Forecast_Data!L811</f>
        <v>Rian Lindell</v>
      </c>
      <c r="K817" s="2">
        <f>VLOOKUP(J817,Estimates!$C$9:$F$35,4,FALSE)</f>
        <v>14.0429691531816</v>
      </c>
      <c r="L817" s="2">
        <f t="shared" si="53"/>
        <v>0.3306</v>
      </c>
      <c r="M817" s="13">
        <f t="shared" si="54"/>
        <v>0.93340793318163995</v>
      </c>
      <c r="N817" s="13">
        <f t="shared" si="55"/>
        <v>6.6592066818360052E-2</v>
      </c>
      <c r="O817" s="4">
        <f t="shared" si="56"/>
        <v>4.4345033631409299E-3</v>
      </c>
    </row>
    <row r="818" spans="1:15" x14ac:dyDescent="0.25">
      <c r="A818" s="1">
        <f>Forecast_Data!C812</f>
        <v>2012</v>
      </c>
      <c r="B818" s="1">
        <v>1</v>
      </c>
      <c r="C818" s="1">
        <f>Forecast_Data!E812</f>
        <v>0</v>
      </c>
      <c r="D818" s="1">
        <f>Forecast_Data!F812</f>
        <v>0</v>
      </c>
      <c r="E818" s="1">
        <f>Forecast_Data!G812</f>
        <v>1</v>
      </c>
      <c r="F818" s="1">
        <f>Forecast_Data!H812</f>
        <v>0</v>
      </c>
      <c r="G818" s="1">
        <f>Forecast_Data!I812</f>
        <v>0</v>
      </c>
      <c r="H818" s="1">
        <f>Forecast_Data!J812</f>
        <v>42</v>
      </c>
      <c r="I818" s="1">
        <f>Forecast_Data!K812</f>
        <v>1</v>
      </c>
      <c r="J818" s="1" t="str">
        <f>Forecast_Data!L812</f>
        <v>Rian Lindell</v>
      </c>
      <c r="K818" s="2">
        <f>VLOOKUP(J818,Estimates!$C$9:$F$35,4,FALSE)</f>
        <v>14.0429691531816</v>
      </c>
      <c r="L818" s="2">
        <f t="shared" si="53"/>
        <v>0.3306</v>
      </c>
      <c r="M818" s="13">
        <f t="shared" si="54"/>
        <v>0.80599158118711789</v>
      </c>
      <c r="N818" s="13">
        <f t="shared" si="55"/>
        <v>0.19400841881288211</v>
      </c>
      <c r="O818" s="4">
        <f t="shared" si="56"/>
        <v>3.7639266570274672E-2</v>
      </c>
    </row>
    <row r="819" spans="1:15" x14ac:dyDescent="0.25">
      <c r="A819" s="1">
        <f>Forecast_Data!C813</f>
        <v>2012</v>
      </c>
      <c r="B819" s="1">
        <v>1</v>
      </c>
      <c r="C819" s="1">
        <f>Forecast_Data!E813</f>
        <v>0</v>
      </c>
      <c r="D819" s="1">
        <f>Forecast_Data!F813</f>
        <v>0</v>
      </c>
      <c r="E819" s="1">
        <f>Forecast_Data!G813</f>
        <v>1</v>
      </c>
      <c r="F819" s="1">
        <f>Forecast_Data!H813</f>
        <v>0</v>
      </c>
      <c r="G819" s="1">
        <f>Forecast_Data!I813</f>
        <v>0</v>
      </c>
      <c r="H819" s="1">
        <f>Forecast_Data!J813</f>
        <v>41</v>
      </c>
      <c r="I819" s="1">
        <f>Forecast_Data!K813</f>
        <v>1</v>
      </c>
      <c r="J819" s="1" t="str">
        <f>Forecast_Data!L813</f>
        <v>Rian Lindell</v>
      </c>
      <c r="K819" s="2">
        <f>VLOOKUP(J819,Estimates!$C$9:$F$35,4,FALSE)</f>
        <v>14.0429691531816</v>
      </c>
      <c r="L819" s="2">
        <f t="shared" si="53"/>
        <v>0.3306</v>
      </c>
      <c r="M819" s="13">
        <f t="shared" si="54"/>
        <v>0.82054593944557896</v>
      </c>
      <c r="N819" s="13">
        <f t="shared" si="55"/>
        <v>0.17945406055442104</v>
      </c>
      <c r="O819" s="4">
        <f t="shared" si="56"/>
        <v>3.2203759849469812E-2</v>
      </c>
    </row>
    <row r="820" spans="1:15" x14ac:dyDescent="0.25">
      <c r="A820" s="1">
        <f>Forecast_Data!C814</f>
        <v>2012</v>
      </c>
      <c r="B820" s="1">
        <v>1</v>
      </c>
      <c r="C820" s="1">
        <f>Forecast_Data!E814</f>
        <v>0</v>
      </c>
      <c r="D820" s="1">
        <f>Forecast_Data!F814</f>
        <v>1</v>
      </c>
      <c r="E820" s="1">
        <f>Forecast_Data!G814</f>
        <v>0</v>
      </c>
      <c r="F820" s="1">
        <f>Forecast_Data!H814</f>
        <v>0</v>
      </c>
      <c r="G820" s="1">
        <f>Forecast_Data!I814</f>
        <v>0</v>
      </c>
      <c r="H820" s="1">
        <f>Forecast_Data!J814</f>
        <v>32</v>
      </c>
      <c r="I820" s="1">
        <f>Forecast_Data!K814</f>
        <v>1</v>
      </c>
      <c r="J820" s="1" t="str">
        <f>Forecast_Data!L814</f>
        <v>Rian Lindell</v>
      </c>
      <c r="K820" s="2">
        <f>VLOOKUP(J820,Estimates!$C$9:$F$35,4,FALSE)</f>
        <v>14.0429691531816</v>
      </c>
      <c r="L820" s="2">
        <f t="shared" si="53"/>
        <v>0.3306</v>
      </c>
      <c r="M820" s="13">
        <f t="shared" si="54"/>
        <v>0.91230726105972926</v>
      </c>
      <c r="N820" s="13">
        <f t="shared" si="55"/>
        <v>8.7692738940270742E-2</v>
      </c>
      <c r="O820" s="4">
        <f t="shared" si="56"/>
        <v>7.6900164628464765E-3</v>
      </c>
    </row>
    <row r="821" spans="1:15" x14ac:dyDescent="0.25">
      <c r="A821" s="1">
        <f>Forecast_Data!C815</f>
        <v>2012</v>
      </c>
      <c r="B821" s="1">
        <v>1</v>
      </c>
      <c r="C821" s="1">
        <f>Forecast_Data!E815</f>
        <v>0</v>
      </c>
      <c r="D821" s="1">
        <f>Forecast_Data!F815</f>
        <v>1</v>
      </c>
      <c r="E821" s="1">
        <f>Forecast_Data!G815</f>
        <v>0</v>
      </c>
      <c r="F821" s="1">
        <f>Forecast_Data!H815</f>
        <v>0</v>
      </c>
      <c r="G821" s="1">
        <f>Forecast_Data!I815</f>
        <v>0</v>
      </c>
      <c r="H821" s="1">
        <f>Forecast_Data!J815</f>
        <v>34</v>
      </c>
      <c r="I821" s="1">
        <f>Forecast_Data!K815</f>
        <v>1</v>
      </c>
      <c r="J821" s="1" t="str">
        <f>Forecast_Data!L815</f>
        <v>Rian Lindell</v>
      </c>
      <c r="K821" s="2">
        <f>VLOOKUP(J821,Estimates!$C$9:$F$35,4,FALSE)</f>
        <v>14.0429691531816</v>
      </c>
      <c r="L821" s="2">
        <f t="shared" si="53"/>
        <v>0.3306</v>
      </c>
      <c r="M821" s="13">
        <f t="shared" si="54"/>
        <v>0.89006787686886524</v>
      </c>
      <c r="N821" s="13">
        <f t="shared" si="55"/>
        <v>0.10993212313113476</v>
      </c>
      <c r="O821" s="4">
        <f t="shared" si="56"/>
        <v>1.2085071696118974E-2</v>
      </c>
    </row>
    <row r="822" spans="1:15" x14ac:dyDescent="0.25">
      <c r="A822" s="1">
        <f>Forecast_Data!C816</f>
        <v>2012</v>
      </c>
      <c r="B822" s="1">
        <v>1</v>
      </c>
      <c r="C822" s="1">
        <f>Forecast_Data!E816</f>
        <v>0</v>
      </c>
      <c r="D822" s="1">
        <f>Forecast_Data!F816</f>
        <v>1</v>
      </c>
      <c r="E822" s="1">
        <f>Forecast_Data!G816</f>
        <v>0</v>
      </c>
      <c r="F822" s="1">
        <f>Forecast_Data!H816</f>
        <v>0</v>
      </c>
      <c r="G822" s="1">
        <f>Forecast_Data!I816</f>
        <v>0</v>
      </c>
      <c r="H822" s="1">
        <f>Forecast_Data!J816</f>
        <v>42</v>
      </c>
      <c r="I822" s="1">
        <f>Forecast_Data!K816</f>
        <v>1</v>
      </c>
      <c r="J822" s="1" t="str">
        <f>Forecast_Data!L816</f>
        <v>Rian Lindell</v>
      </c>
      <c r="K822" s="2">
        <f>VLOOKUP(J822,Estimates!$C$9:$F$35,4,FALSE)</f>
        <v>14.0429691531816</v>
      </c>
      <c r="L822" s="2">
        <f t="shared" si="53"/>
        <v>0.3306</v>
      </c>
      <c r="M822" s="13">
        <f t="shared" si="54"/>
        <v>0.7793230093108513</v>
      </c>
      <c r="N822" s="13">
        <f t="shared" si="55"/>
        <v>0.2206769906891487</v>
      </c>
      <c r="O822" s="4">
        <f t="shared" si="56"/>
        <v>4.8698334219618625E-2</v>
      </c>
    </row>
    <row r="823" spans="1:15" x14ac:dyDescent="0.25">
      <c r="A823" s="1">
        <f>Forecast_Data!C817</f>
        <v>2012</v>
      </c>
      <c r="B823" s="1">
        <v>1</v>
      </c>
      <c r="C823" s="1">
        <f>Forecast_Data!E817</f>
        <v>0</v>
      </c>
      <c r="D823" s="1">
        <f>Forecast_Data!F817</f>
        <v>1</v>
      </c>
      <c r="E823" s="1">
        <f>Forecast_Data!G817</f>
        <v>0</v>
      </c>
      <c r="F823" s="1">
        <f>Forecast_Data!H817</f>
        <v>0</v>
      </c>
      <c r="G823" s="1">
        <f>Forecast_Data!I817</f>
        <v>0</v>
      </c>
      <c r="H823" s="1">
        <f>Forecast_Data!J817</f>
        <v>19</v>
      </c>
      <c r="I823" s="1">
        <f>Forecast_Data!K817</f>
        <v>1</v>
      </c>
      <c r="J823" s="1" t="str">
        <f>Forecast_Data!L817</f>
        <v>Rian Lindell</v>
      </c>
      <c r="K823" s="2">
        <f>VLOOKUP(J823,Estimates!$C$9:$F$35,4,FALSE)</f>
        <v>14.0429691531816</v>
      </c>
      <c r="L823" s="2">
        <f t="shared" si="53"/>
        <v>0.3306</v>
      </c>
      <c r="M823" s="13">
        <f t="shared" si="54"/>
        <v>0.99271177538555855</v>
      </c>
      <c r="N823" s="13">
        <f t="shared" si="55"/>
        <v>7.288224614441452E-3</v>
      </c>
      <c r="O823" s="4">
        <f t="shared" si="56"/>
        <v>5.3118218030550254E-5</v>
      </c>
    </row>
    <row r="824" spans="1:15" x14ac:dyDescent="0.25">
      <c r="A824" s="1">
        <f>Forecast_Data!C818</f>
        <v>2012</v>
      </c>
      <c r="B824" s="1">
        <v>1</v>
      </c>
      <c r="C824" s="1">
        <f>Forecast_Data!E818</f>
        <v>1</v>
      </c>
      <c r="D824" s="1">
        <f>Forecast_Data!F818</f>
        <v>0</v>
      </c>
      <c r="E824" s="1">
        <f>Forecast_Data!G818</f>
        <v>1</v>
      </c>
      <c r="F824" s="1">
        <f>Forecast_Data!H818</f>
        <v>0</v>
      </c>
      <c r="G824" s="1">
        <f>Forecast_Data!I818</f>
        <v>0</v>
      </c>
      <c r="H824" s="1">
        <f>Forecast_Data!J818</f>
        <v>29</v>
      </c>
      <c r="I824" s="1">
        <f>Forecast_Data!K818</f>
        <v>1</v>
      </c>
      <c r="J824" s="1" t="str">
        <f>Forecast_Data!L818</f>
        <v>Rian Lindell</v>
      </c>
      <c r="K824" s="2">
        <f>VLOOKUP(J824,Estimates!$C$9:$F$35,4,FALSE)</f>
        <v>14.0429691531816</v>
      </c>
      <c r="L824" s="2">
        <f t="shared" si="53"/>
        <v>0.3306</v>
      </c>
      <c r="M824" s="13">
        <f t="shared" si="54"/>
        <v>0.93288120274588426</v>
      </c>
      <c r="N824" s="13">
        <f t="shared" si="55"/>
        <v>6.7118797254115736E-2</v>
      </c>
      <c r="O824" s="4">
        <f t="shared" si="56"/>
        <v>4.5049329448390938E-3</v>
      </c>
    </row>
    <row r="825" spans="1:15" x14ac:dyDescent="0.25">
      <c r="A825" s="1">
        <f>Forecast_Data!C819</f>
        <v>2012</v>
      </c>
      <c r="B825" s="1">
        <v>1</v>
      </c>
      <c r="C825" s="1">
        <f>Forecast_Data!E819</f>
        <v>1</v>
      </c>
      <c r="D825" s="1">
        <f>Forecast_Data!F819</f>
        <v>0</v>
      </c>
      <c r="E825" s="1">
        <f>Forecast_Data!G819</f>
        <v>1</v>
      </c>
      <c r="F825" s="1">
        <f>Forecast_Data!H819</f>
        <v>0</v>
      </c>
      <c r="G825" s="1">
        <f>Forecast_Data!I819</f>
        <v>0</v>
      </c>
      <c r="H825" s="1">
        <f>Forecast_Data!J819</f>
        <v>50</v>
      </c>
      <c r="I825" s="1">
        <f>Forecast_Data!K819</f>
        <v>1</v>
      </c>
      <c r="J825" s="1" t="str">
        <f>Forecast_Data!L819</f>
        <v>Rian Lindell</v>
      </c>
      <c r="K825" s="2">
        <f>VLOOKUP(J825,Estimates!$C$9:$F$35,4,FALSE)</f>
        <v>14.0429691531816</v>
      </c>
      <c r="L825" s="2">
        <f t="shared" si="53"/>
        <v>0.3306</v>
      </c>
      <c r="M825" s="13">
        <f t="shared" si="54"/>
        <v>0.57446952718264999</v>
      </c>
      <c r="N825" s="13">
        <f t="shared" si="55"/>
        <v>0.42553047281735001</v>
      </c>
      <c r="O825" s="4">
        <f t="shared" si="56"/>
        <v>0.18107618329615746</v>
      </c>
    </row>
    <row r="826" spans="1:15" x14ac:dyDescent="0.25">
      <c r="A826" s="1">
        <f>Forecast_Data!C820</f>
        <v>2012</v>
      </c>
      <c r="B826" s="1">
        <v>1</v>
      </c>
      <c r="C826" s="1">
        <f>Forecast_Data!E820</f>
        <v>0</v>
      </c>
      <c r="D826" s="1">
        <f>Forecast_Data!F820</f>
        <v>1</v>
      </c>
      <c r="E826" s="1">
        <f>Forecast_Data!G820</f>
        <v>1</v>
      </c>
      <c r="F826" s="1">
        <f>Forecast_Data!H820</f>
        <v>0</v>
      </c>
      <c r="G826" s="1">
        <f>Forecast_Data!I820</f>
        <v>0</v>
      </c>
      <c r="H826" s="1">
        <f>Forecast_Data!J820</f>
        <v>35</v>
      </c>
      <c r="I826" s="1">
        <f>Forecast_Data!K820</f>
        <v>1</v>
      </c>
      <c r="J826" s="1" t="str">
        <f>Forecast_Data!L820</f>
        <v>Rian Lindell</v>
      </c>
      <c r="K826" s="2">
        <f>VLOOKUP(J826,Estimates!$C$9:$F$35,4,FALSE)</f>
        <v>14.0429691531816</v>
      </c>
      <c r="L826" s="2">
        <f t="shared" si="53"/>
        <v>0.3306</v>
      </c>
      <c r="M826" s="13">
        <f t="shared" si="54"/>
        <v>0.8550780486102505</v>
      </c>
      <c r="N826" s="13">
        <f t="shared" si="55"/>
        <v>0.1449219513897495</v>
      </c>
      <c r="O826" s="4">
        <f t="shared" si="56"/>
        <v>2.1002371994612919E-2</v>
      </c>
    </row>
    <row r="827" spans="1:15" x14ac:dyDescent="0.25">
      <c r="A827" s="1">
        <f>Forecast_Data!C821</f>
        <v>2012</v>
      </c>
      <c r="B827" s="1">
        <v>1</v>
      </c>
      <c r="C827" s="1">
        <f>Forecast_Data!E821</f>
        <v>0</v>
      </c>
      <c r="D827" s="1">
        <f>Forecast_Data!F821</f>
        <v>1</v>
      </c>
      <c r="E827" s="1">
        <f>Forecast_Data!G821</f>
        <v>1</v>
      </c>
      <c r="F827" s="1">
        <f>Forecast_Data!H821</f>
        <v>0</v>
      </c>
      <c r="G827" s="1">
        <f>Forecast_Data!I821</f>
        <v>0</v>
      </c>
      <c r="H827" s="1">
        <f>Forecast_Data!J821</f>
        <v>40</v>
      </c>
      <c r="I827" s="1">
        <f>Forecast_Data!K821</f>
        <v>1</v>
      </c>
      <c r="J827" s="1" t="str">
        <f>Forecast_Data!L821</f>
        <v>Rian Lindell</v>
      </c>
      <c r="K827" s="2">
        <f>VLOOKUP(J827,Estimates!$C$9:$F$35,4,FALSE)</f>
        <v>14.0429691531816</v>
      </c>
      <c r="L827" s="2">
        <f t="shared" si="53"/>
        <v>0.3306</v>
      </c>
      <c r="M827" s="13">
        <f t="shared" si="54"/>
        <v>0.77804588864287549</v>
      </c>
      <c r="N827" s="13">
        <f t="shared" si="55"/>
        <v>0.22195411135712451</v>
      </c>
      <c r="O827" s="4">
        <f t="shared" si="56"/>
        <v>4.9263627548330823E-2</v>
      </c>
    </row>
    <row r="828" spans="1:15" x14ac:dyDescent="0.25">
      <c r="A828" s="1">
        <f>Forecast_Data!C822</f>
        <v>2012</v>
      </c>
      <c r="B828" s="1">
        <v>1</v>
      </c>
      <c r="C828" s="1">
        <f>Forecast_Data!E822</f>
        <v>0</v>
      </c>
      <c r="D828" s="1">
        <f>Forecast_Data!F822</f>
        <v>0</v>
      </c>
      <c r="E828" s="1">
        <f>Forecast_Data!G822</f>
        <v>0</v>
      </c>
      <c r="F828" s="1">
        <f>Forecast_Data!H822</f>
        <v>1</v>
      </c>
      <c r="G828" s="1">
        <f>Forecast_Data!I822</f>
        <v>0</v>
      </c>
      <c r="H828" s="1">
        <f>Forecast_Data!J822</f>
        <v>42</v>
      </c>
      <c r="I828" s="1">
        <f>Forecast_Data!K822</f>
        <v>1</v>
      </c>
      <c r="J828" s="1" t="str">
        <f>Forecast_Data!L822</f>
        <v>Rian Lindell</v>
      </c>
      <c r="K828" s="2">
        <f>VLOOKUP(J828,Estimates!$C$9:$F$35,4,FALSE)</f>
        <v>14.0429691531816</v>
      </c>
      <c r="L828" s="2">
        <f t="shared" si="53"/>
        <v>0.3306</v>
      </c>
      <c r="M828" s="13">
        <f t="shared" si="54"/>
        <v>0.80078672130970296</v>
      </c>
      <c r="N828" s="13">
        <f t="shared" si="55"/>
        <v>0.19921327869029704</v>
      </c>
      <c r="O828" s="4">
        <f t="shared" si="56"/>
        <v>3.9685930406537957E-2</v>
      </c>
    </row>
    <row r="829" spans="1:15" x14ac:dyDescent="0.25">
      <c r="A829" s="1">
        <f>Forecast_Data!C823</f>
        <v>2012</v>
      </c>
      <c r="B829" s="1">
        <v>1</v>
      </c>
      <c r="C829" s="1">
        <f>Forecast_Data!E823</f>
        <v>0</v>
      </c>
      <c r="D829" s="1">
        <f>Forecast_Data!F823</f>
        <v>1</v>
      </c>
      <c r="E829" s="1">
        <f>Forecast_Data!G823</f>
        <v>1</v>
      </c>
      <c r="F829" s="1">
        <f>Forecast_Data!H823</f>
        <v>0</v>
      </c>
      <c r="G829" s="1">
        <f>Forecast_Data!I823</f>
        <v>0</v>
      </c>
      <c r="H829" s="1">
        <f>Forecast_Data!J823</f>
        <v>50</v>
      </c>
      <c r="I829" s="1">
        <f>Forecast_Data!K823</f>
        <v>0</v>
      </c>
      <c r="J829" s="1" t="str">
        <f>Forecast_Data!L823</f>
        <v>Rian Lindell</v>
      </c>
      <c r="K829" s="2">
        <f>VLOOKUP(J829,Estimates!$C$9:$F$35,4,FALSE)</f>
        <v>14.0429691531816</v>
      </c>
      <c r="L829" s="2">
        <f t="shared" si="53"/>
        <v>0.3306</v>
      </c>
      <c r="M829" s="13">
        <f t="shared" si="54"/>
        <v>0.56009895431410472</v>
      </c>
      <c r="N829" s="13">
        <f t="shared" si="55"/>
        <v>-0.56009895431410472</v>
      </c>
      <c r="O829" s="4">
        <f t="shared" si="56"/>
        <v>0.3137108386237536</v>
      </c>
    </row>
    <row r="830" spans="1:15" x14ac:dyDescent="0.25">
      <c r="A830" s="1">
        <f>Forecast_Data!C824</f>
        <v>2012</v>
      </c>
      <c r="B830" s="1">
        <v>1</v>
      </c>
      <c r="C830" s="1">
        <f>Forecast_Data!E824</f>
        <v>0</v>
      </c>
      <c r="D830" s="1">
        <f>Forecast_Data!F824</f>
        <v>1</v>
      </c>
      <c r="E830" s="1">
        <f>Forecast_Data!G824</f>
        <v>1</v>
      </c>
      <c r="F830" s="1">
        <f>Forecast_Data!H824</f>
        <v>0</v>
      </c>
      <c r="G830" s="1">
        <f>Forecast_Data!I824</f>
        <v>0</v>
      </c>
      <c r="H830" s="1">
        <f>Forecast_Data!J824</f>
        <v>46</v>
      </c>
      <c r="I830" s="1">
        <f>Forecast_Data!K824</f>
        <v>0</v>
      </c>
      <c r="J830" s="1" t="str">
        <f>Forecast_Data!L824</f>
        <v>Rian Lindell</v>
      </c>
      <c r="K830" s="2">
        <f>VLOOKUP(J830,Estimates!$C$9:$F$35,4,FALSE)</f>
        <v>14.0429691531816</v>
      </c>
      <c r="L830" s="2">
        <f t="shared" si="53"/>
        <v>0.3306</v>
      </c>
      <c r="M830" s="13">
        <f t="shared" si="54"/>
        <v>0.66211327756948923</v>
      </c>
      <c r="N830" s="13">
        <f t="shared" si="55"/>
        <v>-0.66211327756948923</v>
      </c>
      <c r="O830" s="4">
        <f t="shared" si="56"/>
        <v>0.43839399233381149</v>
      </c>
    </row>
    <row r="831" spans="1:15" x14ac:dyDescent="0.25">
      <c r="A831" s="1">
        <f>Forecast_Data!C825</f>
        <v>2013</v>
      </c>
      <c r="B831" s="1">
        <v>1</v>
      </c>
      <c r="C831" s="1">
        <f>Forecast_Data!E825</f>
        <v>0</v>
      </c>
      <c r="D831" s="1">
        <f>Forecast_Data!F825</f>
        <v>0</v>
      </c>
      <c r="E831" s="1">
        <f>Forecast_Data!G825</f>
        <v>0</v>
      </c>
      <c r="F831" s="1">
        <f>Forecast_Data!H825</f>
        <v>1</v>
      </c>
      <c r="G831" s="1">
        <f>Forecast_Data!I825</f>
        <v>0</v>
      </c>
      <c r="H831" s="1">
        <f>Forecast_Data!J825</f>
        <v>47</v>
      </c>
      <c r="I831" s="1">
        <f>Forecast_Data!K825</f>
        <v>0</v>
      </c>
      <c r="J831" s="1" t="str">
        <f>Forecast_Data!L825</f>
        <v>Rian Lindell</v>
      </c>
      <c r="K831" s="2">
        <f>VLOOKUP(J831,Estimates!$C$9:$F$35,4,FALSE)</f>
        <v>14.0429691531816</v>
      </c>
      <c r="L831" s="2">
        <f t="shared" si="53"/>
        <v>0.37260000000000004</v>
      </c>
      <c r="M831" s="13">
        <f t="shared" si="54"/>
        <v>0.71953127340266387</v>
      </c>
      <c r="N831" s="13">
        <f t="shared" si="55"/>
        <v>-0.71953127340266387</v>
      </c>
      <c r="O831" s="4">
        <f t="shared" si="56"/>
        <v>0.51772525340445907</v>
      </c>
    </row>
    <row r="832" spans="1:15" x14ac:dyDescent="0.25">
      <c r="A832" s="1">
        <f>Forecast_Data!C826</f>
        <v>2013</v>
      </c>
      <c r="B832" s="1">
        <v>1</v>
      </c>
      <c r="C832" s="1">
        <f>Forecast_Data!E826</f>
        <v>0</v>
      </c>
      <c r="D832" s="1">
        <f>Forecast_Data!F826</f>
        <v>0</v>
      </c>
      <c r="E832" s="1">
        <f>Forecast_Data!G826</f>
        <v>0</v>
      </c>
      <c r="F832" s="1">
        <f>Forecast_Data!H826</f>
        <v>0</v>
      </c>
      <c r="G832" s="1">
        <f>Forecast_Data!I826</f>
        <v>0</v>
      </c>
      <c r="H832" s="1">
        <f>Forecast_Data!J826</f>
        <v>38</v>
      </c>
      <c r="I832" s="1">
        <f>Forecast_Data!K826</f>
        <v>0</v>
      </c>
      <c r="J832" s="1" t="str">
        <f>Forecast_Data!L826</f>
        <v>Rian Lindell</v>
      </c>
      <c r="K832" s="2">
        <f>VLOOKUP(J832,Estimates!$C$9:$F$35,4,FALSE)</f>
        <v>14.0429691531816</v>
      </c>
      <c r="L832" s="2">
        <f t="shared" si="53"/>
        <v>0.37260000000000004</v>
      </c>
      <c r="M832" s="13">
        <f t="shared" si="54"/>
        <v>0.88670945994383188</v>
      </c>
      <c r="N832" s="13">
        <f t="shared" si="55"/>
        <v>-0.88670945994383188</v>
      </c>
      <c r="O832" s="4">
        <f t="shared" si="56"/>
        <v>0.78625366635388194</v>
      </c>
    </row>
    <row r="833" spans="1:15" x14ac:dyDescent="0.25">
      <c r="A833" s="1">
        <f>Forecast_Data!C827</f>
        <v>2013</v>
      </c>
      <c r="B833" s="1">
        <v>1</v>
      </c>
      <c r="C833" s="1">
        <f>Forecast_Data!E827</f>
        <v>0</v>
      </c>
      <c r="D833" s="1">
        <f>Forecast_Data!F827</f>
        <v>0</v>
      </c>
      <c r="E833" s="1">
        <f>Forecast_Data!G827</f>
        <v>0</v>
      </c>
      <c r="F833" s="1">
        <f>Forecast_Data!H827</f>
        <v>0</v>
      </c>
      <c r="G833" s="1">
        <f>Forecast_Data!I827</f>
        <v>0</v>
      </c>
      <c r="H833" s="1">
        <f>Forecast_Data!J827</f>
        <v>30</v>
      </c>
      <c r="I833" s="1">
        <f>Forecast_Data!K827</f>
        <v>1</v>
      </c>
      <c r="J833" s="1" t="str">
        <f>Forecast_Data!L827</f>
        <v>Rian Lindell</v>
      </c>
      <c r="K833" s="2">
        <f>VLOOKUP(J833,Estimates!$C$9:$F$35,4,FALSE)</f>
        <v>14.0429691531816</v>
      </c>
      <c r="L833" s="2">
        <f t="shared" si="53"/>
        <v>0.37260000000000004</v>
      </c>
      <c r="M833" s="13">
        <f t="shared" si="54"/>
        <v>0.95372411793461243</v>
      </c>
      <c r="N833" s="13">
        <f t="shared" si="55"/>
        <v>4.6275882065387575E-2</v>
      </c>
      <c r="O833" s="4">
        <f t="shared" si="56"/>
        <v>2.1414572609296592E-3</v>
      </c>
    </row>
    <row r="834" spans="1:15" x14ac:dyDescent="0.25">
      <c r="A834" s="1">
        <f>Forecast_Data!C828</f>
        <v>2013</v>
      </c>
      <c r="B834" s="1">
        <v>1</v>
      </c>
      <c r="C834" s="1">
        <f>Forecast_Data!E828</f>
        <v>0</v>
      </c>
      <c r="D834" s="1">
        <f>Forecast_Data!F828</f>
        <v>0</v>
      </c>
      <c r="E834" s="1">
        <f>Forecast_Data!G828</f>
        <v>0</v>
      </c>
      <c r="F834" s="1">
        <f>Forecast_Data!H828</f>
        <v>1</v>
      </c>
      <c r="G834" s="1">
        <f>Forecast_Data!I828</f>
        <v>0</v>
      </c>
      <c r="H834" s="1">
        <f>Forecast_Data!J828</f>
        <v>50</v>
      </c>
      <c r="I834" s="1">
        <f>Forecast_Data!K828</f>
        <v>1</v>
      </c>
      <c r="J834" s="1" t="str">
        <f>Forecast_Data!L828</f>
        <v>Rian Lindell</v>
      </c>
      <c r="K834" s="2">
        <f>VLOOKUP(J834,Estimates!$C$9:$F$35,4,FALSE)</f>
        <v>14.0429691531816</v>
      </c>
      <c r="L834" s="2">
        <f t="shared" si="53"/>
        <v>0.37260000000000004</v>
      </c>
      <c r="M834" s="13">
        <f t="shared" si="54"/>
        <v>0.64864102969717419</v>
      </c>
      <c r="N834" s="13">
        <f t="shared" si="55"/>
        <v>0.35135897030282581</v>
      </c>
      <c r="O834" s="4">
        <f t="shared" si="56"/>
        <v>0.12345312601226203</v>
      </c>
    </row>
    <row r="835" spans="1:15" x14ac:dyDescent="0.25">
      <c r="A835" s="1">
        <f>Forecast_Data!C829</f>
        <v>2013</v>
      </c>
      <c r="B835" s="1">
        <v>1</v>
      </c>
      <c r="C835" s="1">
        <f>Forecast_Data!E829</f>
        <v>0</v>
      </c>
      <c r="D835" s="1">
        <f>Forecast_Data!F829</f>
        <v>0</v>
      </c>
      <c r="E835" s="1">
        <f>Forecast_Data!G829</f>
        <v>0</v>
      </c>
      <c r="F835" s="1">
        <f>Forecast_Data!H829</f>
        <v>1</v>
      </c>
      <c r="G835" s="1">
        <f>Forecast_Data!I829</f>
        <v>0</v>
      </c>
      <c r="H835" s="1">
        <f>Forecast_Data!J829</f>
        <v>38</v>
      </c>
      <c r="I835" s="1">
        <f>Forecast_Data!K829</f>
        <v>1</v>
      </c>
      <c r="J835" s="1" t="str">
        <f>Forecast_Data!L829</f>
        <v>Rian Lindell</v>
      </c>
      <c r="K835" s="2">
        <f>VLOOKUP(J835,Estimates!$C$9:$F$35,4,FALSE)</f>
        <v>14.0429691531816</v>
      </c>
      <c r="L835" s="2">
        <f t="shared" si="53"/>
        <v>0.37260000000000004</v>
      </c>
      <c r="M835" s="13">
        <f t="shared" si="54"/>
        <v>0.86111649608810958</v>
      </c>
      <c r="N835" s="13">
        <f t="shared" si="55"/>
        <v>0.13888350391189042</v>
      </c>
      <c r="O835" s="4">
        <f t="shared" si="56"/>
        <v>1.9288627658844079E-2</v>
      </c>
    </row>
    <row r="836" spans="1:15" x14ac:dyDescent="0.25">
      <c r="A836" s="1">
        <f>Forecast_Data!C830</f>
        <v>2013</v>
      </c>
      <c r="B836" s="1">
        <v>1</v>
      </c>
      <c r="C836" s="1">
        <f>Forecast_Data!E830</f>
        <v>0</v>
      </c>
      <c r="D836" s="1">
        <f>Forecast_Data!F830</f>
        <v>0</v>
      </c>
      <c r="E836" s="1">
        <f>Forecast_Data!G830</f>
        <v>0</v>
      </c>
      <c r="F836" s="1">
        <f>Forecast_Data!H830</f>
        <v>1</v>
      </c>
      <c r="G836" s="1">
        <f>Forecast_Data!I830</f>
        <v>0</v>
      </c>
      <c r="H836" s="1">
        <f>Forecast_Data!J830</f>
        <v>27</v>
      </c>
      <c r="I836" s="1">
        <f>Forecast_Data!K830</f>
        <v>1</v>
      </c>
      <c r="J836" s="1" t="str">
        <f>Forecast_Data!L830</f>
        <v>Rian Lindell</v>
      </c>
      <c r="K836" s="2">
        <f>VLOOKUP(J836,Estimates!$C$9:$F$35,4,FALSE)</f>
        <v>14.0429691531816</v>
      </c>
      <c r="L836" s="2">
        <f t="shared" si="53"/>
        <v>0.37260000000000004</v>
      </c>
      <c r="M836" s="13">
        <f t="shared" si="54"/>
        <v>0.96363316043105884</v>
      </c>
      <c r="N836" s="13">
        <f t="shared" si="55"/>
        <v>3.6366839568941156E-2</v>
      </c>
      <c r="O836" s="4">
        <f t="shared" si="56"/>
        <v>1.3225470202331041E-3</v>
      </c>
    </row>
    <row r="837" spans="1:15" x14ac:dyDescent="0.25">
      <c r="A837" s="1">
        <f>Forecast_Data!C831</f>
        <v>2013</v>
      </c>
      <c r="B837" s="1">
        <v>1</v>
      </c>
      <c r="C837" s="1">
        <f>Forecast_Data!E831</f>
        <v>0</v>
      </c>
      <c r="D837" s="1">
        <f>Forecast_Data!F831</f>
        <v>0</v>
      </c>
      <c r="E837" s="1">
        <f>Forecast_Data!G831</f>
        <v>0</v>
      </c>
      <c r="F837" s="1">
        <f>Forecast_Data!H831</f>
        <v>1</v>
      </c>
      <c r="G837" s="1">
        <f>Forecast_Data!I831</f>
        <v>0</v>
      </c>
      <c r="H837" s="1">
        <f>Forecast_Data!J831</f>
        <v>47</v>
      </c>
      <c r="I837" s="1">
        <f>Forecast_Data!K831</f>
        <v>1</v>
      </c>
      <c r="J837" s="1" t="str">
        <f>Forecast_Data!L831</f>
        <v>Rian Lindell</v>
      </c>
      <c r="K837" s="2">
        <f>VLOOKUP(J837,Estimates!$C$9:$F$35,4,FALSE)</f>
        <v>14.0429691531816</v>
      </c>
      <c r="L837" s="2">
        <f t="shared" si="53"/>
        <v>0.37260000000000004</v>
      </c>
      <c r="M837" s="13">
        <f t="shared" si="54"/>
        <v>0.71953127340266387</v>
      </c>
      <c r="N837" s="13">
        <f t="shared" si="55"/>
        <v>0.28046872659733613</v>
      </c>
      <c r="O837" s="4">
        <f t="shared" si="56"/>
        <v>7.8662706599131285E-2</v>
      </c>
    </row>
    <row r="838" spans="1:15" x14ac:dyDescent="0.25">
      <c r="A838" s="1">
        <f>Forecast_Data!C832</f>
        <v>2013</v>
      </c>
      <c r="B838" s="1">
        <v>1</v>
      </c>
      <c r="C838" s="1">
        <f>Forecast_Data!E832</f>
        <v>0</v>
      </c>
      <c r="D838" s="1">
        <f>Forecast_Data!F832</f>
        <v>0</v>
      </c>
      <c r="E838" s="1">
        <f>Forecast_Data!G832</f>
        <v>0</v>
      </c>
      <c r="F838" s="1">
        <f>Forecast_Data!H832</f>
        <v>1</v>
      </c>
      <c r="G838" s="1">
        <f>Forecast_Data!I832</f>
        <v>0</v>
      </c>
      <c r="H838" s="1">
        <f>Forecast_Data!J832</f>
        <v>48</v>
      </c>
      <c r="I838" s="1">
        <f>Forecast_Data!K832</f>
        <v>1</v>
      </c>
      <c r="J838" s="1" t="str">
        <f>Forecast_Data!L832</f>
        <v>Rian Lindell</v>
      </c>
      <c r="K838" s="2">
        <f>VLOOKUP(J838,Estimates!$C$9:$F$35,4,FALSE)</f>
        <v>14.0429691531816</v>
      </c>
      <c r="L838" s="2">
        <f t="shared" si="53"/>
        <v>0.37260000000000004</v>
      </c>
      <c r="M838" s="13">
        <f t="shared" si="54"/>
        <v>0.69777180314470244</v>
      </c>
      <c r="N838" s="13">
        <f t="shared" si="55"/>
        <v>0.30222819685529756</v>
      </c>
      <c r="O838" s="4">
        <f t="shared" si="56"/>
        <v>9.1341882974404487E-2</v>
      </c>
    </row>
    <row r="839" spans="1:15" x14ac:dyDescent="0.25">
      <c r="A839" s="1">
        <f>Forecast_Data!C833</f>
        <v>2013</v>
      </c>
      <c r="B839" s="1">
        <v>1</v>
      </c>
      <c r="C839" s="1">
        <f>Forecast_Data!E833</f>
        <v>0</v>
      </c>
      <c r="D839" s="1">
        <f>Forecast_Data!F833</f>
        <v>1</v>
      </c>
      <c r="E839" s="1">
        <f>Forecast_Data!G833</f>
        <v>0</v>
      </c>
      <c r="F839" s="1">
        <f>Forecast_Data!H833</f>
        <v>0</v>
      </c>
      <c r="G839" s="1">
        <f>Forecast_Data!I833</f>
        <v>0</v>
      </c>
      <c r="H839" s="1">
        <f>Forecast_Data!J833</f>
        <v>33</v>
      </c>
      <c r="I839" s="1">
        <f>Forecast_Data!K833</f>
        <v>1</v>
      </c>
      <c r="J839" s="1" t="str">
        <f>Forecast_Data!L833</f>
        <v>Rian Lindell</v>
      </c>
      <c r="K839" s="2">
        <f>VLOOKUP(J839,Estimates!$C$9:$F$35,4,FALSE)</f>
        <v>14.0429691531816</v>
      </c>
      <c r="L839" s="2">
        <f t="shared" si="53"/>
        <v>0.37260000000000004</v>
      </c>
      <c r="M839" s="13">
        <f t="shared" si="54"/>
        <v>0.90513058307436356</v>
      </c>
      <c r="N839" s="13">
        <f t="shared" si="55"/>
        <v>9.4869416925636441E-2</v>
      </c>
      <c r="O839" s="4">
        <f t="shared" si="56"/>
        <v>9.0002062678102342E-3</v>
      </c>
    </row>
    <row r="840" spans="1:15" x14ac:dyDescent="0.25">
      <c r="A840" s="1">
        <f>Forecast_Data!C834</f>
        <v>2013</v>
      </c>
      <c r="B840" s="1">
        <v>1</v>
      </c>
      <c r="C840" s="1">
        <f>Forecast_Data!E834</f>
        <v>0</v>
      </c>
      <c r="D840" s="1">
        <f>Forecast_Data!F834</f>
        <v>0</v>
      </c>
      <c r="E840" s="1">
        <f>Forecast_Data!G834</f>
        <v>0</v>
      </c>
      <c r="F840" s="1">
        <f>Forecast_Data!H834</f>
        <v>1</v>
      </c>
      <c r="G840" s="1">
        <f>Forecast_Data!I834</f>
        <v>0</v>
      </c>
      <c r="H840" s="1">
        <f>Forecast_Data!J834</f>
        <v>24</v>
      </c>
      <c r="I840" s="1">
        <f>Forecast_Data!K834</f>
        <v>1</v>
      </c>
      <c r="J840" s="1" t="str">
        <f>Forecast_Data!L834</f>
        <v>Rian Lindell</v>
      </c>
      <c r="K840" s="2">
        <f>VLOOKUP(J840,Estimates!$C$9:$F$35,4,FALSE)</f>
        <v>14.0429691531816</v>
      </c>
      <c r="L840" s="2">
        <f t="shared" si="53"/>
        <v>0.37260000000000004</v>
      </c>
      <c r="M840" s="13">
        <f t="shared" si="54"/>
        <v>0.97929939188571313</v>
      </c>
      <c r="N840" s="13">
        <f t="shared" si="55"/>
        <v>2.0700608114286867E-2</v>
      </c>
      <c r="O840" s="4">
        <f t="shared" si="56"/>
        <v>4.2851517630127927E-4</v>
      </c>
    </row>
    <row r="841" spans="1:15" x14ac:dyDescent="0.25">
      <c r="A841" s="1">
        <f>Forecast_Data!C835</f>
        <v>2013</v>
      </c>
      <c r="B841" s="1">
        <v>1</v>
      </c>
      <c r="C841" s="1">
        <f>Forecast_Data!E835</f>
        <v>0</v>
      </c>
      <c r="D841" s="1">
        <f>Forecast_Data!F835</f>
        <v>0</v>
      </c>
      <c r="E841" s="1">
        <f>Forecast_Data!G835</f>
        <v>0</v>
      </c>
      <c r="F841" s="1">
        <f>Forecast_Data!H835</f>
        <v>1</v>
      </c>
      <c r="G841" s="1">
        <f>Forecast_Data!I835</f>
        <v>0</v>
      </c>
      <c r="H841" s="1">
        <f>Forecast_Data!J835</f>
        <v>35</v>
      </c>
      <c r="I841" s="1">
        <f>Forecast_Data!K835</f>
        <v>1</v>
      </c>
      <c r="J841" s="1" t="str">
        <f>Forecast_Data!L835</f>
        <v>Rian Lindell</v>
      </c>
      <c r="K841" s="2">
        <f>VLOOKUP(J841,Estimates!$C$9:$F$35,4,FALSE)</f>
        <v>14.0429691531816</v>
      </c>
      <c r="L841" s="2">
        <f t="shared" ref="L841:L904" si="57">IF(A841=2012,$A$5,IF(A841=2013,$B$5,IF(A841=2014,$C$5,$D$5)))</f>
        <v>0.37260000000000004</v>
      </c>
      <c r="M841" s="13">
        <f t="shared" ref="M841:M904" si="58">1/(1+EXP(-(SUMPRODUCT($A$3:$G$3,B841:H841)+$H$3*H841^2+$I$3*H841^3+K841+L841)))</f>
        <v>0.89534171112720151</v>
      </c>
      <c r="N841" s="13">
        <f t="shared" ref="N841:N904" si="59">I841-M841</f>
        <v>0.10465828887279849</v>
      </c>
      <c r="O841" s="4">
        <f t="shared" ref="O841:O904" si="60">N841^2</f>
        <v>1.0953357429782136E-2</v>
      </c>
    </row>
    <row r="842" spans="1:15" x14ac:dyDescent="0.25">
      <c r="A842" s="1">
        <f>Forecast_Data!C836</f>
        <v>2013</v>
      </c>
      <c r="B842" s="1">
        <v>1</v>
      </c>
      <c r="C842" s="1">
        <f>Forecast_Data!E836</f>
        <v>0</v>
      </c>
      <c r="D842" s="1">
        <f>Forecast_Data!F836</f>
        <v>0</v>
      </c>
      <c r="E842" s="1">
        <f>Forecast_Data!G836</f>
        <v>0</v>
      </c>
      <c r="F842" s="1">
        <f>Forecast_Data!H836</f>
        <v>1</v>
      </c>
      <c r="G842" s="1">
        <f>Forecast_Data!I836</f>
        <v>0</v>
      </c>
      <c r="H842" s="1">
        <f>Forecast_Data!J836</f>
        <v>30</v>
      </c>
      <c r="I842" s="1">
        <f>Forecast_Data!K836</f>
        <v>1</v>
      </c>
      <c r="J842" s="1" t="str">
        <f>Forecast_Data!L836</f>
        <v>Rian Lindell</v>
      </c>
      <c r="K842" s="2">
        <f>VLOOKUP(J842,Estimates!$C$9:$F$35,4,FALSE)</f>
        <v>14.0429691531816</v>
      </c>
      <c r="L842" s="2">
        <f t="shared" si="57"/>
        <v>0.37260000000000004</v>
      </c>
      <c r="M842" s="13">
        <f t="shared" si="58"/>
        <v>0.94228475347100038</v>
      </c>
      <c r="N842" s="13">
        <f t="shared" si="59"/>
        <v>5.771524652899962E-2</v>
      </c>
      <c r="O842" s="4">
        <f t="shared" si="60"/>
        <v>3.3310496819032027E-3</v>
      </c>
    </row>
    <row r="843" spans="1:15" x14ac:dyDescent="0.25">
      <c r="A843" s="1">
        <f>Forecast_Data!C837</f>
        <v>2013</v>
      </c>
      <c r="B843" s="1">
        <v>1</v>
      </c>
      <c r="C843" s="1">
        <f>Forecast_Data!E837</f>
        <v>0</v>
      </c>
      <c r="D843" s="1">
        <f>Forecast_Data!F837</f>
        <v>0</v>
      </c>
      <c r="E843" s="1">
        <f>Forecast_Data!G837</f>
        <v>0</v>
      </c>
      <c r="F843" s="1">
        <f>Forecast_Data!H837</f>
        <v>1</v>
      </c>
      <c r="G843" s="1">
        <f>Forecast_Data!I837</f>
        <v>0</v>
      </c>
      <c r="H843" s="1">
        <f>Forecast_Data!J837</f>
        <v>55</v>
      </c>
      <c r="I843" s="1">
        <f>Forecast_Data!K837</f>
        <v>0</v>
      </c>
      <c r="J843" s="1" t="str">
        <f>Forecast_Data!L837</f>
        <v>Rian Lindell</v>
      </c>
      <c r="K843" s="2">
        <f>VLOOKUP(J843,Estimates!$C$9:$F$35,4,FALSE)</f>
        <v>14.0429691531816</v>
      </c>
      <c r="L843" s="2">
        <f t="shared" si="57"/>
        <v>0.37260000000000004</v>
      </c>
      <c r="M843" s="13">
        <f t="shared" si="58"/>
        <v>0.48673092610073482</v>
      </c>
      <c r="N843" s="13">
        <f t="shared" si="59"/>
        <v>-0.48673092610073482</v>
      </c>
      <c r="O843" s="4">
        <f t="shared" si="60"/>
        <v>0.23690699442287899</v>
      </c>
    </row>
    <row r="844" spans="1:15" x14ac:dyDescent="0.25">
      <c r="A844" s="1">
        <f>Forecast_Data!C838</f>
        <v>2013</v>
      </c>
      <c r="B844" s="1">
        <v>1</v>
      </c>
      <c r="C844" s="1">
        <f>Forecast_Data!E838</f>
        <v>0</v>
      </c>
      <c r="D844" s="1">
        <f>Forecast_Data!F838</f>
        <v>0</v>
      </c>
      <c r="E844" s="1">
        <f>Forecast_Data!G838</f>
        <v>0</v>
      </c>
      <c r="F844" s="1">
        <f>Forecast_Data!H838</f>
        <v>1</v>
      </c>
      <c r="G844" s="1">
        <f>Forecast_Data!I838</f>
        <v>0</v>
      </c>
      <c r="H844" s="1">
        <f>Forecast_Data!J838</f>
        <v>46</v>
      </c>
      <c r="I844" s="1">
        <f>Forecast_Data!K838</f>
        <v>1</v>
      </c>
      <c r="J844" s="1" t="str">
        <f>Forecast_Data!L838</f>
        <v>Rian Lindell</v>
      </c>
      <c r="K844" s="2">
        <f>VLOOKUP(J844,Estimates!$C$9:$F$35,4,FALSE)</f>
        <v>14.0429691531816</v>
      </c>
      <c r="L844" s="2">
        <f t="shared" si="57"/>
        <v>0.37260000000000004</v>
      </c>
      <c r="M844" s="13">
        <f t="shared" si="58"/>
        <v>0.73966600415363726</v>
      </c>
      <c r="N844" s="13">
        <f t="shared" si="59"/>
        <v>0.26033399584636274</v>
      </c>
      <c r="O844" s="4">
        <f t="shared" si="60"/>
        <v>6.7773789393334019E-2</v>
      </c>
    </row>
    <row r="845" spans="1:15" x14ac:dyDescent="0.25">
      <c r="A845" s="1">
        <f>Forecast_Data!C839</f>
        <v>2013</v>
      </c>
      <c r="B845" s="1">
        <v>1</v>
      </c>
      <c r="C845" s="1">
        <f>Forecast_Data!E839</f>
        <v>0</v>
      </c>
      <c r="D845" s="1">
        <f>Forecast_Data!F839</f>
        <v>0</v>
      </c>
      <c r="E845" s="1">
        <f>Forecast_Data!G839</f>
        <v>0</v>
      </c>
      <c r="F845" s="1">
        <f>Forecast_Data!H839</f>
        <v>1</v>
      </c>
      <c r="G845" s="1">
        <f>Forecast_Data!I839</f>
        <v>0</v>
      </c>
      <c r="H845" s="1">
        <f>Forecast_Data!J839</f>
        <v>27</v>
      </c>
      <c r="I845" s="1">
        <f>Forecast_Data!K839</f>
        <v>1</v>
      </c>
      <c r="J845" s="1" t="str">
        <f>Forecast_Data!L839</f>
        <v>Rian Lindell</v>
      </c>
      <c r="K845" s="2">
        <f>VLOOKUP(J845,Estimates!$C$9:$F$35,4,FALSE)</f>
        <v>14.0429691531816</v>
      </c>
      <c r="L845" s="2">
        <f t="shared" si="57"/>
        <v>0.37260000000000004</v>
      </c>
      <c r="M845" s="13">
        <f t="shared" si="58"/>
        <v>0.96363316043105884</v>
      </c>
      <c r="N845" s="13">
        <f t="shared" si="59"/>
        <v>3.6366839568941156E-2</v>
      </c>
      <c r="O845" s="4">
        <f t="shared" si="60"/>
        <v>1.3225470202331041E-3</v>
      </c>
    </row>
    <row r="846" spans="1:15" x14ac:dyDescent="0.25">
      <c r="A846" s="1">
        <f>Forecast_Data!C840</f>
        <v>2013</v>
      </c>
      <c r="B846" s="1">
        <v>1</v>
      </c>
      <c r="C846" s="1">
        <f>Forecast_Data!E840</f>
        <v>0</v>
      </c>
      <c r="D846" s="1">
        <f>Forecast_Data!F840</f>
        <v>0</v>
      </c>
      <c r="E846" s="1">
        <f>Forecast_Data!G840</f>
        <v>0</v>
      </c>
      <c r="F846" s="1">
        <f>Forecast_Data!H840</f>
        <v>1</v>
      </c>
      <c r="G846" s="1">
        <f>Forecast_Data!I840</f>
        <v>0</v>
      </c>
      <c r="H846" s="1">
        <f>Forecast_Data!J840</f>
        <v>53</v>
      </c>
      <c r="I846" s="1">
        <f>Forecast_Data!K840</f>
        <v>1</v>
      </c>
      <c r="J846" s="1" t="str">
        <f>Forecast_Data!L840</f>
        <v>Rian Lindell</v>
      </c>
      <c r="K846" s="2">
        <f>VLOOKUP(J846,Estimates!$C$9:$F$35,4,FALSE)</f>
        <v>14.0429691531816</v>
      </c>
      <c r="L846" s="2">
        <f t="shared" si="57"/>
        <v>0.37260000000000004</v>
      </c>
      <c r="M846" s="13">
        <f t="shared" si="58"/>
        <v>0.55853305118490049</v>
      </c>
      <c r="N846" s="13">
        <f t="shared" si="59"/>
        <v>0.44146694881509951</v>
      </c>
      <c r="O846" s="4">
        <f t="shared" si="60"/>
        <v>0.19489306689611369</v>
      </c>
    </row>
    <row r="847" spans="1:15" x14ac:dyDescent="0.25">
      <c r="A847" s="1">
        <f>Forecast_Data!C841</f>
        <v>2013</v>
      </c>
      <c r="B847" s="1">
        <v>1</v>
      </c>
      <c r="C847" s="1">
        <f>Forecast_Data!E841</f>
        <v>0</v>
      </c>
      <c r="D847" s="1">
        <f>Forecast_Data!F841</f>
        <v>0</v>
      </c>
      <c r="E847" s="1">
        <f>Forecast_Data!G841</f>
        <v>0</v>
      </c>
      <c r="F847" s="1">
        <f>Forecast_Data!H841</f>
        <v>1</v>
      </c>
      <c r="G847" s="1">
        <f>Forecast_Data!I841</f>
        <v>0</v>
      </c>
      <c r="H847" s="1">
        <f>Forecast_Data!J841</f>
        <v>48</v>
      </c>
      <c r="I847" s="1">
        <f>Forecast_Data!K841</f>
        <v>0</v>
      </c>
      <c r="J847" s="1" t="str">
        <f>Forecast_Data!L841</f>
        <v>Rian Lindell</v>
      </c>
      <c r="K847" s="2">
        <f>VLOOKUP(J847,Estimates!$C$9:$F$35,4,FALSE)</f>
        <v>14.0429691531816</v>
      </c>
      <c r="L847" s="2">
        <f t="shared" si="57"/>
        <v>0.37260000000000004</v>
      </c>
      <c r="M847" s="13">
        <f t="shared" si="58"/>
        <v>0.69777180314470244</v>
      </c>
      <c r="N847" s="13">
        <f t="shared" si="59"/>
        <v>-0.69777180314470244</v>
      </c>
      <c r="O847" s="4">
        <f t="shared" si="60"/>
        <v>0.48688548926380937</v>
      </c>
    </row>
    <row r="848" spans="1:15" x14ac:dyDescent="0.25">
      <c r="A848" s="1">
        <f>Forecast_Data!C842</f>
        <v>2013</v>
      </c>
      <c r="B848" s="1">
        <v>1</v>
      </c>
      <c r="C848" s="1">
        <f>Forecast_Data!E842</f>
        <v>0</v>
      </c>
      <c r="D848" s="1">
        <f>Forecast_Data!F842</f>
        <v>0</v>
      </c>
      <c r="E848" s="1">
        <f>Forecast_Data!G842</f>
        <v>1</v>
      </c>
      <c r="F848" s="1">
        <f>Forecast_Data!H842</f>
        <v>1</v>
      </c>
      <c r="G848" s="1">
        <f>Forecast_Data!I842</f>
        <v>0</v>
      </c>
      <c r="H848" s="1">
        <f>Forecast_Data!J842</f>
        <v>53</v>
      </c>
      <c r="I848" s="1">
        <f>Forecast_Data!K842</f>
        <v>1</v>
      </c>
      <c r="J848" s="1" t="str">
        <f>Forecast_Data!L842</f>
        <v>Rian Lindell</v>
      </c>
      <c r="K848" s="2">
        <f>VLOOKUP(J848,Estimates!$C$9:$F$35,4,FALSE)</f>
        <v>14.0429691531816</v>
      </c>
      <c r="L848" s="2">
        <f t="shared" si="57"/>
        <v>0.37260000000000004</v>
      </c>
      <c r="M848" s="13">
        <f t="shared" si="58"/>
        <v>0.50879817983380959</v>
      </c>
      <c r="N848" s="13">
        <f t="shared" si="59"/>
        <v>0.49120182016619041</v>
      </c>
      <c r="O848" s="4">
        <f t="shared" si="60"/>
        <v>0.24127922813457847</v>
      </c>
    </row>
    <row r="849" spans="1:15" x14ac:dyDescent="0.25">
      <c r="A849" s="1">
        <f>Forecast_Data!C843</f>
        <v>2013</v>
      </c>
      <c r="B849" s="1">
        <v>1</v>
      </c>
      <c r="C849" s="1">
        <f>Forecast_Data!E843</f>
        <v>0</v>
      </c>
      <c r="D849" s="1">
        <f>Forecast_Data!F843</f>
        <v>0</v>
      </c>
      <c r="E849" s="1">
        <f>Forecast_Data!G843</f>
        <v>1</v>
      </c>
      <c r="F849" s="1">
        <f>Forecast_Data!H843</f>
        <v>1</v>
      </c>
      <c r="G849" s="1">
        <f>Forecast_Data!I843</f>
        <v>0</v>
      </c>
      <c r="H849" s="1">
        <f>Forecast_Data!J843</f>
        <v>32</v>
      </c>
      <c r="I849" s="1">
        <f>Forecast_Data!K843</f>
        <v>1</v>
      </c>
      <c r="J849" s="1" t="str">
        <f>Forecast_Data!L843</f>
        <v>Rian Lindell</v>
      </c>
      <c r="K849" s="2">
        <f>VLOOKUP(J849,Estimates!$C$9:$F$35,4,FALSE)</f>
        <v>14.0429691531816</v>
      </c>
      <c r="L849" s="2">
        <f t="shared" si="57"/>
        <v>0.37260000000000004</v>
      </c>
      <c r="M849" s="13">
        <f t="shared" si="58"/>
        <v>0.90999849413528677</v>
      </c>
      <c r="N849" s="13">
        <f t="shared" si="59"/>
        <v>9.0001505864713227E-2</v>
      </c>
      <c r="O849" s="4">
        <f t="shared" si="60"/>
        <v>8.1002710579160097E-3</v>
      </c>
    </row>
    <row r="850" spans="1:15" x14ac:dyDescent="0.25">
      <c r="A850" s="1">
        <f>Forecast_Data!C844</f>
        <v>2012</v>
      </c>
      <c r="B850" s="1">
        <v>1</v>
      </c>
      <c r="C850" s="1">
        <f>Forecast_Data!E844</f>
        <v>0</v>
      </c>
      <c r="D850" s="1">
        <f>Forecast_Data!F844</f>
        <v>0</v>
      </c>
      <c r="E850" s="1">
        <f>Forecast_Data!G844</f>
        <v>0</v>
      </c>
      <c r="F850" s="1">
        <f>Forecast_Data!H844</f>
        <v>0</v>
      </c>
      <c r="G850" s="1">
        <f>Forecast_Data!I844</f>
        <v>0</v>
      </c>
      <c r="H850" s="1">
        <f>Forecast_Data!J844</f>
        <v>57</v>
      </c>
      <c r="I850" s="1">
        <f>Forecast_Data!K844</f>
        <v>0</v>
      </c>
      <c r="J850" s="1" t="str">
        <f>Forecast_Data!L844</f>
        <v>Rob Bironas</v>
      </c>
      <c r="K850" s="2">
        <f>VLOOKUP(J850,Estimates!$C$9:$F$35,4,FALSE)</f>
        <v>14.625151793868501</v>
      </c>
      <c r="L850" s="2">
        <f t="shared" si="57"/>
        <v>0.3306</v>
      </c>
      <c r="M850" s="13">
        <f t="shared" si="58"/>
        <v>0.59776194290682372</v>
      </c>
      <c r="N850" s="13">
        <f t="shared" si="59"/>
        <v>-0.59776194290682372</v>
      </c>
      <c r="O850" s="4">
        <f t="shared" si="60"/>
        <v>0.35731934038774077</v>
      </c>
    </row>
    <row r="851" spans="1:15" x14ac:dyDescent="0.25">
      <c r="A851" s="1">
        <f>Forecast_Data!C845</f>
        <v>2012</v>
      </c>
      <c r="B851" s="1">
        <v>1</v>
      </c>
      <c r="C851" s="1">
        <f>Forecast_Data!E845</f>
        <v>0</v>
      </c>
      <c r="D851" s="1">
        <f>Forecast_Data!F845</f>
        <v>0</v>
      </c>
      <c r="E851" s="1">
        <f>Forecast_Data!G845</f>
        <v>0</v>
      </c>
      <c r="F851" s="1">
        <f>Forecast_Data!H845</f>
        <v>0</v>
      </c>
      <c r="G851" s="1">
        <f>Forecast_Data!I845</f>
        <v>0</v>
      </c>
      <c r="H851" s="1">
        <f>Forecast_Data!J845</f>
        <v>40</v>
      </c>
      <c r="I851" s="1">
        <f>Forecast_Data!K845</f>
        <v>1</v>
      </c>
      <c r="J851" s="1" t="str">
        <f>Forecast_Data!L845</f>
        <v>Rob Bironas</v>
      </c>
      <c r="K851" s="2">
        <f>VLOOKUP(J851,Estimates!$C$9:$F$35,4,FALSE)</f>
        <v>14.625151793868501</v>
      </c>
      <c r="L851" s="2">
        <f t="shared" si="57"/>
        <v>0.3306</v>
      </c>
      <c r="M851" s="13">
        <f t="shared" si="58"/>
        <v>0.91674889913282498</v>
      </c>
      <c r="N851" s="13">
        <f t="shared" si="59"/>
        <v>8.3251100867175021E-2</v>
      </c>
      <c r="O851" s="4">
        <f t="shared" si="60"/>
        <v>6.9307457955965499E-3</v>
      </c>
    </row>
    <row r="852" spans="1:15" x14ac:dyDescent="0.25">
      <c r="A852" s="1">
        <f>Forecast_Data!C846</f>
        <v>2012</v>
      </c>
      <c r="B852" s="1">
        <v>1</v>
      </c>
      <c r="C852" s="1">
        <f>Forecast_Data!E846</f>
        <v>0</v>
      </c>
      <c r="D852" s="1">
        <f>Forecast_Data!F846</f>
        <v>0</v>
      </c>
      <c r="E852" s="1">
        <f>Forecast_Data!G846</f>
        <v>0</v>
      </c>
      <c r="F852" s="1">
        <f>Forecast_Data!H846</f>
        <v>0</v>
      </c>
      <c r="G852" s="1">
        <f>Forecast_Data!I846</f>
        <v>0</v>
      </c>
      <c r="H852" s="1">
        <f>Forecast_Data!J846</f>
        <v>31</v>
      </c>
      <c r="I852" s="1">
        <f>Forecast_Data!K846</f>
        <v>1</v>
      </c>
      <c r="J852" s="1" t="str">
        <f>Forecast_Data!L846</f>
        <v>Rob Bironas</v>
      </c>
      <c r="K852" s="2">
        <f>VLOOKUP(J852,Estimates!$C$9:$F$35,4,FALSE)</f>
        <v>14.625151793868501</v>
      </c>
      <c r="L852" s="2">
        <f t="shared" si="57"/>
        <v>0.3306</v>
      </c>
      <c r="M852" s="13">
        <f t="shared" si="58"/>
        <v>0.9683989504200744</v>
      </c>
      <c r="N852" s="13">
        <f t="shared" si="59"/>
        <v>3.16010495799256E-2</v>
      </c>
      <c r="O852" s="4">
        <f t="shared" si="60"/>
        <v>9.9862633455291582E-4</v>
      </c>
    </row>
    <row r="853" spans="1:15" x14ac:dyDescent="0.25">
      <c r="A853" s="1">
        <f>Forecast_Data!C847</f>
        <v>2012</v>
      </c>
      <c r="B853" s="1">
        <v>1</v>
      </c>
      <c r="C853" s="1">
        <f>Forecast_Data!E847</f>
        <v>0</v>
      </c>
      <c r="D853" s="1">
        <f>Forecast_Data!F847</f>
        <v>0</v>
      </c>
      <c r="E853" s="1">
        <f>Forecast_Data!G847</f>
        <v>0</v>
      </c>
      <c r="F853" s="1">
        <f>Forecast_Data!H847</f>
        <v>0</v>
      </c>
      <c r="G853" s="1">
        <f>Forecast_Data!I847</f>
        <v>0</v>
      </c>
      <c r="H853" s="1">
        <f>Forecast_Data!J847</f>
        <v>25</v>
      </c>
      <c r="I853" s="1">
        <f>Forecast_Data!K847</f>
        <v>1</v>
      </c>
      <c r="J853" s="1" t="str">
        <f>Forecast_Data!L847</f>
        <v>Rob Bironas</v>
      </c>
      <c r="K853" s="2">
        <f>VLOOKUP(J853,Estimates!$C$9:$F$35,4,FALSE)</f>
        <v>14.625151793868501</v>
      </c>
      <c r="L853" s="2">
        <f t="shared" si="57"/>
        <v>0.3306</v>
      </c>
      <c r="M853" s="13">
        <f t="shared" si="58"/>
        <v>0.98816585879412766</v>
      </c>
      <c r="N853" s="13">
        <f t="shared" si="59"/>
        <v>1.1834141205872339E-2</v>
      </c>
      <c r="O853" s="4">
        <f t="shared" si="60"/>
        <v>1.4004689808052562E-4</v>
      </c>
    </row>
    <row r="854" spans="1:15" x14ac:dyDescent="0.25">
      <c r="A854" s="1">
        <f>Forecast_Data!C848</f>
        <v>2013</v>
      </c>
      <c r="B854" s="1">
        <v>1</v>
      </c>
      <c r="C854" s="1">
        <f>Forecast_Data!E848</f>
        <v>0</v>
      </c>
      <c r="D854" s="1">
        <f>Forecast_Data!F848</f>
        <v>0</v>
      </c>
      <c r="E854" s="1">
        <f>Forecast_Data!G848</f>
        <v>0</v>
      </c>
      <c r="F854" s="1">
        <f>Forecast_Data!H848</f>
        <v>1</v>
      </c>
      <c r="G854" s="1">
        <f>Forecast_Data!I848</f>
        <v>0</v>
      </c>
      <c r="H854" s="1">
        <f>Forecast_Data!J848</f>
        <v>48</v>
      </c>
      <c r="I854" s="1">
        <f>Forecast_Data!K848</f>
        <v>0</v>
      </c>
      <c r="J854" s="1" t="str">
        <f>Forecast_Data!L848</f>
        <v>Rob Bironas</v>
      </c>
      <c r="K854" s="2">
        <f>VLOOKUP(J854,Estimates!$C$9:$F$35,4,FALSE)</f>
        <v>14.625151793868501</v>
      </c>
      <c r="L854" s="2">
        <f t="shared" si="57"/>
        <v>0.37260000000000004</v>
      </c>
      <c r="M854" s="13">
        <f t="shared" si="58"/>
        <v>0.8051647224589068</v>
      </c>
      <c r="N854" s="13">
        <f t="shared" si="59"/>
        <v>-0.8051647224589068</v>
      </c>
      <c r="O854" s="4">
        <f t="shared" si="60"/>
        <v>0.64829023029232846</v>
      </c>
    </row>
    <row r="855" spans="1:15" x14ac:dyDescent="0.25">
      <c r="A855" s="1">
        <f>Forecast_Data!C849</f>
        <v>2013</v>
      </c>
      <c r="B855" s="1">
        <v>1</v>
      </c>
      <c r="C855" s="1">
        <f>Forecast_Data!E849</f>
        <v>0</v>
      </c>
      <c r="D855" s="1">
        <f>Forecast_Data!F849</f>
        <v>0</v>
      </c>
      <c r="E855" s="1">
        <f>Forecast_Data!G849</f>
        <v>0</v>
      </c>
      <c r="F855" s="1">
        <f>Forecast_Data!H849</f>
        <v>1</v>
      </c>
      <c r="G855" s="1">
        <f>Forecast_Data!I849</f>
        <v>0</v>
      </c>
      <c r="H855" s="1">
        <f>Forecast_Data!J849</f>
        <v>47</v>
      </c>
      <c r="I855" s="1">
        <f>Forecast_Data!K849</f>
        <v>1</v>
      </c>
      <c r="J855" s="1" t="str">
        <f>Forecast_Data!L849</f>
        <v>Rob Bironas</v>
      </c>
      <c r="K855" s="2">
        <f>VLOOKUP(J855,Estimates!$C$9:$F$35,4,FALSE)</f>
        <v>14.625151793868501</v>
      </c>
      <c r="L855" s="2">
        <f t="shared" si="57"/>
        <v>0.37260000000000004</v>
      </c>
      <c r="M855" s="13">
        <f t="shared" si="58"/>
        <v>0.82117380128598083</v>
      </c>
      <c r="N855" s="13">
        <f t="shared" si="59"/>
        <v>0.17882619871401917</v>
      </c>
      <c r="O855" s="4">
        <f t="shared" si="60"/>
        <v>3.197880934650587E-2</v>
      </c>
    </row>
    <row r="856" spans="1:15" x14ac:dyDescent="0.25">
      <c r="A856" s="1">
        <f>Forecast_Data!C850</f>
        <v>2012</v>
      </c>
      <c r="B856" s="1">
        <v>1</v>
      </c>
      <c r="C856" s="1">
        <f>Forecast_Data!E850</f>
        <v>0</v>
      </c>
      <c r="D856" s="1">
        <f>Forecast_Data!F850</f>
        <v>0</v>
      </c>
      <c r="E856" s="1">
        <f>Forecast_Data!G850</f>
        <v>0</v>
      </c>
      <c r="F856" s="1">
        <f>Forecast_Data!H850</f>
        <v>1</v>
      </c>
      <c r="G856" s="1">
        <f>Forecast_Data!I850</f>
        <v>0</v>
      </c>
      <c r="H856" s="1">
        <f>Forecast_Data!J850</f>
        <v>23</v>
      </c>
      <c r="I856" s="1">
        <f>Forecast_Data!K850</f>
        <v>1</v>
      </c>
      <c r="J856" s="1" t="str">
        <f>Forecast_Data!L850</f>
        <v>Rob Bironas</v>
      </c>
      <c r="K856" s="2">
        <f>VLOOKUP(J856,Estimates!$C$9:$F$35,4,FALSE)</f>
        <v>14.625151793868501</v>
      </c>
      <c r="L856" s="2">
        <f t="shared" si="57"/>
        <v>0.3306</v>
      </c>
      <c r="M856" s="13">
        <f t="shared" si="58"/>
        <v>0.99019008592432023</v>
      </c>
      <c r="N856" s="13">
        <f t="shared" si="59"/>
        <v>9.8099140756797709E-3</v>
      </c>
      <c r="O856" s="4">
        <f t="shared" si="60"/>
        <v>9.6234414172220094E-5</v>
      </c>
    </row>
    <row r="857" spans="1:15" x14ac:dyDescent="0.25">
      <c r="A857" s="1">
        <f>Forecast_Data!C851</f>
        <v>2012</v>
      </c>
      <c r="B857" s="1">
        <v>1</v>
      </c>
      <c r="C857" s="1">
        <f>Forecast_Data!E851</f>
        <v>0</v>
      </c>
      <c r="D857" s="1">
        <f>Forecast_Data!F851</f>
        <v>0</v>
      </c>
      <c r="E857" s="1">
        <f>Forecast_Data!G851</f>
        <v>0</v>
      </c>
      <c r="F857" s="1">
        <f>Forecast_Data!H851</f>
        <v>1</v>
      </c>
      <c r="G857" s="1">
        <f>Forecast_Data!I851</f>
        <v>0</v>
      </c>
      <c r="H857" s="1">
        <f>Forecast_Data!J851</f>
        <v>31</v>
      </c>
      <c r="I857" s="1">
        <f>Forecast_Data!K851</f>
        <v>1</v>
      </c>
      <c r="J857" s="1" t="str">
        <f>Forecast_Data!L851</f>
        <v>Rob Bironas</v>
      </c>
      <c r="K857" s="2">
        <f>VLOOKUP(J857,Estimates!$C$9:$F$35,4,FALSE)</f>
        <v>14.625151793868501</v>
      </c>
      <c r="L857" s="2">
        <f t="shared" si="57"/>
        <v>0.3306</v>
      </c>
      <c r="M857" s="13">
        <f t="shared" si="58"/>
        <v>0.960436710018027</v>
      </c>
      <c r="N857" s="13">
        <f t="shared" si="59"/>
        <v>3.9563289981973004E-2</v>
      </c>
      <c r="O857" s="4">
        <f t="shared" si="60"/>
        <v>1.5652539141976854E-3</v>
      </c>
    </row>
    <row r="858" spans="1:15" x14ac:dyDescent="0.25">
      <c r="A858" s="1">
        <f>Forecast_Data!C852</f>
        <v>2012</v>
      </c>
      <c r="B858" s="1">
        <v>1</v>
      </c>
      <c r="C858" s="1">
        <f>Forecast_Data!E852</f>
        <v>0</v>
      </c>
      <c r="D858" s="1">
        <f>Forecast_Data!F852</f>
        <v>0</v>
      </c>
      <c r="E858" s="1">
        <f>Forecast_Data!G852</f>
        <v>0</v>
      </c>
      <c r="F858" s="1">
        <f>Forecast_Data!H852</f>
        <v>1</v>
      </c>
      <c r="G858" s="1">
        <f>Forecast_Data!I852</f>
        <v>0</v>
      </c>
      <c r="H858" s="1">
        <f>Forecast_Data!J852</f>
        <v>38</v>
      </c>
      <c r="I858" s="1">
        <f>Forecast_Data!K852</f>
        <v>1</v>
      </c>
      <c r="J858" s="1" t="str">
        <f>Forecast_Data!L852</f>
        <v>Rob Bironas</v>
      </c>
      <c r="K858" s="2">
        <f>VLOOKUP(J858,Estimates!$C$9:$F$35,4,FALSE)</f>
        <v>14.625151793868501</v>
      </c>
      <c r="L858" s="2">
        <f t="shared" si="57"/>
        <v>0.3306</v>
      </c>
      <c r="M858" s="13">
        <f t="shared" si="58"/>
        <v>0.91410163425973412</v>
      </c>
      <c r="N858" s="13">
        <f t="shared" si="59"/>
        <v>8.5898365740265881E-2</v>
      </c>
      <c r="O858" s="4">
        <f t="shared" si="60"/>
        <v>7.3785292368484835E-3</v>
      </c>
    </row>
    <row r="859" spans="1:15" x14ac:dyDescent="0.25">
      <c r="A859" s="1">
        <f>Forecast_Data!C853</f>
        <v>2012</v>
      </c>
      <c r="B859" s="1">
        <v>1</v>
      </c>
      <c r="C859" s="1">
        <f>Forecast_Data!E853</f>
        <v>0</v>
      </c>
      <c r="D859" s="1">
        <f>Forecast_Data!F853</f>
        <v>0</v>
      </c>
      <c r="E859" s="1">
        <f>Forecast_Data!G853</f>
        <v>0</v>
      </c>
      <c r="F859" s="1">
        <f>Forecast_Data!H853</f>
        <v>1</v>
      </c>
      <c r="G859" s="1">
        <f>Forecast_Data!I853</f>
        <v>0</v>
      </c>
      <c r="H859" s="1">
        <f>Forecast_Data!J853</f>
        <v>41</v>
      </c>
      <c r="I859" s="1">
        <f>Forecast_Data!K853</f>
        <v>0</v>
      </c>
      <c r="J859" s="1" t="str">
        <f>Forecast_Data!L853</f>
        <v>Rob Bironas</v>
      </c>
      <c r="K859" s="2">
        <f>VLOOKUP(J859,Estimates!$C$9:$F$35,4,FALSE)</f>
        <v>14.625151793868501</v>
      </c>
      <c r="L859" s="2">
        <f t="shared" si="57"/>
        <v>0.3306</v>
      </c>
      <c r="M859" s="13">
        <f t="shared" si="58"/>
        <v>0.88788132613980875</v>
      </c>
      <c r="N859" s="13">
        <f t="shared" si="59"/>
        <v>-0.88788132613980875</v>
      </c>
      <c r="O859" s="4">
        <f t="shared" si="60"/>
        <v>0.78833324930778548</v>
      </c>
    </row>
    <row r="860" spans="1:15" x14ac:dyDescent="0.25">
      <c r="A860" s="1">
        <f>Forecast_Data!C854</f>
        <v>2012</v>
      </c>
      <c r="B860" s="1">
        <v>1</v>
      </c>
      <c r="C860" s="1">
        <f>Forecast_Data!E854</f>
        <v>0</v>
      </c>
      <c r="D860" s="1">
        <f>Forecast_Data!F854</f>
        <v>0</v>
      </c>
      <c r="E860" s="1">
        <f>Forecast_Data!G854</f>
        <v>0</v>
      </c>
      <c r="F860" s="1">
        <f>Forecast_Data!H854</f>
        <v>1</v>
      </c>
      <c r="G860" s="1">
        <f>Forecast_Data!I854</f>
        <v>0</v>
      </c>
      <c r="H860" s="1">
        <f>Forecast_Data!J854</f>
        <v>48</v>
      </c>
      <c r="I860" s="1">
        <f>Forecast_Data!K854</f>
        <v>0</v>
      </c>
      <c r="J860" s="1" t="str">
        <f>Forecast_Data!L854</f>
        <v>Rob Bironas</v>
      </c>
      <c r="K860" s="2">
        <f>VLOOKUP(J860,Estimates!$C$9:$F$35,4,FALSE)</f>
        <v>14.625151793868501</v>
      </c>
      <c r="L860" s="2">
        <f t="shared" si="57"/>
        <v>0.3306</v>
      </c>
      <c r="M860" s="13">
        <f t="shared" si="58"/>
        <v>0.79849144386419424</v>
      </c>
      <c r="N860" s="13">
        <f t="shared" si="59"/>
        <v>-0.79849144386419424</v>
      </c>
      <c r="O860" s="4">
        <f t="shared" si="60"/>
        <v>0.63758858592432566</v>
      </c>
    </row>
    <row r="861" spans="1:15" x14ac:dyDescent="0.25">
      <c r="A861" s="1">
        <f>Forecast_Data!C855</f>
        <v>2012</v>
      </c>
      <c r="B861" s="1">
        <v>1</v>
      </c>
      <c r="C861" s="1">
        <f>Forecast_Data!E855</f>
        <v>0</v>
      </c>
      <c r="D861" s="1">
        <f>Forecast_Data!F855</f>
        <v>0</v>
      </c>
      <c r="E861" s="1">
        <f>Forecast_Data!G855</f>
        <v>0</v>
      </c>
      <c r="F861" s="1">
        <f>Forecast_Data!H855</f>
        <v>1</v>
      </c>
      <c r="G861" s="1">
        <f>Forecast_Data!I855</f>
        <v>0</v>
      </c>
      <c r="H861" s="1">
        <f>Forecast_Data!J855</f>
        <v>26</v>
      </c>
      <c r="I861" s="1">
        <f>Forecast_Data!K855</f>
        <v>1</v>
      </c>
      <c r="J861" s="1" t="str">
        <f>Forecast_Data!L855</f>
        <v>Rob Bironas</v>
      </c>
      <c r="K861" s="2">
        <f>VLOOKUP(J861,Estimates!$C$9:$F$35,4,FALSE)</f>
        <v>14.625151793868501</v>
      </c>
      <c r="L861" s="2">
        <f t="shared" si="57"/>
        <v>0.3306</v>
      </c>
      <c r="M861" s="13">
        <f t="shared" si="58"/>
        <v>0.98199469753049529</v>
      </c>
      <c r="N861" s="13">
        <f t="shared" si="59"/>
        <v>1.8005302469504714E-2</v>
      </c>
      <c r="O861" s="4">
        <f t="shared" si="60"/>
        <v>3.2419091701835255E-4</v>
      </c>
    </row>
    <row r="862" spans="1:15" x14ac:dyDescent="0.25">
      <c r="A862" s="1">
        <f>Forecast_Data!C856</f>
        <v>2012</v>
      </c>
      <c r="B862" s="1">
        <v>1</v>
      </c>
      <c r="C862" s="1">
        <f>Forecast_Data!E856</f>
        <v>0</v>
      </c>
      <c r="D862" s="1">
        <f>Forecast_Data!F856</f>
        <v>0</v>
      </c>
      <c r="E862" s="1">
        <f>Forecast_Data!G856</f>
        <v>0</v>
      </c>
      <c r="F862" s="1">
        <f>Forecast_Data!H856</f>
        <v>1</v>
      </c>
      <c r="G862" s="1">
        <f>Forecast_Data!I856</f>
        <v>0</v>
      </c>
      <c r="H862" s="1">
        <f>Forecast_Data!J856</f>
        <v>22</v>
      </c>
      <c r="I862" s="1">
        <f>Forecast_Data!K856</f>
        <v>1</v>
      </c>
      <c r="J862" s="1" t="str">
        <f>Forecast_Data!L856</f>
        <v>Rob Bironas</v>
      </c>
      <c r="K862" s="2">
        <f>VLOOKUP(J862,Estimates!$C$9:$F$35,4,FALSE)</f>
        <v>14.625151793868501</v>
      </c>
      <c r="L862" s="2">
        <f t="shared" si="57"/>
        <v>0.3306</v>
      </c>
      <c r="M862" s="13">
        <f t="shared" si="58"/>
        <v>0.9921979041169694</v>
      </c>
      <c r="N862" s="13">
        <f t="shared" si="59"/>
        <v>7.802095883030602E-3</v>
      </c>
      <c r="O862" s="4">
        <f t="shared" si="60"/>
        <v>6.0872700168003067E-5</v>
      </c>
    </row>
    <row r="863" spans="1:15" x14ac:dyDescent="0.25">
      <c r="A863" s="1">
        <f>Forecast_Data!C857</f>
        <v>2012</v>
      </c>
      <c r="B863" s="1">
        <v>1</v>
      </c>
      <c r="C863" s="1">
        <f>Forecast_Data!E857</f>
        <v>0</v>
      </c>
      <c r="D863" s="1">
        <f>Forecast_Data!F857</f>
        <v>0</v>
      </c>
      <c r="E863" s="1">
        <f>Forecast_Data!G857</f>
        <v>0</v>
      </c>
      <c r="F863" s="1">
        <f>Forecast_Data!H857</f>
        <v>1</v>
      </c>
      <c r="G863" s="1">
        <f>Forecast_Data!I857</f>
        <v>0</v>
      </c>
      <c r="H863" s="1">
        <f>Forecast_Data!J857</f>
        <v>38</v>
      </c>
      <c r="I863" s="1">
        <f>Forecast_Data!K857</f>
        <v>1</v>
      </c>
      <c r="J863" s="1" t="str">
        <f>Forecast_Data!L857</f>
        <v>Rob Bironas</v>
      </c>
      <c r="K863" s="2">
        <f>VLOOKUP(J863,Estimates!$C$9:$F$35,4,FALSE)</f>
        <v>14.625151793868501</v>
      </c>
      <c r="L863" s="2">
        <f t="shared" si="57"/>
        <v>0.3306</v>
      </c>
      <c r="M863" s="13">
        <f t="shared" si="58"/>
        <v>0.91410163425973412</v>
      </c>
      <c r="N863" s="13">
        <f t="shared" si="59"/>
        <v>8.5898365740265881E-2</v>
      </c>
      <c r="O863" s="4">
        <f t="shared" si="60"/>
        <v>7.3785292368484835E-3</v>
      </c>
    </row>
    <row r="864" spans="1:15" x14ac:dyDescent="0.25">
      <c r="A864" s="1">
        <f>Forecast_Data!C858</f>
        <v>2012</v>
      </c>
      <c r="B864" s="1">
        <v>1</v>
      </c>
      <c r="C864" s="1">
        <f>Forecast_Data!E858</f>
        <v>0</v>
      </c>
      <c r="D864" s="1">
        <f>Forecast_Data!F858</f>
        <v>0</v>
      </c>
      <c r="E864" s="1">
        <f>Forecast_Data!G858</f>
        <v>0</v>
      </c>
      <c r="F864" s="1">
        <f>Forecast_Data!H858</f>
        <v>1</v>
      </c>
      <c r="G864" s="1">
        <f>Forecast_Data!I858</f>
        <v>0</v>
      </c>
      <c r="H864" s="1">
        <f>Forecast_Data!J858</f>
        <v>47</v>
      </c>
      <c r="I864" s="1">
        <f>Forecast_Data!K858</f>
        <v>1</v>
      </c>
      <c r="J864" s="1" t="str">
        <f>Forecast_Data!L858</f>
        <v>Rob Bironas</v>
      </c>
      <c r="K864" s="2">
        <f>VLOOKUP(J864,Estimates!$C$9:$F$35,4,FALSE)</f>
        <v>14.625151793868501</v>
      </c>
      <c r="L864" s="2">
        <f t="shared" si="57"/>
        <v>0.3306</v>
      </c>
      <c r="M864" s="13">
        <f t="shared" si="58"/>
        <v>0.81492280828376018</v>
      </c>
      <c r="N864" s="13">
        <f t="shared" si="59"/>
        <v>0.18507719171623982</v>
      </c>
      <c r="O864" s="4">
        <f t="shared" si="60"/>
        <v>3.4253566893569787E-2</v>
      </c>
    </row>
    <row r="865" spans="1:15" x14ac:dyDescent="0.25">
      <c r="A865" s="1">
        <f>Forecast_Data!C859</f>
        <v>2012</v>
      </c>
      <c r="B865" s="1">
        <v>1</v>
      </c>
      <c r="C865" s="1">
        <f>Forecast_Data!E859</f>
        <v>0</v>
      </c>
      <c r="D865" s="1">
        <f>Forecast_Data!F859</f>
        <v>0</v>
      </c>
      <c r="E865" s="1">
        <f>Forecast_Data!G859</f>
        <v>0</v>
      </c>
      <c r="F865" s="1">
        <f>Forecast_Data!H859</f>
        <v>1</v>
      </c>
      <c r="G865" s="1">
        <f>Forecast_Data!I859</f>
        <v>0</v>
      </c>
      <c r="H865" s="1">
        <f>Forecast_Data!J859</f>
        <v>40</v>
      </c>
      <c r="I865" s="1">
        <f>Forecast_Data!K859</f>
        <v>1</v>
      </c>
      <c r="J865" s="1" t="str">
        <f>Forecast_Data!L859</f>
        <v>Rob Bironas</v>
      </c>
      <c r="K865" s="2">
        <f>VLOOKUP(J865,Estimates!$C$9:$F$35,4,FALSE)</f>
        <v>14.625151793868501</v>
      </c>
      <c r="L865" s="2">
        <f t="shared" si="57"/>
        <v>0.3306</v>
      </c>
      <c r="M865" s="13">
        <f t="shared" si="58"/>
        <v>0.8971549281965232</v>
      </c>
      <c r="N865" s="13">
        <f t="shared" si="59"/>
        <v>0.1028450718034768</v>
      </c>
      <c r="O865" s="4">
        <f t="shared" si="60"/>
        <v>1.0577108794262298E-2</v>
      </c>
    </row>
    <row r="866" spans="1:15" x14ac:dyDescent="0.25">
      <c r="A866" s="1">
        <f>Forecast_Data!C860</f>
        <v>2012</v>
      </c>
      <c r="B866" s="1">
        <v>1</v>
      </c>
      <c r="C866" s="1">
        <f>Forecast_Data!E860</f>
        <v>0</v>
      </c>
      <c r="D866" s="1">
        <f>Forecast_Data!F860</f>
        <v>0</v>
      </c>
      <c r="E866" s="1">
        <f>Forecast_Data!G860</f>
        <v>1</v>
      </c>
      <c r="F866" s="1">
        <f>Forecast_Data!H860</f>
        <v>1</v>
      </c>
      <c r="G866" s="1">
        <f>Forecast_Data!I860</f>
        <v>0</v>
      </c>
      <c r="H866" s="1">
        <f>Forecast_Data!J860</f>
        <v>39</v>
      </c>
      <c r="I866" s="1">
        <f>Forecast_Data!K860</f>
        <v>1</v>
      </c>
      <c r="J866" s="1" t="str">
        <f>Forecast_Data!L860</f>
        <v>Rob Bironas</v>
      </c>
      <c r="K866" s="2">
        <f>VLOOKUP(J866,Estimates!$C$9:$F$35,4,FALSE)</f>
        <v>14.625151793868501</v>
      </c>
      <c r="L866" s="2">
        <f t="shared" si="57"/>
        <v>0.3306</v>
      </c>
      <c r="M866" s="13">
        <f t="shared" si="58"/>
        <v>0.88738033966285945</v>
      </c>
      <c r="N866" s="13">
        <f t="shared" si="59"/>
        <v>0.11261966033714055</v>
      </c>
      <c r="O866" s="4">
        <f t="shared" si="60"/>
        <v>1.2683187894452908E-2</v>
      </c>
    </row>
    <row r="867" spans="1:15" x14ac:dyDescent="0.25">
      <c r="A867" s="1">
        <f>Forecast_Data!C861</f>
        <v>2012</v>
      </c>
      <c r="B867" s="1">
        <v>1</v>
      </c>
      <c r="C867" s="1">
        <f>Forecast_Data!E861</f>
        <v>0</v>
      </c>
      <c r="D867" s="1">
        <f>Forecast_Data!F861</f>
        <v>0</v>
      </c>
      <c r="E867" s="1">
        <f>Forecast_Data!G861</f>
        <v>1</v>
      </c>
      <c r="F867" s="1">
        <f>Forecast_Data!H861</f>
        <v>1</v>
      </c>
      <c r="G867" s="1">
        <f>Forecast_Data!I861</f>
        <v>0</v>
      </c>
      <c r="H867" s="1">
        <f>Forecast_Data!J861</f>
        <v>45</v>
      </c>
      <c r="I867" s="1">
        <f>Forecast_Data!K861</f>
        <v>0</v>
      </c>
      <c r="J867" s="1" t="str">
        <f>Forecast_Data!L861</f>
        <v>Rob Bironas</v>
      </c>
      <c r="K867" s="2">
        <f>VLOOKUP(J867,Estimates!$C$9:$F$35,4,FALSE)</f>
        <v>14.625151793868501</v>
      </c>
      <c r="L867" s="2">
        <f t="shared" si="57"/>
        <v>0.3306</v>
      </c>
      <c r="M867" s="13">
        <f t="shared" si="58"/>
        <v>0.81515508299468697</v>
      </c>
      <c r="N867" s="13">
        <f t="shared" si="59"/>
        <v>-0.81515508299468697</v>
      </c>
      <c r="O867" s="4">
        <f t="shared" si="60"/>
        <v>0.66447780933207501</v>
      </c>
    </row>
    <row r="868" spans="1:15" x14ac:dyDescent="0.25">
      <c r="A868" s="1">
        <f>Forecast_Data!C862</f>
        <v>2012</v>
      </c>
      <c r="B868" s="1">
        <v>1</v>
      </c>
      <c r="C868" s="1">
        <f>Forecast_Data!E862</f>
        <v>0</v>
      </c>
      <c r="D868" s="1">
        <f>Forecast_Data!F862</f>
        <v>0</v>
      </c>
      <c r="E868" s="1">
        <f>Forecast_Data!G862</f>
        <v>1</v>
      </c>
      <c r="F868" s="1">
        <f>Forecast_Data!H862</f>
        <v>1</v>
      </c>
      <c r="G868" s="1">
        <f>Forecast_Data!I862</f>
        <v>0</v>
      </c>
      <c r="H868" s="1">
        <f>Forecast_Data!J862</f>
        <v>30</v>
      </c>
      <c r="I868" s="1">
        <f>Forecast_Data!K862</f>
        <v>1</v>
      </c>
      <c r="J868" s="1" t="str">
        <f>Forecast_Data!L862</f>
        <v>Rob Bironas</v>
      </c>
      <c r="K868" s="2">
        <f>VLOOKUP(J868,Estimates!$C$9:$F$35,4,FALSE)</f>
        <v>14.625151793868501</v>
      </c>
      <c r="L868" s="2">
        <f t="shared" si="57"/>
        <v>0.3306</v>
      </c>
      <c r="M868" s="13">
        <f t="shared" si="58"/>
        <v>0.9582318026245592</v>
      </c>
      <c r="N868" s="13">
        <f t="shared" si="59"/>
        <v>4.1768197375440796E-2</v>
      </c>
      <c r="O868" s="4">
        <f t="shared" si="60"/>
        <v>1.7445823119937795E-3</v>
      </c>
    </row>
    <row r="869" spans="1:15" x14ac:dyDescent="0.25">
      <c r="A869" s="1">
        <f>Forecast_Data!C863</f>
        <v>2012</v>
      </c>
      <c r="B869" s="1">
        <v>1</v>
      </c>
      <c r="C869" s="1">
        <f>Forecast_Data!E863</f>
        <v>0</v>
      </c>
      <c r="D869" s="1">
        <f>Forecast_Data!F863</f>
        <v>0</v>
      </c>
      <c r="E869" s="1">
        <f>Forecast_Data!G863</f>
        <v>0</v>
      </c>
      <c r="F869" s="1">
        <f>Forecast_Data!H863</f>
        <v>1</v>
      </c>
      <c r="G869" s="1">
        <f>Forecast_Data!I863</f>
        <v>0</v>
      </c>
      <c r="H869" s="1">
        <f>Forecast_Data!J863</f>
        <v>39</v>
      </c>
      <c r="I869" s="1">
        <f>Forecast_Data!K863</f>
        <v>1</v>
      </c>
      <c r="J869" s="1" t="str">
        <f>Forecast_Data!L863</f>
        <v>Rob Bironas</v>
      </c>
      <c r="K869" s="2">
        <f>VLOOKUP(J869,Estimates!$C$9:$F$35,4,FALSE)</f>
        <v>14.625151793868501</v>
      </c>
      <c r="L869" s="2">
        <f t="shared" si="57"/>
        <v>0.3306</v>
      </c>
      <c r="M869" s="13">
        <f t="shared" si="58"/>
        <v>0.90587449057493463</v>
      </c>
      <c r="N869" s="13">
        <f t="shared" si="59"/>
        <v>9.4125509425065368E-2</v>
      </c>
      <c r="O869" s="4">
        <f t="shared" si="60"/>
        <v>8.8596115245280702E-3</v>
      </c>
    </row>
    <row r="870" spans="1:15" x14ac:dyDescent="0.25">
      <c r="A870" s="1">
        <f>Forecast_Data!C864</f>
        <v>2012</v>
      </c>
      <c r="B870" s="1">
        <v>1</v>
      </c>
      <c r="C870" s="1">
        <f>Forecast_Data!E864</f>
        <v>0</v>
      </c>
      <c r="D870" s="1">
        <f>Forecast_Data!F864</f>
        <v>0</v>
      </c>
      <c r="E870" s="1">
        <f>Forecast_Data!G864</f>
        <v>1</v>
      </c>
      <c r="F870" s="1">
        <f>Forecast_Data!H864</f>
        <v>1</v>
      </c>
      <c r="G870" s="1">
        <f>Forecast_Data!I864</f>
        <v>0</v>
      </c>
      <c r="H870" s="1">
        <f>Forecast_Data!J864</f>
        <v>37</v>
      </c>
      <c r="I870" s="1">
        <f>Forecast_Data!K864</f>
        <v>1</v>
      </c>
      <c r="J870" s="1" t="str">
        <f>Forecast_Data!L864</f>
        <v>Rob Bironas</v>
      </c>
      <c r="K870" s="2">
        <f>VLOOKUP(J870,Estimates!$C$9:$F$35,4,FALSE)</f>
        <v>14.625151793868501</v>
      </c>
      <c r="L870" s="2">
        <f t="shared" si="57"/>
        <v>0.3306</v>
      </c>
      <c r="M870" s="13">
        <f t="shared" si="58"/>
        <v>0.90620914956081267</v>
      </c>
      <c r="N870" s="13">
        <f t="shared" si="59"/>
        <v>9.3790850439187334E-2</v>
      </c>
      <c r="O870" s="4">
        <f t="shared" si="60"/>
        <v>8.7967236261060067E-3</v>
      </c>
    </row>
    <row r="871" spans="1:15" x14ac:dyDescent="0.25">
      <c r="A871" s="1">
        <f>Forecast_Data!C865</f>
        <v>2012</v>
      </c>
      <c r="B871" s="1">
        <v>1</v>
      </c>
      <c r="C871" s="1">
        <f>Forecast_Data!E865</f>
        <v>0</v>
      </c>
      <c r="D871" s="1">
        <f>Forecast_Data!F865</f>
        <v>0</v>
      </c>
      <c r="E871" s="1">
        <f>Forecast_Data!G865</f>
        <v>1</v>
      </c>
      <c r="F871" s="1">
        <f>Forecast_Data!H865</f>
        <v>1</v>
      </c>
      <c r="G871" s="1">
        <f>Forecast_Data!I865</f>
        <v>0</v>
      </c>
      <c r="H871" s="1">
        <f>Forecast_Data!J865</f>
        <v>38</v>
      </c>
      <c r="I871" s="1">
        <f>Forecast_Data!K865</f>
        <v>1</v>
      </c>
      <c r="J871" s="1" t="str">
        <f>Forecast_Data!L865</f>
        <v>Rob Bironas</v>
      </c>
      <c r="K871" s="2">
        <f>VLOOKUP(J871,Estimates!$C$9:$F$35,4,FALSE)</f>
        <v>14.625151793868501</v>
      </c>
      <c r="L871" s="2">
        <f t="shared" si="57"/>
        <v>0.3306</v>
      </c>
      <c r="M871" s="13">
        <f t="shared" si="58"/>
        <v>0.89704025686089806</v>
      </c>
      <c r="N871" s="13">
        <f t="shared" si="59"/>
        <v>0.10295974313910194</v>
      </c>
      <c r="O871" s="4">
        <f t="shared" si="60"/>
        <v>1.0600708707269851E-2</v>
      </c>
    </row>
    <row r="872" spans="1:15" x14ac:dyDescent="0.25">
      <c r="A872" s="1">
        <f>Forecast_Data!C866</f>
        <v>2012</v>
      </c>
      <c r="B872" s="1">
        <v>1</v>
      </c>
      <c r="C872" s="1">
        <f>Forecast_Data!E866</f>
        <v>0</v>
      </c>
      <c r="D872" s="1">
        <f>Forecast_Data!F866</f>
        <v>0</v>
      </c>
      <c r="E872" s="1">
        <f>Forecast_Data!G866</f>
        <v>1</v>
      </c>
      <c r="F872" s="1">
        <f>Forecast_Data!H866</f>
        <v>1</v>
      </c>
      <c r="G872" s="1">
        <f>Forecast_Data!I866</f>
        <v>0</v>
      </c>
      <c r="H872" s="1">
        <f>Forecast_Data!J866</f>
        <v>53</v>
      </c>
      <c r="I872" s="1">
        <f>Forecast_Data!K866</f>
        <v>1</v>
      </c>
      <c r="J872" s="1" t="str">
        <f>Forecast_Data!L866</f>
        <v>Rob Bironas</v>
      </c>
      <c r="K872" s="2">
        <f>VLOOKUP(J872,Estimates!$C$9:$F$35,4,FALSE)</f>
        <v>14.625151793868501</v>
      </c>
      <c r="L872" s="2">
        <f t="shared" si="57"/>
        <v>0.3306</v>
      </c>
      <c r="M872" s="13">
        <f t="shared" si="58"/>
        <v>0.64000342098500618</v>
      </c>
      <c r="N872" s="13">
        <f t="shared" si="59"/>
        <v>0.35999657901499382</v>
      </c>
      <c r="O872" s="4">
        <f t="shared" si="60"/>
        <v>0.1295975369024987</v>
      </c>
    </row>
    <row r="873" spans="1:15" x14ac:dyDescent="0.25">
      <c r="A873" s="1">
        <f>Forecast_Data!C867</f>
        <v>2012</v>
      </c>
      <c r="B873" s="1">
        <v>1</v>
      </c>
      <c r="C873" s="1">
        <f>Forecast_Data!E867</f>
        <v>0</v>
      </c>
      <c r="D873" s="1">
        <f>Forecast_Data!F867</f>
        <v>0</v>
      </c>
      <c r="E873" s="1">
        <f>Forecast_Data!G867</f>
        <v>0</v>
      </c>
      <c r="F873" s="1">
        <f>Forecast_Data!H867</f>
        <v>1</v>
      </c>
      <c r="G873" s="1">
        <f>Forecast_Data!I867</f>
        <v>0</v>
      </c>
      <c r="H873" s="1">
        <f>Forecast_Data!J867</f>
        <v>38</v>
      </c>
      <c r="I873" s="1">
        <f>Forecast_Data!K867</f>
        <v>1</v>
      </c>
      <c r="J873" s="1" t="str">
        <f>Forecast_Data!L867</f>
        <v>Rob Bironas</v>
      </c>
      <c r="K873" s="2">
        <f>VLOOKUP(J873,Estimates!$C$9:$F$35,4,FALSE)</f>
        <v>14.625151793868501</v>
      </c>
      <c r="L873" s="2">
        <f t="shared" si="57"/>
        <v>0.3306</v>
      </c>
      <c r="M873" s="13">
        <f t="shared" si="58"/>
        <v>0.91410163425973412</v>
      </c>
      <c r="N873" s="13">
        <f t="shared" si="59"/>
        <v>8.5898365740265881E-2</v>
      </c>
      <c r="O873" s="4">
        <f t="shared" si="60"/>
        <v>7.3785292368484835E-3</v>
      </c>
    </row>
    <row r="874" spans="1:15" x14ac:dyDescent="0.25">
      <c r="A874" s="1">
        <f>Forecast_Data!C868</f>
        <v>2012</v>
      </c>
      <c r="B874" s="1">
        <v>1</v>
      </c>
      <c r="C874" s="1">
        <f>Forecast_Data!E868</f>
        <v>0</v>
      </c>
      <c r="D874" s="1">
        <f>Forecast_Data!F868</f>
        <v>0</v>
      </c>
      <c r="E874" s="1">
        <f>Forecast_Data!G868</f>
        <v>0</v>
      </c>
      <c r="F874" s="1">
        <f>Forecast_Data!H868</f>
        <v>1</v>
      </c>
      <c r="G874" s="1">
        <f>Forecast_Data!I868</f>
        <v>0</v>
      </c>
      <c r="H874" s="1">
        <f>Forecast_Data!J868</f>
        <v>42</v>
      </c>
      <c r="I874" s="1">
        <f>Forecast_Data!K868</f>
        <v>0</v>
      </c>
      <c r="J874" s="1" t="str">
        <f>Forecast_Data!L868</f>
        <v>Rob Bironas</v>
      </c>
      <c r="K874" s="2">
        <f>VLOOKUP(J874,Estimates!$C$9:$F$35,4,FALSE)</f>
        <v>14.625151793868501</v>
      </c>
      <c r="L874" s="2">
        <f t="shared" si="57"/>
        <v>0.3306</v>
      </c>
      <c r="M874" s="13">
        <f t="shared" si="58"/>
        <v>0.87797597557734841</v>
      </c>
      <c r="N874" s="13">
        <f t="shared" si="59"/>
        <v>-0.87797597557734841</v>
      </c>
      <c r="O874" s="4">
        <f t="shared" si="60"/>
        <v>0.77084181369099669</v>
      </c>
    </row>
    <row r="875" spans="1:15" x14ac:dyDescent="0.25">
      <c r="A875" s="1">
        <f>Forecast_Data!C869</f>
        <v>2012</v>
      </c>
      <c r="B875" s="1">
        <v>1</v>
      </c>
      <c r="C875" s="1">
        <f>Forecast_Data!E869</f>
        <v>0</v>
      </c>
      <c r="D875" s="1">
        <f>Forecast_Data!F869</f>
        <v>0</v>
      </c>
      <c r="E875" s="1">
        <f>Forecast_Data!G869</f>
        <v>0</v>
      </c>
      <c r="F875" s="1">
        <f>Forecast_Data!H869</f>
        <v>1</v>
      </c>
      <c r="G875" s="1">
        <f>Forecast_Data!I869</f>
        <v>0</v>
      </c>
      <c r="H875" s="1">
        <f>Forecast_Data!J869</f>
        <v>40</v>
      </c>
      <c r="I875" s="1">
        <f>Forecast_Data!K869</f>
        <v>1</v>
      </c>
      <c r="J875" s="1" t="str">
        <f>Forecast_Data!L869</f>
        <v>Rob Bironas</v>
      </c>
      <c r="K875" s="2">
        <f>VLOOKUP(J875,Estimates!$C$9:$F$35,4,FALSE)</f>
        <v>14.625151793868501</v>
      </c>
      <c r="L875" s="2">
        <f t="shared" si="57"/>
        <v>0.3306</v>
      </c>
      <c r="M875" s="13">
        <f t="shared" si="58"/>
        <v>0.8971549281965232</v>
      </c>
      <c r="N875" s="13">
        <f t="shared" si="59"/>
        <v>0.1028450718034768</v>
      </c>
      <c r="O875" s="4">
        <f t="shared" si="60"/>
        <v>1.0577108794262298E-2</v>
      </c>
    </row>
    <row r="876" spans="1:15" x14ac:dyDescent="0.25">
      <c r="A876" s="1">
        <f>Forecast_Data!C870</f>
        <v>2012</v>
      </c>
      <c r="B876" s="1">
        <v>1</v>
      </c>
      <c r="C876" s="1">
        <f>Forecast_Data!E870</f>
        <v>0</v>
      </c>
      <c r="D876" s="1">
        <f>Forecast_Data!F870</f>
        <v>0</v>
      </c>
      <c r="E876" s="1">
        <f>Forecast_Data!G870</f>
        <v>0</v>
      </c>
      <c r="F876" s="1">
        <f>Forecast_Data!H870</f>
        <v>1</v>
      </c>
      <c r="G876" s="1">
        <f>Forecast_Data!I870</f>
        <v>0</v>
      </c>
      <c r="H876" s="1">
        <f>Forecast_Data!J870</f>
        <v>39</v>
      </c>
      <c r="I876" s="1">
        <f>Forecast_Data!K870</f>
        <v>1</v>
      </c>
      <c r="J876" s="1" t="str">
        <f>Forecast_Data!L870</f>
        <v>Rob Bironas</v>
      </c>
      <c r="K876" s="2">
        <f>VLOOKUP(J876,Estimates!$C$9:$F$35,4,FALSE)</f>
        <v>14.625151793868501</v>
      </c>
      <c r="L876" s="2">
        <f t="shared" si="57"/>
        <v>0.3306</v>
      </c>
      <c r="M876" s="13">
        <f t="shared" si="58"/>
        <v>0.90587449057493463</v>
      </c>
      <c r="N876" s="13">
        <f t="shared" si="59"/>
        <v>9.4125509425065368E-2</v>
      </c>
      <c r="O876" s="4">
        <f t="shared" si="60"/>
        <v>8.8596115245280702E-3</v>
      </c>
    </row>
    <row r="877" spans="1:15" x14ac:dyDescent="0.25">
      <c r="A877" s="1">
        <f>Forecast_Data!C871</f>
        <v>2012</v>
      </c>
      <c r="B877" s="1">
        <v>1</v>
      </c>
      <c r="C877" s="1">
        <f>Forecast_Data!E871</f>
        <v>0</v>
      </c>
      <c r="D877" s="1">
        <f>Forecast_Data!F871</f>
        <v>0</v>
      </c>
      <c r="E877" s="1">
        <f>Forecast_Data!G871</f>
        <v>0</v>
      </c>
      <c r="F877" s="1">
        <f>Forecast_Data!H871</f>
        <v>1</v>
      </c>
      <c r="G877" s="1">
        <f>Forecast_Data!I871</f>
        <v>0</v>
      </c>
      <c r="H877" s="1">
        <f>Forecast_Data!J871</f>
        <v>33</v>
      </c>
      <c r="I877" s="1">
        <f>Forecast_Data!K871</f>
        <v>1</v>
      </c>
      <c r="J877" s="1" t="str">
        <f>Forecast_Data!L871</f>
        <v>Rob Bironas</v>
      </c>
      <c r="K877" s="2">
        <f>VLOOKUP(J877,Estimates!$C$9:$F$35,4,FALSE)</f>
        <v>14.625151793868501</v>
      </c>
      <c r="L877" s="2">
        <f t="shared" si="57"/>
        <v>0.3306</v>
      </c>
      <c r="M877" s="13">
        <f t="shared" si="58"/>
        <v>0.94908078509286353</v>
      </c>
      <c r="N877" s="13">
        <f t="shared" si="59"/>
        <v>5.0919214907136467E-2</v>
      </c>
      <c r="O877" s="4">
        <f t="shared" si="60"/>
        <v>2.5927664467591486E-3</v>
      </c>
    </row>
    <row r="878" spans="1:15" x14ac:dyDescent="0.25">
      <c r="A878" s="1">
        <f>Forecast_Data!C872</f>
        <v>2012</v>
      </c>
      <c r="B878" s="1">
        <v>1</v>
      </c>
      <c r="C878" s="1">
        <f>Forecast_Data!E872</f>
        <v>0</v>
      </c>
      <c r="D878" s="1">
        <f>Forecast_Data!F872</f>
        <v>0</v>
      </c>
      <c r="E878" s="1">
        <f>Forecast_Data!G872</f>
        <v>1</v>
      </c>
      <c r="F878" s="1">
        <f>Forecast_Data!H872</f>
        <v>1</v>
      </c>
      <c r="G878" s="1">
        <f>Forecast_Data!I872</f>
        <v>0</v>
      </c>
      <c r="H878" s="1">
        <f>Forecast_Data!J872</f>
        <v>37</v>
      </c>
      <c r="I878" s="1">
        <f>Forecast_Data!K872</f>
        <v>1</v>
      </c>
      <c r="J878" s="1" t="str">
        <f>Forecast_Data!L872</f>
        <v>Rob Bironas</v>
      </c>
      <c r="K878" s="2">
        <f>VLOOKUP(J878,Estimates!$C$9:$F$35,4,FALSE)</f>
        <v>14.625151793868501</v>
      </c>
      <c r="L878" s="2">
        <f t="shared" si="57"/>
        <v>0.3306</v>
      </c>
      <c r="M878" s="13">
        <f t="shared" si="58"/>
        <v>0.90620914956081267</v>
      </c>
      <c r="N878" s="13">
        <f t="shared" si="59"/>
        <v>9.3790850439187334E-2</v>
      </c>
      <c r="O878" s="4">
        <f t="shared" si="60"/>
        <v>8.7967236261060067E-3</v>
      </c>
    </row>
    <row r="879" spans="1:15" x14ac:dyDescent="0.25">
      <c r="A879" s="1">
        <f>Forecast_Data!C873</f>
        <v>2012</v>
      </c>
      <c r="B879" s="1">
        <v>1</v>
      </c>
      <c r="C879" s="1">
        <f>Forecast_Data!E873</f>
        <v>0</v>
      </c>
      <c r="D879" s="1">
        <f>Forecast_Data!F873</f>
        <v>0</v>
      </c>
      <c r="E879" s="1">
        <f>Forecast_Data!G873</f>
        <v>1</v>
      </c>
      <c r="F879" s="1">
        <f>Forecast_Data!H873</f>
        <v>1</v>
      </c>
      <c r="G879" s="1">
        <f>Forecast_Data!I873</f>
        <v>0</v>
      </c>
      <c r="H879" s="1">
        <f>Forecast_Data!J873</f>
        <v>46</v>
      </c>
      <c r="I879" s="1">
        <f>Forecast_Data!K873</f>
        <v>0</v>
      </c>
      <c r="J879" s="1" t="str">
        <f>Forecast_Data!L873</f>
        <v>Rob Bironas</v>
      </c>
      <c r="K879" s="2">
        <f>VLOOKUP(J879,Estimates!$C$9:$F$35,4,FALSE)</f>
        <v>14.625151793868501</v>
      </c>
      <c r="L879" s="2">
        <f t="shared" si="57"/>
        <v>0.3306</v>
      </c>
      <c r="M879" s="13">
        <f t="shared" si="58"/>
        <v>0.79969700008723998</v>
      </c>
      <c r="N879" s="13">
        <f t="shared" si="59"/>
        <v>-0.79969700008723998</v>
      </c>
      <c r="O879" s="4">
        <f t="shared" si="60"/>
        <v>0.63951529194853107</v>
      </c>
    </row>
    <row r="880" spans="1:15" x14ac:dyDescent="0.25">
      <c r="A880" s="1">
        <f>Forecast_Data!C874</f>
        <v>2012</v>
      </c>
      <c r="B880" s="1">
        <v>1</v>
      </c>
      <c r="C880" s="1">
        <f>Forecast_Data!E874</f>
        <v>0</v>
      </c>
      <c r="D880" s="1">
        <f>Forecast_Data!F874</f>
        <v>1</v>
      </c>
      <c r="E880" s="1">
        <f>Forecast_Data!G874</f>
        <v>0</v>
      </c>
      <c r="F880" s="1">
        <f>Forecast_Data!H874</f>
        <v>1</v>
      </c>
      <c r="G880" s="1">
        <f>Forecast_Data!I874</f>
        <v>0</v>
      </c>
      <c r="H880" s="1">
        <f>Forecast_Data!J874</f>
        <v>48</v>
      </c>
      <c r="I880" s="1">
        <f>Forecast_Data!K874</f>
        <v>1</v>
      </c>
      <c r="J880" s="1" t="str">
        <f>Forecast_Data!L874</f>
        <v>Rob Bironas</v>
      </c>
      <c r="K880" s="2">
        <f>VLOOKUP(J880,Estimates!$C$9:$F$35,4,FALSE)</f>
        <v>14.625151793868501</v>
      </c>
      <c r="L880" s="2">
        <f t="shared" si="57"/>
        <v>0.3306</v>
      </c>
      <c r="M880" s="13">
        <f t="shared" si="58"/>
        <v>0.73388658960789632</v>
      </c>
      <c r="N880" s="13">
        <f t="shared" si="59"/>
        <v>0.26611341039210368</v>
      </c>
      <c r="O880" s="4">
        <f t="shared" si="60"/>
        <v>7.0816347190516188E-2</v>
      </c>
    </row>
    <row r="881" spans="1:15" x14ac:dyDescent="0.25">
      <c r="A881" s="1">
        <f>Forecast_Data!C875</f>
        <v>2013</v>
      </c>
      <c r="B881" s="1">
        <v>1</v>
      </c>
      <c r="C881" s="1">
        <f>Forecast_Data!E875</f>
        <v>0</v>
      </c>
      <c r="D881" s="1">
        <f>Forecast_Data!F875</f>
        <v>0</v>
      </c>
      <c r="E881" s="1">
        <f>Forecast_Data!G875</f>
        <v>0</v>
      </c>
      <c r="F881" s="1">
        <f>Forecast_Data!H875</f>
        <v>1</v>
      </c>
      <c r="G881" s="1">
        <f>Forecast_Data!I875</f>
        <v>0</v>
      </c>
      <c r="H881" s="1">
        <f>Forecast_Data!J875</f>
        <v>26</v>
      </c>
      <c r="I881" s="1">
        <f>Forecast_Data!K875</f>
        <v>1</v>
      </c>
      <c r="J881" s="1" t="str">
        <f>Forecast_Data!L875</f>
        <v>Rob Bironas</v>
      </c>
      <c r="K881" s="2">
        <f>VLOOKUP(J881,Estimates!$C$9:$F$35,4,FALSE)</f>
        <v>14.625151793868501</v>
      </c>
      <c r="L881" s="2">
        <f t="shared" si="57"/>
        <v>0.37260000000000004</v>
      </c>
      <c r="M881" s="13">
        <f t="shared" si="58"/>
        <v>0.98272246448495271</v>
      </c>
      <c r="N881" s="13">
        <f t="shared" si="59"/>
        <v>1.7277535515047293E-2</v>
      </c>
      <c r="O881" s="4">
        <f t="shared" si="60"/>
        <v>2.9851323347372053E-4</v>
      </c>
    </row>
    <row r="882" spans="1:15" x14ac:dyDescent="0.25">
      <c r="A882" s="1">
        <f>Forecast_Data!C876</f>
        <v>2013</v>
      </c>
      <c r="B882" s="1">
        <v>1</v>
      </c>
      <c r="C882" s="1">
        <f>Forecast_Data!E876</f>
        <v>0</v>
      </c>
      <c r="D882" s="1">
        <f>Forecast_Data!F876</f>
        <v>0</v>
      </c>
      <c r="E882" s="1">
        <f>Forecast_Data!G876</f>
        <v>0</v>
      </c>
      <c r="F882" s="1">
        <f>Forecast_Data!H876</f>
        <v>1</v>
      </c>
      <c r="G882" s="1">
        <f>Forecast_Data!I876</f>
        <v>0</v>
      </c>
      <c r="H882" s="1">
        <f>Forecast_Data!J876</f>
        <v>44</v>
      </c>
      <c r="I882" s="1">
        <f>Forecast_Data!K876</f>
        <v>1</v>
      </c>
      <c r="J882" s="1" t="str">
        <f>Forecast_Data!L876</f>
        <v>Rob Bironas</v>
      </c>
      <c r="K882" s="2">
        <f>VLOOKUP(J882,Estimates!$C$9:$F$35,4,FALSE)</f>
        <v>14.625151793868501</v>
      </c>
      <c r="L882" s="2">
        <f t="shared" si="57"/>
        <v>0.37260000000000004</v>
      </c>
      <c r="M882" s="13">
        <f t="shared" si="58"/>
        <v>0.86097303659737356</v>
      </c>
      <c r="N882" s="13">
        <f t="shared" si="59"/>
        <v>0.13902696340262644</v>
      </c>
      <c r="O882" s="4">
        <f t="shared" si="60"/>
        <v>1.9328496552955231E-2</v>
      </c>
    </row>
    <row r="883" spans="1:15" x14ac:dyDescent="0.25">
      <c r="A883" s="1">
        <f>Forecast_Data!C877</f>
        <v>2013</v>
      </c>
      <c r="B883" s="1">
        <v>1</v>
      </c>
      <c r="C883" s="1">
        <f>Forecast_Data!E877</f>
        <v>0</v>
      </c>
      <c r="D883" s="1">
        <f>Forecast_Data!F877</f>
        <v>0</v>
      </c>
      <c r="E883" s="1">
        <f>Forecast_Data!G877</f>
        <v>0</v>
      </c>
      <c r="F883" s="1">
        <f>Forecast_Data!H877</f>
        <v>1</v>
      </c>
      <c r="G883" s="1">
        <f>Forecast_Data!I877</f>
        <v>0</v>
      </c>
      <c r="H883" s="1">
        <f>Forecast_Data!J877</f>
        <v>27</v>
      </c>
      <c r="I883" s="1">
        <f>Forecast_Data!K877</f>
        <v>1</v>
      </c>
      <c r="J883" s="1" t="str">
        <f>Forecast_Data!L877</f>
        <v>Rob Bironas</v>
      </c>
      <c r="K883" s="2">
        <f>VLOOKUP(J883,Estimates!$C$9:$F$35,4,FALSE)</f>
        <v>14.625151793868501</v>
      </c>
      <c r="L883" s="2">
        <f t="shared" si="57"/>
        <v>0.37260000000000004</v>
      </c>
      <c r="M883" s="13">
        <f t="shared" si="58"/>
        <v>0.9793512578373178</v>
      </c>
      <c r="N883" s="13">
        <f t="shared" si="59"/>
        <v>2.0648742162682199E-2</v>
      </c>
      <c r="O883" s="4">
        <f t="shared" si="60"/>
        <v>4.2637055290092955E-4</v>
      </c>
    </row>
    <row r="884" spans="1:15" x14ac:dyDescent="0.25">
      <c r="A884" s="1">
        <f>Forecast_Data!C878</f>
        <v>2013</v>
      </c>
      <c r="B884" s="1">
        <v>1</v>
      </c>
      <c r="C884" s="1">
        <f>Forecast_Data!E878</f>
        <v>0</v>
      </c>
      <c r="D884" s="1">
        <f>Forecast_Data!F878</f>
        <v>0</v>
      </c>
      <c r="E884" s="1">
        <f>Forecast_Data!G878</f>
        <v>0</v>
      </c>
      <c r="F884" s="1">
        <f>Forecast_Data!H878</f>
        <v>1</v>
      </c>
      <c r="G884" s="1">
        <f>Forecast_Data!I878</f>
        <v>0</v>
      </c>
      <c r="H884" s="1">
        <f>Forecast_Data!J878</f>
        <v>20</v>
      </c>
      <c r="I884" s="1">
        <f>Forecast_Data!K878</f>
        <v>1</v>
      </c>
      <c r="J884" s="1" t="str">
        <f>Forecast_Data!L878</f>
        <v>Rob Bironas</v>
      </c>
      <c r="K884" s="2">
        <f>VLOOKUP(J884,Estimates!$C$9:$F$35,4,FALSE)</f>
        <v>14.625151793868501</v>
      </c>
      <c r="L884" s="2">
        <f t="shared" si="57"/>
        <v>0.37260000000000004</v>
      </c>
      <c r="M884" s="13">
        <f t="shared" si="58"/>
        <v>0.99547007722026981</v>
      </c>
      <c r="N884" s="13">
        <f t="shared" si="59"/>
        <v>4.5299227797301889E-3</v>
      </c>
      <c r="O884" s="4">
        <f t="shared" si="60"/>
        <v>2.0520200390318481E-5</v>
      </c>
    </row>
    <row r="885" spans="1:15" x14ac:dyDescent="0.25">
      <c r="A885" s="1">
        <f>Forecast_Data!C879</f>
        <v>2013</v>
      </c>
      <c r="B885" s="1">
        <v>1</v>
      </c>
      <c r="C885" s="1">
        <f>Forecast_Data!E879</f>
        <v>0</v>
      </c>
      <c r="D885" s="1">
        <f>Forecast_Data!F879</f>
        <v>0</v>
      </c>
      <c r="E885" s="1">
        <f>Forecast_Data!G879</f>
        <v>0</v>
      </c>
      <c r="F885" s="1">
        <f>Forecast_Data!H879</f>
        <v>1</v>
      </c>
      <c r="G885" s="1">
        <f>Forecast_Data!I879</f>
        <v>0</v>
      </c>
      <c r="H885" s="1">
        <f>Forecast_Data!J879</f>
        <v>43</v>
      </c>
      <c r="I885" s="1">
        <f>Forecast_Data!K879</f>
        <v>0</v>
      </c>
      <c r="J885" s="1" t="str">
        <f>Forecast_Data!L879</f>
        <v>Rob Bironas</v>
      </c>
      <c r="K885" s="2">
        <f>VLOOKUP(J885,Estimates!$C$9:$F$35,4,FALSE)</f>
        <v>14.625151793868501</v>
      </c>
      <c r="L885" s="2">
        <f t="shared" si="57"/>
        <v>0.37260000000000004</v>
      </c>
      <c r="M885" s="13">
        <f t="shared" si="58"/>
        <v>0.8721018274497303</v>
      </c>
      <c r="N885" s="13">
        <f t="shared" si="59"/>
        <v>-0.8721018274497303</v>
      </c>
      <c r="O885" s="4">
        <f t="shared" si="60"/>
        <v>0.76056159744115914</v>
      </c>
    </row>
    <row r="886" spans="1:15" x14ac:dyDescent="0.25">
      <c r="A886" s="1">
        <f>Forecast_Data!C880</f>
        <v>2013</v>
      </c>
      <c r="B886" s="1">
        <v>1</v>
      </c>
      <c r="C886" s="1">
        <f>Forecast_Data!E880</f>
        <v>0</v>
      </c>
      <c r="D886" s="1">
        <f>Forecast_Data!F880</f>
        <v>0</v>
      </c>
      <c r="E886" s="1">
        <f>Forecast_Data!G880</f>
        <v>0</v>
      </c>
      <c r="F886" s="1">
        <f>Forecast_Data!H880</f>
        <v>1</v>
      </c>
      <c r="G886" s="1">
        <f>Forecast_Data!I880</f>
        <v>0</v>
      </c>
      <c r="H886" s="1">
        <f>Forecast_Data!J880</f>
        <v>37</v>
      </c>
      <c r="I886" s="1">
        <f>Forecast_Data!K880</f>
        <v>1</v>
      </c>
      <c r="J886" s="1" t="str">
        <f>Forecast_Data!L880</f>
        <v>Rob Bironas</v>
      </c>
      <c r="K886" s="2">
        <f>VLOOKUP(J886,Estimates!$C$9:$F$35,4,FALSE)</f>
        <v>14.625151793868501</v>
      </c>
      <c r="L886" s="2">
        <f t="shared" si="57"/>
        <v>0.37260000000000004</v>
      </c>
      <c r="M886" s="13">
        <f t="shared" si="58"/>
        <v>0.92485498051363446</v>
      </c>
      <c r="N886" s="13">
        <f t="shared" si="59"/>
        <v>7.5145019486365539E-2</v>
      </c>
      <c r="O886" s="4">
        <f t="shared" si="60"/>
        <v>5.6467739536062564E-3</v>
      </c>
    </row>
    <row r="887" spans="1:15" x14ac:dyDescent="0.25">
      <c r="A887" s="1">
        <f>Forecast_Data!C881</f>
        <v>2013</v>
      </c>
      <c r="B887" s="1">
        <v>1</v>
      </c>
      <c r="C887" s="1">
        <f>Forecast_Data!E881</f>
        <v>0</v>
      </c>
      <c r="D887" s="1">
        <f>Forecast_Data!F881</f>
        <v>0</v>
      </c>
      <c r="E887" s="1">
        <f>Forecast_Data!G881</f>
        <v>0</v>
      </c>
      <c r="F887" s="1">
        <f>Forecast_Data!H881</f>
        <v>1</v>
      </c>
      <c r="G887" s="1">
        <f>Forecast_Data!I881</f>
        <v>0</v>
      </c>
      <c r="H887" s="1">
        <f>Forecast_Data!J881</f>
        <v>26</v>
      </c>
      <c r="I887" s="1">
        <f>Forecast_Data!K881</f>
        <v>1</v>
      </c>
      <c r="J887" s="1" t="str">
        <f>Forecast_Data!L881</f>
        <v>Rob Bironas</v>
      </c>
      <c r="K887" s="2">
        <f>VLOOKUP(J887,Estimates!$C$9:$F$35,4,FALSE)</f>
        <v>14.625151793868501</v>
      </c>
      <c r="L887" s="2">
        <f t="shared" si="57"/>
        <v>0.37260000000000004</v>
      </c>
      <c r="M887" s="13">
        <f t="shared" si="58"/>
        <v>0.98272246448495271</v>
      </c>
      <c r="N887" s="13">
        <f t="shared" si="59"/>
        <v>1.7277535515047293E-2</v>
      </c>
      <c r="O887" s="4">
        <f t="shared" si="60"/>
        <v>2.9851323347372053E-4</v>
      </c>
    </row>
    <row r="888" spans="1:15" x14ac:dyDescent="0.25">
      <c r="A888" s="1">
        <f>Forecast_Data!C882</f>
        <v>2013</v>
      </c>
      <c r="B888" s="1">
        <v>1</v>
      </c>
      <c r="C888" s="1">
        <f>Forecast_Data!E882</f>
        <v>0</v>
      </c>
      <c r="D888" s="1">
        <f>Forecast_Data!F882</f>
        <v>0</v>
      </c>
      <c r="E888" s="1">
        <f>Forecast_Data!G882</f>
        <v>1</v>
      </c>
      <c r="F888" s="1">
        <f>Forecast_Data!H882</f>
        <v>1</v>
      </c>
      <c r="G888" s="1">
        <f>Forecast_Data!I882</f>
        <v>0</v>
      </c>
      <c r="H888" s="1">
        <f>Forecast_Data!J882</f>
        <v>22</v>
      </c>
      <c r="I888" s="1">
        <f>Forecast_Data!K882</f>
        <v>1</v>
      </c>
      <c r="J888" s="1" t="str">
        <f>Forecast_Data!L882</f>
        <v>Rob Bironas</v>
      </c>
      <c r="K888" s="2">
        <f>VLOOKUP(J888,Estimates!$C$9:$F$35,4,FALSE)</f>
        <v>14.625151793868501</v>
      </c>
      <c r="L888" s="2">
        <f t="shared" si="57"/>
        <v>0.37260000000000004</v>
      </c>
      <c r="M888" s="13">
        <f t="shared" si="58"/>
        <v>0.990874506384125</v>
      </c>
      <c r="N888" s="13">
        <f t="shared" si="59"/>
        <v>9.1254936158750022E-3</v>
      </c>
      <c r="O888" s="4">
        <f t="shared" si="60"/>
        <v>8.3274633733375418E-5</v>
      </c>
    </row>
    <row r="889" spans="1:15" x14ac:dyDescent="0.25">
      <c r="A889" s="1">
        <f>Forecast_Data!C883</f>
        <v>2013</v>
      </c>
      <c r="B889" s="1">
        <v>1</v>
      </c>
      <c r="C889" s="1">
        <f>Forecast_Data!E883</f>
        <v>0</v>
      </c>
      <c r="D889" s="1">
        <f>Forecast_Data!F883</f>
        <v>0</v>
      </c>
      <c r="E889" s="1">
        <f>Forecast_Data!G883</f>
        <v>1</v>
      </c>
      <c r="F889" s="1">
        <f>Forecast_Data!H883</f>
        <v>1</v>
      </c>
      <c r="G889" s="1">
        <f>Forecast_Data!I883</f>
        <v>0</v>
      </c>
      <c r="H889" s="1">
        <f>Forecast_Data!J883</f>
        <v>32</v>
      </c>
      <c r="I889" s="1">
        <f>Forecast_Data!K883</f>
        <v>0</v>
      </c>
      <c r="J889" s="1" t="str">
        <f>Forecast_Data!L883</f>
        <v>Rob Bironas</v>
      </c>
      <c r="K889" s="2">
        <f>VLOOKUP(J889,Estimates!$C$9:$F$35,4,FALSE)</f>
        <v>14.625151793868501</v>
      </c>
      <c r="L889" s="2">
        <f t="shared" si="57"/>
        <v>0.37260000000000004</v>
      </c>
      <c r="M889" s="13">
        <f t="shared" si="58"/>
        <v>0.94763838445612203</v>
      </c>
      <c r="N889" s="13">
        <f t="shared" si="59"/>
        <v>-0.94763838445612203</v>
      </c>
      <c r="O889" s="4">
        <f t="shared" si="60"/>
        <v>0.89801850769460889</v>
      </c>
    </row>
    <row r="890" spans="1:15" x14ac:dyDescent="0.25">
      <c r="A890" s="1">
        <f>Forecast_Data!C884</f>
        <v>2013</v>
      </c>
      <c r="B890" s="1">
        <v>1</v>
      </c>
      <c r="C890" s="1">
        <f>Forecast_Data!E884</f>
        <v>0</v>
      </c>
      <c r="D890" s="1">
        <f>Forecast_Data!F884</f>
        <v>0</v>
      </c>
      <c r="E890" s="1">
        <f>Forecast_Data!G884</f>
        <v>0</v>
      </c>
      <c r="F890" s="1">
        <f>Forecast_Data!H884</f>
        <v>0</v>
      </c>
      <c r="G890" s="1">
        <f>Forecast_Data!I884</f>
        <v>0</v>
      </c>
      <c r="H890" s="1">
        <f>Forecast_Data!J884</f>
        <v>38</v>
      </c>
      <c r="I890" s="1">
        <f>Forecast_Data!K884</f>
        <v>1</v>
      </c>
      <c r="J890" s="1" t="str">
        <f>Forecast_Data!L884</f>
        <v>Rob Bironas</v>
      </c>
      <c r="K890" s="2">
        <f>VLOOKUP(J890,Estimates!$C$9:$F$35,4,FALSE)</f>
        <v>14.625151793868501</v>
      </c>
      <c r="L890" s="2">
        <f t="shared" si="57"/>
        <v>0.37260000000000004</v>
      </c>
      <c r="M890" s="13">
        <f t="shared" si="58"/>
        <v>0.93337606828450803</v>
      </c>
      <c r="N890" s="13">
        <f t="shared" si="59"/>
        <v>6.6623931715491969E-2</v>
      </c>
      <c r="O890" s="4">
        <f t="shared" si="60"/>
        <v>4.4387482772305364E-3</v>
      </c>
    </row>
    <row r="891" spans="1:15" x14ac:dyDescent="0.25">
      <c r="A891" s="1">
        <f>Forecast_Data!C885</f>
        <v>2013</v>
      </c>
      <c r="B891" s="1">
        <v>1</v>
      </c>
      <c r="C891" s="1">
        <f>Forecast_Data!E885</f>
        <v>0</v>
      </c>
      <c r="D891" s="1">
        <f>Forecast_Data!F885</f>
        <v>0</v>
      </c>
      <c r="E891" s="1">
        <f>Forecast_Data!G885</f>
        <v>0</v>
      </c>
      <c r="F891" s="1">
        <f>Forecast_Data!H885</f>
        <v>0</v>
      </c>
      <c r="G891" s="1">
        <f>Forecast_Data!I885</f>
        <v>0</v>
      </c>
      <c r="H891" s="1">
        <f>Forecast_Data!J885</f>
        <v>25</v>
      </c>
      <c r="I891" s="1">
        <f>Forecast_Data!K885</f>
        <v>1</v>
      </c>
      <c r="J891" s="1" t="str">
        <f>Forecast_Data!L885</f>
        <v>Rob Bironas</v>
      </c>
      <c r="K891" s="2">
        <f>VLOOKUP(J891,Estimates!$C$9:$F$35,4,FALSE)</f>
        <v>14.625151793868501</v>
      </c>
      <c r="L891" s="2">
        <f t="shared" si="57"/>
        <v>0.37260000000000004</v>
      </c>
      <c r="M891" s="13">
        <f t="shared" si="58"/>
        <v>0.9886470736859464</v>
      </c>
      <c r="N891" s="13">
        <f t="shared" si="59"/>
        <v>1.1352926314053602E-2</v>
      </c>
      <c r="O891" s="4">
        <f t="shared" si="60"/>
        <v>1.2888893589233069E-4</v>
      </c>
    </row>
    <row r="892" spans="1:15" x14ac:dyDescent="0.25">
      <c r="A892" s="1">
        <f>Forecast_Data!C886</f>
        <v>2013</v>
      </c>
      <c r="B892" s="1">
        <v>1</v>
      </c>
      <c r="C892" s="1">
        <f>Forecast_Data!E886</f>
        <v>0</v>
      </c>
      <c r="D892" s="1">
        <f>Forecast_Data!F886</f>
        <v>0</v>
      </c>
      <c r="E892" s="1">
        <f>Forecast_Data!G886</f>
        <v>0</v>
      </c>
      <c r="F892" s="1">
        <f>Forecast_Data!H886</f>
        <v>1</v>
      </c>
      <c r="G892" s="1">
        <f>Forecast_Data!I886</f>
        <v>0</v>
      </c>
      <c r="H892" s="1">
        <f>Forecast_Data!J886</f>
        <v>31</v>
      </c>
      <c r="I892" s="1">
        <f>Forecast_Data!K886</f>
        <v>1</v>
      </c>
      <c r="J892" s="1" t="str">
        <f>Forecast_Data!L886</f>
        <v>Rob Bironas</v>
      </c>
      <c r="K892" s="2">
        <f>VLOOKUP(J892,Estimates!$C$9:$F$35,4,FALSE)</f>
        <v>14.625151793868501</v>
      </c>
      <c r="L892" s="2">
        <f t="shared" si="57"/>
        <v>0.37260000000000004</v>
      </c>
      <c r="M892" s="13">
        <f t="shared" si="58"/>
        <v>0.96200212489565662</v>
      </c>
      <c r="N892" s="13">
        <f t="shared" si="59"/>
        <v>3.7997875104343382E-2</v>
      </c>
      <c r="O892" s="4">
        <f t="shared" si="60"/>
        <v>1.4438385124452785E-3</v>
      </c>
    </row>
    <row r="893" spans="1:15" x14ac:dyDescent="0.25">
      <c r="A893" s="1">
        <f>Forecast_Data!C887</f>
        <v>2013</v>
      </c>
      <c r="B893" s="1">
        <v>1</v>
      </c>
      <c r="C893" s="1">
        <f>Forecast_Data!E887</f>
        <v>0</v>
      </c>
      <c r="D893" s="1">
        <f>Forecast_Data!F887</f>
        <v>0</v>
      </c>
      <c r="E893" s="1">
        <f>Forecast_Data!G887</f>
        <v>0</v>
      </c>
      <c r="F893" s="1">
        <f>Forecast_Data!H887</f>
        <v>1</v>
      </c>
      <c r="G893" s="1">
        <f>Forecast_Data!I887</f>
        <v>0</v>
      </c>
      <c r="H893" s="1">
        <f>Forecast_Data!J887</f>
        <v>39</v>
      </c>
      <c r="I893" s="1">
        <f>Forecast_Data!K887</f>
        <v>1</v>
      </c>
      <c r="J893" s="1" t="str">
        <f>Forecast_Data!L887</f>
        <v>Rob Bironas</v>
      </c>
      <c r="K893" s="2">
        <f>VLOOKUP(J893,Estimates!$C$9:$F$35,4,FALSE)</f>
        <v>14.625151793868501</v>
      </c>
      <c r="L893" s="2">
        <f t="shared" si="57"/>
        <v>0.37260000000000004</v>
      </c>
      <c r="M893" s="13">
        <f t="shared" si="58"/>
        <v>0.90939512546122303</v>
      </c>
      <c r="N893" s="13">
        <f t="shared" si="59"/>
        <v>9.0604874538776969E-2</v>
      </c>
      <c r="O893" s="4">
        <f t="shared" si="60"/>
        <v>8.2092432901875144E-3</v>
      </c>
    </row>
    <row r="894" spans="1:15" x14ac:dyDescent="0.25">
      <c r="A894" s="1">
        <f>Forecast_Data!C888</f>
        <v>2013</v>
      </c>
      <c r="B894" s="1">
        <v>1</v>
      </c>
      <c r="C894" s="1">
        <f>Forecast_Data!E888</f>
        <v>0</v>
      </c>
      <c r="D894" s="1">
        <f>Forecast_Data!F888</f>
        <v>0</v>
      </c>
      <c r="E894" s="1">
        <f>Forecast_Data!G888</f>
        <v>0</v>
      </c>
      <c r="F894" s="1">
        <f>Forecast_Data!H888</f>
        <v>1</v>
      </c>
      <c r="G894" s="1">
        <f>Forecast_Data!I888</f>
        <v>0</v>
      </c>
      <c r="H894" s="1">
        <f>Forecast_Data!J888</f>
        <v>37</v>
      </c>
      <c r="I894" s="1">
        <f>Forecast_Data!K888</f>
        <v>1</v>
      </c>
      <c r="J894" s="1" t="str">
        <f>Forecast_Data!L888</f>
        <v>Rob Bironas</v>
      </c>
      <c r="K894" s="2">
        <f>VLOOKUP(J894,Estimates!$C$9:$F$35,4,FALSE)</f>
        <v>14.625151793868501</v>
      </c>
      <c r="L894" s="2">
        <f t="shared" si="57"/>
        <v>0.37260000000000004</v>
      </c>
      <c r="M894" s="13">
        <f t="shared" si="58"/>
        <v>0.92485498051363446</v>
      </c>
      <c r="N894" s="13">
        <f t="shared" si="59"/>
        <v>7.5145019486365539E-2</v>
      </c>
      <c r="O894" s="4">
        <f t="shared" si="60"/>
        <v>5.6467739536062564E-3</v>
      </c>
    </row>
    <row r="895" spans="1:15" x14ac:dyDescent="0.25">
      <c r="A895" s="1">
        <f>Forecast_Data!C889</f>
        <v>2013</v>
      </c>
      <c r="B895" s="1">
        <v>1</v>
      </c>
      <c r="C895" s="1">
        <f>Forecast_Data!E889</f>
        <v>0</v>
      </c>
      <c r="D895" s="1">
        <f>Forecast_Data!F889</f>
        <v>1</v>
      </c>
      <c r="E895" s="1">
        <f>Forecast_Data!G889</f>
        <v>0</v>
      </c>
      <c r="F895" s="1">
        <f>Forecast_Data!H889</f>
        <v>1</v>
      </c>
      <c r="G895" s="1">
        <f>Forecast_Data!I889</f>
        <v>0</v>
      </c>
      <c r="H895" s="1">
        <f>Forecast_Data!J889</f>
        <v>25</v>
      </c>
      <c r="I895" s="1">
        <f>Forecast_Data!K889</f>
        <v>1</v>
      </c>
      <c r="J895" s="1" t="str">
        <f>Forecast_Data!L889</f>
        <v>Rob Bironas</v>
      </c>
      <c r="K895" s="2">
        <f>VLOOKUP(J895,Estimates!$C$9:$F$35,4,FALSE)</f>
        <v>14.625151793868501</v>
      </c>
      <c r="L895" s="2">
        <f t="shared" si="57"/>
        <v>0.37260000000000004</v>
      </c>
      <c r="M895" s="13">
        <f t="shared" si="58"/>
        <v>0.979596494409533</v>
      </c>
      <c r="N895" s="13">
        <f t="shared" si="59"/>
        <v>2.0403505590466997E-2</v>
      </c>
      <c r="O895" s="4">
        <f t="shared" si="60"/>
        <v>4.1630304038021802E-4</v>
      </c>
    </row>
    <row r="896" spans="1:15" x14ac:dyDescent="0.25">
      <c r="A896" s="1">
        <f>Forecast_Data!C890</f>
        <v>2013</v>
      </c>
      <c r="B896" s="1">
        <v>1</v>
      </c>
      <c r="C896" s="1">
        <f>Forecast_Data!E890</f>
        <v>0</v>
      </c>
      <c r="D896" s="1">
        <f>Forecast_Data!F890</f>
        <v>1</v>
      </c>
      <c r="E896" s="1">
        <f>Forecast_Data!G890</f>
        <v>0</v>
      </c>
      <c r="F896" s="1">
        <f>Forecast_Data!H890</f>
        <v>1</v>
      </c>
      <c r="G896" s="1">
        <f>Forecast_Data!I890</f>
        <v>0</v>
      </c>
      <c r="H896" s="1">
        <f>Forecast_Data!J890</f>
        <v>38</v>
      </c>
      <c r="I896" s="1">
        <f>Forecast_Data!K890</f>
        <v>1</v>
      </c>
      <c r="J896" s="1" t="str">
        <f>Forecast_Data!L890</f>
        <v>Rob Bironas</v>
      </c>
      <c r="K896" s="2">
        <f>VLOOKUP(J896,Estimates!$C$9:$F$35,4,FALSE)</f>
        <v>14.625151793868501</v>
      </c>
      <c r="L896" s="2">
        <f t="shared" si="57"/>
        <v>0.37260000000000004</v>
      </c>
      <c r="M896" s="13">
        <f t="shared" si="58"/>
        <v>0.88537207001467233</v>
      </c>
      <c r="N896" s="13">
        <f t="shared" si="59"/>
        <v>0.11462792998532767</v>
      </c>
      <c r="O896" s="4">
        <f t="shared" si="60"/>
        <v>1.3139562332721183E-2</v>
      </c>
    </row>
    <row r="897" spans="1:15" x14ac:dyDescent="0.25">
      <c r="A897" s="1">
        <f>Forecast_Data!C891</f>
        <v>2013</v>
      </c>
      <c r="B897" s="1">
        <v>1</v>
      </c>
      <c r="C897" s="1">
        <f>Forecast_Data!E891</f>
        <v>0</v>
      </c>
      <c r="D897" s="1">
        <f>Forecast_Data!F891</f>
        <v>0</v>
      </c>
      <c r="E897" s="1">
        <f>Forecast_Data!G891</f>
        <v>0</v>
      </c>
      <c r="F897" s="1">
        <f>Forecast_Data!H891</f>
        <v>1</v>
      </c>
      <c r="G897" s="1">
        <f>Forecast_Data!I891</f>
        <v>0</v>
      </c>
      <c r="H897" s="1">
        <f>Forecast_Data!J891</f>
        <v>33</v>
      </c>
      <c r="I897" s="1">
        <f>Forecast_Data!K891</f>
        <v>1</v>
      </c>
      <c r="J897" s="1" t="str">
        <f>Forecast_Data!L891</f>
        <v>Rob Bironas</v>
      </c>
      <c r="K897" s="2">
        <f>VLOOKUP(J897,Estimates!$C$9:$F$35,4,FALSE)</f>
        <v>14.625151793868501</v>
      </c>
      <c r="L897" s="2">
        <f t="shared" si="57"/>
        <v>0.37260000000000004</v>
      </c>
      <c r="M897" s="13">
        <f t="shared" si="58"/>
        <v>0.95107263408835652</v>
      </c>
      <c r="N897" s="13">
        <f t="shared" si="59"/>
        <v>4.8927365911643483E-2</v>
      </c>
      <c r="O897" s="4">
        <f t="shared" si="60"/>
        <v>2.3938871350518529E-3</v>
      </c>
    </row>
    <row r="898" spans="1:15" x14ac:dyDescent="0.25">
      <c r="A898" s="1">
        <f>Forecast_Data!C892</f>
        <v>2013</v>
      </c>
      <c r="B898" s="1">
        <v>1</v>
      </c>
      <c r="C898" s="1">
        <f>Forecast_Data!E892</f>
        <v>0</v>
      </c>
      <c r="D898" s="1">
        <f>Forecast_Data!F892</f>
        <v>0</v>
      </c>
      <c r="E898" s="1">
        <f>Forecast_Data!G892</f>
        <v>0</v>
      </c>
      <c r="F898" s="1">
        <f>Forecast_Data!H892</f>
        <v>1</v>
      </c>
      <c r="G898" s="1">
        <f>Forecast_Data!I892</f>
        <v>0</v>
      </c>
      <c r="H898" s="1">
        <f>Forecast_Data!J892</f>
        <v>22</v>
      </c>
      <c r="I898" s="1">
        <f>Forecast_Data!K892</f>
        <v>1</v>
      </c>
      <c r="J898" s="1" t="str">
        <f>Forecast_Data!L892</f>
        <v>Rob Bironas</v>
      </c>
      <c r="K898" s="2">
        <f>VLOOKUP(J898,Estimates!$C$9:$F$35,4,FALSE)</f>
        <v>14.625151793868501</v>
      </c>
      <c r="L898" s="2">
        <f t="shared" si="57"/>
        <v>0.37260000000000004</v>
      </c>
      <c r="M898" s="13">
        <f t="shared" si="58"/>
        <v>0.99251640453251133</v>
      </c>
      <c r="N898" s="13">
        <f t="shared" si="59"/>
        <v>7.4835954674886684E-3</v>
      </c>
      <c r="O898" s="4">
        <f t="shared" si="60"/>
        <v>5.6004201121016943E-5</v>
      </c>
    </row>
    <row r="899" spans="1:15" x14ac:dyDescent="0.25">
      <c r="A899" s="1">
        <f>Forecast_Data!C893</f>
        <v>2013</v>
      </c>
      <c r="B899" s="1">
        <v>1</v>
      </c>
      <c r="C899" s="1">
        <f>Forecast_Data!E893</f>
        <v>0</v>
      </c>
      <c r="D899" s="1">
        <f>Forecast_Data!F893</f>
        <v>0</v>
      </c>
      <c r="E899" s="1">
        <f>Forecast_Data!G893</f>
        <v>0</v>
      </c>
      <c r="F899" s="1">
        <f>Forecast_Data!H893</f>
        <v>1</v>
      </c>
      <c r="G899" s="1">
        <f>Forecast_Data!I893</f>
        <v>0</v>
      </c>
      <c r="H899" s="1">
        <f>Forecast_Data!J893</f>
        <v>23</v>
      </c>
      <c r="I899" s="1">
        <f>Forecast_Data!K893</f>
        <v>1</v>
      </c>
      <c r="J899" s="1" t="str">
        <f>Forecast_Data!L893</f>
        <v>Rob Bironas</v>
      </c>
      <c r="K899" s="2">
        <f>VLOOKUP(J899,Estimates!$C$9:$F$35,4,FALSE)</f>
        <v>14.625151793868501</v>
      </c>
      <c r="L899" s="2">
        <f t="shared" si="57"/>
        <v>0.37260000000000004</v>
      </c>
      <c r="M899" s="13">
        <f t="shared" si="58"/>
        <v>0.99058977296754103</v>
      </c>
      <c r="N899" s="13">
        <f t="shared" si="59"/>
        <v>9.4102270324589732E-3</v>
      </c>
      <c r="O899" s="4">
        <f t="shared" si="60"/>
        <v>8.8552372802421612E-5</v>
      </c>
    </row>
    <row r="900" spans="1:15" x14ac:dyDescent="0.25">
      <c r="A900" s="1">
        <f>Forecast_Data!C894</f>
        <v>2013</v>
      </c>
      <c r="B900" s="1">
        <v>1</v>
      </c>
      <c r="C900" s="1">
        <f>Forecast_Data!E894</f>
        <v>0</v>
      </c>
      <c r="D900" s="1">
        <f>Forecast_Data!F894</f>
        <v>1</v>
      </c>
      <c r="E900" s="1">
        <f>Forecast_Data!G894</f>
        <v>0</v>
      </c>
      <c r="F900" s="1">
        <f>Forecast_Data!H894</f>
        <v>1</v>
      </c>
      <c r="G900" s="1">
        <f>Forecast_Data!I894</f>
        <v>0</v>
      </c>
      <c r="H900" s="1">
        <f>Forecast_Data!J894</f>
        <v>45</v>
      </c>
      <c r="I900" s="1">
        <f>Forecast_Data!K894</f>
        <v>1</v>
      </c>
      <c r="J900" s="1" t="str">
        <f>Forecast_Data!L894</f>
        <v>Rob Bironas</v>
      </c>
      <c r="K900" s="2">
        <f>VLOOKUP(J900,Estimates!$C$9:$F$35,4,FALSE)</f>
        <v>14.625151793868501</v>
      </c>
      <c r="L900" s="2">
        <f t="shared" si="57"/>
        <v>0.37260000000000004</v>
      </c>
      <c r="M900" s="13">
        <f t="shared" si="58"/>
        <v>0.79631416494368512</v>
      </c>
      <c r="N900" s="13">
        <f t="shared" si="59"/>
        <v>0.20368583505631488</v>
      </c>
      <c r="O900" s="4">
        <f t="shared" si="60"/>
        <v>4.1487919402588308E-2</v>
      </c>
    </row>
    <row r="901" spans="1:15" x14ac:dyDescent="0.25">
      <c r="A901" s="1">
        <f>Forecast_Data!C895</f>
        <v>2013</v>
      </c>
      <c r="B901" s="1">
        <v>1</v>
      </c>
      <c r="C901" s="1">
        <f>Forecast_Data!E895</f>
        <v>0</v>
      </c>
      <c r="D901" s="1">
        <f>Forecast_Data!F895</f>
        <v>1</v>
      </c>
      <c r="E901" s="1">
        <f>Forecast_Data!G895</f>
        <v>0</v>
      </c>
      <c r="F901" s="1">
        <f>Forecast_Data!H895</f>
        <v>1</v>
      </c>
      <c r="G901" s="1">
        <f>Forecast_Data!I895</f>
        <v>0</v>
      </c>
      <c r="H901" s="1">
        <f>Forecast_Data!J895</f>
        <v>50</v>
      </c>
      <c r="I901" s="1">
        <f>Forecast_Data!K895</f>
        <v>0</v>
      </c>
      <c r="J901" s="1" t="str">
        <f>Forecast_Data!L895</f>
        <v>Rob Bironas</v>
      </c>
      <c r="K901" s="2">
        <f>VLOOKUP(J901,Estimates!$C$9:$F$35,4,FALSE)</f>
        <v>14.625151793868501</v>
      </c>
      <c r="L901" s="2">
        <f t="shared" si="57"/>
        <v>0.37260000000000004</v>
      </c>
      <c r="M901" s="13">
        <f t="shared" si="58"/>
        <v>0.69694521469614235</v>
      </c>
      <c r="N901" s="13">
        <f t="shared" si="59"/>
        <v>-0.69694521469614235</v>
      </c>
      <c r="O901" s="4">
        <f t="shared" si="60"/>
        <v>0.48573263228785196</v>
      </c>
    </row>
    <row r="902" spans="1:15" x14ac:dyDescent="0.25">
      <c r="A902" s="1">
        <f>Forecast_Data!C896</f>
        <v>2013</v>
      </c>
      <c r="B902" s="1">
        <v>1</v>
      </c>
      <c r="C902" s="1">
        <f>Forecast_Data!E896</f>
        <v>0</v>
      </c>
      <c r="D902" s="1">
        <f>Forecast_Data!F896</f>
        <v>1</v>
      </c>
      <c r="E902" s="1">
        <f>Forecast_Data!G896</f>
        <v>0</v>
      </c>
      <c r="F902" s="1">
        <f>Forecast_Data!H896</f>
        <v>1</v>
      </c>
      <c r="G902" s="1">
        <f>Forecast_Data!I896</f>
        <v>0</v>
      </c>
      <c r="H902" s="1">
        <f>Forecast_Data!J896</f>
        <v>24</v>
      </c>
      <c r="I902" s="1">
        <f>Forecast_Data!K896</f>
        <v>1</v>
      </c>
      <c r="J902" s="1" t="str">
        <f>Forecast_Data!L896</f>
        <v>Rob Bironas</v>
      </c>
      <c r="K902" s="2">
        <f>VLOOKUP(J902,Estimates!$C$9:$F$35,4,FALSE)</f>
        <v>14.625151793868501</v>
      </c>
      <c r="L902" s="2">
        <f t="shared" si="57"/>
        <v>0.37260000000000004</v>
      </c>
      <c r="M902" s="13">
        <f t="shared" si="58"/>
        <v>0.98331462417081028</v>
      </c>
      <c r="N902" s="13">
        <f t="shared" si="59"/>
        <v>1.6685375829189719E-2</v>
      </c>
      <c r="O902" s="4">
        <f t="shared" si="60"/>
        <v>2.7840176656130852E-4</v>
      </c>
    </row>
    <row r="903" spans="1:15" x14ac:dyDescent="0.25">
      <c r="A903" s="1">
        <f>Forecast_Data!C897</f>
        <v>2013</v>
      </c>
      <c r="B903" s="1">
        <v>1</v>
      </c>
      <c r="C903" s="1">
        <f>Forecast_Data!E897</f>
        <v>0</v>
      </c>
      <c r="D903" s="1">
        <f>Forecast_Data!F897</f>
        <v>0</v>
      </c>
      <c r="E903" s="1">
        <f>Forecast_Data!G897</f>
        <v>1</v>
      </c>
      <c r="F903" s="1">
        <f>Forecast_Data!H897</f>
        <v>1</v>
      </c>
      <c r="G903" s="1">
        <f>Forecast_Data!I897</f>
        <v>0</v>
      </c>
      <c r="H903" s="1">
        <f>Forecast_Data!J897</f>
        <v>45</v>
      </c>
      <c r="I903" s="1">
        <f>Forecast_Data!K897</f>
        <v>1</v>
      </c>
      <c r="J903" s="1" t="str">
        <f>Forecast_Data!L897</f>
        <v>Rob Bironas</v>
      </c>
      <c r="K903" s="2">
        <f>VLOOKUP(J903,Estimates!$C$9:$F$35,4,FALSE)</f>
        <v>14.625151793868501</v>
      </c>
      <c r="L903" s="2">
        <f t="shared" si="57"/>
        <v>0.37260000000000004</v>
      </c>
      <c r="M903" s="13">
        <f t="shared" si="58"/>
        <v>0.82139995025037138</v>
      </c>
      <c r="N903" s="13">
        <f t="shared" si="59"/>
        <v>0.17860004974962862</v>
      </c>
      <c r="O903" s="4">
        <f t="shared" si="60"/>
        <v>3.1897977770569817E-2</v>
      </c>
    </row>
    <row r="904" spans="1:15" x14ac:dyDescent="0.25">
      <c r="A904" s="1">
        <f>Forecast_Data!C898</f>
        <v>2013</v>
      </c>
      <c r="B904" s="1">
        <v>1</v>
      </c>
      <c r="C904" s="1">
        <f>Forecast_Data!E898</f>
        <v>0</v>
      </c>
      <c r="D904" s="1">
        <f>Forecast_Data!F898</f>
        <v>0</v>
      </c>
      <c r="E904" s="1">
        <f>Forecast_Data!G898</f>
        <v>1</v>
      </c>
      <c r="F904" s="1">
        <f>Forecast_Data!H898</f>
        <v>1</v>
      </c>
      <c r="G904" s="1">
        <f>Forecast_Data!I898</f>
        <v>0</v>
      </c>
      <c r="H904" s="1">
        <f>Forecast_Data!J898</f>
        <v>52</v>
      </c>
      <c r="I904" s="1">
        <f>Forecast_Data!K898</f>
        <v>1</v>
      </c>
      <c r="J904" s="1" t="str">
        <f>Forecast_Data!L898</f>
        <v>Rob Bironas</v>
      </c>
      <c r="K904" s="2">
        <f>VLOOKUP(J904,Estimates!$C$9:$F$35,4,FALSE)</f>
        <v>14.625151793868501</v>
      </c>
      <c r="L904" s="2">
        <f t="shared" si="57"/>
        <v>0.37260000000000004</v>
      </c>
      <c r="M904" s="13">
        <f t="shared" si="58"/>
        <v>0.6791600882367631</v>
      </c>
      <c r="N904" s="13">
        <f t="shared" si="59"/>
        <v>0.3208399117632369</v>
      </c>
      <c r="O904" s="4">
        <f t="shared" si="60"/>
        <v>0.10293824898024163</v>
      </c>
    </row>
    <row r="905" spans="1:15" x14ac:dyDescent="0.25">
      <c r="A905" s="1">
        <f>Forecast_Data!C899</f>
        <v>2013</v>
      </c>
      <c r="B905" s="1">
        <v>1</v>
      </c>
      <c r="C905" s="1">
        <f>Forecast_Data!E899</f>
        <v>0</v>
      </c>
      <c r="D905" s="1">
        <f>Forecast_Data!F899</f>
        <v>0</v>
      </c>
      <c r="E905" s="1">
        <f>Forecast_Data!G899</f>
        <v>0</v>
      </c>
      <c r="F905" s="1">
        <f>Forecast_Data!H899</f>
        <v>1</v>
      </c>
      <c r="G905" s="1">
        <f>Forecast_Data!I899</f>
        <v>0</v>
      </c>
      <c r="H905" s="1">
        <f>Forecast_Data!J899</f>
        <v>42</v>
      </c>
      <c r="I905" s="1">
        <f>Forecast_Data!K899</f>
        <v>1</v>
      </c>
      <c r="J905" s="1" t="str">
        <f>Forecast_Data!L899</f>
        <v>Rob Bironas</v>
      </c>
      <c r="K905" s="2">
        <f>VLOOKUP(J905,Estimates!$C$9:$F$35,4,FALSE)</f>
        <v>14.625151793868501</v>
      </c>
      <c r="L905" s="2">
        <f t="shared" ref="L905:L968" si="61">IF(A905=2012,$A$5,IF(A905=2013,$B$5,IF(A905=2014,$C$5,$D$5)))</f>
        <v>0.37260000000000004</v>
      </c>
      <c r="M905" s="13">
        <f t="shared" ref="M905:M968" si="62">1/(1+EXP(-(SUMPRODUCT($A$3:$G$3,B905:H905)+$H$3*H905^2+$I$3*H905^3+K905+L905)))</f>
        <v>0.88240465414763325</v>
      </c>
      <c r="N905" s="13">
        <f t="shared" ref="N905:N968" si="63">I905-M905</f>
        <v>0.11759534585236675</v>
      </c>
      <c r="O905" s="4">
        <f t="shared" ref="O905:O968" si="64">N905^2</f>
        <v>1.3828665366137751E-2</v>
      </c>
    </row>
    <row r="906" spans="1:15" x14ac:dyDescent="0.25">
      <c r="A906" s="1">
        <f>Forecast_Data!C900</f>
        <v>2013</v>
      </c>
      <c r="B906" s="1">
        <v>1</v>
      </c>
      <c r="C906" s="1">
        <f>Forecast_Data!E900</f>
        <v>0</v>
      </c>
      <c r="D906" s="1">
        <f>Forecast_Data!F900</f>
        <v>0</v>
      </c>
      <c r="E906" s="1">
        <f>Forecast_Data!G900</f>
        <v>0</v>
      </c>
      <c r="F906" s="1">
        <f>Forecast_Data!H900</f>
        <v>1</v>
      </c>
      <c r="G906" s="1">
        <f>Forecast_Data!I900</f>
        <v>0</v>
      </c>
      <c r="H906" s="1">
        <f>Forecast_Data!J900</f>
        <v>55</v>
      </c>
      <c r="I906" s="1">
        <f>Forecast_Data!K900</f>
        <v>1</v>
      </c>
      <c r="J906" s="1" t="str">
        <f>Forecast_Data!L900</f>
        <v>Rob Bironas</v>
      </c>
      <c r="K906" s="2">
        <f>VLOOKUP(J906,Estimates!$C$9:$F$35,4,FALSE)</f>
        <v>14.625151793868501</v>
      </c>
      <c r="L906" s="2">
        <f t="shared" si="61"/>
        <v>0.37260000000000004</v>
      </c>
      <c r="M906" s="13">
        <f t="shared" si="62"/>
        <v>0.62927174902063565</v>
      </c>
      <c r="N906" s="13">
        <f t="shared" si="63"/>
        <v>0.37072825097936435</v>
      </c>
      <c r="O906" s="4">
        <f t="shared" si="64"/>
        <v>0.13743943607421857</v>
      </c>
    </row>
    <row r="907" spans="1:15" x14ac:dyDescent="0.25">
      <c r="A907" s="1">
        <f>Forecast_Data!C901</f>
        <v>2013</v>
      </c>
      <c r="B907" s="1">
        <v>1</v>
      </c>
      <c r="C907" s="1">
        <f>Forecast_Data!E901</f>
        <v>0</v>
      </c>
      <c r="D907" s="1">
        <f>Forecast_Data!F901</f>
        <v>0</v>
      </c>
      <c r="E907" s="1">
        <f>Forecast_Data!G901</f>
        <v>0</v>
      </c>
      <c r="F907" s="1">
        <f>Forecast_Data!H901</f>
        <v>1</v>
      </c>
      <c r="G907" s="1">
        <f>Forecast_Data!I901</f>
        <v>0</v>
      </c>
      <c r="H907" s="1">
        <f>Forecast_Data!J901</f>
        <v>37</v>
      </c>
      <c r="I907" s="1">
        <f>Forecast_Data!K901</f>
        <v>1</v>
      </c>
      <c r="J907" s="1" t="str">
        <f>Forecast_Data!L901</f>
        <v>Rob Bironas</v>
      </c>
      <c r="K907" s="2">
        <f>VLOOKUP(J907,Estimates!$C$9:$F$35,4,FALSE)</f>
        <v>14.625151793868501</v>
      </c>
      <c r="L907" s="2">
        <f t="shared" si="61"/>
        <v>0.37260000000000004</v>
      </c>
      <c r="M907" s="13">
        <f t="shared" si="62"/>
        <v>0.92485498051363446</v>
      </c>
      <c r="N907" s="13">
        <f t="shared" si="63"/>
        <v>7.5145019486365539E-2</v>
      </c>
      <c r="O907" s="4">
        <f t="shared" si="64"/>
        <v>5.6467739536062564E-3</v>
      </c>
    </row>
    <row r="908" spans="1:15" x14ac:dyDescent="0.25">
      <c r="A908" s="1">
        <f>Forecast_Data!C902</f>
        <v>2012</v>
      </c>
      <c r="B908" s="1">
        <v>1</v>
      </c>
      <c r="C908" s="1">
        <f>Forecast_Data!E902</f>
        <v>0</v>
      </c>
      <c r="D908" s="1">
        <f>Forecast_Data!F902</f>
        <v>0</v>
      </c>
      <c r="E908" s="1">
        <f>Forecast_Data!G902</f>
        <v>0</v>
      </c>
      <c r="F908" s="1">
        <f>Forecast_Data!H902</f>
        <v>0</v>
      </c>
      <c r="G908" s="1">
        <f>Forecast_Data!I902</f>
        <v>0</v>
      </c>
      <c r="H908" s="1">
        <f>Forecast_Data!J902</f>
        <v>43</v>
      </c>
      <c r="I908" s="1">
        <f>Forecast_Data!K902</f>
        <v>1</v>
      </c>
      <c r="J908" s="1" t="str">
        <f>Forecast_Data!L902</f>
        <v>Robbie Gould</v>
      </c>
      <c r="K908" s="2">
        <f>VLOOKUP(J908,Estimates!$C$9:$F$35,4,FALSE)</f>
        <v>14.574917931835699</v>
      </c>
      <c r="L908" s="2">
        <f t="shared" si="61"/>
        <v>0.3306</v>
      </c>
      <c r="M908" s="13">
        <f t="shared" si="62"/>
        <v>0.88699480118336516</v>
      </c>
      <c r="N908" s="13">
        <f t="shared" si="63"/>
        <v>0.11300519881663484</v>
      </c>
      <c r="O908" s="4">
        <f t="shared" si="64"/>
        <v>1.2770174959587169E-2</v>
      </c>
    </row>
    <row r="909" spans="1:15" x14ac:dyDescent="0.25">
      <c r="A909" s="1">
        <f>Forecast_Data!C903</f>
        <v>2012</v>
      </c>
      <c r="B909" s="1">
        <v>1</v>
      </c>
      <c r="C909" s="1">
        <f>Forecast_Data!E903</f>
        <v>0</v>
      </c>
      <c r="D909" s="1">
        <f>Forecast_Data!F903</f>
        <v>0</v>
      </c>
      <c r="E909" s="1">
        <f>Forecast_Data!G903</f>
        <v>0</v>
      </c>
      <c r="F909" s="1">
        <f>Forecast_Data!H903</f>
        <v>0</v>
      </c>
      <c r="G909" s="1">
        <f>Forecast_Data!I903</f>
        <v>0</v>
      </c>
      <c r="H909" s="1">
        <f>Forecast_Data!J903</f>
        <v>21</v>
      </c>
      <c r="I909" s="1">
        <f>Forecast_Data!K903</f>
        <v>1</v>
      </c>
      <c r="J909" s="1" t="str">
        <f>Forecast_Data!L903</f>
        <v>Robbie Gould</v>
      </c>
      <c r="K909" s="2">
        <f>VLOOKUP(J909,Estimates!$C$9:$F$35,4,FALSE)</f>
        <v>14.574917931835699</v>
      </c>
      <c r="L909" s="2">
        <f t="shared" si="61"/>
        <v>0.3306</v>
      </c>
      <c r="M909" s="13">
        <f t="shared" si="62"/>
        <v>0.99489982487246342</v>
      </c>
      <c r="N909" s="13">
        <f t="shared" si="63"/>
        <v>5.100175127536577E-3</v>
      </c>
      <c r="O909" s="4">
        <f t="shared" si="64"/>
        <v>2.6011786331542738E-5</v>
      </c>
    </row>
    <row r="910" spans="1:15" x14ac:dyDescent="0.25">
      <c r="A910" s="1">
        <f>Forecast_Data!C904</f>
        <v>2013</v>
      </c>
      <c r="B910" s="1">
        <v>1</v>
      </c>
      <c r="C910" s="1">
        <f>Forecast_Data!E904</f>
        <v>0</v>
      </c>
      <c r="D910" s="1">
        <f>Forecast_Data!F904</f>
        <v>0</v>
      </c>
      <c r="E910" s="1">
        <f>Forecast_Data!G904</f>
        <v>0</v>
      </c>
      <c r="F910" s="1">
        <f>Forecast_Data!H904</f>
        <v>0</v>
      </c>
      <c r="G910" s="1">
        <f>Forecast_Data!I904</f>
        <v>0</v>
      </c>
      <c r="H910" s="1">
        <f>Forecast_Data!J904</f>
        <v>34</v>
      </c>
      <c r="I910" s="1">
        <f>Forecast_Data!K904</f>
        <v>1</v>
      </c>
      <c r="J910" s="1" t="str">
        <f>Forecast_Data!L904</f>
        <v>Robbie Gould</v>
      </c>
      <c r="K910" s="2">
        <f>VLOOKUP(J910,Estimates!$C$9:$F$35,4,FALSE)</f>
        <v>14.574917931835699</v>
      </c>
      <c r="L910" s="2">
        <f t="shared" si="61"/>
        <v>0.37260000000000004</v>
      </c>
      <c r="M910" s="13">
        <f t="shared" si="62"/>
        <v>0.95381628653219075</v>
      </c>
      <c r="N910" s="13">
        <f t="shared" si="63"/>
        <v>4.6183713467809251E-2</v>
      </c>
      <c r="O910" s="4">
        <f t="shared" si="64"/>
        <v>2.1329353896767057E-3</v>
      </c>
    </row>
    <row r="911" spans="1:15" x14ac:dyDescent="0.25">
      <c r="A911" s="1">
        <f>Forecast_Data!C905</f>
        <v>2013</v>
      </c>
      <c r="B911" s="1">
        <v>1</v>
      </c>
      <c r="C911" s="1">
        <f>Forecast_Data!E905</f>
        <v>0</v>
      </c>
      <c r="D911" s="1">
        <f>Forecast_Data!F905</f>
        <v>0</v>
      </c>
      <c r="E911" s="1">
        <f>Forecast_Data!G905</f>
        <v>0</v>
      </c>
      <c r="F911" s="1">
        <f>Forecast_Data!H905</f>
        <v>0</v>
      </c>
      <c r="G911" s="1">
        <f>Forecast_Data!I905</f>
        <v>0</v>
      </c>
      <c r="H911" s="1">
        <f>Forecast_Data!J905</f>
        <v>28</v>
      </c>
      <c r="I911" s="1">
        <f>Forecast_Data!K905</f>
        <v>1</v>
      </c>
      <c r="J911" s="1" t="str">
        <f>Forecast_Data!L905</f>
        <v>Robbie Gould</v>
      </c>
      <c r="K911" s="2">
        <f>VLOOKUP(J911,Estimates!$C$9:$F$35,4,FALSE)</f>
        <v>14.574917931835699</v>
      </c>
      <c r="L911" s="2">
        <f t="shared" si="61"/>
        <v>0.37260000000000004</v>
      </c>
      <c r="M911" s="13">
        <f t="shared" si="62"/>
        <v>0.97958543244403962</v>
      </c>
      <c r="N911" s="13">
        <f t="shared" si="63"/>
        <v>2.0414567555960383E-2</v>
      </c>
      <c r="O911" s="4">
        <f t="shared" si="64"/>
        <v>4.1675456849687032E-4</v>
      </c>
    </row>
    <row r="912" spans="1:15" x14ac:dyDescent="0.25">
      <c r="A912" s="1">
        <f>Forecast_Data!C906</f>
        <v>2013</v>
      </c>
      <c r="B912" s="1">
        <v>1</v>
      </c>
      <c r="C912" s="1">
        <f>Forecast_Data!E906</f>
        <v>0</v>
      </c>
      <c r="D912" s="1">
        <f>Forecast_Data!F906</f>
        <v>0</v>
      </c>
      <c r="E912" s="1">
        <f>Forecast_Data!G906</f>
        <v>0</v>
      </c>
      <c r="F912" s="1">
        <f>Forecast_Data!H906</f>
        <v>0</v>
      </c>
      <c r="G912" s="1">
        <f>Forecast_Data!I906</f>
        <v>0</v>
      </c>
      <c r="H912" s="1">
        <f>Forecast_Data!J906</f>
        <v>25</v>
      </c>
      <c r="I912" s="1">
        <f>Forecast_Data!K906</f>
        <v>1</v>
      </c>
      <c r="J912" s="1" t="str">
        <f>Forecast_Data!L906</f>
        <v>Robbie Gould</v>
      </c>
      <c r="K912" s="2">
        <f>VLOOKUP(J912,Estimates!$C$9:$F$35,4,FALSE)</f>
        <v>14.574917931835699</v>
      </c>
      <c r="L912" s="2">
        <f t="shared" si="61"/>
        <v>0.37260000000000004</v>
      </c>
      <c r="M912" s="13">
        <f t="shared" si="62"/>
        <v>0.98806918319454917</v>
      </c>
      <c r="N912" s="13">
        <f t="shared" si="63"/>
        <v>1.1930816805450828E-2</v>
      </c>
      <c r="O912" s="4">
        <f t="shared" si="64"/>
        <v>1.423443896452279E-4</v>
      </c>
    </row>
    <row r="913" spans="1:15" x14ac:dyDescent="0.25">
      <c r="A913" s="1">
        <f>Forecast_Data!C907</f>
        <v>2013</v>
      </c>
      <c r="B913" s="1">
        <v>1</v>
      </c>
      <c r="C913" s="1">
        <f>Forecast_Data!E907</f>
        <v>0</v>
      </c>
      <c r="D913" s="1">
        <f>Forecast_Data!F907</f>
        <v>0</v>
      </c>
      <c r="E913" s="1">
        <f>Forecast_Data!G907</f>
        <v>0</v>
      </c>
      <c r="F913" s="1">
        <f>Forecast_Data!H907</f>
        <v>0</v>
      </c>
      <c r="G913" s="1">
        <f>Forecast_Data!I907</f>
        <v>0</v>
      </c>
      <c r="H913" s="1">
        <f>Forecast_Data!J907</f>
        <v>30</v>
      </c>
      <c r="I913" s="1">
        <f>Forecast_Data!K907</f>
        <v>1</v>
      </c>
      <c r="J913" s="1" t="str">
        <f>Forecast_Data!L907</f>
        <v>Robbie Gould</v>
      </c>
      <c r="K913" s="2">
        <f>VLOOKUP(J913,Estimates!$C$9:$F$35,4,FALSE)</f>
        <v>14.574917931835699</v>
      </c>
      <c r="L913" s="2">
        <f t="shared" si="61"/>
        <v>0.37260000000000004</v>
      </c>
      <c r="M913" s="13">
        <f t="shared" si="62"/>
        <v>0.97228573067087543</v>
      </c>
      <c r="N913" s="13">
        <f t="shared" si="63"/>
        <v>2.7714269329124575E-2</v>
      </c>
      <c r="O913" s="4">
        <f t="shared" si="64"/>
        <v>7.6808072444725509E-4</v>
      </c>
    </row>
    <row r="914" spans="1:15" x14ac:dyDescent="0.25">
      <c r="A914" s="1">
        <f>Forecast_Data!C908</f>
        <v>2013</v>
      </c>
      <c r="B914" s="1">
        <v>1</v>
      </c>
      <c r="C914" s="1">
        <f>Forecast_Data!E908</f>
        <v>0</v>
      </c>
      <c r="D914" s="1">
        <f>Forecast_Data!F908</f>
        <v>0</v>
      </c>
      <c r="E914" s="1">
        <f>Forecast_Data!G908</f>
        <v>0</v>
      </c>
      <c r="F914" s="1">
        <f>Forecast_Data!H908</f>
        <v>0</v>
      </c>
      <c r="G914" s="1">
        <f>Forecast_Data!I908</f>
        <v>0</v>
      </c>
      <c r="H914" s="1">
        <f>Forecast_Data!J908</f>
        <v>40</v>
      </c>
      <c r="I914" s="1">
        <f>Forecast_Data!K908</f>
        <v>1</v>
      </c>
      <c r="J914" s="1" t="str">
        <f>Forecast_Data!L908</f>
        <v>Robbie Gould</v>
      </c>
      <c r="K914" s="2">
        <f>VLOOKUP(J914,Estimates!$C$9:$F$35,4,FALSE)</f>
        <v>14.574917931835699</v>
      </c>
      <c r="L914" s="2">
        <f t="shared" si="61"/>
        <v>0.37260000000000004</v>
      </c>
      <c r="M914" s="13">
        <f t="shared" si="62"/>
        <v>0.9161183276450271</v>
      </c>
      <c r="N914" s="13">
        <f t="shared" si="63"/>
        <v>8.3881672354972903E-2</v>
      </c>
      <c r="O914" s="4">
        <f t="shared" si="64"/>
        <v>7.0361349570670249E-3</v>
      </c>
    </row>
    <row r="915" spans="1:15" x14ac:dyDescent="0.25">
      <c r="A915" s="1">
        <f>Forecast_Data!C909</f>
        <v>2013</v>
      </c>
      <c r="B915" s="1">
        <v>1</v>
      </c>
      <c r="C915" s="1">
        <f>Forecast_Data!E909</f>
        <v>0</v>
      </c>
      <c r="D915" s="1">
        <f>Forecast_Data!F909</f>
        <v>0</v>
      </c>
      <c r="E915" s="1">
        <f>Forecast_Data!G909</f>
        <v>0</v>
      </c>
      <c r="F915" s="1">
        <f>Forecast_Data!H909</f>
        <v>0</v>
      </c>
      <c r="G915" s="1">
        <f>Forecast_Data!I909</f>
        <v>0</v>
      </c>
      <c r="H915" s="1">
        <f>Forecast_Data!J909</f>
        <v>66</v>
      </c>
      <c r="I915" s="1">
        <f>Forecast_Data!K909</f>
        <v>0</v>
      </c>
      <c r="J915" s="1" t="str">
        <f>Forecast_Data!L909</f>
        <v>Robbie Gould</v>
      </c>
      <c r="K915" s="2">
        <f>VLOOKUP(J915,Estimates!$C$9:$F$35,4,FALSE)</f>
        <v>14.574917931835699</v>
      </c>
      <c r="L915" s="2">
        <f t="shared" si="61"/>
        <v>0.37260000000000004</v>
      </c>
      <c r="M915" s="13">
        <f t="shared" si="62"/>
        <v>0.15979171546601392</v>
      </c>
      <c r="N915" s="13">
        <f t="shared" si="63"/>
        <v>-0.15979171546601392</v>
      </c>
      <c r="O915" s="4">
        <f t="shared" si="64"/>
        <v>2.5533392331571553E-2</v>
      </c>
    </row>
    <row r="916" spans="1:15" x14ac:dyDescent="0.25">
      <c r="A916" s="1">
        <f>Forecast_Data!C910</f>
        <v>2013</v>
      </c>
      <c r="B916" s="1">
        <v>1</v>
      </c>
      <c r="C916" s="1">
        <f>Forecast_Data!E910</f>
        <v>0</v>
      </c>
      <c r="D916" s="1">
        <f>Forecast_Data!F910</f>
        <v>0</v>
      </c>
      <c r="E916" s="1">
        <f>Forecast_Data!G910</f>
        <v>0</v>
      </c>
      <c r="F916" s="1">
        <f>Forecast_Data!H910</f>
        <v>0</v>
      </c>
      <c r="G916" s="1">
        <f>Forecast_Data!I910</f>
        <v>0</v>
      </c>
      <c r="H916" s="1">
        <f>Forecast_Data!J910</f>
        <v>47</v>
      </c>
      <c r="I916" s="1">
        <f>Forecast_Data!K910</f>
        <v>0</v>
      </c>
      <c r="J916" s="1" t="str">
        <f>Forecast_Data!L910</f>
        <v>Robbie Gould</v>
      </c>
      <c r="K916" s="2">
        <f>VLOOKUP(J916,Estimates!$C$9:$F$35,4,FALSE)</f>
        <v>14.574917931835699</v>
      </c>
      <c r="L916" s="2">
        <f t="shared" si="61"/>
        <v>0.37260000000000004</v>
      </c>
      <c r="M916" s="13">
        <f t="shared" si="62"/>
        <v>0.84645377477518102</v>
      </c>
      <c r="N916" s="13">
        <f t="shared" si="63"/>
        <v>-0.84645377477518102</v>
      </c>
      <c r="O916" s="4">
        <f t="shared" si="64"/>
        <v>0.71648399283115283</v>
      </c>
    </row>
    <row r="917" spans="1:15" x14ac:dyDescent="0.25">
      <c r="A917" s="1">
        <f>Forecast_Data!C911</f>
        <v>2014</v>
      </c>
      <c r="B917" s="1">
        <v>1</v>
      </c>
      <c r="C917" s="1">
        <f>Forecast_Data!E911</f>
        <v>0</v>
      </c>
      <c r="D917" s="1">
        <f>Forecast_Data!F911</f>
        <v>0</v>
      </c>
      <c r="E917" s="1">
        <f>Forecast_Data!G911</f>
        <v>0</v>
      </c>
      <c r="F917" s="1">
        <f>Forecast_Data!H911</f>
        <v>0</v>
      </c>
      <c r="G917" s="1">
        <f>Forecast_Data!I911</f>
        <v>0</v>
      </c>
      <c r="H917" s="1">
        <f>Forecast_Data!J911</f>
        <v>25</v>
      </c>
      <c r="I917" s="1">
        <f>Forecast_Data!K911</f>
        <v>1</v>
      </c>
      <c r="J917" s="1" t="str">
        <f>Forecast_Data!L911</f>
        <v>Robbie Gould</v>
      </c>
      <c r="K917" s="2">
        <f>VLOOKUP(J917,Estimates!$C$9:$F$35,4,FALSE)</f>
        <v>14.574917931835699</v>
      </c>
      <c r="L917" s="2">
        <f t="shared" si="61"/>
        <v>0.41460000000000008</v>
      </c>
      <c r="M917" s="13">
        <f t="shared" si="62"/>
        <v>0.98855428369884568</v>
      </c>
      <c r="N917" s="13">
        <f t="shared" si="63"/>
        <v>1.1445716301154318E-2</v>
      </c>
      <c r="O917" s="4">
        <f t="shared" si="64"/>
        <v>1.3100442164650969E-4</v>
      </c>
    </row>
    <row r="918" spans="1:15" x14ac:dyDescent="0.25">
      <c r="A918" s="1">
        <f>Forecast_Data!C912</f>
        <v>2014</v>
      </c>
      <c r="B918" s="1">
        <v>1</v>
      </c>
      <c r="C918" s="1">
        <f>Forecast_Data!E912</f>
        <v>0</v>
      </c>
      <c r="D918" s="1">
        <f>Forecast_Data!F912</f>
        <v>0</v>
      </c>
      <c r="E918" s="1">
        <f>Forecast_Data!G912</f>
        <v>0</v>
      </c>
      <c r="F918" s="1">
        <f>Forecast_Data!H912</f>
        <v>0</v>
      </c>
      <c r="G918" s="1">
        <f>Forecast_Data!I912</f>
        <v>0</v>
      </c>
      <c r="H918" s="1">
        <f>Forecast_Data!J912</f>
        <v>28</v>
      </c>
      <c r="I918" s="1">
        <f>Forecast_Data!K912</f>
        <v>1</v>
      </c>
      <c r="J918" s="1" t="str">
        <f>Forecast_Data!L912</f>
        <v>Robbie Gould</v>
      </c>
      <c r="K918" s="2">
        <f>VLOOKUP(J918,Estimates!$C$9:$F$35,4,FALSE)</f>
        <v>14.574917931835699</v>
      </c>
      <c r="L918" s="2">
        <f t="shared" si="61"/>
        <v>0.41460000000000008</v>
      </c>
      <c r="M918" s="13">
        <f t="shared" si="62"/>
        <v>0.98040863808955014</v>
      </c>
      <c r="N918" s="13">
        <f t="shared" si="63"/>
        <v>1.9591361910449856E-2</v>
      </c>
      <c r="O918" s="4">
        <f t="shared" si="64"/>
        <v>3.8382146150622544E-4</v>
      </c>
    </row>
    <row r="919" spans="1:15" x14ac:dyDescent="0.25">
      <c r="A919" s="1">
        <f>Forecast_Data!C913</f>
        <v>2014</v>
      </c>
      <c r="B919" s="1">
        <v>1</v>
      </c>
      <c r="C919" s="1">
        <f>Forecast_Data!E913</f>
        <v>0</v>
      </c>
      <c r="D919" s="1">
        <f>Forecast_Data!F913</f>
        <v>0</v>
      </c>
      <c r="E919" s="1">
        <f>Forecast_Data!G913</f>
        <v>0</v>
      </c>
      <c r="F919" s="1">
        <f>Forecast_Data!H913</f>
        <v>0</v>
      </c>
      <c r="G919" s="1">
        <f>Forecast_Data!I913</f>
        <v>0</v>
      </c>
      <c r="H919" s="1">
        <f>Forecast_Data!J913</f>
        <v>35</v>
      </c>
      <c r="I919" s="1">
        <f>Forecast_Data!K913</f>
        <v>1</v>
      </c>
      <c r="J919" s="1" t="str">
        <f>Forecast_Data!L913</f>
        <v>Robbie Gould</v>
      </c>
      <c r="K919" s="2">
        <f>VLOOKUP(J919,Estimates!$C$9:$F$35,4,FALSE)</f>
        <v>14.574917931835699</v>
      </c>
      <c r="L919" s="2">
        <f t="shared" si="61"/>
        <v>0.41460000000000008</v>
      </c>
      <c r="M919" s="13">
        <f t="shared" si="62"/>
        <v>0.95042492372707554</v>
      </c>
      <c r="N919" s="13">
        <f t="shared" si="63"/>
        <v>4.9575076272924457E-2</v>
      </c>
      <c r="O919" s="4">
        <f t="shared" si="64"/>
        <v>2.4576881874662773E-3</v>
      </c>
    </row>
    <row r="920" spans="1:15" x14ac:dyDescent="0.25">
      <c r="A920" s="1">
        <f>Forecast_Data!C914</f>
        <v>2015</v>
      </c>
      <c r="B920" s="1">
        <v>1</v>
      </c>
      <c r="C920" s="1">
        <f>Forecast_Data!E914</f>
        <v>0</v>
      </c>
      <c r="D920" s="1">
        <f>Forecast_Data!F914</f>
        <v>0</v>
      </c>
      <c r="E920" s="1">
        <f>Forecast_Data!G914</f>
        <v>0</v>
      </c>
      <c r="F920" s="1">
        <f>Forecast_Data!H914</f>
        <v>0</v>
      </c>
      <c r="G920" s="1">
        <f>Forecast_Data!I914</f>
        <v>0</v>
      </c>
      <c r="H920" s="1">
        <f>Forecast_Data!J914</f>
        <v>27</v>
      </c>
      <c r="I920" s="1">
        <f>Forecast_Data!K914</f>
        <v>1</v>
      </c>
      <c r="J920" s="1" t="str">
        <f>Forecast_Data!L914</f>
        <v>Robbie Gould</v>
      </c>
      <c r="K920" s="2">
        <f>VLOOKUP(J920,Estimates!$C$9:$F$35,4,FALSE)</f>
        <v>14.574917931835699</v>
      </c>
      <c r="L920" s="2">
        <f t="shared" si="61"/>
        <v>0.45660000000000001</v>
      </c>
      <c r="M920" s="13">
        <f t="shared" si="62"/>
        <v>0.98410877696640608</v>
      </c>
      <c r="N920" s="13">
        <f t="shared" si="63"/>
        <v>1.5891223033593915E-2</v>
      </c>
      <c r="O920" s="4">
        <f t="shared" si="64"/>
        <v>2.5253096950342578E-4</v>
      </c>
    </row>
    <row r="921" spans="1:15" x14ac:dyDescent="0.25">
      <c r="A921" s="1">
        <f>Forecast_Data!C915</f>
        <v>2015</v>
      </c>
      <c r="B921" s="1">
        <v>1</v>
      </c>
      <c r="C921" s="1">
        <f>Forecast_Data!E915</f>
        <v>0</v>
      </c>
      <c r="D921" s="1">
        <f>Forecast_Data!F915</f>
        <v>0</v>
      </c>
      <c r="E921" s="1">
        <f>Forecast_Data!G915</f>
        <v>0</v>
      </c>
      <c r="F921" s="1">
        <f>Forecast_Data!H915</f>
        <v>0</v>
      </c>
      <c r="G921" s="1">
        <f>Forecast_Data!I915</f>
        <v>0</v>
      </c>
      <c r="H921" s="1">
        <f>Forecast_Data!J915</f>
        <v>23</v>
      </c>
      <c r="I921" s="1">
        <f>Forecast_Data!K915</f>
        <v>1</v>
      </c>
      <c r="J921" s="1" t="str">
        <f>Forecast_Data!L915</f>
        <v>Robbie Gould</v>
      </c>
      <c r="K921" s="2">
        <f>VLOOKUP(J921,Estimates!$C$9:$F$35,4,FALSE)</f>
        <v>14.574917931835699</v>
      </c>
      <c r="L921" s="2">
        <f t="shared" si="61"/>
        <v>0.45660000000000001</v>
      </c>
      <c r="M921" s="13">
        <f t="shared" si="62"/>
        <v>0.99277700898653565</v>
      </c>
      <c r="N921" s="13">
        <f t="shared" si="63"/>
        <v>7.2229910134643527E-3</v>
      </c>
      <c r="O921" s="4">
        <f t="shared" si="64"/>
        <v>5.2171599180586799E-5</v>
      </c>
    </row>
    <row r="922" spans="1:15" x14ac:dyDescent="0.25">
      <c r="A922" s="1">
        <f>Forecast_Data!C916</f>
        <v>2015</v>
      </c>
      <c r="B922" s="1">
        <v>1</v>
      </c>
      <c r="C922" s="1">
        <f>Forecast_Data!E916</f>
        <v>0</v>
      </c>
      <c r="D922" s="1">
        <f>Forecast_Data!F916</f>
        <v>0</v>
      </c>
      <c r="E922" s="1">
        <f>Forecast_Data!G916</f>
        <v>0</v>
      </c>
      <c r="F922" s="1">
        <f>Forecast_Data!H916</f>
        <v>0</v>
      </c>
      <c r="G922" s="1">
        <f>Forecast_Data!I916</f>
        <v>0</v>
      </c>
      <c r="H922" s="1">
        <f>Forecast_Data!J916</f>
        <v>38</v>
      </c>
      <c r="I922" s="1">
        <f>Forecast_Data!K916</f>
        <v>1</v>
      </c>
      <c r="J922" s="1" t="str">
        <f>Forecast_Data!L916</f>
        <v>Robbie Gould</v>
      </c>
      <c r="K922" s="2">
        <f>VLOOKUP(J922,Estimates!$C$9:$F$35,4,FALSE)</f>
        <v>14.574917931835699</v>
      </c>
      <c r="L922" s="2">
        <f t="shared" si="61"/>
        <v>0.45660000000000001</v>
      </c>
      <c r="M922" s="13">
        <f t="shared" si="62"/>
        <v>0.93544534454234785</v>
      </c>
      <c r="N922" s="13">
        <f t="shared" si="63"/>
        <v>6.4554655457652155E-2</v>
      </c>
      <c r="O922" s="4">
        <f t="shared" si="64"/>
        <v>4.1673035412561794E-3</v>
      </c>
    </row>
    <row r="923" spans="1:15" x14ac:dyDescent="0.25">
      <c r="A923" s="1">
        <f>Forecast_Data!C917</f>
        <v>2015</v>
      </c>
      <c r="B923" s="1">
        <v>1</v>
      </c>
      <c r="C923" s="1">
        <f>Forecast_Data!E917</f>
        <v>0</v>
      </c>
      <c r="D923" s="1">
        <f>Forecast_Data!F917</f>
        <v>0</v>
      </c>
      <c r="E923" s="1">
        <f>Forecast_Data!G917</f>
        <v>0</v>
      </c>
      <c r="F923" s="1">
        <f>Forecast_Data!H917</f>
        <v>0</v>
      </c>
      <c r="G923" s="1">
        <f>Forecast_Data!I917</f>
        <v>0</v>
      </c>
      <c r="H923" s="1">
        <f>Forecast_Data!J917</f>
        <v>29</v>
      </c>
      <c r="I923" s="1">
        <f>Forecast_Data!K917</f>
        <v>1</v>
      </c>
      <c r="J923" s="1" t="str">
        <f>Forecast_Data!L917</f>
        <v>Robbie Gould</v>
      </c>
      <c r="K923" s="2">
        <f>VLOOKUP(J923,Estimates!$C$9:$F$35,4,FALSE)</f>
        <v>14.574917931835699</v>
      </c>
      <c r="L923" s="2">
        <f t="shared" si="61"/>
        <v>0.45660000000000001</v>
      </c>
      <c r="M923" s="13">
        <f t="shared" si="62"/>
        <v>0.97798328063012707</v>
      </c>
      <c r="N923" s="13">
        <f t="shared" si="63"/>
        <v>2.2016719369872928E-2</v>
      </c>
      <c r="O923" s="4">
        <f t="shared" si="64"/>
        <v>4.8473593181173777E-4</v>
      </c>
    </row>
    <row r="924" spans="1:15" x14ac:dyDescent="0.25">
      <c r="A924" s="1">
        <f>Forecast_Data!C918</f>
        <v>2015</v>
      </c>
      <c r="B924" s="1">
        <v>1</v>
      </c>
      <c r="C924" s="1">
        <f>Forecast_Data!E918</f>
        <v>0</v>
      </c>
      <c r="D924" s="1">
        <f>Forecast_Data!F918</f>
        <v>0</v>
      </c>
      <c r="E924" s="1">
        <f>Forecast_Data!G918</f>
        <v>0</v>
      </c>
      <c r="F924" s="1">
        <f>Forecast_Data!H918</f>
        <v>0</v>
      </c>
      <c r="G924" s="1">
        <f>Forecast_Data!I918</f>
        <v>0</v>
      </c>
      <c r="H924" s="1">
        <f>Forecast_Data!J918</f>
        <v>35</v>
      </c>
      <c r="I924" s="1">
        <f>Forecast_Data!K918</f>
        <v>1</v>
      </c>
      <c r="J924" s="1" t="str">
        <f>Forecast_Data!L918</f>
        <v>Robbie Gould</v>
      </c>
      <c r="K924" s="2">
        <f>VLOOKUP(J924,Estimates!$C$9:$F$35,4,FALSE)</f>
        <v>14.574917931835699</v>
      </c>
      <c r="L924" s="2">
        <f t="shared" si="61"/>
        <v>0.45660000000000001</v>
      </c>
      <c r="M924" s="13">
        <f t="shared" si="62"/>
        <v>0.95236683185412185</v>
      </c>
      <c r="N924" s="13">
        <f t="shared" si="63"/>
        <v>4.7633168145878146E-2</v>
      </c>
      <c r="O924" s="4">
        <f t="shared" si="64"/>
        <v>2.2689187076135003E-3</v>
      </c>
    </row>
    <row r="925" spans="1:15" x14ac:dyDescent="0.25">
      <c r="A925" s="1">
        <f>Forecast_Data!C919</f>
        <v>2015</v>
      </c>
      <c r="B925" s="1">
        <v>1</v>
      </c>
      <c r="C925" s="1">
        <f>Forecast_Data!E919</f>
        <v>0</v>
      </c>
      <c r="D925" s="1">
        <f>Forecast_Data!F919</f>
        <v>0</v>
      </c>
      <c r="E925" s="1">
        <f>Forecast_Data!G919</f>
        <v>0</v>
      </c>
      <c r="F925" s="1">
        <f>Forecast_Data!H919</f>
        <v>0</v>
      </c>
      <c r="G925" s="1">
        <f>Forecast_Data!I919</f>
        <v>0</v>
      </c>
      <c r="H925" s="1">
        <f>Forecast_Data!J919</f>
        <v>37</v>
      </c>
      <c r="I925" s="1">
        <f>Forecast_Data!K919</f>
        <v>1</v>
      </c>
      <c r="J925" s="1" t="str">
        <f>Forecast_Data!L919</f>
        <v>Robbie Gould</v>
      </c>
      <c r="K925" s="2">
        <f>VLOOKUP(J925,Estimates!$C$9:$F$35,4,FALSE)</f>
        <v>14.574917931835699</v>
      </c>
      <c r="L925" s="2">
        <f t="shared" si="61"/>
        <v>0.45660000000000001</v>
      </c>
      <c r="M925" s="13">
        <f t="shared" si="62"/>
        <v>0.94141749623343463</v>
      </c>
      <c r="N925" s="13">
        <f t="shared" si="63"/>
        <v>5.8582503766565375E-2</v>
      </c>
      <c r="O925" s="4">
        <f t="shared" si="64"/>
        <v>3.4319097475596465E-3</v>
      </c>
    </row>
    <row r="926" spans="1:15" x14ac:dyDescent="0.25">
      <c r="A926" s="1">
        <f>Forecast_Data!C920</f>
        <v>2015</v>
      </c>
      <c r="B926" s="1">
        <v>1</v>
      </c>
      <c r="C926" s="1">
        <f>Forecast_Data!E920</f>
        <v>0</v>
      </c>
      <c r="D926" s="1">
        <f>Forecast_Data!F920</f>
        <v>0</v>
      </c>
      <c r="E926" s="1">
        <f>Forecast_Data!G920</f>
        <v>0</v>
      </c>
      <c r="F926" s="1">
        <f>Forecast_Data!H920</f>
        <v>0</v>
      </c>
      <c r="G926" s="1">
        <f>Forecast_Data!I920</f>
        <v>0</v>
      </c>
      <c r="H926" s="1">
        <f>Forecast_Data!J920</f>
        <v>36</v>
      </c>
      <c r="I926" s="1">
        <f>Forecast_Data!K920</f>
        <v>1</v>
      </c>
      <c r="J926" s="1" t="str">
        <f>Forecast_Data!L920</f>
        <v>Robbie Gould</v>
      </c>
      <c r="K926" s="2">
        <f>VLOOKUP(J926,Estimates!$C$9:$F$35,4,FALSE)</f>
        <v>14.574917931835699</v>
      </c>
      <c r="L926" s="2">
        <f t="shared" si="61"/>
        <v>0.45660000000000001</v>
      </c>
      <c r="M926" s="13">
        <f t="shared" si="62"/>
        <v>0.94705091190403412</v>
      </c>
      <c r="N926" s="13">
        <f t="shared" si="63"/>
        <v>5.2949088095965879E-2</v>
      </c>
      <c r="O926" s="4">
        <f t="shared" si="64"/>
        <v>2.8036059301943554E-3</v>
      </c>
    </row>
    <row r="927" spans="1:15" x14ac:dyDescent="0.25">
      <c r="A927" s="1">
        <f>Forecast_Data!C921</f>
        <v>2012</v>
      </c>
      <c r="B927" s="1">
        <v>1</v>
      </c>
      <c r="C927" s="1">
        <f>Forecast_Data!E921</f>
        <v>0</v>
      </c>
      <c r="D927" s="1">
        <f>Forecast_Data!F921</f>
        <v>0</v>
      </c>
      <c r="E927" s="1">
        <f>Forecast_Data!G921</f>
        <v>1</v>
      </c>
      <c r="F927" s="1">
        <f>Forecast_Data!H921</f>
        <v>1</v>
      </c>
      <c r="G927" s="1">
        <f>Forecast_Data!I921</f>
        <v>0</v>
      </c>
      <c r="H927" s="1">
        <f>Forecast_Data!J921</f>
        <v>35</v>
      </c>
      <c r="I927" s="1">
        <f>Forecast_Data!K921</f>
        <v>1</v>
      </c>
      <c r="J927" s="1" t="str">
        <f>Forecast_Data!L921</f>
        <v>Robbie Gould</v>
      </c>
      <c r="K927" s="2">
        <f>VLOOKUP(J927,Estimates!$C$9:$F$35,4,FALSE)</f>
        <v>14.574917931835699</v>
      </c>
      <c r="L927" s="2">
        <f t="shared" si="61"/>
        <v>0.3306</v>
      </c>
      <c r="M927" s="13">
        <f t="shared" si="62"/>
        <v>0.9195641093534771</v>
      </c>
      <c r="N927" s="13">
        <f t="shared" si="63"/>
        <v>8.0435890646522901E-2</v>
      </c>
      <c r="O927" s="4">
        <f t="shared" si="64"/>
        <v>6.4699325040993901E-3</v>
      </c>
    </row>
    <row r="928" spans="1:15" x14ac:dyDescent="0.25">
      <c r="A928" s="1">
        <f>Forecast_Data!C922</f>
        <v>2012</v>
      </c>
      <c r="B928" s="1">
        <v>1</v>
      </c>
      <c r="C928" s="1">
        <f>Forecast_Data!E922</f>
        <v>0</v>
      </c>
      <c r="D928" s="1">
        <f>Forecast_Data!F922</f>
        <v>0</v>
      </c>
      <c r="E928" s="1">
        <f>Forecast_Data!G922</f>
        <v>1</v>
      </c>
      <c r="F928" s="1">
        <f>Forecast_Data!H922</f>
        <v>1</v>
      </c>
      <c r="G928" s="1">
        <f>Forecast_Data!I922</f>
        <v>0</v>
      </c>
      <c r="H928" s="1">
        <f>Forecast_Data!J922</f>
        <v>26</v>
      </c>
      <c r="I928" s="1">
        <f>Forecast_Data!K922</f>
        <v>1</v>
      </c>
      <c r="J928" s="1" t="str">
        <f>Forecast_Data!L922</f>
        <v>Robbie Gould</v>
      </c>
      <c r="K928" s="2">
        <f>VLOOKUP(J928,Estimates!$C$9:$F$35,4,FALSE)</f>
        <v>14.574917931835699</v>
      </c>
      <c r="L928" s="2">
        <f t="shared" si="61"/>
        <v>0.3306</v>
      </c>
      <c r="M928" s="13">
        <f t="shared" si="62"/>
        <v>0.9769927863231066</v>
      </c>
      <c r="N928" s="13">
        <f t="shared" si="63"/>
        <v>2.3007213676893401E-2</v>
      </c>
      <c r="O928" s="4">
        <f t="shared" si="64"/>
        <v>5.2933188117423077E-4</v>
      </c>
    </row>
    <row r="929" spans="1:15" x14ac:dyDescent="0.25">
      <c r="A929" s="1">
        <f>Forecast_Data!C923</f>
        <v>2012</v>
      </c>
      <c r="B929" s="1">
        <v>1</v>
      </c>
      <c r="C929" s="1">
        <f>Forecast_Data!E923</f>
        <v>0</v>
      </c>
      <c r="D929" s="1">
        <f>Forecast_Data!F923</f>
        <v>0</v>
      </c>
      <c r="E929" s="1">
        <f>Forecast_Data!G923</f>
        <v>0</v>
      </c>
      <c r="F929" s="1">
        <f>Forecast_Data!H923</f>
        <v>0</v>
      </c>
      <c r="G929" s="1">
        <f>Forecast_Data!I923</f>
        <v>0</v>
      </c>
      <c r="H929" s="1">
        <f>Forecast_Data!J923</f>
        <v>45</v>
      </c>
      <c r="I929" s="1">
        <f>Forecast_Data!K923</f>
        <v>1</v>
      </c>
      <c r="J929" s="1" t="str">
        <f>Forecast_Data!L923</f>
        <v>Robbie Gould</v>
      </c>
      <c r="K929" s="2">
        <f>VLOOKUP(J929,Estimates!$C$9:$F$35,4,FALSE)</f>
        <v>14.574917931835699</v>
      </c>
      <c r="L929" s="2">
        <f t="shared" si="61"/>
        <v>0.3306</v>
      </c>
      <c r="M929" s="13">
        <f t="shared" si="62"/>
        <v>0.86606542337865089</v>
      </c>
      <c r="N929" s="13">
        <f t="shared" si="63"/>
        <v>0.13393457662134911</v>
      </c>
      <c r="O929" s="4">
        <f t="shared" si="64"/>
        <v>1.7938470814740037E-2</v>
      </c>
    </row>
    <row r="930" spans="1:15" x14ac:dyDescent="0.25">
      <c r="A930" s="1">
        <f>Forecast_Data!C924</f>
        <v>2012</v>
      </c>
      <c r="B930" s="1">
        <v>1</v>
      </c>
      <c r="C930" s="1">
        <f>Forecast_Data!E924</f>
        <v>0</v>
      </c>
      <c r="D930" s="1">
        <f>Forecast_Data!F924</f>
        <v>0</v>
      </c>
      <c r="E930" s="1">
        <f>Forecast_Data!G924</f>
        <v>1</v>
      </c>
      <c r="F930" s="1">
        <f>Forecast_Data!H924</f>
        <v>1</v>
      </c>
      <c r="G930" s="1">
        <f>Forecast_Data!I924</f>
        <v>0</v>
      </c>
      <c r="H930" s="1">
        <f>Forecast_Data!J924</f>
        <v>54</v>
      </c>
      <c r="I930" s="1">
        <f>Forecast_Data!K924</f>
        <v>1</v>
      </c>
      <c r="J930" s="1" t="str">
        <f>Forecast_Data!L924</f>
        <v>Robbie Gould</v>
      </c>
      <c r="K930" s="2">
        <f>VLOOKUP(J930,Estimates!$C$9:$F$35,4,FALSE)</f>
        <v>14.574917931835699</v>
      </c>
      <c r="L930" s="2">
        <f t="shared" si="61"/>
        <v>0.3306</v>
      </c>
      <c r="M930" s="13">
        <f t="shared" si="62"/>
        <v>0.59510230953734122</v>
      </c>
      <c r="N930" s="13">
        <f t="shared" si="63"/>
        <v>0.40489769046265878</v>
      </c>
      <c r="O930" s="4">
        <f t="shared" si="64"/>
        <v>0.16394213974199504</v>
      </c>
    </row>
    <row r="931" spans="1:15" x14ac:dyDescent="0.25">
      <c r="A931" s="1">
        <f>Forecast_Data!C925</f>
        <v>2012</v>
      </c>
      <c r="B931" s="1">
        <v>1</v>
      </c>
      <c r="C931" s="1">
        <f>Forecast_Data!E925</f>
        <v>0</v>
      </c>
      <c r="D931" s="1">
        <f>Forecast_Data!F925</f>
        <v>0</v>
      </c>
      <c r="E931" s="1">
        <f>Forecast_Data!G925</f>
        <v>1</v>
      </c>
      <c r="F931" s="1">
        <f>Forecast_Data!H925</f>
        <v>1</v>
      </c>
      <c r="G931" s="1">
        <f>Forecast_Data!I925</f>
        <v>0</v>
      </c>
      <c r="H931" s="1">
        <f>Forecast_Data!J925</f>
        <v>22</v>
      </c>
      <c r="I931" s="1">
        <f>Forecast_Data!K925</f>
        <v>1</v>
      </c>
      <c r="J931" s="1" t="str">
        <f>Forecast_Data!L925</f>
        <v>Robbie Gould</v>
      </c>
      <c r="K931" s="2">
        <f>VLOOKUP(J931,Estimates!$C$9:$F$35,4,FALSE)</f>
        <v>14.574917931835699</v>
      </c>
      <c r="L931" s="2">
        <f t="shared" si="61"/>
        <v>0.3306</v>
      </c>
      <c r="M931" s="13">
        <f t="shared" si="62"/>
        <v>0.99000160553293126</v>
      </c>
      <c r="N931" s="13">
        <f t="shared" si="63"/>
        <v>9.9983944670687386E-3</v>
      </c>
      <c r="O931" s="4">
        <f t="shared" si="64"/>
        <v>9.9967891919110766E-5</v>
      </c>
    </row>
    <row r="932" spans="1:15" x14ac:dyDescent="0.25">
      <c r="A932" s="1">
        <f>Forecast_Data!C926</f>
        <v>2012</v>
      </c>
      <c r="B932" s="1">
        <v>1</v>
      </c>
      <c r="C932" s="1">
        <f>Forecast_Data!E926</f>
        <v>0</v>
      </c>
      <c r="D932" s="1">
        <f>Forecast_Data!F926</f>
        <v>0</v>
      </c>
      <c r="E932" s="1">
        <f>Forecast_Data!G926</f>
        <v>1</v>
      </c>
      <c r="F932" s="1">
        <f>Forecast_Data!H926</f>
        <v>1</v>
      </c>
      <c r="G932" s="1">
        <f>Forecast_Data!I926</f>
        <v>0</v>
      </c>
      <c r="H932" s="1">
        <f>Forecast_Data!J926</f>
        <v>37</v>
      </c>
      <c r="I932" s="1">
        <f>Forecast_Data!K926</f>
        <v>1</v>
      </c>
      <c r="J932" s="1" t="str">
        <f>Forecast_Data!L926</f>
        <v>Robbie Gould</v>
      </c>
      <c r="K932" s="2">
        <f>VLOOKUP(J932,Estimates!$C$9:$F$35,4,FALSE)</f>
        <v>14.574917931835699</v>
      </c>
      <c r="L932" s="2">
        <f t="shared" si="61"/>
        <v>0.3306</v>
      </c>
      <c r="M932" s="13">
        <f t="shared" si="62"/>
        <v>0.90185156411376555</v>
      </c>
      <c r="N932" s="13">
        <f t="shared" si="63"/>
        <v>9.8148435886234453E-2</v>
      </c>
      <c r="O932" s="4">
        <f t="shared" si="64"/>
        <v>9.6331154669142757E-3</v>
      </c>
    </row>
    <row r="933" spans="1:15" x14ac:dyDescent="0.25">
      <c r="A933" s="1">
        <f>Forecast_Data!C927</f>
        <v>2012</v>
      </c>
      <c r="B933" s="1">
        <v>1</v>
      </c>
      <c r="C933" s="1">
        <f>Forecast_Data!E927</f>
        <v>0</v>
      </c>
      <c r="D933" s="1">
        <f>Forecast_Data!F927</f>
        <v>0</v>
      </c>
      <c r="E933" s="1">
        <f>Forecast_Data!G927</f>
        <v>0</v>
      </c>
      <c r="F933" s="1">
        <f>Forecast_Data!H927</f>
        <v>1</v>
      </c>
      <c r="G933" s="1">
        <f>Forecast_Data!I927</f>
        <v>0</v>
      </c>
      <c r="H933" s="1">
        <f>Forecast_Data!J927</f>
        <v>32</v>
      </c>
      <c r="I933" s="1">
        <f>Forecast_Data!K927</f>
        <v>1</v>
      </c>
      <c r="J933" s="1" t="str">
        <f>Forecast_Data!L927</f>
        <v>Robbie Gould</v>
      </c>
      <c r="K933" s="2">
        <f>VLOOKUP(J933,Estimates!$C$9:$F$35,4,FALSE)</f>
        <v>14.574917931835699</v>
      </c>
      <c r="L933" s="2">
        <f t="shared" si="61"/>
        <v>0.3306</v>
      </c>
      <c r="M933" s="13">
        <f t="shared" si="62"/>
        <v>0.95273557983156254</v>
      </c>
      <c r="N933" s="13">
        <f t="shared" si="63"/>
        <v>4.726442016843746E-2</v>
      </c>
      <c r="O933" s="4">
        <f t="shared" si="64"/>
        <v>2.2339254138585979E-3</v>
      </c>
    </row>
    <row r="934" spans="1:15" x14ac:dyDescent="0.25">
      <c r="A934" s="1">
        <f>Forecast_Data!C928</f>
        <v>2012</v>
      </c>
      <c r="B934" s="1">
        <v>1</v>
      </c>
      <c r="C934" s="1">
        <f>Forecast_Data!E928</f>
        <v>0</v>
      </c>
      <c r="D934" s="1">
        <f>Forecast_Data!F928</f>
        <v>0</v>
      </c>
      <c r="E934" s="1">
        <f>Forecast_Data!G928</f>
        <v>0</v>
      </c>
      <c r="F934" s="1">
        <f>Forecast_Data!H928</f>
        <v>1</v>
      </c>
      <c r="G934" s="1">
        <f>Forecast_Data!I928</f>
        <v>0</v>
      </c>
      <c r="H934" s="1">
        <f>Forecast_Data!J928</f>
        <v>31</v>
      </c>
      <c r="I934" s="1">
        <f>Forecast_Data!K928</f>
        <v>1</v>
      </c>
      <c r="J934" s="1" t="str">
        <f>Forecast_Data!L928</f>
        <v>Robbie Gould</v>
      </c>
      <c r="K934" s="2">
        <f>VLOOKUP(J934,Estimates!$C$9:$F$35,4,FALSE)</f>
        <v>14.574917931835699</v>
      </c>
      <c r="L934" s="2">
        <f t="shared" si="61"/>
        <v>0.3306</v>
      </c>
      <c r="M934" s="13">
        <f t="shared" si="62"/>
        <v>0.95848314776176491</v>
      </c>
      <c r="N934" s="13">
        <f t="shared" si="63"/>
        <v>4.1516852238235091E-2</v>
      </c>
      <c r="O934" s="4">
        <f t="shared" si="64"/>
        <v>1.723649019771446E-3</v>
      </c>
    </row>
    <row r="935" spans="1:15" x14ac:dyDescent="0.25">
      <c r="A935" s="1">
        <f>Forecast_Data!C929</f>
        <v>2012</v>
      </c>
      <c r="B935" s="1">
        <v>1</v>
      </c>
      <c r="C935" s="1">
        <f>Forecast_Data!E929</f>
        <v>0</v>
      </c>
      <c r="D935" s="1">
        <f>Forecast_Data!F929</f>
        <v>0</v>
      </c>
      <c r="E935" s="1">
        <f>Forecast_Data!G929</f>
        <v>0</v>
      </c>
      <c r="F935" s="1">
        <f>Forecast_Data!H929</f>
        <v>1</v>
      </c>
      <c r="G935" s="1">
        <f>Forecast_Data!I929</f>
        <v>0</v>
      </c>
      <c r="H935" s="1">
        <f>Forecast_Data!J929</f>
        <v>39</v>
      </c>
      <c r="I935" s="1">
        <f>Forecast_Data!K929</f>
        <v>1</v>
      </c>
      <c r="J935" s="1" t="str">
        <f>Forecast_Data!L929</f>
        <v>Robbie Gould</v>
      </c>
      <c r="K935" s="2">
        <f>VLOOKUP(J935,Estimates!$C$9:$F$35,4,FALSE)</f>
        <v>14.574917931835699</v>
      </c>
      <c r="L935" s="2">
        <f t="shared" si="61"/>
        <v>0.3306</v>
      </c>
      <c r="M935" s="13">
        <f t="shared" si="62"/>
        <v>0.9015030466310634</v>
      </c>
      <c r="N935" s="13">
        <f t="shared" si="63"/>
        <v>9.8496953368936602E-2</v>
      </c>
      <c r="O935" s="4">
        <f t="shared" si="64"/>
        <v>9.7016498229624722E-3</v>
      </c>
    </row>
    <row r="936" spans="1:15" x14ac:dyDescent="0.25">
      <c r="A936" s="1">
        <f>Forecast_Data!C930</f>
        <v>2012</v>
      </c>
      <c r="B936" s="1">
        <v>1</v>
      </c>
      <c r="C936" s="1">
        <f>Forecast_Data!E930</f>
        <v>0</v>
      </c>
      <c r="D936" s="1">
        <f>Forecast_Data!F930</f>
        <v>0</v>
      </c>
      <c r="E936" s="1">
        <f>Forecast_Data!G930</f>
        <v>0</v>
      </c>
      <c r="F936" s="1">
        <f>Forecast_Data!H930</f>
        <v>1</v>
      </c>
      <c r="G936" s="1">
        <f>Forecast_Data!I930</f>
        <v>0</v>
      </c>
      <c r="H936" s="1">
        <f>Forecast_Data!J930</f>
        <v>47</v>
      </c>
      <c r="I936" s="1">
        <f>Forecast_Data!K930</f>
        <v>0</v>
      </c>
      <c r="J936" s="1" t="str">
        <f>Forecast_Data!L930</f>
        <v>Robbie Gould</v>
      </c>
      <c r="K936" s="2">
        <f>VLOOKUP(J936,Estimates!$C$9:$F$35,4,FALSE)</f>
        <v>14.574917931835699</v>
      </c>
      <c r="L936" s="2">
        <f t="shared" si="61"/>
        <v>0.3306</v>
      </c>
      <c r="M936" s="13">
        <f t="shared" si="62"/>
        <v>0.80722621506660974</v>
      </c>
      <c r="N936" s="13">
        <f t="shared" si="63"/>
        <v>-0.80722621506660974</v>
      </c>
      <c r="O936" s="4">
        <f t="shared" si="64"/>
        <v>0.65161416229076452</v>
      </c>
    </row>
    <row r="937" spans="1:15" x14ac:dyDescent="0.25">
      <c r="A937" s="1">
        <f>Forecast_Data!C931</f>
        <v>2012</v>
      </c>
      <c r="B937" s="1">
        <v>1</v>
      </c>
      <c r="C937" s="1">
        <f>Forecast_Data!E931</f>
        <v>0</v>
      </c>
      <c r="D937" s="1">
        <f>Forecast_Data!F931</f>
        <v>0</v>
      </c>
      <c r="E937" s="1">
        <f>Forecast_Data!G931</f>
        <v>0</v>
      </c>
      <c r="F937" s="1">
        <f>Forecast_Data!H931</f>
        <v>1</v>
      </c>
      <c r="G937" s="1">
        <f>Forecast_Data!I931</f>
        <v>0</v>
      </c>
      <c r="H937" s="1">
        <f>Forecast_Data!J931</f>
        <v>21</v>
      </c>
      <c r="I937" s="1">
        <f>Forecast_Data!K931</f>
        <v>1</v>
      </c>
      <c r="J937" s="1" t="str">
        <f>Forecast_Data!L931</f>
        <v>Robbie Gould</v>
      </c>
      <c r="K937" s="2">
        <f>VLOOKUP(J937,Estimates!$C$9:$F$35,4,FALSE)</f>
        <v>14.574917931835699</v>
      </c>
      <c r="L937" s="2">
        <f t="shared" si="61"/>
        <v>0.3306</v>
      </c>
      <c r="M937" s="13">
        <f t="shared" si="62"/>
        <v>0.99357044597319177</v>
      </c>
      <c r="N937" s="13">
        <f t="shared" si="63"/>
        <v>6.4295540268082263E-3</v>
      </c>
      <c r="O937" s="4">
        <f t="shared" si="64"/>
        <v>4.1339164983645877E-5</v>
      </c>
    </row>
    <row r="938" spans="1:15" x14ac:dyDescent="0.25">
      <c r="A938" s="1">
        <f>Forecast_Data!C932</f>
        <v>2012</v>
      </c>
      <c r="B938" s="1">
        <v>1</v>
      </c>
      <c r="C938" s="1">
        <f>Forecast_Data!E932</f>
        <v>0</v>
      </c>
      <c r="D938" s="1">
        <f>Forecast_Data!F932</f>
        <v>1</v>
      </c>
      <c r="E938" s="1">
        <f>Forecast_Data!G932</f>
        <v>1</v>
      </c>
      <c r="F938" s="1">
        <f>Forecast_Data!H932</f>
        <v>1</v>
      </c>
      <c r="G938" s="1">
        <f>Forecast_Data!I932</f>
        <v>0</v>
      </c>
      <c r="H938" s="1">
        <f>Forecast_Data!J932</f>
        <v>33</v>
      </c>
      <c r="I938" s="1">
        <f>Forecast_Data!K932</f>
        <v>0</v>
      </c>
      <c r="J938" s="1" t="str">
        <f>Forecast_Data!L932</f>
        <v>Robbie Gould</v>
      </c>
      <c r="K938" s="2">
        <f>VLOOKUP(J938,Estimates!$C$9:$F$35,4,FALSE)</f>
        <v>14.574917931835699</v>
      </c>
      <c r="L938" s="2">
        <f t="shared" si="61"/>
        <v>0.3306</v>
      </c>
      <c r="M938" s="13">
        <f t="shared" si="62"/>
        <v>0.90991069010013781</v>
      </c>
      <c r="N938" s="13">
        <f t="shared" si="63"/>
        <v>-0.90991069010013781</v>
      </c>
      <c r="O938" s="4">
        <f t="shared" si="64"/>
        <v>0.82793746395850898</v>
      </c>
    </row>
    <row r="939" spans="1:15" x14ac:dyDescent="0.25">
      <c r="A939" s="1">
        <f>Forecast_Data!C933</f>
        <v>2012</v>
      </c>
      <c r="B939" s="1">
        <v>1</v>
      </c>
      <c r="C939" s="1">
        <f>Forecast_Data!E933</f>
        <v>0</v>
      </c>
      <c r="D939" s="1">
        <f>Forecast_Data!F933</f>
        <v>1</v>
      </c>
      <c r="E939" s="1">
        <f>Forecast_Data!G933</f>
        <v>1</v>
      </c>
      <c r="F939" s="1">
        <f>Forecast_Data!H933</f>
        <v>1</v>
      </c>
      <c r="G939" s="1">
        <f>Forecast_Data!I933</f>
        <v>0</v>
      </c>
      <c r="H939" s="1">
        <f>Forecast_Data!J933</f>
        <v>41</v>
      </c>
      <c r="I939" s="1">
        <f>Forecast_Data!K933</f>
        <v>1</v>
      </c>
      <c r="J939" s="1" t="str">
        <f>Forecast_Data!L933</f>
        <v>Robbie Gould</v>
      </c>
      <c r="K939" s="2">
        <f>VLOOKUP(J939,Estimates!$C$9:$F$35,4,FALSE)</f>
        <v>14.574917931835699</v>
      </c>
      <c r="L939" s="2">
        <f t="shared" si="61"/>
        <v>0.3306</v>
      </c>
      <c r="M939" s="13">
        <f t="shared" si="62"/>
        <v>0.81100774509866125</v>
      </c>
      <c r="N939" s="13">
        <f t="shared" si="63"/>
        <v>0.18899225490133875</v>
      </c>
      <c r="O939" s="4">
        <f t="shared" si="64"/>
        <v>3.5718072412692599E-2</v>
      </c>
    </row>
    <row r="940" spans="1:15" x14ac:dyDescent="0.25">
      <c r="A940" s="1">
        <f>Forecast_Data!C934</f>
        <v>2012</v>
      </c>
      <c r="B940" s="1">
        <v>1</v>
      </c>
      <c r="C940" s="1">
        <f>Forecast_Data!E934</f>
        <v>0</v>
      </c>
      <c r="D940" s="1">
        <f>Forecast_Data!F934</f>
        <v>0</v>
      </c>
      <c r="E940" s="1">
        <f>Forecast_Data!G934</f>
        <v>0</v>
      </c>
      <c r="F940" s="1">
        <f>Forecast_Data!H934</f>
        <v>1</v>
      </c>
      <c r="G940" s="1">
        <f>Forecast_Data!I934</f>
        <v>0</v>
      </c>
      <c r="H940" s="1">
        <f>Forecast_Data!J934</f>
        <v>40</v>
      </c>
      <c r="I940" s="1">
        <f>Forecast_Data!K934</f>
        <v>1</v>
      </c>
      <c r="J940" s="1" t="str">
        <f>Forecast_Data!L934</f>
        <v>Robbie Gould</v>
      </c>
      <c r="K940" s="2">
        <f>VLOOKUP(J940,Estimates!$C$9:$F$35,4,FALSE)</f>
        <v>14.574917931835699</v>
      </c>
      <c r="L940" s="2">
        <f t="shared" si="61"/>
        <v>0.3306</v>
      </c>
      <c r="M940" s="13">
        <f t="shared" si="62"/>
        <v>0.89242661349514907</v>
      </c>
      <c r="N940" s="13">
        <f t="shared" si="63"/>
        <v>0.10757338650485093</v>
      </c>
      <c r="O940" s="4">
        <f t="shared" si="64"/>
        <v>1.1572033484122045E-2</v>
      </c>
    </row>
    <row r="941" spans="1:15" x14ac:dyDescent="0.25">
      <c r="A941" s="1">
        <f>Forecast_Data!C935</f>
        <v>2012</v>
      </c>
      <c r="B941" s="1">
        <v>1</v>
      </c>
      <c r="C941" s="1">
        <f>Forecast_Data!E935</f>
        <v>0</v>
      </c>
      <c r="D941" s="1">
        <f>Forecast_Data!F935</f>
        <v>0</v>
      </c>
      <c r="E941" s="1">
        <f>Forecast_Data!G935</f>
        <v>0</v>
      </c>
      <c r="F941" s="1">
        <f>Forecast_Data!H935</f>
        <v>1</v>
      </c>
      <c r="G941" s="1">
        <f>Forecast_Data!I935</f>
        <v>0</v>
      </c>
      <c r="H941" s="1">
        <f>Forecast_Data!J935</f>
        <v>25</v>
      </c>
      <c r="I941" s="1">
        <f>Forecast_Data!K935</f>
        <v>1</v>
      </c>
      <c r="J941" s="1" t="str">
        <f>Forecast_Data!L935</f>
        <v>Robbie Gould</v>
      </c>
      <c r="K941" s="2">
        <f>VLOOKUP(J941,Estimates!$C$9:$F$35,4,FALSE)</f>
        <v>14.574917931835699</v>
      </c>
      <c r="L941" s="2">
        <f t="shared" si="61"/>
        <v>0.3306</v>
      </c>
      <c r="M941" s="13">
        <f t="shared" si="62"/>
        <v>0.98435231095752762</v>
      </c>
      <c r="N941" s="13">
        <f t="shared" si="63"/>
        <v>1.5647689042472379E-2</v>
      </c>
      <c r="O941" s="4">
        <f t="shared" si="64"/>
        <v>2.4485017236991014E-4</v>
      </c>
    </row>
    <row r="942" spans="1:15" x14ac:dyDescent="0.25">
      <c r="A942" s="1">
        <f>Forecast_Data!C936</f>
        <v>2012</v>
      </c>
      <c r="B942" s="1">
        <v>1</v>
      </c>
      <c r="C942" s="1">
        <f>Forecast_Data!E936</f>
        <v>0</v>
      </c>
      <c r="D942" s="1">
        <f>Forecast_Data!F936</f>
        <v>0</v>
      </c>
      <c r="E942" s="1">
        <f>Forecast_Data!G936</f>
        <v>0</v>
      </c>
      <c r="F942" s="1">
        <f>Forecast_Data!H936</f>
        <v>1</v>
      </c>
      <c r="G942" s="1">
        <f>Forecast_Data!I936</f>
        <v>0</v>
      </c>
      <c r="H942" s="1">
        <f>Forecast_Data!J936</f>
        <v>22</v>
      </c>
      <c r="I942" s="1">
        <f>Forecast_Data!K936</f>
        <v>1</v>
      </c>
      <c r="J942" s="1" t="str">
        <f>Forecast_Data!L936</f>
        <v>Robbie Gould</v>
      </c>
      <c r="K942" s="2">
        <f>VLOOKUP(J942,Estimates!$C$9:$F$35,4,FALSE)</f>
        <v>14.574917931835699</v>
      </c>
      <c r="L942" s="2">
        <f t="shared" si="61"/>
        <v>0.3306</v>
      </c>
      <c r="M942" s="13">
        <f t="shared" si="62"/>
        <v>0.99179925992747198</v>
      </c>
      <c r="N942" s="13">
        <f t="shared" si="63"/>
        <v>8.2007400725280233E-3</v>
      </c>
      <c r="O942" s="4">
        <f t="shared" si="64"/>
        <v>6.7252137737166927E-5</v>
      </c>
    </row>
    <row r="943" spans="1:15" x14ac:dyDescent="0.25">
      <c r="A943" s="1">
        <f>Forecast_Data!C937</f>
        <v>2012</v>
      </c>
      <c r="B943" s="1">
        <v>1</v>
      </c>
      <c r="C943" s="1">
        <f>Forecast_Data!E937</f>
        <v>1</v>
      </c>
      <c r="D943" s="1">
        <f>Forecast_Data!F937</f>
        <v>0</v>
      </c>
      <c r="E943" s="1">
        <f>Forecast_Data!G937</f>
        <v>0</v>
      </c>
      <c r="F943" s="1">
        <f>Forecast_Data!H937</f>
        <v>1</v>
      </c>
      <c r="G943" s="1">
        <f>Forecast_Data!I937</f>
        <v>0</v>
      </c>
      <c r="H943" s="1">
        <f>Forecast_Data!J937</f>
        <v>51</v>
      </c>
      <c r="I943" s="1">
        <f>Forecast_Data!K937</f>
        <v>1</v>
      </c>
      <c r="J943" s="1" t="str">
        <f>Forecast_Data!L937</f>
        <v>Robbie Gould</v>
      </c>
      <c r="K943" s="2">
        <f>VLOOKUP(J943,Estimates!$C$9:$F$35,4,FALSE)</f>
        <v>14.574917931835699</v>
      </c>
      <c r="L943" s="2">
        <f t="shared" si="61"/>
        <v>0.3306</v>
      </c>
      <c r="M943" s="13">
        <f t="shared" si="62"/>
        <v>0.66362769814842848</v>
      </c>
      <c r="N943" s="13">
        <f t="shared" si="63"/>
        <v>0.33637230185157152</v>
      </c>
      <c r="O943" s="4">
        <f t="shared" si="64"/>
        <v>0.11314632545292475</v>
      </c>
    </row>
    <row r="944" spans="1:15" x14ac:dyDescent="0.25">
      <c r="A944" s="1">
        <f>Forecast_Data!C938</f>
        <v>2012</v>
      </c>
      <c r="B944" s="1">
        <v>1</v>
      </c>
      <c r="C944" s="1">
        <f>Forecast_Data!E938</f>
        <v>1</v>
      </c>
      <c r="D944" s="1">
        <f>Forecast_Data!F938</f>
        <v>0</v>
      </c>
      <c r="E944" s="1">
        <f>Forecast_Data!G938</f>
        <v>0</v>
      </c>
      <c r="F944" s="1">
        <f>Forecast_Data!H938</f>
        <v>1</v>
      </c>
      <c r="G944" s="1">
        <f>Forecast_Data!I938</f>
        <v>0</v>
      </c>
      <c r="H944" s="1">
        <f>Forecast_Data!J938</f>
        <v>24</v>
      </c>
      <c r="I944" s="1">
        <f>Forecast_Data!K938</f>
        <v>1</v>
      </c>
      <c r="J944" s="1" t="str">
        <f>Forecast_Data!L938</f>
        <v>Robbie Gould</v>
      </c>
      <c r="K944" s="2">
        <f>VLOOKUP(J944,Estimates!$C$9:$F$35,4,FALSE)</f>
        <v>14.574917931835699</v>
      </c>
      <c r="L944" s="2">
        <f t="shared" si="61"/>
        <v>0.3306</v>
      </c>
      <c r="M944" s="13">
        <f t="shared" si="62"/>
        <v>0.98275282810416531</v>
      </c>
      <c r="N944" s="13">
        <f t="shared" si="63"/>
        <v>1.724717189583469E-2</v>
      </c>
      <c r="O944" s="4">
        <f t="shared" si="64"/>
        <v>2.9746493840446996E-4</v>
      </c>
    </row>
    <row r="945" spans="1:15" x14ac:dyDescent="0.25">
      <c r="A945" s="1">
        <f>Forecast_Data!C939</f>
        <v>2012</v>
      </c>
      <c r="B945" s="1">
        <v>1</v>
      </c>
      <c r="C945" s="1">
        <f>Forecast_Data!E939</f>
        <v>1</v>
      </c>
      <c r="D945" s="1">
        <f>Forecast_Data!F939</f>
        <v>0</v>
      </c>
      <c r="E945" s="1">
        <f>Forecast_Data!G939</f>
        <v>0</v>
      </c>
      <c r="F945" s="1">
        <f>Forecast_Data!H939</f>
        <v>1</v>
      </c>
      <c r="G945" s="1">
        <f>Forecast_Data!I939</f>
        <v>0</v>
      </c>
      <c r="H945" s="1">
        <f>Forecast_Data!J939</f>
        <v>48</v>
      </c>
      <c r="I945" s="1">
        <f>Forecast_Data!K939</f>
        <v>0</v>
      </c>
      <c r="J945" s="1" t="str">
        <f>Forecast_Data!L939</f>
        <v>Robbie Gould</v>
      </c>
      <c r="K945" s="2">
        <f>VLOOKUP(J945,Estimates!$C$9:$F$35,4,FALSE)</f>
        <v>14.574917931835699</v>
      </c>
      <c r="L945" s="2">
        <f t="shared" si="61"/>
        <v>0.3306</v>
      </c>
      <c r="M945" s="13">
        <f t="shared" si="62"/>
        <v>0.73550692708739374</v>
      </c>
      <c r="N945" s="13">
        <f t="shared" si="63"/>
        <v>-0.73550692708739374</v>
      </c>
      <c r="O945" s="4">
        <f t="shared" si="64"/>
        <v>0.54097043979354076</v>
      </c>
    </row>
    <row r="946" spans="1:15" x14ac:dyDescent="0.25">
      <c r="A946" s="1">
        <f>Forecast_Data!C940</f>
        <v>2012</v>
      </c>
      <c r="B946" s="1">
        <v>1</v>
      </c>
      <c r="C946" s="1">
        <f>Forecast_Data!E940</f>
        <v>0</v>
      </c>
      <c r="D946" s="1">
        <f>Forecast_Data!F940</f>
        <v>1</v>
      </c>
      <c r="E946" s="1">
        <f>Forecast_Data!G940</f>
        <v>0</v>
      </c>
      <c r="F946" s="1">
        <f>Forecast_Data!H940</f>
        <v>1</v>
      </c>
      <c r="G946" s="1">
        <f>Forecast_Data!I940</f>
        <v>0</v>
      </c>
      <c r="H946" s="1">
        <f>Forecast_Data!J940</f>
        <v>47</v>
      </c>
      <c r="I946" s="1">
        <f>Forecast_Data!K940</f>
        <v>1</v>
      </c>
      <c r="J946" s="1" t="str">
        <f>Forecast_Data!L940</f>
        <v>Robbie Gould</v>
      </c>
      <c r="K946" s="2">
        <f>VLOOKUP(J946,Estimates!$C$9:$F$35,4,FALSE)</f>
        <v>14.574917931835699</v>
      </c>
      <c r="L946" s="2">
        <f t="shared" si="61"/>
        <v>0.3306</v>
      </c>
      <c r="M946" s="13">
        <f t="shared" si="62"/>
        <v>0.74452579752645898</v>
      </c>
      <c r="N946" s="13">
        <f t="shared" si="63"/>
        <v>0.25547420247354102</v>
      </c>
      <c r="O946" s="4">
        <f t="shared" si="64"/>
        <v>6.5267068129491831E-2</v>
      </c>
    </row>
    <row r="947" spans="1:15" x14ac:dyDescent="0.25">
      <c r="A947" s="1">
        <f>Forecast_Data!C941</f>
        <v>2012</v>
      </c>
      <c r="B947" s="1">
        <v>1</v>
      </c>
      <c r="C947" s="1">
        <f>Forecast_Data!E941</f>
        <v>0</v>
      </c>
      <c r="D947" s="1">
        <f>Forecast_Data!F941</f>
        <v>1</v>
      </c>
      <c r="E947" s="1">
        <f>Forecast_Data!G941</f>
        <v>0</v>
      </c>
      <c r="F947" s="1">
        <f>Forecast_Data!H941</f>
        <v>1</v>
      </c>
      <c r="G947" s="1">
        <f>Forecast_Data!I941</f>
        <v>0</v>
      </c>
      <c r="H947" s="1">
        <f>Forecast_Data!J941</f>
        <v>39</v>
      </c>
      <c r="I947" s="1">
        <f>Forecast_Data!K941</f>
        <v>0</v>
      </c>
      <c r="J947" s="1" t="str">
        <f>Forecast_Data!L941</f>
        <v>Robbie Gould</v>
      </c>
      <c r="K947" s="2">
        <f>VLOOKUP(J947,Estimates!$C$9:$F$35,4,FALSE)</f>
        <v>14.574917931835699</v>
      </c>
      <c r="L947" s="2">
        <f t="shared" si="61"/>
        <v>0.3306</v>
      </c>
      <c r="M947" s="13">
        <f t="shared" si="62"/>
        <v>0.86431219312488961</v>
      </c>
      <c r="N947" s="13">
        <f t="shared" si="63"/>
        <v>-0.86431219312488961</v>
      </c>
      <c r="O947" s="4">
        <f t="shared" si="64"/>
        <v>0.74703556718435649</v>
      </c>
    </row>
    <row r="948" spans="1:15" x14ac:dyDescent="0.25">
      <c r="A948" s="1">
        <f>Forecast_Data!C942</f>
        <v>2012</v>
      </c>
      <c r="B948" s="1">
        <v>1</v>
      </c>
      <c r="C948" s="1">
        <f>Forecast_Data!E942</f>
        <v>0</v>
      </c>
      <c r="D948" s="1">
        <f>Forecast_Data!F942</f>
        <v>1</v>
      </c>
      <c r="E948" s="1">
        <f>Forecast_Data!G942</f>
        <v>0</v>
      </c>
      <c r="F948" s="1">
        <f>Forecast_Data!H942</f>
        <v>1</v>
      </c>
      <c r="G948" s="1">
        <f>Forecast_Data!I942</f>
        <v>0</v>
      </c>
      <c r="H948" s="1">
        <f>Forecast_Data!J942</f>
        <v>46</v>
      </c>
      <c r="I948" s="1">
        <f>Forecast_Data!K942</f>
        <v>1</v>
      </c>
      <c r="J948" s="1" t="str">
        <f>Forecast_Data!L942</f>
        <v>Robbie Gould</v>
      </c>
      <c r="K948" s="2">
        <f>VLOOKUP(J948,Estimates!$C$9:$F$35,4,FALSE)</f>
        <v>14.574917931835699</v>
      </c>
      <c r="L948" s="2">
        <f t="shared" si="61"/>
        <v>0.3306</v>
      </c>
      <c r="M948" s="13">
        <f t="shared" si="62"/>
        <v>0.76345606841947478</v>
      </c>
      <c r="N948" s="13">
        <f t="shared" si="63"/>
        <v>0.23654393158052522</v>
      </c>
      <c r="O948" s="4">
        <f t="shared" si="64"/>
        <v>5.5953031567572198E-2</v>
      </c>
    </row>
    <row r="949" spans="1:15" x14ac:dyDescent="0.25">
      <c r="A949" s="1">
        <f>Forecast_Data!C943</f>
        <v>2012</v>
      </c>
      <c r="B949" s="1">
        <v>1</v>
      </c>
      <c r="C949" s="1">
        <f>Forecast_Data!E943</f>
        <v>0</v>
      </c>
      <c r="D949" s="1">
        <f>Forecast_Data!F943</f>
        <v>0</v>
      </c>
      <c r="E949" s="1">
        <f>Forecast_Data!G943</f>
        <v>0</v>
      </c>
      <c r="F949" s="1">
        <f>Forecast_Data!H943</f>
        <v>1</v>
      </c>
      <c r="G949" s="1">
        <f>Forecast_Data!I943</f>
        <v>0</v>
      </c>
      <c r="H949" s="1">
        <f>Forecast_Data!J943</f>
        <v>46</v>
      </c>
      <c r="I949" s="1">
        <f>Forecast_Data!K943</f>
        <v>1</v>
      </c>
      <c r="J949" s="1" t="str">
        <f>Forecast_Data!L943</f>
        <v>Robbie Gould</v>
      </c>
      <c r="K949" s="2">
        <f>VLOOKUP(J949,Estimates!$C$9:$F$35,4,FALSE)</f>
        <v>14.574917931835699</v>
      </c>
      <c r="L949" s="2">
        <f t="shared" si="61"/>
        <v>0.3306</v>
      </c>
      <c r="M949" s="13">
        <f t="shared" si="62"/>
        <v>0.82261738319253941</v>
      </c>
      <c r="N949" s="13">
        <f t="shared" si="63"/>
        <v>0.17738261680746059</v>
      </c>
      <c r="O949" s="4">
        <f t="shared" si="64"/>
        <v>3.14645927454624E-2</v>
      </c>
    </row>
    <row r="950" spans="1:15" x14ac:dyDescent="0.25">
      <c r="A950" s="1">
        <f>Forecast_Data!C944</f>
        <v>2013</v>
      </c>
      <c r="B950" s="1">
        <v>1</v>
      </c>
      <c r="C950" s="1">
        <f>Forecast_Data!E944</f>
        <v>0</v>
      </c>
      <c r="D950" s="1">
        <f>Forecast_Data!F944</f>
        <v>0</v>
      </c>
      <c r="E950" s="1">
        <f>Forecast_Data!G944</f>
        <v>1</v>
      </c>
      <c r="F950" s="1">
        <f>Forecast_Data!H944</f>
        <v>1</v>
      </c>
      <c r="G950" s="1">
        <f>Forecast_Data!I944</f>
        <v>0</v>
      </c>
      <c r="H950" s="1">
        <f>Forecast_Data!J944</f>
        <v>58</v>
      </c>
      <c r="I950" s="1">
        <f>Forecast_Data!K944</f>
        <v>1</v>
      </c>
      <c r="J950" s="1" t="str">
        <f>Forecast_Data!L944</f>
        <v>Robbie Gould</v>
      </c>
      <c r="K950" s="2">
        <f>VLOOKUP(J950,Estimates!$C$9:$F$35,4,FALSE)</f>
        <v>14.574917931835699</v>
      </c>
      <c r="L950" s="2">
        <f t="shared" si="61"/>
        <v>0.37260000000000004</v>
      </c>
      <c r="M950" s="13">
        <f t="shared" si="62"/>
        <v>0.4446973453051099</v>
      </c>
      <c r="N950" s="13">
        <f t="shared" si="63"/>
        <v>0.55530265469489004</v>
      </c>
      <c r="O950" s="4">
        <f t="shared" si="64"/>
        <v>0.30836103831119227</v>
      </c>
    </row>
    <row r="951" spans="1:15" x14ac:dyDescent="0.25">
      <c r="A951" s="1">
        <f>Forecast_Data!C945</f>
        <v>2013</v>
      </c>
      <c r="B951" s="1">
        <v>1</v>
      </c>
      <c r="C951" s="1">
        <f>Forecast_Data!E945</f>
        <v>1</v>
      </c>
      <c r="D951" s="1">
        <f>Forecast_Data!F945</f>
        <v>0</v>
      </c>
      <c r="E951" s="1">
        <f>Forecast_Data!G945</f>
        <v>0</v>
      </c>
      <c r="F951" s="1">
        <f>Forecast_Data!H945</f>
        <v>1</v>
      </c>
      <c r="G951" s="1">
        <f>Forecast_Data!I945</f>
        <v>0</v>
      </c>
      <c r="H951" s="1">
        <f>Forecast_Data!J945</f>
        <v>20</v>
      </c>
      <c r="I951" s="1">
        <f>Forecast_Data!K945</f>
        <v>1</v>
      </c>
      <c r="J951" s="1" t="str">
        <f>Forecast_Data!L945</f>
        <v>Robbie Gould</v>
      </c>
      <c r="K951" s="2">
        <f>VLOOKUP(J951,Estimates!$C$9:$F$35,4,FALSE)</f>
        <v>14.574917931835699</v>
      </c>
      <c r="L951" s="2">
        <f t="shared" si="61"/>
        <v>0.37260000000000004</v>
      </c>
      <c r="M951" s="13">
        <f t="shared" si="62"/>
        <v>0.9935574192578801</v>
      </c>
      <c r="N951" s="13">
        <f t="shared" si="63"/>
        <v>6.4425807421198966E-3</v>
      </c>
      <c r="O951" s="4">
        <f t="shared" si="64"/>
        <v>4.1506846618734156E-5</v>
      </c>
    </row>
    <row r="952" spans="1:15" x14ac:dyDescent="0.25">
      <c r="A952" s="1">
        <f>Forecast_Data!C946</f>
        <v>2013</v>
      </c>
      <c r="B952" s="1">
        <v>1</v>
      </c>
      <c r="C952" s="1">
        <f>Forecast_Data!E946</f>
        <v>0</v>
      </c>
      <c r="D952" s="1">
        <f>Forecast_Data!F946</f>
        <v>0</v>
      </c>
      <c r="E952" s="1">
        <f>Forecast_Data!G946</f>
        <v>0</v>
      </c>
      <c r="F952" s="1">
        <f>Forecast_Data!H946</f>
        <v>1</v>
      </c>
      <c r="G952" s="1">
        <f>Forecast_Data!I946</f>
        <v>0</v>
      </c>
      <c r="H952" s="1">
        <f>Forecast_Data!J946</f>
        <v>47</v>
      </c>
      <c r="I952" s="1">
        <f>Forecast_Data!K946</f>
        <v>1</v>
      </c>
      <c r="J952" s="1" t="str">
        <f>Forecast_Data!L946</f>
        <v>Robbie Gould</v>
      </c>
      <c r="K952" s="2">
        <f>VLOOKUP(J952,Estimates!$C$9:$F$35,4,FALSE)</f>
        <v>14.574917931835699</v>
      </c>
      <c r="L952" s="2">
        <f t="shared" si="61"/>
        <v>0.37260000000000004</v>
      </c>
      <c r="M952" s="13">
        <f t="shared" si="62"/>
        <v>0.81367772586276788</v>
      </c>
      <c r="N952" s="13">
        <f t="shared" si="63"/>
        <v>0.18632227413723212</v>
      </c>
      <c r="O952" s="4">
        <f t="shared" si="64"/>
        <v>3.4715989839669878E-2</v>
      </c>
    </row>
    <row r="953" spans="1:15" x14ac:dyDescent="0.25">
      <c r="A953" s="1">
        <f>Forecast_Data!C947</f>
        <v>2013</v>
      </c>
      <c r="B953" s="1">
        <v>1</v>
      </c>
      <c r="C953" s="1">
        <f>Forecast_Data!E947</f>
        <v>0</v>
      </c>
      <c r="D953" s="1">
        <f>Forecast_Data!F947</f>
        <v>0</v>
      </c>
      <c r="E953" s="1">
        <f>Forecast_Data!G947</f>
        <v>0</v>
      </c>
      <c r="F953" s="1">
        <f>Forecast_Data!H947</f>
        <v>1</v>
      </c>
      <c r="G953" s="1">
        <f>Forecast_Data!I947</f>
        <v>0</v>
      </c>
      <c r="H953" s="1">
        <f>Forecast_Data!J947</f>
        <v>32</v>
      </c>
      <c r="I953" s="1">
        <f>Forecast_Data!K947</f>
        <v>1</v>
      </c>
      <c r="J953" s="1" t="str">
        <f>Forecast_Data!L947</f>
        <v>Robbie Gould</v>
      </c>
      <c r="K953" s="2">
        <f>VLOOKUP(J953,Estimates!$C$9:$F$35,4,FALSE)</f>
        <v>14.574917931835699</v>
      </c>
      <c r="L953" s="2">
        <f t="shared" si="61"/>
        <v>0.37260000000000004</v>
      </c>
      <c r="M953" s="13">
        <f t="shared" si="62"/>
        <v>0.95459130147715332</v>
      </c>
      <c r="N953" s="13">
        <f t="shared" si="63"/>
        <v>4.540869852284668E-2</v>
      </c>
      <c r="O953" s="4">
        <f t="shared" si="64"/>
        <v>2.0619499015387781E-3</v>
      </c>
    </row>
    <row r="954" spans="1:15" x14ac:dyDescent="0.25">
      <c r="A954" s="1">
        <f>Forecast_Data!C948</f>
        <v>2013</v>
      </c>
      <c r="B954" s="1">
        <v>1</v>
      </c>
      <c r="C954" s="1">
        <f>Forecast_Data!E948</f>
        <v>0</v>
      </c>
      <c r="D954" s="1">
        <f>Forecast_Data!F948</f>
        <v>0</v>
      </c>
      <c r="E954" s="1">
        <f>Forecast_Data!G948</f>
        <v>1</v>
      </c>
      <c r="F954" s="1">
        <f>Forecast_Data!H948</f>
        <v>1</v>
      </c>
      <c r="G954" s="1">
        <f>Forecast_Data!I948</f>
        <v>0</v>
      </c>
      <c r="H954" s="1">
        <f>Forecast_Data!J948</f>
        <v>27</v>
      </c>
      <c r="I954" s="1">
        <f>Forecast_Data!K948</f>
        <v>1</v>
      </c>
      <c r="J954" s="1" t="str">
        <f>Forecast_Data!L948</f>
        <v>Robbie Gould</v>
      </c>
      <c r="K954" s="2">
        <f>VLOOKUP(J954,Estimates!$C$9:$F$35,4,FALSE)</f>
        <v>14.574917931835699</v>
      </c>
      <c r="L954" s="2">
        <f t="shared" si="61"/>
        <v>0.37260000000000004</v>
      </c>
      <c r="M954" s="13">
        <f t="shared" si="62"/>
        <v>0.97363470991183776</v>
      </c>
      <c r="N954" s="13">
        <f t="shared" si="63"/>
        <v>2.6365290088162241E-2</v>
      </c>
      <c r="O954" s="4">
        <f t="shared" si="64"/>
        <v>6.9512852143294613E-4</v>
      </c>
    </row>
    <row r="955" spans="1:15" x14ac:dyDescent="0.25">
      <c r="A955" s="1">
        <f>Forecast_Data!C949</f>
        <v>2013</v>
      </c>
      <c r="B955" s="1">
        <v>1</v>
      </c>
      <c r="C955" s="1">
        <f>Forecast_Data!E949</f>
        <v>0</v>
      </c>
      <c r="D955" s="1">
        <f>Forecast_Data!F949</f>
        <v>0</v>
      </c>
      <c r="E955" s="1">
        <f>Forecast_Data!G949</f>
        <v>1</v>
      </c>
      <c r="F955" s="1">
        <f>Forecast_Data!H949</f>
        <v>1</v>
      </c>
      <c r="G955" s="1">
        <f>Forecast_Data!I949</f>
        <v>0</v>
      </c>
      <c r="H955" s="1">
        <f>Forecast_Data!J949</f>
        <v>47</v>
      </c>
      <c r="I955" s="1">
        <f>Forecast_Data!K949</f>
        <v>1</v>
      </c>
      <c r="J955" s="1" t="str">
        <f>Forecast_Data!L949</f>
        <v>Robbie Gould</v>
      </c>
      <c r="K955" s="2">
        <f>VLOOKUP(J955,Estimates!$C$9:$F$35,4,FALSE)</f>
        <v>14.574917931835699</v>
      </c>
      <c r="L955" s="2">
        <f t="shared" si="61"/>
        <v>0.37260000000000004</v>
      </c>
      <c r="M955" s="13">
        <f t="shared" si="62"/>
        <v>0.7814390538879058</v>
      </c>
      <c r="N955" s="13">
        <f t="shared" si="63"/>
        <v>0.2185609461120942</v>
      </c>
      <c r="O955" s="4">
        <f t="shared" si="64"/>
        <v>4.7768887165413748E-2</v>
      </c>
    </row>
    <row r="956" spans="1:15" x14ac:dyDescent="0.25">
      <c r="A956" s="1">
        <f>Forecast_Data!C950</f>
        <v>2013</v>
      </c>
      <c r="B956" s="1">
        <v>1</v>
      </c>
      <c r="C956" s="1">
        <f>Forecast_Data!E950</f>
        <v>0</v>
      </c>
      <c r="D956" s="1">
        <f>Forecast_Data!F950</f>
        <v>0</v>
      </c>
      <c r="E956" s="1">
        <f>Forecast_Data!G950</f>
        <v>1</v>
      </c>
      <c r="F956" s="1">
        <f>Forecast_Data!H950</f>
        <v>1</v>
      </c>
      <c r="G956" s="1">
        <f>Forecast_Data!I950</f>
        <v>0</v>
      </c>
      <c r="H956" s="1">
        <f>Forecast_Data!J950</f>
        <v>34</v>
      </c>
      <c r="I956" s="1">
        <f>Forecast_Data!K950</f>
        <v>0</v>
      </c>
      <c r="J956" s="1" t="str">
        <f>Forecast_Data!L950</f>
        <v>Robbie Gould</v>
      </c>
      <c r="K956" s="2">
        <f>VLOOKUP(J956,Estimates!$C$9:$F$35,4,FALSE)</f>
        <v>14.574917931835699</v>
      </c>
      <c r="L956" s="2">
        <f t="shared" si="61"/>
        <v>0.37260000000000004</v>
      </c>
      <c r="M956" s="13">
        <f t="shared" si="62"/>
        <v>0.9305301863099551</v>
      </c>
      <c r="N956" s="13">
        <f t="shared" si="63"/>
        <v>-0.9305301863099551</v>
      </c>
      <c r="O956" s="4">
        <f t="shared" si="64"/>
        <v>0.86588642763403978</v>
      </c>
    </row>
    <row r="957" spans="1:15" x14ac:dyDescent="0.25">
      <c r="A957" s="1">
        <f>Forecast_Data!C951</f>
        <v>2013</v>
      </c>
      <c r="B957" s="1">
        <v>1</v>
      </c>
      <c r="C957" s="1">
        <f>Forecast_Data!E951</f>
        <v>0</v>
      </c>
      <c r="D957" s="1">
        <f>Forecast_Data!F951</f>
        <v>0</v>
      </c>
      <c r="E957" s="1">
        <f>Forecast_Data!G951</f>
        <v>1</v>
      </c>
      <c r="F957" s="1">
        <f>Forecast_Data!H951</f>
        <v>1</v>
      </c>
      <c r="G957" s="1">
        <f>Forecast_Data!I951</f>
        <v>0</v>
      </c>
      <c r="H957" s="1">
        <f>Forecast_Data!J951</f>
        <v>49</v>
      </c>
      <c r="I957" s="1">
        <f>Forecast_Data!K951</f>
        <v>1</v>
      </c>
      <c r="J957" s="1" t="str">
        <f>Forecast_Data!L951</f>
        <v>Robbie Gould</v>
      </c>
      <c r="K957" s="2">
        <f>VLOOKUP(J957,Estimates!$C$9:$F$35,4,FALSE)</f>
        <v>14.574917931835699</v>
      </c>
      <c r="L957" s="2">
        <f t="shared" si="61"/>
        <v>0.37260000000000004</v>
      </c>
      <c r="M957" s="13">
        <f t="shared" si="62"/>
        <v>0.74253524015051797</v>
      </c>
      <c r="N957" s="13">
        <f t="shared" si="63"/>
        <v>0.25746475984948203</v>
      </c>
      <c r="O957" s="4">
        <f t="shared" si="64"/>
        <v>6.6288102564351456E-2</v>
      </c>
    </row>
    <row r="958" spans="1:15" x14ac:dyDescent="0.25">
      <c r="A958" s="1">
        <f>Forecast_Data!C952</f>
        <v>2013</v>
      </c>
      <c r="B958" s="1">
        <v>1</v>
      </c>
      <c r="C958" s="1">
        <f>Forecast_Data!E952</f>
        <v>0</v>
      </c>
      <c r="D958" s="1">
        <f>Forecast_Data!F952</f>
        <v>1</v>
      </c>
      <c r="E958" s="1">
        <f>Forecast_Data!G952</f>
        <v>1</v>
      </c>
      <c r="F958" s="1">
        <f>Forecast_Data!H952</f>
        <v>0</v>
      </c>
      <c r="G958" s="1">
        <f>Forecast_Data!I952</f>
        <v>0</v>
      </c>
      <c r="H958" s="1">
        <f>Forecast_Data!J952</f>
        <v>24</v>
      </c>
      <c r="I958" s="1">
        <f>Forecast_Data!K952</f>
        <v>1</v>
      </c>
      <c r="J958" s="1" t="str">
        <f>Forecast_Data!L952</f>
        <v>Robbie Gould</v>
      </c>
      <c r="K958" s="2">
        <f>VLOOKUP(J958,Estimates!$C$9:$F$35,4,FALSE)</f>
        <v>14.574917931835699</v>
      </c>
      <c r="L958" s="2">
        <f t="shared" si="61"/>
        <v>0.37260000000000004</v>
      </c>
      <c r="M958" s="13">
        <f t="shared" si="62"/>
        <v>0.98302871837558747</v>
      </c>
      <c r="N958" s="13">
        <f t="shared" si="63"/>
        <v>1.6971281624412526E-2</v>
      </c>
      <c r="O958" s="4">
        <f t="shared" si="64"/>
        <v>2.8802439997512226E-4</v>
      </c>
    </row>
    <row r="959" spans="1:15" x14ac:dyDescent="0.25">
      <c r="A959" s="1">
        <f>Forecast_Data!C953</f>
        <v>2013</v>
      </c>
      <c r="B959" s="1">
        <v>1</v>
      </c>
      <c r="C959" s="1">
        <f>Forecast_Data!E953</f>
        <v>0</v>
      </c>
      <c r="D959" s="1">
        <f>Forecast_Data!F953</f>
        <v>1</v>
      </c>
      <c r="E959" s="1">
        <f>Forecast_Data!G953</f>
        <v>1</v>
      </c>
      <c r="F959" s="1">
        <f>Forecast_Data!H953</f>
        <v>0</v>
      </c>
      <c r="G959" s="1">
        <f>Forecast_Data!I953</f>
        <v>0</v>
      </c>
      <c r="H959" s="1">
        <f>Forecast_Data!J953</f>
        <v>27</v>
      </c>
      <c r="I959" s="1">
        <f>Forecast_Data!K953</f>
        <v>1</v>
      </c>
      <c r="J959" s="1" t="str">
        <f>Forecast_Data!L953</f>
        <v>Robbie Gould</v>
      </c>
      <c r="K959" s="2">
        <f>VLOOKUP(J959,Estimates!$C$9:$F$35,4,FALSE)</f>
        <v>14.574917931835699</v>
      </c>
      <c r="L959" s="2">
        <f t="shared" si="61"/>
        <v>0.37260000000000004</v>
      </c>
      <c r="M959" s="13">
        <f t="shared" si="62"/>
        <v>0.97009866711876247</v>
      </c>
      <c r="N959" s="13">
        <f t="shared" si="63"/>
        <v>2.990133288123753E-2</v>
      </c>
      <c r="O959" s="4">
        <f t="shared" si="64"/>
        <v>8.9408970807457666E-4</v>
      </c>
    </row>
    <row r="960" spans="1:15" x14ac:dyDescent="0.25">
      <c r="A960" s="1">
        <f>Forecast_Data!C954</f>
        <v>2013</v>
      </c>
      <c r="B960" s="1">
        <v>1</v>
      </c>
      <c r="C960" s="1">
        <f>Forecast_Data!E954</f>
        <v>0</v>
      </c>
      <c r="D960" s="1">
        <f>Forecast_Data!F954</f>
        <v>1</v>
      </c>
      <c r="E960" s="1">
        <f>Forecast_Data!G954</f>
        <v>0</v>
      </c>
      <c r="F960" s="1">
        <f>Forecast_Data!H954</f>
        <v>1</v>
      </c>
      <c r="G960" s="1">
        <f>Forecast_Data!I954</f>
        <v>0</v>
      </c>
      <c r="H960" s="1">
        <f>Forecast_Data!J954</f>
        <v>25</v>
      </c>
      <c r="I960" s="1">
        <f>Forecast_Data!K954</f>
        <v>1</v>
      </c>
      <c r="J960" s="1" t="str">
        <f>Forecast_Data!L954</f>
        <v>Robbie Gould</v>
      </c>
      <c r="K960" s="2">
        <f>VLOOKUP(J960,Estimates!$C$9:$F$35,4,FALSE)</f>
        <v>14.574917931835699</v>
      </c>
      <c r="L960" s="2">
        <f t="shared" si="61"/>
        <v>0.37260000000000004</v>
      </c>
      <c r="M960" s="13">
        <f t="shared" si="62"/>
        <v>0.97856789533323763</v>
      </c>
      <c r="N960" s="13">
        <f t="shared" si="63"/>
        <v>2.1432104666762375E-2</v>
      </c>
      <c r="O960" s="4">
        <f t="shared" si="64"/>
        <v>4.5933511044705759E-4</v>
      </c>
    </row>
    <row r="961" spans="1:15" x14ac:dyDescent="0.25">
      <c r="A961" s="1">
        <f>Forecast_Data!C955</f>
        <v>2013</v>
      </c>
      <c r="B961" s="1">
        <v>1</v>
      </c>
      <c r="C961" s="1">
        <f>Forecast_Data!E955</f>
        <v>0</v>
      </c>
      <c r="D961" s="1">
        <f>Forecast_Data!F955</f>
        <v>1</v>
      </c>
      <c r="E961" s="1">
        <f>Forecast_Data!G955</f>
        <v>0</v>
      </c>
      <c r="F961" s="1">
        <f>Forecast_Data!H955</f>
        <v>1</v>
      </c>
      <c r="G961" s="1">
        <f>Forecast_Data!I955</f>
        <v>0</v>
      </c>
      <c r="H961" s="1">
        <f>Forecast_Data!J955</f>
        <v>32</v>
      </c>
      <c r="I961" s="1">
        <f>Forecast_Data!K955</f>
        <v>1</v>
      </c>
      <c r="J961" s="1" t="str">
        <f>Forecast_Data!L955</f>
        <v>Robbie Gould</v>
      </c>
      <c r="K961" s="2">
        <f>VLOOKUP(J961,Estimates!$C$9:$F$35,4,FALSE)</f>
        <v>14.574917931835699</v>
      </c>
      <c r="L961" s="2">
        <f t="shared" si="61"/>
        <v>0.37260000000000004</v>
      </c>
      <c r="M961" s="13">
        <f t="shared" si="62"/>
        <v>0.93602316332324809</v>
      </c>
      <c r="N961" s="13">
        <f t="shared" si="63"/>
        <v>6.3976836676751914E-2</v>
      </c>
      <c r="O961" s="4">
        <f t="shared" si="64"/>
        <v>4.0930356311637888E-3</v>
      </c>
    </row>
    <row r="962" spans="1:15" x14ac:dyDescent="0.25">
      <c r="A962" s="1">
        <f>Forecast_Data!C956</f>
        <v>2013</v>
      </c>
      <c r="B962" s="1">
        <v>1</v>
      </c>
      <c r="C962" s="1">
        <f>Forecast_Data!E956</f>
        <v>1</v>
      </c>
      <c r="D962" s="1">
        <f>Forecast_Data!F956</f>
        <v>0</v>
      </c>
      <c r="E962" s="1">
        <f>Forecast_Data!G956</f>
        <v>1</v>
      </c>
      <c r="F962" s="1">
        <f>Forecast_Data!H956</f>
        <v>1</v>
      </c>
      <c r="G962" s="1">
        <f>Forecast_Data!I956</f>
        <v>0</v>
      </c>
      <c r="H962" s="1">
        <f>Forecast_Data!J956</f>
        <v>20</v>
      </c>
      <c r="I962" s="1">
        <f>Forecast_Data!K956</f>
        <v>1</v>
      </c>
      <c r="J962" s="1" t="str">
        <f>Forecast_Data!L956</f>
        <v>Robbie Gould</v>
      </c>
      <c r="K962" s="2">
        <f>VLOOKUP(J962,Estimates!$C$9:$F$35,4,FALSE)</f>
        <v>14.574917931835699</v>
      </c>
      <c r="L962" s="2">
        <f t="shared" si="61"/>
        <v>0.37260000000000004</v>
      </c>
      <c r="M962" s="13">
        <f t="shared" si="62"/>
        <v>0.99214211110463968</v>
      </c>
      <c r="N962" s="13">
        <f t="shared" si="63"/>
        <v>7.857888895360321E-3</v>
      </c>
      <c r="O962" s="4">
        <f t="shared" si="64"/>
        <v>6.1746417891827047E-5</v>
      </c>
    </row>
    <row r="963" spans="1:15" x14ac:dyDescent="0.25">
      <c r="A963" s="1">
        <f>Forecast_Data!C957</f>
        <v>2013</v>
      </c>
      <c r="B963" s="1">
        <v>1</v>
      </c>
      <c r="C963" s="1">
        <f>Forecast_Data!E957</f>
        <v>1</v>
      </c>
      <c r="D963" s="1">
        <f>Forecast_Data!F957</f>
        <v>0</v>
      </c>
      <c r="E963" s="1">
        <f>Forecast_Data!G957</f>
        <v>1</v>
      </c>
      <c r="F963" s="1">
        <f>Forecast_Data!H957</f>
        <v>1</v>
      </c>
      <c r="G963" s="1">
        <f>Forecast_Data!I957</f>
        <v>0</v>
      </c>
      <c r="H963" s="1">
        <f>Forecast_Data!J957</f>
        <v>46</v>
      </c>
      <c r="I963" s="1">
        <f>Forecast_Data!K957</f>
        <v>1</v>
      </c>
      <c r="J963" s="1" t="str">
        <f>Forecast_Data!L957</f>
        <v>Robbie Gould</v>
      </c>
      <c r="K963" s="2">
        <f>VLOOKUP(J963,Estimates!$C$9:$F$35,4,FALSE)</f>
        <v>14.574917931835699</v>
      </c>
      <c r="L963" s="2">
        <f t="shared" si="61"/>
        <v>0.37260000000000004</v>
      </c>
      <c r="M963" s="13">
        <f t="shared" si="62"/>
        <v>0.74502536085670534</v>
      </c>
      <c r="N963" s="13">
        <f t="shared" si="63"/>
        <v>0.25497463914329466</v>
      </c>
      <c r="O963" s="4">
        <f t="shared" si="64"/>
        <v>6.5012066606253333E-2</v>
      </c>
    </row>
    <row r="964" spans="1:15" x14ac:dyDescent="0.25">
      <c r="A964" s="1">
        <f>Forecast_Data!C958</f>
        <v>2013</v>
      </c>
      <c r="B964" s="1">
        <v>1</v>
      </c>
      <c r="C964" s="1">
        <f>Forecast_Data!E958</f>
        <v>1</v>
      </c>
      <c r="D964" s="1">
        <f>Forecast_Data!F958</f>
        <v>0</v>
      </c>
      <c r="E964" s="1">
        <f>Forecast_Data!G958</f>
        <v>1</v>
      </c>
      <c r="F964" s="1">
        <f>Forecast_Data!H958</f>
        <v>1</v>
      </c>
      <c r="G964" s="1">
        <f>Forecast_Data!I958</f>
        <v>0</v>
      </c>
      <c r="H964" s="1">
        <f>Forecast_Data!J958</f>
        <v>38</v>
      </c>
      <c r="I964" s="1">
        <f>Forecast_Data!K958</f>
        <v>1</v>
      </c>
      <c r="J964" s="1" t="str">
        <f>Forecast_Data!L958</f>
        <v>Robbie Gould</v>
      </c>
      <c r="K964" s="2">
        <f>VLOOKUP(J964,Estimates!$C$9:$F$35,4,FALSE)</f>
        <v>14.574917931835699</v>
      </c>
      <c r="L964" s="2">
        <f t="shared" si="61"/>
        <v>0.37260000000000004</v>
      </c>
      <c r="M964" s="13">
        <f t="shared" si="62"/>
        <v>0.86443386031757852</v>
      </c>
      <c r="N964" s="13">
        <f t="shared" si="63"/>
        <v>0.13556613968242148</v>
      </c>
      <c r="O964" s="4">
        <f t="shared" si="64"/>
        <v>1.8378178228393813E-2</v>
      </c>
    </row>
    <row r="965" spans="1:15" x14ac:dyDescent="0.25">
      <c r="A965" s="1">
        <f>Forecast_Data!C959</f>
        <v>2013</v>
      </c>
      <c r="B965" s="1">
        <v>1</v>
      </c>
      <c r="C965" s="1">
        <f>Forecast_Data!E959</f>
        <v>0</v>
      </c>
      <c r="D965" s="1">
        <f>Forecast_Data!F959</f>
        <v>1</v>
      </c>
      <c r="E965" s="1">
        <f>Forecast_Data!G959</f>
        <v>1</v>
      </c>
      <c r="F965" s="1">
        <f>Forecast_Data!H959</f>
        <v>1</v>
      </c>
      <c r="G965" s="1">
        <f>Forecast_Data!I959</f>
        <v>0</v>
      </c>
      <c r="H965" s="1">
        <f>Forecast_Data!J959</f>
        <v>27</v>
      </c>
      <c r="I965" s="1">
        <f>Forecast_Data!K959</f>
        <v>1</v>
      </c>
      <c r="J965" s="1" t="str">
        <f>Forecast_Data!L959</f>
        <v>Robbie Gould</v>
      </c>
      <c r="K965" s="2">
        <f>VLOOKUP(J965,Estimates!$C$9:$F$35,4,FALSE)</f>
        <v>14.574917931835699</v>
      </c>
      <c r="L965" s="2">
        <f t="shared" si="61"/>
        <v>0.37260000000000004</v>
      </c>
      <c r="M965" s="13">
        <f t="shared" si="62"/>
        <v>0.96254812684522184</v>
      </c>
      <c r="N965" s="13">
        <f t="shared" si="63"/>
        <v>3.7451873154778159E-2</v>
      </c>
      <c r="O965" s="4">
        <f t="shared" si="64"/>
        <v>1.4026428028015929E-3</v>
      </c>
    </row>
    <row r="966" spans="1:15" x14ac:dyDescent="0.25">
      <c r="A966" s="1">
        <f>Forecast_Data!C960</f>
        <v>2013</v>
      </c>
      <c r="B966" s="1">
        <v>1</v>
      </c>
      <c r="C966" s="1">
        <f>Forecast_Data!E960</f>
        <v>0</v>
      </c>
      <c r="D966" s="1">
        <f>Forecast_Data!F960</f>
        <v>1</v>
      </c>
      <c r="E966" s="1">
        <f>Forecast_Data!G960</f>
        <v>1</v>
      </c>
      <c r="F966" s="1">
        <f>Forecast_Data!H960</f>
        <v>1</v>
      </c>
      <c r="G966" s="1">
        <f>Forecast_Data!I960</f>
        <v>0</v>
      </c>
      <c r="H966" s="1">
        <f>Forecast_Data!J960</f>
        <v>34</v>
      </c>
      <c r="I966" s="1">
        <f>Forecast_Data!K960</f>
        <v>1</v>
      </c>
      <c r="J966" s="1" t="str">
        <f>Forecast_Data!L960</f>
        <v>Robbie Gould</v>
      </c>
      <c r="K966" s="2">
        <f>VLOOKUP(J966,Estimates!$C$9:$F$35,4,FALSE)</f>
        <v>14.574917931835699</v>
      </c>
      <c r="L966" s="2">
        <f t="shared" si="61"/>
        <v>0.37260000000000004</v>
      </c>
      <c r="M966" s="13">
        <f t="shared" si="62"/>
        <v>0.9031216958154793</v>
      </c>
      <c r="N966" s="13">
        <f t="shared" si="63"/>
        <v>9.6878304184520703E-2</v>
      </c>
      <c r="O966" s="4">
        <f t="shared" si="64"/>
        <v>9.3854058216685209E-3</v>
      </c>
    </row>
    <row r="967" spans="1:15" x14ac:dyDescent="0.25">
      <c r="A967" s="1">
        <f>Forecast_Data!C961</f>
        <v>2013</v>
      </c>
      <c r="B967" s="1">
        <v>1</v>
      </c>
      <c r="C967" s="1">
        <f>Forecast_Data!E961</f>
        <v>0</v>
      </c>
      <c r="D967" s="1">
        <f>Forecast_Data!F961</f>
        <v>1</v>
      </c>
      <c r="E967" s="1">
        <f>Forecast_Data!G961</f>
        <v>1</v>
      </c>
      <c r="F967" s="1">
        <f>Forecast_Data!H961</f>
        <v>1</v>
      </c>
      <c r="G967" s="1">
        <f>Forecast_Data!I961</f>
        <v>0</v>
      </c>
      <c r="H967" s="1">
        <f>Forecast_Data!J961</f>
        <v>23</v>
      </c>
      <c r="I967" s="1">
        <f>Forecast_Data!K961</f>
        <v>1</v>
      </c>
      <c r="J967" s="1" t="str">
        <f>Forecast_Data!L961</f>
        <v>Robbie Gould</v>
      </c>
      <c r="K967" s="2">
        <f>VLOOKUP(J967,Estimates!$C$9:$F$35,4,FALSE)</f>
        <v>14.574917931835699</v>
      </c>
      <c r="L967" s="2">
        <f t="shared" si="61"/>
        <v>0.37260000000000004</v>
      </c>
      <c r="M967" s="13">
        <f t="shared" si="62"/>
        <v>0.9827712145150822</v>
      </c>
      <c r="N967" s="13">
        <f t="shared" si="63"/>
        <v>1.7228785484917797E-2</v>
      </c>
      <c r="O967" s="4">
        <f t="shared" si="64"/>
        <v>2.9683104928531417E-4</v>
      </c>
    </row>
    <row r="968" spans="1:15" x14ac:dyDescent="0.25">
      <c r="A968" s="1">
        <f>Forecast_Data!C962</f>
        <v>2013</v>
      </c>
      <c r="B968" s="1">
        <v>1</v>
      </c>
      <c r="C968" s="1">
        <f>Forecast_Data!E962</f>
        <v>1</v>
      </c>
      <c r="D968" s="1">
        <f>Forecast_Data!F962</f>
        <v>1</v>
      </c>
      <c r="E968" s="1">
        <f>Forecast_Data!G962</f>
        <v>1</v>
      </c>
      <c r="F968" s="1">
        <f>Forecast_Data!H962</f>
        <v>1</v>
      </c>
      <c r="G968" s="1">
        <f>Forecast_Data!I962</f>
        <v>0</v>
      </c>
      <c r="H968" s="1">
        <f>Forecast_Data!J962</f>
        <v>23</v>
      </c>
      <c r="I968" s="1">
        <f>Forecast_Data!K962</f>
        <v>1</v>
      </c>
      <c r="J968" s="1" t="str">
        <f>Forecast_Data!L962</f>
        <v>Robbie Gould</v>
      </c>
      <c r="K968" s="2">
        <f>VLOOKUP(J968,Estimates!$C$9:$F$35,4,FALSE)</f>
        <v>14.574917931835699</v>
      </c>
      <c r="L968" s="2">
        <f t="shared" si="61"/>
        <v>0.37260000000000004</v>
      </c>
      <c r="M968" s="13">
        <f t="shared" si="62"/>
        <v>0.97679436779873474</v>
      </c>
      <c r="N968" s="13">
        <f t="shared" si="63"/>
        <v>2.3205632201265258E-2</v>
      </c>
      <c r="O968" s="4">
        <f t="shared" si="64"/>
        <v>5.3850136586039909E-4</v>
      </c>
    </row>
    <row r="969" spans="1:15" x14ac:dyDescent="0.25">
      <c r="A969" s="1">
        <f>Forecast_Data!C963</f>
        <v>2013</v>
      </c>
      <c r="B969" s="1">
        <v>1</v>
      </c>
      <c r="C969" s="1">
        <f>Forecast_Data!E963</f>
        <v>0</v>
      </c>
      <c r="D969" s="1">
        <f>Forecast_Data!F963</f>
        <v>0</v>
      </c>
      <c r="E969" s="1">
        <f>Forecast_Data!G963</f>
        <v>1</v>
      </c>
      <c r="F969" s="1">
        <f>Forecast_Data!H963</f>
        <v>1</v>
      </c>
      <c r="G969" s="1">
        <f>Forecast_Data!I963</f>
        <v>0</v>
      </c>
      <c r="H969" s="1">
        <f>Forecast_Data!J963</f>
        <v>50</v>
      </c>
      <c r="I969" s="1">
        <f>Forecast_Data!K963</f>
        <v>1</v>
      </c>
      <c r="J969" s="1" t="str">
        <f>Forecast_Data!L963</f>
        <v>Robbie Gould</v>
      </c>
      <c r="K969" s="2">
        <f>VLOOKUP(J969,Estimates!$C$9:$F$35,4,FALSE)</f>
        <v>14.574917931835699</v>
      </c>
      <c r="L969" s="2">
        <f t="shared" ref="L969:L1032" si="65">IF(A969=2012,$A$5,IF(A969=2013,$B$5,IF(A969=2014,$C$5,$D$5)))</f>
        <v>0.37260000000000004</v>
      </c>
      <c r="M969" s="13">
        <f t="shared" ref="M969:M1032" si="66">1/(1+EXP(-(SUMPRODUCT($A$3:$G$3,B969:H969)+$H$3*H969^2+$I$3*H969^3+K969+L969)))</f>
        <v>0.72010964224231933</v>
      </c>
      <c r="N969" s="13">
        <f t="shared" ref="N969:N1032" si="67">I969-M969</f>
        <v>0.27989035775768067</v>
      </c>
      <c r="O969" s="4">
        <f t="shared" ref="O969:O1032" si="68">N969^2</f>
        <v>7.8338612365722482E-2</v>
      </c>
    </row>
    <row r="970" spans="1:15" x14ac:dyDescent="0.25">
      <c r="A970" s="1">
        <f>Forecast_Data!C964</f>
        <v>2014</v>
      </c>
      <c r="B970" s="1">
        <v>1</v>
      </c>
      <c r="C970" s="1">
        <f>Forecast_Data!E964</f>
        <v>0</v>
      </c>
      <c r="D970" s="1">
        <f>Forecast_Data!F964</f>
        <v>0</v>
      </c>
      <c r="E970" s="1">
        <f>Forecast_Data!G964</f>
        <v>0</v>
      </c>
      <c r="F970" s="1">
        <f>Forecast_Data!H964</f>
        <v>1</v>
      </c>
      <c r="G970" s="1">
        <f>Forecast_Data!I964</f>
        <v>0</v>
      </c>
      <c r="H970" s="1">
        <f>Forecast_Data!J964</f>
        <v>41</v>
      </c>
      <c r="I970" s="1">
        <f>Forecast_Data!K964</f>
        <v>1</v>
      </c>
      <c r="J970" s="1" t="str">
        <f>Forecast_Data!L964</f>
        <v>Robbie Gould</v>
      </c>
      <c r="K970" s="2">
        <f>VLOOKUP(J970,Estimates!$C$9:$F$35,4,FALSE)</f>
        <v>14.574917931835699</v>
      </c>
      <c r="L970" s="2">
        <f t="shared" si="65"/>
        <v>0.41460000000000008</v>
      </c>
      <c r="M970" s="13">
        <f t="shared" si="66"/>
        <v>0.89119891374089544</v>
      </c>
      <c r="N970" s="13">
        <f t="shared" si="67"/>
        <v>0.10880108625910456</v>
      </c>
      <c r="O970" s="4">
        <f t="shared" si="68"/>
        <v>1.1837676371161112E-2</v>
      </c>
    </row>
    <row r="971" spans="1:15" x14ac:dyDescent="0.25">
      <c r="A971" s="1">
        <f>Forecast_Data!C965</f>
        <v>2014</v>
      </c>
      <c r="B971" s="1">
        <v>1</v>
      </c>
      <c r="C971" s="1">
        <f>Forecast_Data!E965</f>
        <v>0</v>
      </c>
      <c r="D971" s="1">
        <f>Forecast_Data!F965</f>
        <v>0</v>
      </c>
      <c r="E971" s="1">
        <f>Forecast_Data!G965</f>
        <v>0</v>
      </c>
      <c r="F971" s="1">
        <f>Forecast_Data!H965</f>
        <v>1</v>
      </c>
      <c r="G971" s="1">
        <f>Forecast_Data!I965</f>
        <v>0</v>
      </c>
      <c r="H971" s="1">
        <f>Forecast_Data!J965</f>
        <v>37</v>
      </c>
      <c r="I971" s="1">
        <f>Forecast_Data!K965</f>
        <v>1</v>
      </c>
      <c r="J971" s="1" t="str">
        <f>Forecast_Data!L965</f>
        <v>Robbie Gould</v>
      </c>
      <c r="K971" s="2">
        <f>VLOOKUP(J971,Estimates!$C$9:$F$35,4,FALSE)</f>
        <v>14.574917931835699</v>
      </c>
      <c r="L971" s="2">
        <f t="shared" si="65"/>
        <v>0.41460000000000008</v>
      </c>
      <c r="M971" s="13">
        <f t="shared" si="66"/>
        <v>0.92428073597200433</v>
      </c>
      <c r="N971" s="13">
        <f t="shared" si="67"/>
        <v>7.571926402799567E-2</v>
      </c>
      <c r="O971" s="4">
        <f t="shared" si="68"/>
        <v>5.7334069449413187E-3</v>
      </c>
    </row>
    <row r="972" spans="1:15" x14ac:dyDescent="0.25">
      <c r="A972" s="1">
        <f>Forecast_Data!C966</f>
        <v>2014</v>
      </c>
      <c r="B972" s="1">
        <v>1</v>
      </c>
      <c r="C972" s="1">
        <f>Forecast_Data!E966</f>
        <v>0</v>
      </c>
      <c r="D972" s="1">
        <f>Forecast_Data!F966</f>
        <v>0</v>
      </c>
      <c r="E972" s="1">
        <f>Forecast_Data!G966</f>
        <v>1</v>
      </c>
      <c r="F972" s="1">
        <f>Forecast_Data!H966</f>
        <v>0</v>
      </c>
      <c r="G972" s="1">
        <f>Forecast_Data!I966</f>
        <v>0</v>
      </c>
      <c r="H972" s="1">
        <f>Forecast_Data!J966</f>
        <v>24</v>
      </c>
      <c r="I972" s="1">
        <f>Forecast_Data!K966</f>
        <v>1</v>
      </c>
      <c r="J972" s="1" t="str">
        <f>Forecast_Data!L966</f>
        <v>Robbie Gould</v>
      </c>
      <c r="K972" s="2">
        <f>VLOOKUP(J972,Estimates!$C$9:$F$35,4,FALSE)</f>
        <v>14.574917931835699</v>
      </c>
      <c r="L972" s="2">
        <f t="shared" si="65"/>
        <v>0.41460000000000008</v>
      </c>
      <c r="M972" s="13">
        <f t="shared" si="66"/>
        <v>0.98861013593925673</v>
      </c>
      <c r="N972" s="13">
        <f t="shared" si="67"/>
        <v>1.1389864060743271E-2</v>
      </c>
      <c r="O972" s="4">
        <f t="shared" si="68"/>
        <v>1.2972900332221119E-4</v>
      </c>
    </row>
    <row r="973" spans="1:15" x14ac:dyDescent="0.25">
      <c r="A973" s="1">
        <f>Forecast_Data!C967</f>
        <v>2014</v>
      </c>
      <c r="B973" s="1">
        <v>1</v>
      </c>
      <c r="C973" s="1">
        <f>Forecast_Data!E967</f>
        <v>0</v>
      </c>
      <c r="D973" s="1">
        <f>Forecast_Data!F967</f>
        <v>0</v>
      </c>
      <c r="E973" s="1">
        <f>Forecast_Data!G967</f>
        <v>1</v>
      </c>
      <c r="F973" s="1">
        <f>Forecast_Data!H967</f>
        <v>0</v>
      </c>
      <c r="G973" s="1">
        <f>Forecast_Data!I967</f>
        <v>0</v>
      </c>
      <c r="H973" s="1">
        <f>Forecast_Data!J967</f>
        <v>45</v>
      </c>
      <c r="I973" s="1">
        <f>Forecast_Data!K967</f>
        <v>1</v>
      </c>
      <c r="J973" s="1" t="str">
        <f>Forecast_Data!L967</f>
        <v>Robbie Gould</v>
      </c>
      <c r="K973" s="2">
        <f>VLOOKUP(J973,Estimates!$C$9:$F$35,4,FALSE)</f>
        <v>14.574917931835699</v>
      </c>
      <c r="L973" s="2">
        <f t="shared" si="65"/>
        <v>0.41460000000000008</v>
      </c>
      <c r="M973" s="13">
        <f t="shared" si="66"/>
        <v>0.85202779770601234</v>
      </c>
      <c r="N973" s="13">
        <f t="shared" si="67"/>
        <v>0.14797220229398766</v>
      </c>
      <c r="O973" s="4">
        <f t="shared" si="68"/>
        <v>2.1895772651732807E-2</v>
      </c>
    </row>
    <row r="974" spans="1:15" x14ac:dyDescent="0.25">
      <c r="A974" s="1">
        <f>Forecast_Data!C968</f>
        <v>2014</v>
      </c>
      <c r="B974" s="1">
        <v>1</v>
      </c>
      <c r="C974" s="1">
        <f>Forecast_Data!E968</f>
        <v>0</v>
      </c>
      <c r="D974" s="1">
        <f>Forecast_Data!F968</f>
        <v>0</v>
      </c>
      <c r="E974" s="1">
        <f>Forecast_Data!G968</f>
        <v>0</v>
      </c>
      <c r="F974" s="1">
        <f>Forecast_Data!H968</f>
        <v>1</v>
      </c>
      <c r="G974" s="1">
        <f>Forecast_Data!I968</f>
        <v>0</v>
      </c>
      <c r="H974" s="1">
        <f>Forecast_Data!J968</f>
        <v>23</v>
      </c>
      <c r="I974" s="1">
        <f>Forecast_Data!K968</f>
        <v>1</v>
      </c>
      <c r="J974" s="1" t="str">
        <f>Forecast_Data!L968</f>
        <v>Robbie Gould</v>
      </c>
      <c r="K974" s="2">
        <f>VLOOKUP(J974,Estimates!$C$9:$F$35,4,FALSE)</f>
        <v>14.574917931835699</v>
      </c>
      <c r="L974" s="2">
        <f t="shared" si="65"/>
        <v>0.41460000000000008</v>
      </c>
      <c r="M974" s="13">
        <f t="shared" si="66"/>
        <v>0.99051270872282049</v>
      </c>
      <c r="N974" s="13">
        <f t="shared" si="67"/>
        <v>9.4872912771795104E-3</v>
      </c>
      <c r="O974" s="4">
        <f t="shared" si="68"/>
        <v>9.0008695778046421E-5</v>
      </c>
    </row>
    <row r="975" spans="1:15" x14ac:dyDescent="0.25">
      <c r="A975" s="1">
        <f>Forecast_Data!C969</f>
        <v>2014</v>
      </c>
      <c r="B975" s="1">
        <v>1</v>
      </c>
      <c r="C975" s="1">
        <f>Forecast_Data!E969</f>
        <v>0</v>
      </c>
      <c r="D975" s="1">
        <f>Forecast_Data!F969</f>
        <v>0</v>
      </c>
      <c r="E975" s="1">
        <f>Forecast_Data!G969</f>
        <v>0</v>
      </c>
      <c r="F975" s="1">
        <f>Forecast_Data!H969</f>
        <v>1</v>
      </c>
      <c r="G975" s="1">
        <f>Forecast_Data!I969</f>
        <v>0</v>
      </c>
      <c r="H975" s="1">
        <f>Forecast_Data!J969</f>
        <v>35</v>
      </c>
      <c r="I975" s="1">
        <f>Forecast_Data!K969</f>
        <v>0</v>
      </c>
      <c r="J975" s="1" t="str">
        <f>Forecast_Data!L969</f>
        <v>Robbie Gould</v>
      </c>
      <c r="K975" s="2">
        <f>VLOOKUP(J975,Estimates!$C$9:$F$35,4,FALSE)</f>
        <v>14.574917931835699</v>
      </c>
      <c r="L975" s="2">
        <f t="shared" si="65"/>
        <v>0.41460000000000008</v>
      </c>
      <c r="M975" s="13">
        <f t="shared" si="66"/>
        <v>0.93822282838239657</v>
      </c>
      <c r="N975" s="13">
        <f t="shared" si="67"/>
        <v>-0.93822282838239657</v>
      </c>
      <c r="O975" s="4">
        <f t="shared" si="68"/>
        <v>0.88026207569786397</v>
      </c>
    </row>
    <row r="976" spans="1:15" x14ac:dyDescent="0.25">
      <c r="A976" s="1">
        <f>Forecast_Data!C970</f>
        <v>2014</v>
      </c>
      <c r="B976" s="1">
        <v>1</v>
      </c>
      <c r="C976" s="1">
        <f>Forecast_Data!E970</f>
        <v>0</v>
      </c>
      <c r="D976" s="1">
        <f>Forecast_Data!F970</f>
        <v>0</v>
      </c>
      <c r="E976" s="1">
        <f>Forecast_Data!G970</f>
        <v>0</v>
      </c>
      <c r="F976" s="1">
        <f>Forecast_Data!H970</f>
        <v>1</v>
      </c>
      <c r="G976" s="1">
        <f>Forecast_Data!I970</f>
        <v>0</v>
      </c>
      <c r="H976" s="1">
        <f>Forecast_Data!J970</f>
        <v>45</v>
      </c>
      <c r="I976" s="1">
        <f>Forecast_Data!K970</f>
        <v>1</v>
      </c>
      <c r="J976" s="1" t="str">
        <f>Forecast_Data!L970</f>
        <v>Robbie Gould</v>
      </c>
      <c r="K976" s="2">
        <f>VLOOKUP(J976,Estimates!$C$9:$F$35,4,FALSE)</f>
        <v>14.574917931835699</v>
      </c>
      <c r="L976" s="2">
        <f t="shared" si="65"/>
        <v>0.41460000000000008</v>
      </c>
      <c r="M976" s="13">
        <f t="shared" si="66"/>
        <v>0.84782481248393593</v>
      </c>
      <c r="N976" s="13">
        <f t="shared" si="67"/>
        <v>0.15217518751606407</v>
      </c>
      <c r="O976" s="4">
        <f t="shared" si="68"/>
        <v>2.3157287695549263E-2</v>
      </c>
    </row>
    <row r="977" spans="1:15" x14ac:dyDescent="0.25">
      <c r="A977" s="1">
        <f>Forecast_Data!C971</f>
        <v>2014</v>
      </c>
      <c r="B977" s="1">
        <v>1</v>
      </c>
      <c r="C977" s="1">
        <f>Forecast_Data!E971</f>
        <v>1</v>
      </c>
      <c r="D977" s="1">
        <f>Forecast_Data!F971</f>
        <v>1</v>
      </c>
      <c r="E977" s="1">
        <f>Forecast_Data!G971</f>
        <v>1</v>
      </c>
      <c r="F977" s="1">
        <f>Forecast_Data!H971</f>
        <v>1</v>
      </c>
      <c r="G977" s="1">
        <f>Forecast_Data!I971</f>
        <v>0</v>
      </c>
      <c r="H977" s="1">
        <f>Forecast_Data!J971</f>
        <v>47</v>
      </c>
      <c r="I977" s="1">
        <f>Forecast_Data!K971</f>
        <v>0</v>
      </c>
      <c r="J977" s="1" t="str">
        <f>Forecast_Data!L971</f>
        <v>Robbie Gould</v>
      </c>
      <c r="K977" s="2">
        <f>VLOOKUP(J977,Estimates!$C$9:$F$35,4,FALSE)</f>
        <v>14.574917931835699</v>
      </c>
      <c r="L977" s="2">
        <f t="shared" si="65"/>
        <v>0.41460000000000008</v>
      </c>
      <c r="M977" s="13">
        <f t="shared" si="66"/>
        <v>0.65694243344881165</v>
      </c>
      <c r="N977" s="13">
        <f t="shared" si="67"/>
        <v>-0.65694243344881165</v>
      </c>
      <c r="O977" s="4">
        <f t="shared" si="68"/>
        <v>0.43157336086564629</v>
      </c>
    </row>
    <row r="978" spans="1:15" x14ac:dyDescent="0.25">
      <c r="A978" s="1">
        <f>Forecast_Data!C972</f>
        <v>2014</v>
      </c>
      <c r="B978" s="1">
        <v>1</v>
      </c>
      <c r="C978" s="1">
        <f>Forecast_Data!E972</f>
        <v>0</v>
      </c>
      <c r="D978" s="1">
        <f>Forecast_Data!F972</f>
        <v>0</v>
      </c>
      <c r="E978" s="1">
        <f>Forecast_Data!G972</f>
        <v>1</v>
      </c>
      <c r="F978" s="1">
        <f>Forecast_Data!H972</f>
        <v>1</v>
      </c>
      <c r="G978" s="1">
        <f>Forecast_Data!I972</f>
        <v>0</v>
      </c>
      <c r="H978" s="1">
        <f>Forecast_Data!J972</f>
        <v>54</v>
      </c>
      <c r="I978" s="1">
        <f>Forecast_Data!K972</f>
        <v>0</v>
      </c>
      <c r="J978" s="1" t="str">
        <f>Forecast_Data!L972</f>
        <v>Robbie Gould</v>
      </c>
      <c r="K978" s="2">
        <f>VLOOKUP(J978,Estimates!$C$9:$F$35,4,FALSE)</f>
        <v>14.574917931835699</v>
      </c>
      <c r="L978" s="2">
        <f t="shared" si="65"/>
        <v>0.41460000000000008</v>
      </c>
      <c r="M978" s="13">
        <f t="shared" si="66"/>
        <v>0.61517046079960269</v>
      </c>
      <c r="N978" s="13">
        <f t="shared" si="67"/>
        <v>-0.61517046079960269</v>
      </c>
      <c r="O978" s="4">
        <f t="shared" si="68"/>
        <v>0.37843469584039552</v>
      </c>
    </row>
    <row r="979" spans="1:15" x14ac:dyDescent="0.25">
      <c r="A979" s="1">
        <f>Forecast_Data!C973</f>
        <v>2015</v>
      </c>
      <c r="B979" s="1">
        <v>1</v>
      </c>
      <c r="C979" s="1">
        <f>Forecast_Data!E973</f>
        <v>0</v>
      </c>
      <c r="D979" s="1">
        <f>Forecast_Data!F973</f>
        <v>0</v>
      </c>
      <c r="E979" s="1">
        <f>Forecast_Data!G973</f>
        <v>1</v>
      </c>
      <c r="F979" s="1">
        <f>Forecast_Data!H973</f>
        <v>1</v>
      </c>
      <c r="G979" s="1">
        <f>Forecast_Data!I973</f>
        <v>0</v>
      </c>
      <c r="H979" s="1">
        <f>Forecast_Data!J973</f>
        <v>28</v>
      </c>
      <c r="I979" s="1">
        <f>Forecast_Data!K973</f>
        <v>1</v>
      </c>
      <c r="J979" s="1" t="str">
        <f>Forecast_Data!L973</f>
        <v>Robbie Gould</v>
      </c>
      <c r="K979" s="2">
        <f>VLOOKUP(J979,Estimates!$C$9:$F$35,4,FALSE)</f>
        <v>14.574917931835699</v>
      </c>
      <c r="L979" s="2">
        <f t="shared" si="65"/>
        <v>0.45660000000000001</v>
      </c>
      <c r="M979" s="13">
        <f t="shared" si="66"/>
        <v>0.9713044816320443</v>
      </c>
      <c r="N979" s="13">
        <f t="shared" si="67"/>
        <v>2.8695518367955697E-2</v>
      </c>
      <c r="O979" s="4">
        <f t="shared" si="68"/>
        <v>8.2343277440568284E-4</v>
      </c>
    </row>
    <row r="980" spans="1:15" x14ac:dyDescent="0.25">
      <c r="A980" s="1">
        <f>Forecast_Data!C974</f>
        <v>2015</v>
      </c>
      <c r="B980" s="1">
        <v>1</v>
      </c>
      <c r="C980" s="1">
        <f>Forecast_Data!E974</f>
        <v>0</v>
      </c>
      <c r="D980" s="1">
        <f>Forecast_Data!F974</f>
        <v>0</v>
      </c>
      <c r="E980" s="1">
        <f>Forecast_Data!G974</f>
        <v>1</v>
      </c>
      <c r="F980" s="1">
        <f>Forecast_Data!H974</f>
        <v>1</v>
      </c>
      <c r="G980" s="1">
        <f>Forecast_Data!I974</f>
        <v>0</v>
      </c>
      <c r="H980" s="1">
        <f>Forecast_Data!J974</f>
        <v>50</v>
      </c>
      <c r="I980" s="1">
        <f>Forecast_Data!K974</f>
        <v>1</v>
      </c>
      <c r="J980" s="1" t="str">
        <f>Forecast_Data!L974</f>
        <v>Robbie Gould</v>
      </c>
      <c r="K980" s="2">
        <f>VLOOKUP(J980,Estimates!$C$9:$F$35,4,FALSE)</f>
        <v>14.574917931835699</v>
      </c>
      <c r="L980" s="2">
        <f t="shared" si="65"/>
        <v>0.45660000000000001</v>
      </c>
      <c r="M980" s="13">
        <f t="shared" si="66"/>
        <v>0.73672305248862135</v>
      </c>
      <c r="N980" s="13">
        <f t="shared" si="67"/>
        <v>0.26327694751137865</v>
      </c>
      <c r="O980" s="4">
        <f t="shared" si="68"/>
        <v>6.9314751090909232E-2</v>
      </c>
    </row>
    <row r="981" spans="1:15" x14ac:dyDescent="0.25">
      <c r="A981" s="1">
        <f>Forecast_Data!C975</f>
        <v>2015</v>
      </c>
      <c r="B981" s="1">
        <v>1</v>
      </c>
      <c r="C981" s="1">
        <f>Forecast_Data!E975</f>
        <v>0</v>
      </c>
      <c r="D981" s="1">
        <f>Forecast_Data!F975</f>
        <v>0</v>
      </c>
      <c r="E981" s="1">
        <f>Forecast_Data!G975</f>
        <v>1</v>
      </c>
      <c r="F981" s="1">
        <f>Forecast_Data!H975</f>
        <v>1</v>
      </c>
      <c r="G981" s="1">
        <f>Forecast_Data!I975</f>
        <v>0</v>
      </c>
      <c r="H981" s="1">
        <f>Forecast_Data!J975</f>
        <v>44</v>
      </c>
      <c r="I981" s="1">
        <f>Forecast_Data!K975</f>
        <v>1</v>
      </c>
      <c r="J981" s="1" t="str">
        <f>Forecast_Data!L975</f>
        <v>Robbie Gould</v>
      </c>
      <c r="K981" s="2">
        <f>VLOOKUP(J981,Estimates!$C$9:$F$35,4,FALSE)</f>
        <v>14.574917931835699</v>
      </c>
      <c r="L981" s="2">
        <f t="shared" si="65"/>
        <v>0.45660000000000001</v>
      </c>
      <c r="M981" s="13">
        <f t="shared" si="66"/>
        <v>0.8398546691317258</v>
      </c>
      <c r="N981" s="13">
        <f t="shared" si="67"/>
        <v>0.1601453308682742</v>
      </c>
      <c r="O981" s="4">
        <f t="shared" si="68"/>
        <v>2.5646526998909017E-2</v>
      </c>
    </row>
    <row r="982" spans="1:15" x14ac:dyDescent="0.25">
      <c r="A982" s="1">
        <f>Forecast_Data!C976</f>
        <v>2015</v>
      </c>
      <c r="B982" s="1">
        <v>1</v>
      </c>
      <c r="C982" s="1">
        <f>Forecast_Data!E976</f>
        <v>0</v>
      </c>
      <c r="D982" s="1">
        <f>Forecast_Data!F976</f>
        <v>0</v>
      </c>
      <c r="E982" s="1">
        <f>Forecast_Data!G976</f>
        <v>0</v>
      </c>
      <c r="F982" s="1">
        <f>Forecast_Data!H976</f>
        <v>1</v>
      </c>
      <c r="G982" s="1">
        <f>Forecast_Data!I976</f>
        <v>0</v>
      </c>
      <c r="H982" s="1">
        <f>Forecast_Data!J976</f>
        <v>40</v>
      </c>
      <c r="I982" s="1">
        <f>Forecast_Data!K976</f>
        <v>1</v>
      </c>
      <c r="J982" s="1" t="str">
        <f>Forecast_Data!L976</f>
        <v>Robbie Gould</v>
      </c>
      <c r="K982" s="2">
        <f>VLOOKUP(J982,Estimates!$C$9:$F$35,4,FALSE)</f>
        <v>14.574917931835699</v>
      </c>
      <c r="L982" s="2">
        <f t="shared" si="65"/>
        <v>0.45660000000000001</v>
      </c>
      <c r="M982" s="13">
        <f t="shared" si="66"/>
        <v>0.90393835142127377</v>
      </c>
      <c r="N982" s="13">
        <f t="shared" si="67"/>
        <v>9.6061648578726233E-2</v>
      </c>
      <c r="O982" s="4">
        <f t="shared" si="68"/>
        <v>9.2278403276626949E-3</v>
      </c>
    </row>
    <row r="983" spans="1:15" x14ac:dyDescent="0.25">
      <c r="A983" s="1">
        <f>Forecast_Data!C977</f>
        <v>2015</v>
      </c>
      <c r="B983" s="1">
        <v>1</v>
      </c>
      <c r="C983" s="1">
        <f>Forecast_Data!E977</f>
        <v>0</v>
      </c>
      <c r="D983" s="1">
        <f>Forecast_Data!F977</f>
        <v>0</v>
      </c>
      <c r="E983" s="1">
        <f>Forecast_Data!G977</f>
        <v>0</v>
      </c>
      <c r="F983" s="1">
        <f>Forecast_Data!H977</f>
        <v>1</v>
      </c>
      <c r="G983" s="1">
        <f>Forecast_Data!I977</f>
        <v>0</v>
      </c>
      <c r="H983" s="1">
        <f>Forecast_Data!J977</f>
        <v>23</v>
      </c>
      <c r="I983" s="1">
        <f>Forecast_Data!K977</f>
        <v>1</v>
      </c>
      <c r="J983" s="1" t="str">
        <f>Forecast_Data!L977</f>
        <v>Robbie Gould</v>
      </c>
      <c r="K983" s="2">
        <f>VLOOKUP(J983,Estimates!$C$9:$F$35,4,FALSE)</f>
        <v>14.574917931835699</v>
      </c>
      <c r="L983" s="2">
        <f t="shared" si="65"/>
        <v>0.45660000000000001</v>
      </c>
      <c r="M983" s="13">
        <f t="shared" si="66"/>
        <v>0.99089937189894428</v>
      </c>
      <c r="N983" s="13">
        <f t="shared" si="67"/>
        <v>9.1006281010557188E-3</v>
      </c>
      <c r="O983" s="4">
        <f t="shared" si="68"/>
        <v>8.2821431833725014E-5</v>
      </c>
    </row>
    <row r="984" spans="1:15" x14ac:dyDescent="0.25">
      <c r="A984" s="1">
        <f>Forecast_Data!C978</f>
        <v>2015</v>
      </c>
      <c r="B984" s="1">
        <v>1</v>
      </c>
      <c r="C984" s="1">
        <f>Forecast_Data!E978</f>
        <v>0</v>
      </c>
      <c r="D984" s="1">
        <f>Forecast_Data!F978</f>
        <v>0</v>
      </c>
      <c r="E984" s="1">
        <f>Forecast_Data!G978</f>
        <v>0</v>
      </c>
      <c r="F984" s="1">
        <f>Forecast_Data!H978</f>
        <v>1</v>
      </c>
      <c r="G984" s="1">
        <f>Forecast_Data!I978</f>
        <v>0</v>
      </c>
      <c r="H984" s="1">
        <f>Forecast_Data!J978</f>
        <v>51</v>
      </c>
      <c r="I984" s="1">
        <f>Forecast_Data!K978</f>
        <v>1</v>
      </c>
      <c r="J984" s="1" t="str">
        <f>Forecast_Data!L978</f>
        <v>Robbie Gould</v>
      </c>
      <c r="K984" s="2">
        <f>VLOOKUP(J984,Estimates!$C$9:$F$35,4,FALSE)</f>
        <v>14.574917931835699</v>
      </c>
      <c r="L984" s="2">
        <f t="shared" si="65"/>
        <v>0.45660000000000001</v>
      </c>
      <c r="M984" s="13">
        <f t="shared" si="66"/>
        <v>0.75202028687343336</v>
      </c>
      <c r="N984" s="13">
        <f t="shared" si="67"/>
        <v>0.24797971312656664</v>
      </c>
      <c r="O984" s="4">
        <f t="shared" si="68"/>
        <v>6.1493938122334287E-2</v>
      </c>
    </row>
    <row r="985" spans="1:15" x14ac:dyDescent="0.25">
      <c r="A985" s="1">
        <f>Forecast_Data!C979</f>
        <v>2015</v>
      </c>
      <c r="B985" s="1">
        <v>1</v>
      </c>
      <c r="C985" s="1">
        <f>Forecast_Data!E979</f>
        <v>0</v>
      </c>
      <c r="D985" s="1">
        <f>Forecast_Data!F979</f>
        <v>0</v>
      </c>
      <c r="E985" s="1">
        <f>Forecast_Data!G979</f>
        <v>1</v>
      </c>
      <c r="F985" s="1">
        <f>Forecast_Data!H979</f>
        <v>1</v>
      </c>
      <c r="G985" s="1">
        <f>Forecast_Data!I979</f>
        <v>0</v>
      </c>
      <c r="H985" s="1">
        <f>Forecast_Data!J979</f>
        <v>19</v>
      </c>
      <c r="I985" s="1">
        <f>Forecast_Data!K979</f>
        <v>1</v>
      </c>
      <c r="J985" s="1" t="str">
        <f>Forecast_Data!L979</f>
        <v>Robbie Gould</v>
      </c>
      <c r="K985" s="2">
        <f>VLOOKUP(J985,Estimates!$C$9:$F$35,4,FALSE)</f>
        <v>14.574917931835699</v>
      </c>
      <c r="L985" s="2">
        <f t="shared" si="65"/>
        <v>0.45660000000000001</v>
      </c>
      <c r="M985" s="13">
        <f t="shared" si="66"/>
        <v>0.99593637509811273</v>
      </c>
      <c r="N985" s="13">
        <f t="shared" si="67"/>
        <v>4.063624901887275E-3</v>
      </c>
      <c r="O985" s="4">
        <f t="shared" si="68"/>
        <v>1.6513047343238365E-5</v>
      </c>
    </row>
    <row r="986" spans="1:15" x14ac:dyDescent="0.25">
      <c r="A986" s="1">
        <f>Forecast_Data!C980</f>
        <v>2015</v>
      </c>
      <c r="B986" s="1">
        <v>1</v>
      </c>
      <c r="C986" s="1">
        <f>Forecast_Data!E980</f>
        <v>0</v>
      </c>
      <c r="D986" s="1">
        <f>Forecast_Data!F980</f>
        <v>0</v>
      </c>
      <c r="E986" s="1">
        <f>Forecast_Data!G980</f>
        <v>1</v>
      </c>
      <c r="F986" s="1">
        <f>Forecast_Data!H980</f>
        <v>1</v>
      </c>
      <c r="G986" s="1">
        <f>Forecast_Data!I980</f>
        <v>0</v>
      </c>
      <c r="H986" s="1">
        <f>Forecast_Data!J980</f>
        <v>54</v>
      </c>
      <c r="I986" s="1">
        <f>Forecast_Data!K980</f>
        <v>1</v>
      </c>
      <c r="J986" s="1" t="str">
        <f>Forecast_Data!L980</f>
        <v>Robbie Gould</v>
      </c>
      <c r="K986" s="2">
        <f>VLOOKUP(J986,Estimates!$C$9:$F$35,4,FALSE)</f>
        <v>14.574917931835699</v>
      </c>
      <c r="L986" s="2">
        <f t="shared" si="65"/>
        <v>0.45660000000000001</v>
      </c>
      <c r="M986" s="13">
        <f t="shared" si="66"/>
        <v>0.62506405173683532</v>
      </c>
      <c r="N986" s="13">
        <f t="shared" si="67"/>
        <v>0.37493594826316468</v>
      </c>
      <c r="O986" s="4">
        <f t="shared" si="68"/>
        <v>0.1405769652999985</v>
      </c>
    </row>
    <row r="987" spans="1:15" x14ac:dyDescent="0.25">
      <c r="A987" s="1">
        <f>Forecast_Data!C981</f>
        <v>2015</v>
      </c>
      <c r="B987" s="1">
        <v>1</v>
      </c>
      <c r="C987" s="1">
        <f>Forecast_Data!E981</f>
        <v>0</v>
      </c>
      <c r="D987" s="1">
        <f>Forecast_Data!F981</f>
        <v>0</v>
      </c>
      <c r="E987" s="1">
        <f>Forecast_Data!G981</f>
        <v>1</v>
      </c>
      <c r="F987" s="1">
        <f>Forecast_Data!H981</f>
        <v>1</v>
      </c>
      <c r="G987" s="1">
        <f>Forecast_Data!I981</f>
        <v>0</v>
      </c>
      <c r="H987" s="1">
        <f>Forecast_Data!J981</f>
        <v>49</v>
      </c>
      <c r="I987" s="1">
        <f>Forecast_Data!K981</f>
        <v>1</v>
      </c>
      <c r="J987" s="1" t="str">
        <f>Forecast_Data!L981</f>
        <v>Robbie Gould</v>
      </c>
      <c r="K987" s="2">
        <f>VLOOKUP(J987,Estimates!$C$9:$F$35,4,FALSE)</f>
        <v>14.574917931835699</v>
      </c>
      <c r="L987" s="2">
        <f t="shared" si="65"/>
        <v>0.45660000000000001</v>
      </c>
      <c r="M987" s="13">
        <f t="shared" si="66"/>
        <v>0.75826438252311557</v>
      </c>
      <c r="N987" s="13">
        <f t="shared" si="67"/>
        <v>0.24173561747688443</v>
      </c>
      <c r="O987" s="4">
        <f t="shared" si="68"/>
        <v>5.8436108756930595E-2</v>
      </c>
    </row>
    <row r="988" spans="1:15" x14ac:dyDescent="0.25">
      <c r="A988" s="1">
        <f>Forecast_Data!C982</f>
        <v>2015</v>
      </c>
      <c r="B988" s="1">
        <v>1</v>
      </c>
      <c r="C988" s="1">
        <f>Forecast_Data!E982</f>
        <v>0</v>
      </c>
      <c r="D988" s="1">
        <f>Forecast_Data!F982</f>
        <v>0</v>
      </c>
      <c r="E988" s="1">
        <f>Forecast_Data!G982</f>
        <v>1</v>
      </c>
      <c r="F988" s="1">
        <f>Forecast_Data!H982</f>
        <v>1</v>
      </c>
      <c r="G988" s="1">
        <f>Forecast_Data!I982</f>
        <v>0</v>
      </c>
      <c r="H988" s="1">
        <f>Forecast_Data!J982</f>
        <v>44</v>
      </c>
      <c r="I988" s="1">
        <f>Forecast_Data!K982</f>
        <v>1</v>
      </c>
      <c r="J988" s="1" t="str">
        <f>Forecast_Data!L982</f>
        <v>Robbie Gould</v>
      </c>
      <c r="K988" s="2">
        <f>VLOOKUP(J988,Estimates!$C$9:$F$35,4,FALSE)</f>
        <v>14.574917931835699</v>
      </c>
      <c r="L988" s="2">
        <f t="shared" si="65"/>
        <v>0.45660000000000001</v>
      </c>
      <c r="M988" s="13">
        <f t="shared" si="66"/>
        <v>0.8398546691317258</v>
      </c>
      <c r="N988" s="13">
        <f t="shared" si="67"/>
        <v>0.1601453308682742</v>
      </c>
      <c r="O988" s="4">
        <f t="shared" si="68"/>
        <v>2.5646526998909017E-2</v>
      </c>
    </row>
    <row r="989" spans="1:15" x14ac:dyDescent="0.25">
      <c r="A989" s="1">
        <f>Forecast_Data!C983</f>
        <v>2015</v>
      </c>
      <c r="B989" s="1">
        <v>1</v>
      </c>
      <c r="C989" s="1">
        <f>Forecast_Data!E983</f>
        <v>0</v>
      </c>
      <c r="D989" s="1">
        <f>Forecast_Data!F983</f>
        <v>0</v>
      </c>
      <c r="E989" s="1">
        <f>Forecast_Data!G983</f>
        <v>1</v>
      </c>
      <c r="F989" s="1">
        <f>Forecast_Data!H983</f>
        <v>1</v>
      </c>
      <c r="G989" s="1">
        <f>Forecast_Data!I983</f>
        <v>0</v>
      </c>
      <c r="H989" s="1">
        <f>Forecast_Data!J983</f>
        <v>30</v>
      </c>
      <c r="I989" s="1">
        <f>Forecast_Data!K983</f>
        <v>1</v>
      </c>
      <c r="J989" s="1" t="str">
        <f>Forecast_Data!L983</f>
        <v>Robbie Gould</v>
      </c>
      <c r="K989" s="2">
        <f>VLOOKUP(J989,Estimates!$C$9:$F$35,4,FALSE)</f>
        <v>14.574917931835699</v>
      </c>
      <c r="L989" s="2">
        <f t="shared" si="65"/>
        <v>0.45660000000000001</v>
      </c>
      <c r="M989" s="13">
        <f t="shared" si="66"/>
        <v>0.96116113431118932</v>
      </c>
      <c r="N989" s="13">
        <f t="shared" si="67"/>
        <v>3.8838865688810675E-2</v>
      </c>
      <c r="O989" s="4">
        <f t="shared" si="68"/>
        <v>1.5084574879934752E-3</v>
      </c>
    </row>
    <row r="990" spans="1:15" x14ac:dyDescent="0.25">
      <c r="A990" s="1">
        <f>Forecast_Data!C984</f>
        <v>2015</v>
      </c>
      <c r="B990" s="1">
        <v>1</v>
      </c>
      <c r="C990" s="1">
        <f>Forecast_Data!E984</f>
        <v>0</v>
      </c>
      <c r="D990" s="1">
        <f>Forecast_Data!F984</f>
        <v>0</v>
      </c>
      <c r="E990" s="1">
        <f>Forecast_Data!G984</f>
        <v>1</v>
      </c>
      <c r="F990" s="1">
        <f>Forecast_Data!H984</f>
        <v>1</v>
      </c>
      <c r="G990" s="1">
        <f>Forecast_Data!I984</f>
        <v>0</v>
      </c>
      <c r="H990" s="1">
        <f>Forecast_Data!J984</f>
        <v>55</v>
      </c>
      <c r="I990" s="1">
        <f>Forecast_Data!K984</f>
        <v>1</v>
      </c>
      <c r="J990" s="1" t="str">
        <f>Forecast_Data!L984</f>
        <v>Robbie Gould</v>
      </c>
      <c r="K990" s="2">
        <f>VLOOKUP(J990,Estimates!$C$9:$F$35,4,FALSE)</f>
        <v>14.574917931835699</v>
      </c>
      <c r="L990" s="2">
        <f t="shared" si="65"/>
        <v>0.45660000000000001</v>
      </c>
      <c r="M990" s="13">
        <f t="shared" si="66"/>
        <v>0.58972913028452989</v>
      </c>
      <c r="N990" s="13">
        <f t="shared" si="67"/>
        <v>0.41027086971547011</v>
      </c>
      <c r="O990" s="4">
        <f t="shared" si="68"/>
        <v>0.16832218653708825</v>
      </c>
    </row>
    <row r="991" spans="1:15" x14ac:dyDescent="0.25">
      <c r="A991" s="1">
        <f>Forecast_Data!C985</f>
        <v>2015</v>
      </c>
      <c r="B991" s="1">
        <v>1</v>
      </c>
      <c r="C991" s="1">
        <f>Forecast_Data!E985</f>
        <v>0</v>
      </c>
      <c r="D991" s="1">
        <f>Forecast_Data!F985</f>
        <v>0</v>
      </c>
      <c r="E991" s="1">
        <f>Forecast_Data!G985</f>
        <v>1</v>
      </c>
      <c r="F991" s="1">
        <f>Forecast_Data!H985</f>
        <v>1</v>
      </c>
      <c r="G991" s="1">
        <f>Forecast_Data!I985</f>
        <v>0</v>
      </c>
      <c r="H991" s="1">
        <f>Forecast_Data!J985</f>
        <v>33</v>
      </c>
      <c r="I991" s="1">
        <f>Forecast_Data!K985</f>
        <v>1</v>
      </c>
      <c r="J991" s="1" t="str">
        <f>Forecast_Data!L985</f>
        <v>Robbie Gould</v>
      </c>
      <c r="K991" s="2">
        <f>VLOOKUP(J991,Estimates!$C$9:$F$35,4,FALSE)</f>
        <v>14.574917931835699</v>
      </c>
      <c r="L991" s="2">
        <f t="shared" si="65"/>
        <v>0.45660000000000001</v>
      </c>
      <c r="M991" s="13">
        <f t="shared" si="66"/>
        <v>0.94273013077837164</v>
      </c>
      <c r="N991" s="13">
        <f t="shared" si="67"/>
        <v>5.7269869221628356E-2</v>
      </c>
      <c r="O991" s="4">
        <f t="shared" si="68"/>
        <v>3.2798379206624147E-3</v>
      </c>
    </row>
    <row r="992" spans="1:15" x14ac:dyDescent="0.25">
      <c r="A992" s="1">
        <f>Forecast_Data!C986</f>
        <v>2015</v>
      </c>
      <c r="B992" s="1">
        <v>1</v>
      </c>
      <c r="C992" s="1">
        <f>Forecast_Data!E986</f>
        <v>0</v>
      </c>
      <c r="D992" s="1">
        <f>Forecast_Data!F986</f>
        <v>0</v>
      </c>
      <c r="E992" s="1">
        <f>Forecast_Data!G986</f>
        <v>1</v>
      </c>
      <c r="F992" s="1">
        <f>Forecast_Data!H986</f>
        <v>1</v>
      </c>
      <c r="G992" s="1">
        <f>Forecast_Data!I986</f>
        <v>0</v>
      </c>
      <c r="H992" s="1">
        <f>Forecast_Data!J986</f>
        <v>51</v>
      </c>
      <c r="I992" s="1">
        <f>Forecast_Data!K986</f>
        <v>0</v>
      </c>
      <c r="J992" s="1" t="str">
        <f>Forecast_Data!L986</f>
        <v>Robbie Gould</v>
      </c>
      <c r="K992" s="2">
        <f>VLOOKUP(J992,Estimates!$C$9:$F$35,4,FALSE)</f>
        <v>14.574917931835699</v>
      </c>
      <c r="L992" s="2">
        <f t="shared" si="65"/>
        <v>0.45660000000000001</v>
      </c>
      <c r="M992" s="13">
        <f t="shared" si="66"/>
        <v>0.7128777928227592</v>
      </c>
      <c r="N992" s="13">
        <f t="shared" si="67"/>
        <v>-0.7128777928227592</v>
      </c>
      <c r="O992" s="4">
        <f t="shared" si="68"/>
        <v>0.50819474749984883</v>
      </c>
    </row>
    <row r="993" spans="1:15" x14ac:dyDescent="0.25">
      <c r="A993" s="1">
        <f>Forecast_Data!C987</f>
        <v>2015</v>
      </c>
      <c r="B993" s="1">
        <v>1</v>
      </c>
      <c r="C993" s="1">
        <f>Forecast_Data!E987</f>
        <v>0</v>
      </c>
      <c r="D993" s="1">
        <f>Forecast_Data!F987</f>
        <v>0</v>
      </c>
      <c r="E993" s="1">
        <f>Forecast_Data!G987</f>
        <v>0</v>
      </c>
      <c r="F993" s="1">
        <f>Forecast_Data!H987</f>
        <v>1</v>
      </c>
      <c r="G993" s="1">
        <f>Forecast_Data!I987</f>
        <v>0</v>
      </c>
      <c r="H993" s="1">
        <f>Forecast_Data!J987</f>
        <v>47</v>
      </c>
      <c r="I993" s="1">
        <f>Forecast_Data!K987</f>
        <v>0</v>
      </c>
      <c r="J993" s="1" t="str">
        <f>Forecast_Data!L987</f>
        <v>Robbie Gould</v>
      </c>
      <c r="K993" s="2">
        <f>VLOOKUP(J993,Estimates!$C$9:$F$35,4,FALSE)</f>
        <v>14.574917931835699</v>
      </c>
      <c r="L993" s="2">
        <f t="shared" si="65"/>
        <v>0.45660000000000001</v>
      </c>
      <c r="M993" s="13">
        <f t="shared" si="66"/>
        <v>0.82607861279075079</v>
      </c>
      <c r="N993" s="13">
        <f t="shared" si="67"/>
        <v>-0.82607861279075079</v>
      </c>
      <c r="O993" s="4">
        <f t="shared" si="68"/>
        <v>0.68240587451029122</v>
      </c>
    </row>
    <row r="994" spans="1:15" x14ac:dyDescent="0.25">
      <c r="A994" s="1">
        <f>Forecast_Data!C988</f>
        <v>2015</v>
      </c>
      <c r="B994" s="1">
        <v>1</v>
      </c>
      <c r="C994" s="1">
        <f>Forecast_Data!E988</f>
        <v>0</v>
      </c>
      <c r="D994" s="1">
        <f>Forecast_Data!F988</f>
        <v>0</v>
      </c>
      <c r="E994" s="1">
        <f>Forecast_Data!G988</f>
        <v>0</v>
      </c>
      <c r="F994" s="1">
        <f>Forecast_Data!H988</f>
        <v>1</v>
      </c>
      <c r="G994" s="1">
        <f>Forecast_Data!I988</f>
        <v>0</v>
      </c>
      <c r="H994" s="1">
        <f>Forecast_Data!J988</f>
        <v>34</v>
      </c>
      <c r="I994" s="1">
        <f>Forecast_Data!K988</f>
        <v>0</v>
      </c>
      <c r="J994" s="1" t="str">
        <f>Forecast_Data!L988</f>
        <v>Robbie Gould</v>
      </c>
      <c r="K994" s="2">
        <f>VLOOKUP(J994,Estimates!$C$9:$F$35,4,FALSE)</f>
        <v>14.574917931835699</v>
      </c>
      <c r="L994" s="2">
        <f t="shared" si="65"/>
        <v>0.45660000000000001</v>
      </c>
      <c r="M994" s="13">
        <f t="shared" si="66"/>
        <v>0.94679229286194611</v>
      </c>
      <c r="N994" s="13">
        <f t="shared" si="67"/>
        <v>-0.94679229286194611</v>
      </c>
      <c r="O994" s="4">
        <f t="shared" si="68"/>
        <v>0.8964156458227811</v>
      </c>
    </row>
    <row r="995" spans="1:15" x14ac:dyDescent="0.25">
      <c r="A995" s="1">
        <f>Forecast_Data!C989</f>
        <v>2015</v>
      </c>
      <c r="B995" s="1">
        <v>1</v>
      </c>
      <c r="C995" s="1">
        <f>Forecast_Data!E989</f>
        <v>0</v>
      </c>
      <c r="D995" s="1">
        <f>Forecast_Data!F989</f>
        <v>1</v>
      </c>
      <c r="E995" s="1">
        <f>Forecast_Data!G989</f>
        <v>0</v>
      </c>
      <c r="F995" s="1">
        <f>Forecast_Data!H989</f>
        <v>1</v>
      </c>
      <c r="G995" s="1">
        <f>Forecast_Data!I989</f>
        <v>0</v>
      </c>
      <c r="H995" s="1">
        <f>Forecast_Data!J989</f>
        <v>46</v>
      </c>
      <c r="I995" s="1">
        <f>Forecast_Data!K989</f>
        <v>1</v>
      </c>
      <c r="J995" s="1" t="str">
        <f>Forecast_Data!L989</f>
        <v>Robbie Gould</v>
      </c>
      <c r="K995" s="2">
        <f>VLOOKUP(J995,Estimates!$C$9:$F$35,4,FALSE)</f>
        <v>14.574917931835699</v>
      </c>
      <c r="L995" s="2">
        <f t="shared" si="65"/>
        <v>0.45660000000000001</v>
      </c>
      <c r="M995" s="13">
        <f t="shared" si="66"/>
        <v>0.78545128829874133</v>
      </c>
      <c r="N995" s="13">
        <f t="shared" si="67"/>
        <v>0.21454871170125867</v>
      </c>
      <c r="O995" s="4">
        <f t="shared" si="68"/>
        <v>4.6031149692669804E-2</v>
      </c>
    </row>
    <row r="996" spans="1:15" x14ac:dyDescent="0.25">
      <c r="A996" s="1">
        <f>Forecast_Data!C990</f>
        <v>2015</v>
      </c>
      <c r="B996" s="1">
        <v>1</v>
      </c>
      <c r="C996" s="1">
        <f>Forecast_Data!E990</f>
        <v>0</v>
      </c>
      <c r="D996" s="1">
        <f>Forecast_Data!F990</f>
        <v>1</v>
      </c>
      <c r="E996" s="1">
        <f>Forecast_Data!G990</f>
        <v>0</v>
      </c>
      <c r="F996" s="1">
        <f>Forecast_Data!H990</f>
        <v>1</v>
      </c>
      <c r="G996" s="1">
        <f>Forecast_Data!I990</f>
        <v>0</v>
      </c>
      <c r="H996" s="1">
        <f>Forecast_Data!J990</f>
        <v>37</v>
      </c>
      <c r="I996" s="1">
        <f>Forecast_Data!K990</f>
        <v>1</v>
      </c>
      <c r="J996" s="1" t="str">
        <f>Forecast_Data!L990</f>
        <v>Robbie Gould</v>
      </c>
      <c r="K996" s="2">
        <f>VLOOKUP(J996,Estimates!$C$9:$F$35,4,FALSE)</f>
        <v>14.574917931835699</v>
      </c>
      <c r="L996" s="2">
        <f t="shared" si="65"/>
        <v>0.45660000000000001</v>
      </c>
      <c r="M996" s="13">
        <f t="shared" si="66"/>
        <v>0.89857793494687599</v>
      </c>
      <c r="N996" s="13">
        <f t="shared" si="67"/>
        <v>0.10142206505312401</v>
      </c>
      <c r="O996" s="4">
        <f t="shared" si="68"/>
        <v>1.0286435279640118E-2</v>
      </c>
    </row>
    <row r="997" spans="1:15" x14ac:dyDescent="0.25">
      <c r="A997" s="1">
        <f>Forecast_Data!C991</f>
        <v>2015</v>
      </c>
      <c r="B997" s="1">
        <v>1</v>
      </c>
      <c r="C997" s="1">
        <f>Forecast_Data!E991</f>
        <v>0</v>
      </c>
      <c r="D997" s="1">
        <f>Forecast_Data!F991</f>
        <v>1</v>
      </c>
      <c r="E997" s="1">
        <f>Forecast_Data!G991</f>
        <v>0</v>
      </c>
      <c r="F997" s="1">
        <f>Forecast_Data!H991</f>
        <v>1</v>
      </c>
      <c r="G997" s="1">
        <f>Forecast_Data!I991</f>
        <v>0</v>
      </c>
      <c r="H997" s="1">
        <f>Forecast_Data!J991</f>
        <v>37</v>
      </c>
      <c r="I997" s="1">
        <f>Forecast_Data!K991</f>
        <v>1</v>
      </c>
      <c r="J997" s="1" t="str">
        <f>Forecast_Data!L991</f>
        <v>Robbie Gould</v>
      </c>
      <c r="K997" s="2">
        <f>VLOOKUP(J997,Estimates!$C$9:$F$35,4,FALSE)</f>
        <v>14.574917931835699</v>
      </c>
      <c r="L997" s="2">
        <f t="shared" si="65"/>
        <v>0.45660000000000001</v>
      </c>
      <c r="M997" s="13">
        <f t="shared" si="66"/>
        <v>0.89857793494687599</v>
      </c>
      <c r="N997" s="13">
        <f t="shared" si="67"/>
        <v>0.10142206505312401</v>
      </c>
      <c r="O997" s="4">
        <f t="shared" si="68"/>
        <v>1.0286435279640118E-2</v>
      </c>
    </row>
    <row r="998" spans="1:15" x14ac:dyDescent="0.25">
      <c r="A998" s="1">
        <f>Forecast_Data!C992</f>
        <v>2015</v>
      </c>
      <c r="B998" s="1">
        <v>1</v>
      </c>
      <c r="C998" s="1">
        <f>Forecast_Data!E992</f>
        <v>1</v>
      </c>
      <c r="D998" s="1">
        <f>Forecast_Data!F992</f>
        <v>1</v>
      </c>
      <c r="E998" s="1">
        <f>Forecast_Data!G992</f>
        <v>1</v>
      </c>
      <c r="F998" s="1">
        <f>Forecast_Data!H992</f>
        <v>0</v>
      </c>
      <c r="G998" s="1">
        <f>Forecast_Data!I992</f>
        <v>0</v>
      </c>
      <c r="H998" s="1">
        <f>Forecast_Data!J992</f>
        <v>21</v>
      </c>
      <c r="I998" s="1">
        <f>Forecast_Data!K992</f>
        <v>1</v>
      </c>
      <c r="J998" s="1" t="str">
        <f>Forecast_Data!L992</f>
        <v>Robbie Gould</v>
      </c>
      <c r="K998" s="2">
        <f>VLOOKUP(J998,Estimates!$C$9:$F$35,4,FALSE)</f>
        <v>14.574917931835699</v>
      </c>
      <c r="L998" s="2">
        <f t="shared" si="65"/>
        <v>0.45660000000000001</v>
      </c>
      <c r="M998" s="13">
        <f t="shared" si="66"/>
        <v>0.98936569323910339</v>
      </c>
      <c r="N998" s="13">
        <f t="shared" si="67"/>
        <v>1.0634306760896606E-2</v>
      </c>
      <c r="O998" s="4">
        <f t="shared" si="68"/>
        <v>1.1308848028485126E-4</v>
      </c>
    </row>
    <row r="999" spans="1:15" x14ac:dyDescent="0.25">
      <c r="A999" s="1">
        <f>Forecast_Data!C993</f>
        <v>2015</v>
      </c>
      <c r="B999" s="1">
        <v>1</v>
      </c>
      <c r="C999" s="1">
        <f>Forecast_Data!E993</f>
        <v>0</v>
      </c>
      <c r="D999" s="1">
        <f>Forecast_Data!F993</f>
        <v>0</v>
      </c>
      <c r="E999" s="1">
        <f>Forecast_Data!G993</f>
        <v>0</v>
      </c>
      <c r="F999" s="1">
        <f>Forecast_Data!H993</f>
        <v>1</v>
      </c>
      <c r="G999" s="1">
        <f>Forecast_Data!I993</f>
        <v>0</v>
      </c>
      <c r="H999" s="1">
        <f>Forecast_Data!J993</f>
        <v>40</v>
      </c>
      <c r="I999" s="1">
        <f>Forecast_Data!K993</f>
        <v>1</v>
      </c>
      <c r="J999" s="1" t="str">
        <f>Forecast_Data!L993</f>
        <v>Robbie Gould</v>
      </c>
      <c r="K999" s="2">
        <f>VLOOKUP(J999,Estimates!$C$9:$F$35,4,FALSE)</f>
        <v>14.574917931835699</v>
      </c>
      <c r="L999" s="2">
        <f t="shared" si="65"/>
        <v>0.45660000000000001</v>
      </c>
      <c r="M999" s="13">
        <f t="shared" si="66"/>
        <v>0.90393835142127377</v>
      </c>
      <c r="N999" s="13">
        <f t="shared" si="67"/>
        <v>9.6061648578726233E-2</v>
      </c>
      <c r="O999" s="4">
        <f t="shared" si="68"/>
        <v>9.2278403276626949E-3</v>
      </c>
    </row>
    <row r="1000" spans="1:15" x14ac:dyDescent="0.25">
      <c r="A1000" s="1">
        <f>Forecast_Data!C994</f>
        <v>2015</v>
      </c>
      <c r="B1000" s="1">
        <v>1</v>
      </c>
      <c r="C1000" s="1">
        <f>Forecast_Data!E994</f>
        <v>0</v>
      </c>
      <c r="D1000" s="1">
        <f>Forecast_Data!F994</f>
        <v>0</v>
      </c>
      <c r="E1000" s="1">
        <f>Forecast_Data!G994</f>
        <v>0</v>
      </c>
      <c r="F1000" s="1">
        <f>Forecast_Data!H994</f>
        <v>1</v>
      </c>
      <c r="G1000" s="1">
        <f>Forecast_Data!I994</f>
        <v>0</v>
      </c>
      <c r="H1000" s="1">
        <f>Forecast_Data!J994</f>
        <v>51</v>
      </c>
      <c r="I1000" s="1">
        <f>Forecast_Data!K994</f>
        <v>1</v>
      </c>
      <c r="J1000" s="1" t="str">
        <f>Forecast_Data!L994</f>
        <v>Robbie Gould</v>
      </c>
      <c r="K1000" s="2">
        <f>VLOOKUP(J1000,Estimates!$C$9:$F$35,4,FALSE)</f>
        <v>14.574917931835699</v>
      </c>
      <c r="L1000" s="2">
        <f t="shared" si="65"/>
        <v>0.45660000000000001</v>
      </c>
      <c r="M1000" s="13">
        <f t="shared" si="66"/>
        <v>0.75202028687343336</v>
      </c>
      <c r="N1000" s="13">
        <f t="shared" si="67"/>
        <v>0.24797971312656664</v>
      </c>
      <c r="O1000" s="4">
        <f t="shared" si="68"/>
        <v>6.1493938122334287E-2</v>
      </c>
    </row>
    <row r="1001" spans="1:15" x14ac:dyDescent="0.25">
      <c r="A1001" s="1">
        <f>Forecast_Data!C995</f>
        <v>2015</v>
      </c>
      <c r="B1001" s="1">
        <v>1</v>
      </c>
      <c r="C1001" s="1">
        <f>Forecast_Data!E995</f>
        <v>0</v>
      </c>
      <c r="D1001" s="1">
        <f>Forecast_Data!F995</f>
        <v>0</v>
      </c>
      <c r="E1001" s="1">
        <f>Forecast_Data!G995</f>
        <v>0</v>
      </c>
      <c r="F1001" s="1">
        <f>Forecast_Data!H995</f>
        <v>1</v>
      </c>
      <c r="G1001" s="1">
        <f>Forecast_Data!I995</f>
        <v>0</v>
      </c>
      <c r="H1001" s="1">
        <f>Forecast_Data!J995</f>
        <v>40</v>
      </c>
      <c r="I1001" s="1">
        <f>Forecast_Data!K995</f>
        <v>0</v>
      </c>
      <c r="J1001" s="1" t="str">
        <f>Forecast_Data!L995</f>
        <v>Robbie Gould</v>
      </c>
      <c r="K1001" s="2">
        <f>VLOOKUP(J1001,Estimates!$C$9:$F$35,4,FALSE)</f>
        <v>14.574917931835699</v>
      </c>
      <c r="L1001" s="2">
        <f t="shared" si="65"/>
        <v>0.45660000000000001</v>
      </c>
      <c r="M1001" s="13">
        <f t="shared" si="66"/>
        <v>0.90393835142127377</v>
      </c>
      <c r="N1001" s="13">
        <f t="shared" si="67"/>
        <v>-0.90393835142127377</v>
      </c>
      <c r="O1001" s="4">
        <f t="shared" si="68"/>
        <v>0.8171045431702102</v>
      </c>
    </row>
    <row r="1002" spans="1:15" x14ac:dyDescent="0.25">
      <c r="A1002" s="1">
        <f>Forecast_Data!C996</f>
        <v>2015</v>
      </c>
      <c r="B1002" s="1">
        <v>1</v>
      </c>
      <c r="C1002" s="1">
        <f>Forecast_Data!E996</f>
        <v>0</v>
      </c>
      <c r="D1002" s="1">
        <f>Forecast_Data!F996</f>
        <v>0</v>
      </c>
      <c r="E1002" s="1">
        <f>Forecast_Data!G996</f>
        <v>0</v>
      </c>
      <c r="F1002" s="1">
        <f>Forecast_Data!H996</f>
        <v>1</v>
      </c>
      <c r="G1002" s="1">
        <f>Forecast_Data!I996</f>
        <v>0</v>
      </c>
      <c r="H1002" s="1">
        <f>Forecast_Data!J996</f>
        <v>36</v>
      </c>
      <c r="I1002" s="1">
        <f>Forecast_Data!K996</f>
        <v>0</v>
      </c>
      <c r="J1002" s="1" t="str">
        <f>Forecast_Data!L996</f>
        <v>Robbie Gould</v>
      </c>
      <c r="K1002" s="2">
        <f>VLOOKUP(J1002,Estimates!$C$9:$F$35,4,FALSE)</f>
        <v>14.574917931835699</v>
      </c>
      <c r="L1002" s="2">
        <f t="shared" si="65"/>
        <v>0.45660000000000001</v>
      </c>
      <c r="M1002" s="13">
        <f t="shared" si="66"/>
        <v>0.93407596145703964</v>
      </c>
      <c r="N1002" s="13">
        <f t="shared" si="67"/>
        <v>-0.93407596145703964</v>
      </c>
      <c r="O1002" s="4">
        <f t="shared" si="68"/>
        <v>0.87249790177189301</v>
      </c>
    </row>
    <row r="1003" spans="1:15" x14ac:dyDescent="0.25">
      <c r="A1003" s="1">
        <f>Forecast_Data!C997</f>
        <v>2015</v>
      </c>
      <c r="B1003" s="1">
        <v>1</v>
      </c>
      <c r="C1003" s="1">
        <f>Forecast_Data!E997</f>
        <v>0</v>
      </c>
      <c r="D1003" s="1">
        <f>Forecast_Data!F997</f>
        <v>0</v>
      </c>
      <c r="E1003" s="1">
        <f>Forecast_Data!G997</f>
        <v>1</v>
      </c>
      <c r="F1003" s="1">
        <f>Forecast_Data!H997</f>
        <v>1</v>
      </c>
      <c r="G1003" s="1">
        <f>Forecast_Data!I997</f>
        <v>0</v>
      </c>
      <c r="H1003" s="1">
        <f>Forecast_Data!J997</f>
        <v>50</v>
      </c>
      <c r="I1003" s="1">
        <f>Forecast_Data!K997</f>
        <v>0</v>
      </c>
      <c r="J1003" s="1" t="str">
        <f>Forecast_Data!L997</f>
        <v>Robbie Gould</v>
      </c>
      <c r="K1003" s="2">
        <f>VLOOKUP(J1003,Estimates!$C$9:$F$35,4,FALSE)</f>
        <v>14.574917931835699</v>
      </c>
      <c r="L1003" s="2">
        <f t="shared" si="65"/>
        <v>0.45660000000000001</v>
      </c>
      <c r="M1003" s="13">
        <f t="shared" si="66"/>
        <v>0.73672305248862135</v>
      </c>
      <c r="N1003" s="13">
        <f t="shared" si="67"/>
        <v>-0.73672305248862135</v>
      </c>
      <c r="O1003" s="4">
        <f t="shared" si="68"/>
        <v>0.54276085606815194</v>
      </c>
    </row>
    <row r="1004" spans="1:15" x14ac:dyDescent="0.25">
      <c r="A1004" s="1">
        <f>Forecast_Data!C998</f>
        <v>2015</v>
      </c>
      <c r="B1004" s="1">
        <v>1</v>
      </c>
      <c r="C1004" s="1">
        <f>Forecast_Data!E998</f>
        <v>0</v>
      </c>
      <c r="D1004" s="1">
        <f>Forecast_Data!F998</f>
        <v>1</v>
      </c>
      <c r="E1004" s="1">
        <f>Forecast_Data!G998</f>
        <v>0</v>
      </c>
      <c r="F1004" s="1">
        <f>Forecast_Data!H998</f>
        <v>0</v>
      </c>
      <c r="G1004" s="1">
        <f>Forecast_Data!I998</f>
        <v>0</v>
      </c>
      <c r="H1004" s="1">
        <f>Forecast_Data!J998</f>
        <v>51</v>
      </c>
      <c r="I1004" s="1">
        <f>Forecast_Data!K998</f>
        <v>1</v>
      </c>
      <c r="J1004" s="1" t="str">
        <f>Forecast_Data!L998</f>
        <v>Robbie Gould</v>
      </c>
      <c r="K1004" s="2">
        <f>VLOOKUP(J1004,Estimates!$C$9:$F$35,4,FALSE)</f>
        <v>14.574917931835699</v>
      </c>
      <c r="L1004" s="2">
        <f t="shared" si="65"/>
        <v>0.45660000000000001</v>
      </c>
      <c r="M1004" s="13">
        <f t="shared" si="66"/>
        <v>0.72709299138335404</v>
      </c>
      <c r="N1004" s="13">
        <f t="shared" si="67"/>
        <v>0.27290700861664596</v>
      </c>
      <c r="O1004" s="4">
        <f t="shared" si="68"/>
        <v>7.4478235352086072E-2</v>
      </c>
    </row>
    <row r="1005" spans="1:15" x14ac:dyDescent="0.25">
      <c r="A1005" s="1">
        <f>Forecast_Data!C999</f>
        <v>2015</v>
      </c>
      <c r="B1005" s="1">
        <v>1</v>
      </c>
      <c r="C1005" s="1">
        <f>Forecast_Data!E999</f>
        <v>0</v>
      </c>
      <c r="D1005" s="1">
        <f>Forecast_Data!F999</f>
        <v>0</v>
      </c>
      <c r="E1005" s="1">
        <f>Forecast_Data!G999</f>
        <v>1</v>
      </c>
      <c r="F1005" s="1">
        <f>Forecast_Data!H999</f>
        <v>1</v>
      </c>
      <c r="G1005" s="1">
        <f>Forecast_Data!I999</f>
        <v>0</v>
      </c>
      <c r="H1005" s="1">
        <f>Forecast_Data!J999</f>
        <v>26</v>
      </c>
      <c r="I1005" s="1">
        <f>Forecast_Data!K999</f>
        <v>1</v>
      </c>
      <c r="J1005" s="1" t="str">
        <f>Forecast_Data!L999</f>
        <v>Robbie Gould</v>
      </c>
      <c r="K1005" s="2">
        <f>VLOOKUP(J1005,Estimates!$C$9:$F$35,4,FALSE)</f>
        <v>14.574917931835699</v>
      </c>
      <c r="L1005" s="2">
        <f t="shared" si="65"/>
        <v>0.45660000000000001</v>
      </c>
      <c r="M1005" s="13">
        <f t="shared" si="66"/>
        <v>0.97966110152699526</v>
      </c>
      <c r="N1005" s="13">
        <f t="shared" si="67"/>
        <v>2.0338898473004741E-2</v>
      </c>
      <c r="O1005" s="4">
        <f t="shared" si="68"/>
        <v>4.1367079109519455E-4</v>
      </c>
    </row>
    <row r="1006" spans="1:15" x14ac:dyDescent="0.25">
      <c r="A1006" s="1">
        <f>Forecast_Data!C1000</f>
        <v>2015</v>
      </c>
      <c r="B1006" s="1">
        <v>1</v>
      </c>
      <c r="C1006" s="1">
        <f>Forecast_Data!E1000</f>
        <v>0</v>
      </c>
      <c r="D1006" s="1">
        <f>Forecast_Data!F1000</f>
        <v>0</v>
      </c>
      <c r="E1006" s="1">
        <f>Forecast_Data!G1000</f>
        <v>1</v>
      </c>
      <c r="F1006" s="1">
        <f>Forecast_Data!H1000</f>
        <v>1</v>
      </c>
      <c r="G1006" s="1">
        <f>Forecast_Data!I1000</f>
        <v>0</v>
      </c>
      <c r="H1006" s="1">
        <f>Forecast_Data!J1000</f>
        <v>27</v>
      </c>
      <c r="I1006" s="1">
        <f>Forecast_Data!K1000</f>
        <v>1</v>
      </c>
      <c r="J1006" s="1" t="str">
        <f>Forecast_Data!L1000</f>
        <v>Robbie Gould</v>
      </c>
      <c r="K1006" s="2">
        <f>VLOOKUP(J1006,Estimates!$C$9:$F$35,4,FALSE)</f>
        <v>14.574917931835699</v>
      </c>
      <c r="L1006" s="2">
        <f t="shared" si="65"/>
        <v>0.45660000000000001</v>
      </c>
      <c r="M1006" s="13">
        <f t="shared" si="66"/>
        <v>0.97570732527259318</v>
      </c>
      <c r="N1006" s="13">
        <f t="shared" si="67"/>
        <v>2.4292674727406816E-2</v>
      </c>
      <c r="O1006" s="4">
        <f t="shared" si="68"/>
        <v>5.9013404541158982E-4</v>
      </c>
    </row>
    <row r="1007" spans="1:15" x14ac:dyDescent="0.25">
      <c r="A1007" s="1">
        <f>Forecast_Data!C1001</f>
        <v>2015</v>
      </c>
      <c r="B1007" s="1">
        <v>1</v>
      </c>
      <c r="C1007" s="1">
        <f>Forecast_Data!E1001</f>
        <v>0</v>
      </c>
      <c r="D1007" s="1">
        <f>Forecast_Data!F1001</f>
        <v>0</v>
      </c>
      <c r="E1007" s="1">
        <f>Forecast_Data!G1001</f>
        <v>1</v>
      </c>
      <c r="F1007" s="1">
        <f>Forecast_Data!H1001</f>
        <v>1</v>
      </c>
      <c r="G1007" s="1">
        <f>Forecast_Data!I1001</f>
        <v>0</v>
      </c>
      <c r="H1007" s="1">
        <f>Forecast_Data!J1001</f>
        <v>50</v>
      </c>
      <c r="I1007" s="1">
        <f>Forecast_Data!K1001</f>
        <v>1</v>
      </c>
      <c r="J1007" s="1" t="str">
        <f>Forecast_Data!L1001</f>
        <v>Robbie Gould</v>
      </c>
      <c r="K1007" s="2">
        <f>VLOOKUP(J1007,Estimates!$C$9:$F$35,4,FALSE)</f>
        <v>14.574917931835699</v>
      </c>
      <c r="L1007" s="2">
        <f t="shared" si="65"/>
        <v>0.45660000000000001</v>
      </c>
      <c r="M1007" s="13">
        <f t="shared" si="66"/>
        <v>0.73672305248862135</v>
      </c>
      <c r="N1007" s="13">
        <f t="shared" si="67"/>
        <v>0.26327694751137865</v>
      </c>
      <c r="O1007" s="4">
        <f t="shared" si="68"/>
        <v>6.9314751090909232E-2</v>
      </c>
    </row>
    <row r="1008" spans="1:15" x14ac:dyDescent="0.25">
      <c r="A1008" s="1">
        <f>Forecast_Data!C1002</f>
        <v>2015</v>
      </c>
      <c r="B1008" s="1">
        <v>1</v>
      </c>
      <c r="C1008" s="1">
        <f>Forecast_Data!E1002</f>
        <v>0</v>
      </c>
      <c r="D1008" s="1">
        <f>Forecast_Data!F1002</f>
        <v>0</v>
      </c>
      <c r="E1008" s="1">
        <f>Forecast_Data!G1002</f>
        <v>1</v>
      </c>
      <c r="F1008" s="1">
        <f>Forecast_Data!H1002</f>
        <v>1</v>
      </c>
      <c r="G1008" s="1">
        <f>Forecast_Data!I1002</f>
        <v>0</v>
      </c>
      <c r="H1008" s="1">
        <f>Forecast_Data!J1002</f>
        <v>39</v>
      </c>
      <c r="I1008" s="1">
        <f>Forecast_Data!K1002</f>
        <v>1</v>
      </c>
      <c r="J1008" s="1" t="str">
        <f>Forecast_Data!L1002</f>
        <v>Robbie Gould</v>
      </c>
      <c r="K1008" s="2">
        <f>VLOOKUP(J1008,Estimates!$C$9:$F$35,4,FALSE)</f>
        <v>14.574917931835699</v>
      </c>
      <c r="L1008" s="2">
        <f t="shared" si="65"/>
        <v>0.45660000000000001</v>
      </c>
      <c r="M1008" s="13">
        <f t="shared" si="66"/>
        <v>0.89473282555151845</v>
      </c>
      <c r="N1008" s="13">
        <f t="shared" si="67"/>
        <v>0.10526717444848155</v>
      </c>
      <c r="O1008" s="4">
        <f t="shared" si="68"/>
        <v>1.1081178016367047E-2</v>
      </c>
    </row>
    <row r="1009" spans="1:15" x14ac:dyDescent="0.25">
      <c r="A1009" s="1">
        <f>Forecast_Data!C1003</f>
        <v>2015</v>
      </c>
      <c r="B1009" s="1">
        <v>1</v>
      </c>
      <c r="C1009" s="1">
        <f>Forecast_Data!E1003</f>
        <v>0</v>
      </c>
      <c r="D1009" s="1">
        <f>Forecast_Data!F1003</f>
        <v>1</v>
      </c>
      <c r="E1009" s="1">
        <f>Forecast_Data!G1003</f>
        <v>1</v>
      </c>
      <c r="F1009" s="1">
        <f>Forecast_Data!H1003</f>
        <v>1</v>
      </c>
      <c r="G1009" s="1">
        <f>Forecast_Data!I1003</f>
        <v>0</v>
      </c>
      <c r="H1009" s="1">
        <f>Forecast_Data!J1003</f>
        <v>49</v>
      </c>
      <c r="I1009" s="1">
        <f>Forecast_Data!K1003</f>
        <v>1</v>
      </c>
      <c r="J1009" s="1" t="str">
        <f>Forecast_Data!L1003</f>
        <v>Robbie Gould</v>
      </c>
      <c r="K1009" s="2">
        <f>VLOOKUP(J1009,Estimates!$C$9:$F$35,4,FALSE)</f>
        <v>14.574917931835699</v>
      </c>
      <c r="L1009" s="2">
        <f t="shared" si="65"/>
        <v>0.45660000000000001</v>
      </c>
      <c r="M1009" s="13">
        <f t="shared" si="66"/>
        <v>0.68583677780728614</v>
      </c>
      <c r="N1009" s="13">
        <f t="shared" si="67"/>
        <v>0.31416322219271386</v>
      </c>
      <c r="O1009" s="4">
        <f t="shared" si="68"/>
        <v>9.8698530178508506E-2</v>
      </c>
    </row>
    <row r="1010" spans="1:15" x14ac:dyDescent="0.25">
      <c r="A1010" s="1">
        <f>Forecast_Data!C1004</f>
        <v>2015</v>
      </c>
      <c r="B1010" s="1">
        <v>1</v>
      </c>
      <c r="C1010" s="1">
        <f>Forecast_Data!E1004</f>
        <v>0</v>
      </c>
      <c r="D1010" s="1">
        <f>Forecast_Data!F1004</f>
        <v>1</v>
      </c>
      <c r="E1010" s="1">
        <f>Forecast_Data!G1004</f>
        <v>1</v>
      </c>
      <c r="F1010" s="1">
        <f>Forecast_Data!H1004</f>
        <v>1</v>
      </c>
      <c r="G1010" s="1">
        <f>Forecast_Data!I1004</f>
        <v>0</v>
      </c>
      <c r="H1010" s="1">
        <f>Forecast_Data!J1004</f>
        <v>34</v>
      </c>
      <c r="I1010" s="1">
        <f>Forecast_Data!K1004</f>
        <v>1</v>
      </c>
      <c r="J1010" s="1" t="str">
        <f>Forecast_Data!L1004</f>
        <v>Robbie Gould</v>
      </c>
      <c r="K1010" s="2">
        <f>VLOOKUP(J1010,Estimates!$C$9:$F$35,4,FALSE)</f>
        <v>14.574917931835699</v>
      </c>
      <c r="L1010" s="2">
        <f t="shared" si="65"/>
        <v>0.45660000000000001</v>
      </c>
      <c r="M1010" s="13">
        <f t="shared" si="66"/>
        <v>0.91022634309012451</v>
      </c>
      <c r="N1010" s="13">
        <f t="shared" si="67"/>
        <v>8.9773656909875488E-2</v>
      </c>
      <c r="O1010" s="4">
        <f t="shared" si="68"/>
        <v>8.0593094749720345E-3</v>
      </c>
    </row>
    <row r="1011" spans="1:15" x14ac:dyDescent="0.25">
      <c r="A1011" s="1">
        <f>Forecast_Data!C1005</f>
        <v>2012</v>
      </c>
      <c r="B1011" s="1">
        <v>1</v>
      </c>
      <c r="C1011" s="1">
        <f>Forecast_Data!E1005</f>
        <v>0</v>
      </c>
      <c r="D1011" s="1">
        <f>Forecast_Data!F1005</f>
        <v>0</v>
      </c>
      <c r="E1011" s="1">
        <f>Forecast_Data!G1005</f>
        <v>0</v>
      </c>
      <c r="F1011" s="1">
        <f>Forecast_Data!H1005</f>
        <v>0</v>
      </c>
      <c r="G1011" s="1">
        <f>Forecast_Data!I1005</f>
        <v>0</v>
      </c>
      <c r="H1011" s="1">
        <f>Forecast_Data!J1005</f>
        <v>52</v>
      </c>
      <c r="I1011" s="1">
        <f>Forecast_Data!K1005</f>
        <v>1</v>
      </c>
      <c r="J1011" s="1" t="str">
        <f>Forecast_Data!L1005</f>
        <v>Sebastian Janikowski</v>
      </c>
      <c r="K1011" s="2">
        <f>VLOOKUP(J1011,Estimates!$C$9:$F$35,4,FALSE)</f>
        <v>14.353660016448901</v>
      </c>
      <c r="L1011" s="2">
        <f t="shared" si="65"/>
        <v>0.3306</v>
      </c>
      <c r="M1011" s="13">
        <f t="shared" si="66"/>
        <v>0.70462176867339199</v>
      </c>
      <c r="N1011" s="13">
        <f t="shared" si="67"/>
        <v>0.29537823132660801</v>
      </c>
      <c r="O1011" s="4">
        <f t="shared" si="68"/>
        <v>8.7248299541635155E-2</v>
      </c>
    </row>
    <row r="1012" spans="1:15" x14ac:dyDescent="0.25">
      <c r="A1012" s="1">
        <f>Forecast_Data!C1006</f>
        <v>2012</v>
      </c>
      <c r="B1012" s="1">
        <v>1</v>
      </c>
      <c r="C1012" s="1">
        <f>Forecast_Data!E1006</f>
        <v>0</v>
      </c>
      <c r="D1012" s="1">
        <f>Forecast_Data!F1006</f>
        <v>0</v>
      </c>
      <c r="E1012" s="1">
        <f>Forecast_Data!G1006</f>
        <v>0</v>
      </c>
      <c r="F1012" s="1">
        <f>Forecast_Data!H1006</f>
        <v>0</v>
      </c>
      <c r="G1012" s="1">
        <f>Forecast_Data!I1006</f>
        <v>0</v>
      </c>
      <c r="H1012" s="1">
        <f>Forecast_Data!J1006</f>
        <v>22</v>
      </c>
      <c r="I1012" s="1">
        <f>Forecast_Data!K1006</f>
        <v>1</v>
      </c>
      <c r="J1012" s="1" t="str">
        <f>Forecast_Data!L1006</f>
        <v>Sebastian Janikowski</v>
      </c>
      <c r="K1012" s="2">
        <f>VLOOKUP(J1012,Estimates!$C$9:$F$35,4,FALSE)</f>
        <v>14.353660016448901</v>
      </c>
      <c r="L1012" s="2">
        <f t="shared" si="65"/>
        <v>0.3306</v>
      </c>
      <c r="M1012" s="13">
        <f t="shared" si="66"/>
        <v>0.99189395238525679</v>
      </c>
      <c r="N1012" s="13">
        <f t="shared" si="67"/>
        <v>8.1060476147432059E-3</v>
      </c>
      <c r="O1012" s="4">
        <f t="shared" si="68"/>
        <v>6.5708007932484017E-5</v>
      </c>
    </row>
    <row r="1013" spans="1:15" x14ac:dyDescent="0.25">
      <c r="A1013" s="1">
        <f>Forecast_Data!C1007</f>
        <v>2013</v>
      </c>
      <c r="B1013" s="1">
        <v>1</v>
      </c>
      <c r="C1013" s="1">
        <f>Forecast_Data!E1007</f>
        <v>0</v>
      </c>
      <c r="D1013" s="1">
        <f>Forecast_Data!F1007</f>
        <v>0</v>
      </c>
      <c r="E1013" s="1">
        <f>Forecast_Data!G1007</f>
        <v>0</v>
      </c>
      <c r="F1013" s="1">
        <f>Forecast_Data!H1007</f>
        <v>0</v>
      </c>
      <c r="G1013" s="1">
        <f>Forecast_Data!I1007</f>
        <v>0</v>
      </c>
      <c r="H1013" s="1">
        <f>Forecast_Data!J1007</f>
        <v>48</v>
      </c>
      <c r="I1013" s="1">
        <f>Forecast_Data!K1007</f>
        <v>0</v>
      </c>
      <c r="J1013" s="1" t="str">
        <f>Forecast_Data!L1007</f>
        <v>Sebastian Janikowski</v>
      </c>
      <c r="K1013" s="2">
        <f>VLOOKUP(J1013,Estimates!$C$9:$F$35,4,FALSE)</f>
        <v>14.353660016448901</v>
      </c>
      <c r="L1013" s="2">
        <f t="shared" si="65"/>
        <v>0.37260000000000004</v>
      </c>
      <c r="M1013" s="13">
        <f t="shared" si="66"/>
        <v>0.79905009924513182</v>
      </c>
      <c r="N1013" s="13">
        <f t="shared" si="67"/>
        <v>-0.79905009924513182</v>
      </c>
      <c r="O1013" s="4">
        <f t="shared" si="68"/>
        <v>0.63848106110365499</v>
      </c>
    </row>
    <row r="1014" spans="1:15" x14ac:dyDescent="0.25">
      <c r="A1014" s="1">
        <f>Forecast_Data!C1008</f>
        <v>2013</v>
      </c>
      <c r="B1014" s="1">
        <v>1</v>
      </c>
      <c r="C1014" s="1">
        <f>Forecast_Data!E1008</f>
        <v>0</v>
      </c>
      <c r="D1014" s="1">
        <f>Forecast_Data!F1008</f>
        <v>0</v>
      </c>
      <c r="E1014" s="1">
        <f>Forecast_Data!G1008</f>
        <v>0</v>
      </c>
      <c r="F1014" s="1">
        <f>Forecast_Data!H1008</f>
        <v>0</v>
      </c>
      <c r="G1014" s="1">
        <f>Forecast_Data!I1008</f>
        <v>0</v>
      </c>
      <c r="H1014" s="1">
        <f>Forecast_Data!J1008</f>
        <v>38</v>
      </c>
      <c r="I1014" s="1">
        <f>Forecast_Data!K1008</f>
        <v>1</v>
      </c>
      <c r="J1014" s="1" t="str">
        <f>Forecast_Data!L1008</f>
        <v>Sebastian Janikowski</v>
      </c>
      <c r="K1014" s="2">
        <f>VLOOKUP(J1014,Estimates!$C$9:$F$35,4,FALSE)</f>
        <v>14.353660016448901</v>
      </c>
      <c r="L1014" s="2">
        <f t="shared" si="65"/>
        <v>0.37260000000000004</v>
      </c>
      <c r="M1014" s="13">
        <f t="shared" si="66"/>
        <v>0.91437414606727596</v>
      </c>
      <c r="N1014" s="13">
        <f t="shared" si="67"/>
        <v>8.5625853932724039E-2</v>
      </c>
      <c r="O1014" s="4">
        <f t="shared" si="68"/>
        <v>7.3317868617081925E-3</v>
      </c>
    </row>
    <row r="1015" spans="1:15" x14ac:dyDescent="0.25">
      <c r="A1015" s="1">
        <f>Forecast_Data!C1009</f>
        <v>2013</v>
      </c>
      <c r="B1015" s="1">
        <v>1</v>
      </c>
      <c r="C1015" s="1">
        <f>Forecast_Data!E1009</f>
        <v>0</v>
      </c>
      <c r="D1015" s="1">
        <f>Forecast_Data!F1009</f>
        <v>0</v>
      </c>
      <c r="E1015" s="1">
        <f>Forecast_Data!G1009</f>
        <v>0</v>
      </c>
      <c r="F1015" s="1">
        <f>Forecast_Data!H1009</f>
        <v>1</v>
      </c>
      <c r="G1015" s="1">
        <f>Forecast_Data!I1009</f>
        <v>0</v>
      </c>
      <c r="H1015" s="1">
        <f>Forecast_Data!J1009</f>
        <v>54</v>
      </c>
      <c r="I1015" s="1">
        <f>Forecast_Data!K1009</f>
        <v>0</v>
      </c>
      <c r="J1015" s="1" t="str">
        <f>Forecast_Data!L1009</f>
        <v>Sebastian Janikowski</v>
      </c>
      <c r="K1015" s="2">
        <f>VLOOKUP(J1015,Estimates!$C$9:$F$35,4,FALSE)</f>
        <v>14.353660016448901</v>
      </c>
      <c r="L1015" s="2">
        <f t="shared" si="65"/>
        <v>0.37260000000000004</v>
      </c>
      <c r="M1015" s="13">
        <f t="shared" si="66"/>
        <v>0.60009364047411773</v>
      </c>
      <c r="N1015" s="13">
        <f t="shared" si="67"/>
        <v>-0.60009364047411773</v>
      </c>
      <c r="O1015" s="4">
        <f t="shared" si="68"/>
        <v>0.36011237733747969</v>
      </c>
    </row>
    <row r="1016" spans="1:15" x14ac:dyDescent="0.25">
      <c r="A1016" s="1">
        <f>Forecast_Data!C1010</f>
        <v>2013</v>
      </c>
      <c r="B1016" s="1">
        <v>1</v>
      </c>
      <c r="C1016" s="1">
        <f>Forecast_Data!E1010</f>
        <v>0</v>
      </c>
      <c r="D1016" s="1">
        <f>Forecast_Data!F1010</f>
        <v>0</v>
      </c>
      <c r="E1016" s="1">
        <f>Forecast_Data!G1010</f>
        <v>0</v>
      </c>
      <c r="F1016" s="1">
        <f>Forecast_Data!H1010</f>
        <v>0</v>
      </c>
      <c r="G1016" s="1">
        <f>Forecast_Data!I1010</f>
        <v>0</v>
      </c>
      <c r="H1016" s="1">
        <f>Forecast_Data!J1010</f>
        <v>45</v>
      </c>
      <c r="I1016" s="1">
        <f>Forecast_Data!K1010</f>
        <v>1</v>
      </c>
      <c r="J1016" s="1" t="str">
        <f>Forecast_Data!L1010</f>
        <v>Sebastian Janikowski</v>
      </c>
      <c r="K1016" s="2">
        <f>VLOOKUP(J1016,Estimates!$C$9:$F$35,4,FALSE)</f>
        <v>14.353660016448901</v>
      </c>
      <c r="L1016" s="2">
        <f t="shared" si="65"/>
        <v>0.37260000000000004</v>
      </c>
      <c r="M1016" s="13">
        <f t="shared" si="66"/>
        <v>0.84387548477025176</v>
      </c>
      <c r="N1016" s="13">
        <f t="shared" si="67"/>
        <v>0.15612451522974824</v>
      </c>
      <c r="O1016" s="4">
        <f t="shared" si="68"/>
        <v>2.437486425572389E-2</v>
      </c>
    </row>
    <row r="1017" spans="1:15" x14ac:dyDescent="0.25">
      <c r="A1017" s="1">
        <f>Forecast_Data!C1011</f>
        <v>2015</v>
      </c>
      <c r="B1017" s="1">
        <v>1</v>
      </c>
      <c r="C1017" s="1">
        <f>Forecast_Data!E1011</f>
        <v>0</v>
      </c>
      <c r="D1017" s="1">
        <f>Forecast_Data!F1011</f>
        <v>0</v>
      </c>
      <c r="E1017" s="1">
        <f>Forecast_Data!G1011</f>
        <v>0</v>
      </c>
      <c r="F1017" s="1">
        <f>Forecast_Data!H1011</f>
        <v>0</v>
      </c>
      <c r="G1017" s="1">
        <f>Forecast_Data!I1011</f>
        <v>0</v>
      </c>
      <c r="H1017" s="1">
        <f>Forecast_Data!J1011</f>
        <v>48</v>
      </c>
      <c r="I1017" s="1">
        <f>Forecast_Data!K1011</f>
        <v>1</v>
      </c>
      <c r="J1017" s="1" t="str">
        <f>Forecast_Data!L1011</f>
        <v>Sebastian Janikowski</v>
      </c>
      <c r="K1017" s="2">
        <f>VLOOKUP(J1017,Estimates!$C$9:$F$35,4,FALSE)</f>
        <v>14.353660016448901</v>
      </c>
      <c r="L1017" s="2">
        <f t="shared" si="65"/>
        <v>0.45660000000000001</v>
      </c>
      <c r="M1017" s="13">
        <f t="shared" si="66"/>
        <v>0.81219984300597547</v>
      </c>
      <c r="N1017" s="13">
        <f t="shared" si="67"/>
        <v>0.18780015699402453</v>
      </c>
      <c r="O1017" s="4">
        <f t="shared" si="68"/>
        <v>3.526889896698026E-2</v>
      </c>
    </row>
    <row r="1018" spans="1:15" x14ac:dyDescent="0.25">
      <c r="A1018" s="1">
        <f>Forecast_Data!C1012</f>
        <v>2015</v>
      </c>
      <c r="B1018" s="1">
        <v>1</v>
      </c>
      <c r="C1018" s="1">
        <f>Forecast_Data!E1012</f>
        <v>0</v>
      </c>
      <c r="D1018" s="1">
        <f>Forecast_Data!F1012</f>
        <v>0</v>
      </c>
      <c r="E1018" s="1">
        <f>Forecast_Data!G1012</f>
        <v>0</v>
      </c>
      <c r="F1018" s="1">
        <f>Forecast_Data!H1012</f>
        <v>0</v>
      </c>
      <c r="G1018" s="1">
        <f>Forecast_Data!I1012</f>
        <v>0</v>
      </c>
      <c r="H1018" s="1">
        <f>Forecast_Data!J1012</f>
        <v>56</v>
      </c>
      <c r="I1018" s="1">
        <f>Forecast_Data!K1012</f>
        <v>1</v>
      </c>
      <c r="J1018" s="1" t="str">
        <f>Forecast_Data!L1012</f>
        <v>Sebastian Janikowski</v>
      </c>
      <c r="K1018" s="2">
        <f>VLOOKUP(J1018,Estimates!$C$9:$F$35,4,FALSE)</f>
        <v>14.353660016448901</v>
      </c>
      <c r="L1018" s="2">
        <f t="shared" si="65"/>
        <v>0.45660000000000001</v>
      </c>
      <c r="M1018" s="13">
        <f t="shared" si="66"/>
        <v>0.60286402745382373</v>
      </c>
      <c r="N1018" s="13">
        <f t="shared" si="67"/>
        <v>0.39713597254617627</v>
      </c>
      <c r="O1018" s="4">
        <f t="shared" si="68"/>
        <v>0.15771698069019727</v>
      </c>
    </row>
    <row r="1019" spans="1:15" x14ac:dyDescent="0.25">
      <c r="A1019" s="1">
        <f>Forecast_Data!C1013</f>
        <v>2012</v>
      </c>
      <c r="B1019" s="1">
        <v>1</v>
      </c>
      <c r="C1019" s="1">
        <f>Forecast_Data!E1013</f>
        <v>0</v>
      </c>
      <c r="D1019" s="1">
        <f>Forecast_Data!F1013</f>
        <v>0</v>
      </c>
      <c r="E1019" s="1">
        <f>Forecast_Data!G1013</f>
        <v>1</v>
      </c>
      <c r="F1019" s="1">
        <f>Forecast_Data!H1013</f>
        <v>1</v>
      </c>
      <c r="G1019" s="1">
        <f>Forecast_Data!I1013</f>
        <v>0</v>
      </c>
      <c r="H1019" s="1">
        <f>Forecast_Data!J1013</f>
        <v>51</v>
      </c>
      <c r="I1019" s="1">
        <f>Forecast_Data!K1013</f>
        <v>1</v>
      </c>
      <c r="J1019" s="1" t="str">
        <f>Forecast_Data!L1013</f>
        <v>Sebastian Janikowski</v>
      </c>
      <c r="K1019" s="2">
        <f>VLOOKUP(J1019,Estimates!$C$9:$F$35,4,FALSE)</f>
        <v>14.353660016448901</v>
      </c>
      <c r="L1019" s="2">
        <f t="shared" si="65"/>
        <v>0.3306</v>
      </c>
      <c r="M1019" s="13">
        <f t="shared" si="66"/>
        <v>0.63694851169240307</v>
      </c>
      <c r="N1019" s="13">
        <f t="shared" si="67"/>
        <v>0.36305148830759693</v>
      </c>
      <c r="O1019" s="4">
        <f t="shared" si="68"/>
        <v>0.13180638316236118</v>
      </c>
    </row>
    <row r="1020" spans="1:15" x14ac:dyDescent="0.25">
      <c r="A1020" s="1">
        <f>Forecast_Data!C1014</f>
        <v>2012</v>
      </c>
      <c r="B1020" s="1">
        <v>1</v>
      </c>
      <c r="C1020" s="1">
        <f>Forecast_Data!E1014</f>
        <v>0</v>
      </c>
      <c r="D1020" s="1">
        <f>Forecast_Data!F1014</f>
        <v>0</v>
      </c>
      <c r="E1020" s="1">
        <f>Forecast_Data!G1014</f>
        <v>1</v>
      </c>
      <c r="F1020" s="1">
        <f>Forecast_Data!H1014</f>
        <v>1</v>
      </c>
      <c r="G1020" s="1">
        <f>Forecast_Data!I1014</f>
        <v>0</v>
      </c>
      <c r="H1020" s="1">
        <f>Forecast_Data!J1014</f>
        <v>19</v>
      </c>
      <c r="I1020" s="1">
        <f>Forecast_Data!K1014</f>
        <v>1</v>
      </c>
      <c r="J1020" s="1" t="str">
        <f>Forecast_Data!L1014</f>
        <v>Sebastian Janikowski</v>
      </c>
      <c r="K1020" s="2">
        <f>VLOOKUP(J1020,Estimates!$C$9:$F$35,4,FALSE)</f>
        <v>14.353660016448901</v>
      </c>
      <c r="L1020" s="2">
        <f t="shared" si="65"/>
        <v>0.3306</v>
      </c>
      <c r="M1020" s="13">
        <f t="shared" si="66"/>
        <v>0.99425891852610659</v>
      </c>
      <c r="N1020" s="13">
        <f t="shared" si="67"/>
        <v>5.7410814738934057E-3</v>
      </c>
      <c r="O1020" s="4">
        <f t="shared" si="68"/>
        <v>3.2960016489882081E-5</v>
      </c>
    </row>
    <row r="1021" spans="1:15" x14ac:dyDescent="0.25">
      <c r="A1021" s="1">
        <f>Forecast_Data!C1015</f>
        <v>2012</v>
      </c>
      <c r="B1021" s="1">
        <v>1</v>
      </c>
      <c r="C1021" s="1">
        <f>Forecast_Data!E1015</f>
        <v>0</v>
      </c>
      <c r="D1021" s="1">
        <f>Forecast_Data!F1015</f>
        <v>0</v>
      </c>
      <c r="E1021" s="1">
        <f>Forecast_Data!G1015</f>
        <v>0</v>
      </c>
      <c r="F1021" s="1">
        <f>Forecast_Data!H1015</f>
        <v>1</v>
      </c>
      <c r="G1021" s="1">
        <f>Forecast_Data!I1015</f>
        <v>0</v>
      </c>
      <c r="H1021" s="1">
        <f>Forecast_Data!J1015</f>
        <v>25</v>
      </c>
      <c r="I1021" s="1">
        <f>Forecast_Data!K1015</f>
        <v>1</v>
      </c>
      <c r="J1021" s="1" t="str">
        <f>Forecast_Data!L1015</f>
        <v>Sebastian Janikowski</v>
      </c>
      <c r="K1021" s="2">
        <f>VLOOKUP(J1021,Estimates!$C$9:$F$35,4,FALSE)</f>
        <v>14.353660016448901</v>
      </c>
      <c r="L1021" s="2">
        <f t="shared" si="65"/>
        <v>0.3306</v>
      </c>
      <c r="M1021" s="13">
        <f t="shared" si="66"/>
        <v>0.98055259639307446</v>
      </c>
      <c r="N1021" s="13">
        <f t="shared" si="67"/>
        <v>1.944740360692554E-2</v>
      </c>
      <c r="O1021" s="4">
        <f t="shared" si="68"/>
        <v>3.7820150705066051E-4</v>
      </c>
    </row>
    <row r="1022" spans="1:15" x14ac:dyDescent="0.25">
      <c r="A1022" s="1">
        <f>Forecast_Data!C1016</f>
        <v>2012</v>
      </c>
      <c r="B1022" s="1">
        <v>1</v>
      </c>
      <c r="C1022" s="1">
        <f>Forecast_Data!E1016</f>
        <v>0</v>
      </c>
      <c r="D1022" s="1">
        <f>Forecast_Data!F1016</f>
        <v>0</v>
      </c>
      <c r="E1022" s="1">
        <f>Forecast_Data!G1016</f>
        <v>0</v>
      </c>
      <c r="F1022" s="1">
        <f>Forecast_Data!H1016</f>
        <v>1</v>
      </c>
      <c r="G1022" s="1">
        <f>Forecast_Data!I1016</f>
        <v>0</v>
      </c>
      <c r="H1022" s="1">
        <f>Forecast_Data!J1016</f>
        <v>27</v>
      </c>
      <c r="I1022" s="1">
        <f>Forecast_Data!K1016</f>
        <v>1</v>
      </c>
      <c r="J1022" s="1" t="str">
        <f>Forecast_Data!L1016</f>
        <v>Sebastian Janikowski</v>
      </c>
      <c r="K1022" s="2">
        <f>VLOOKUP(J1022,Estimates!$C$9:$F$35,4,FALSE)</f>
        <v>14.353660016448901</v>
      </c>
      <c r="L1022" s="2">
        <f t="shared" si="65"/>
        <v>0.3306</v>
      </c>
      <c r="M1022" s="13">
        <f t="shared" si="66"/>
        <v>0.97196167874790163</v>
      </c>
      <c r="N1022" s="13">
        <f t="shared" si="67"/>
        <v>2.8038321252098375E-2</v>
      </c>
      <c r="O1022" s="4">
        <f t="shared" si="68"/>
        <v>7.8614745863587142E-4</v>
      </c>
    </row>
    <row r="1023" spans="1:15" x14ac:dyDescent="0.25">
      <c r="A1023" s="1">
        <f>Forecast_Data!C1017</f>
        <v>2012</v>
      </c>
      <c r="B1023" s="1">
        <v>1</v>
      </c>
      <c r="C1023" s="1">
        <f>Forecast_Data!E1017</f>
        <v>0</v>
      </c>
      <c r="D1023" s="1">
        <f>Forecast_Data!F1017</f>
        <v>0</v>
      </c>
      <c r="E1023" s="1">
        <f>Forecast_Data!G1017</f>
        <v>1</v>
      </c>
      <c r="F1023" s="1">
        <f>Forecast_Data!H1017</f>
        <v>1</v>
      </c>
      <c r="G1023" s="1">
        <f>Forecast_Data!I1017</f>
        <v>0</v>
      </c>
      <c r="H1023" s="1">
        <f>Forecast_Data!J1017</f>
        <v>32</v>
      </c>
      <c r="I1023" s="1">
        <f>Forecast_Data!K1017</f>
        <v>1</v>
      </c>
      <c r="J1023" s="1" t="str">
        <f>Forecast_Data!L1017</f>
        <v>Sebastian Janikowski</v>
      </c>
      <c r="K1023" s="2">
        <f>VLOOKUP(J1023,Estimates!$C$9:$F$35,4,FALSE)</f>
        <v>14.353660016448901</v>
      </c>
      <c r="L1023" s="2">
        <f t="shared" si="65"/>
        <v>0.3306</v>
      </c>
      <c r="M1023" s="13">
        <f t="shared" si="66"/>
        <v>0.92971419776642228</v>
      </c>
      <c r="N1023" s="13">
        <f t="shared" si="67"/>
        <v>7.0285802233577721E-2</v>
      </c>
      <c r="O1023" s="4">
        <f t="shared" si="68"/>
        <v>4.9400939956175992E-3</v>
      </c>
    </row>
    <row r="1024" spans="1:15" x14ac:dyDescent="0.25">
      <c r="A1024" s="1">
        <f>Forecast_Data!C1018</f>
        <v>2012</v>
      </c>
      <c r="B1024" s="1">
        <v>1</v>
      </c>
      <c r="C1024" s="1">
        <f>Forecast_Data!E1018</f>
        <v>0</v>
      </c>
      <c r="D1024" s="1">
        <f>Forecast_Data!F1018</f>
        <v>0</v>
      </c>
      <c r="E1024" s="1">
        <f>Forecast_Data!G1018</f>
        <v>1</v>
      </c>
      <c r="F1024" s="1">
        <f>Forecast_Data!H1018</f>
        <v>1</v>
      </c>
      <c r="G1024" s="1">
        <f>Forecast_Data!I1018</f>
        <v>0</v>
      </c>
      <c r="H1024" s="1">
        <f>Forecast_Data!J1018</f>
        <v>43</v>
      </c>
      <c r="I1024" s="1">
        <f>Forecast_Data!K1018</f>
        <v>1</v>
      </c>
      <c r="J1024" s="1" t="str">
        <f>Forecast_Data!L1018</f>
        <v>Sebastian Janikowski</v>
      </c>
      <c r="K1024" s="2">
        <f>VLOOKUP(J1024,Estimates!$C$9:$F$35,4,FALSE)</f>
        <v>14.353660016448901</v>
      </c>
      <c r="L1024" s="2">
        <f t="shared" si="65"/>
        <v>0.3306</v>
      </c>
      <c r="M1024" s="13">
        <f t="shared" si="66"/>
        <v>0.80316047051054162</v>
      </c>
      <c r="N1024" s="13">
        <f t="shared" si="67"/>
        <v>0.19683952948945838</v>
      </c>
      <c r="O1024" s="4">
        <f t="shared" si="68"/>
        <v>3.874580036963135E-2</v>
      </c>
    </row>
    <row r="1025" spans="1:15" x14ac:dyDescent="0.25">
      <c r="A1025" s="1">
        <f>Forecast_Data!C1019</f>
        <v>2012</v>
      </c>
      <c r="B1025" s="1">
        <v>1</v>
      </c>
      <c r="C1025" s="1">
        <f>Forecast_Data!E1019</f>
        <v>0</v>
      </c>
      <c r="D1025" s="1">
        <f>Forecast_Data!F1019</f>
        <v>0</v>
      </c>
      <c r="E1025" s="1">
        <f>Forecast_Data!G1019</f>
        <v>0</v>
      </c>
      <c r="F1025" s="1">
        <f>Forecast_Data!H1019</f>
        <v>1</v>
      </c>
      <c r="G1025" s="1">
        <f>Forecast_Data!I1019</f>
        <v>1</v>
      </c>
      <c r="H1025" s="1">
        <f>Forecast_Data!J1019</f>
        <v>38</v>
      </c>
      <c r="I1025" s="1">
        <f>Forecast_Data!K1019</f>
        <v>1</v>
      </c>
      <c r="J1025" s="1" t="str">
        <f>Forecast_Data!L1019</f>
        <v>Sebastian Janikowski</v>
      </c>
      <c r="K1025" s="2">
        <f>VLOOKUP(J1025,Estimates!$C$9:$F$35,4,FALSE)</f>
        <v>14.353660016448901</v>
      </c>
      <c r="L1025" s="2">
        <f t="shared" si="65"/>
        <v>0.3306</v>
      </c>
      <c r="M1025" s="13">
        <f t="shared" si="66"/>
        <v>0.95573928181013312</v>
      </c>
      <c r="N1025" s="13">
        <f t="shared" si="67"/>
        <v>4.4260718189866877E-2</v>
      </c>
      <c r="O1025" s="4">
        <f t="shared" si="68"/>
        <v>1.9590111746828126E-3</v>
      </c>
    </row>
    <row r="1026" spans="1:15" x14ac:dyDescent="0.25">
      <c r="A1026" s="1">
        <f>Forecast_Data!C1020</f>
        <v>2012</v>
      </c>
      <c r="B1026" s="1">
        <v>1</v>
      </c>
      <c r="C1026" s="1">
        <f>Forecast_Data!E1020</f>
        <v>0</v>
      </c>
      <c r="D1026" s="1">
        <f>Forecast_Data!F1020</f>
        <v>0</v>
      </c>
      <c r="E1026" s="1">
        <f>Forecast_Data!G1020</f>
        <v>0</v>
      </c>
      <c r="F1026" s="1">
        <f>Forecast_Data!H1020</f>
        <v>1</v>
      </c>
      <c r="G1026" s="1">
        <f>Forecast_Data!I1020</f>
        <v>1</v>
      </c>
      <c r="H1026" s="1">
        <f>Forecast_Data!J1020</f>
        <v>24</v>
      </c>
      <c r="I1026" s="1">
        <f>Forecast_Data!K1020</f>
        <v>1</v>
      </c>
      <c r="J1026" s="1" t="str">
        <f>Forecast_Data!L1020</f>
        <v>Sebastian Janikowski</v>
      </c>
      <c r="K1026" s="2">
        <f>VLOOKUP(J1026,Estimates!$C$9:$F$35,4,FALSE)</f>
        <v>14.353660016448901</v>
      </c>
      <c r="L1026" s="2">
        <f t="shared" si="65"/>
        <v>0.3306</v>
      </c>
      <c r="M1026" s="13">
        <f t="shared" si="66"/>
        <v>0.99396704799546476</v>
      </c>
      <c r="N1026" s="13">
        <f t="shared" si="67"/>
        <v>6.0329520045352414E-3</v>
      </c>
      <c r="O1026" s="4">
        <f t="shared" si="68"/>
        <v>3.6396509889025786E-5</v>
      </c>
    </row>
    <row r="1027" spans="1:15" x14ac:dyDescent="0.25">
      <c r="A1027" s="1">
        <f>Forecast_Data!C1021</f>
        <v>2012</v>
      </c>
      <c r="B1027" s="1">
        <v>1</v>
      </c>
      <c r="C1027" s="1">
        <f>Forecast_Data!E1021</f>
        <v>0</v>
      </c>
      <c r="D1027" s="1">
        <f>Forecast_Data!F1021</f>
        <v>0</v>
      </c>
      <c r="E1027" s="1">
        <f>Forecast_Data!G1021</f>
        <v>1</v>
      </c>
      <c r="F1027" s="1">
        <f>Forecast_Data!H1021</f>
        <v>1</v>
      </c>
      <c r="G1027" s="1">
        <f>Forecast_Data!I1021</f>
        <v>0</v>
      </c>
      <c r="H1027" s="1">
        <f>Forecast_Data!J1021</f>
        <v>21</v>
      </c>
      <c r="I1027" s="1">
        <f>Forecast_Data!K1021</f>
        <v>1</v>
      </c>
      <c r="J1027" s="1" t="str">
        <f>Forecast_Data!L1021</f>
        <v>Sebastian Janikowski</v>
      </c>
      <c r="K1027" s="2">
        <f>VLOOKUP(J1027,Estimates!$C$9:$F$35,4,FALSE)</f>
        <v>14.353660016448901</v>
      </c>
      <c r="L1027" s="2">
        <f t="shared" si="65"/>
        <v>0.3306</v>
      </c>
      <c r="M1027" s="13">
        <f t="shared" si="66"/>
        <v>0.99023490196951902</v>
      </c>
      <c r="N1027" s="13">
        <f t="shared" si="67"/>
        <v>9.7650980304809787E-3</v>
      </c>
      <c r="O1027" s="4">
        <f t="shared" si="68"/>
        <v>9.5357139544903494E-5</v>
      </c>
    </row>
    <row r="1028" spans="1:15" x14ac:dyDescent="0.25">
      <c r="A1028" s="1">
        <f>Forecast_Data!C1022</f>
        <v>2012</v>
      </c>
      <c r="B1028" s="1">
        <v>1</v>
      </c>
      <c r="C1028" s="1">
        <f>Forecast_Data!E1022</f>
        <v>0</v>
      </c>
      <c r="D1028" s="1">
        <f>Forecast_Data!F1022</f>
        <v>0</v>
      </c>
      <c r="E1028" s="1">
        <f>Forecast_Data!G1022</f>
        <v>1</v>
      </c>
      <c r="F1028" s="1">
        <f>Forecast_Data!H1022</f>
        <v>1</v>
      </c>
      <c r="G1028" s="1">
        <f>Forecast_Data!I1022</f>
        <v>0</v>
      </c>
      <c r="H1028" s="1">
        <f>Forecast_Data!J1022</f>
        <v>33</v>
      </c>
      <c r="I1028" s="1">
        <f>Forecast_Data!K1022</f>
        <v>1</v>
      </c>
      <c r="J1028" s="1" t="str">
        <f>Forecast_Data!L1022</f>
        <v>Sebastian Janikowski</v>
      </c>
      <c r="K1028" s="2">
        <f>VLOOKUP(J1028,Estimates!$C$9:$F$35,4,FALSE)</f>
        <v>14.353660016448901</v>
      </c>
      <c r="L1028" s="2">
        <f t="shared" si="65"/>
        <v>0.3306</v>
      </c>
      <c r="M1028" s="13">
        <f t="shared" si="66"/>
        <v>0.92083506682530425</v>
      </c>
      <c r="N1028" s="13">
        <f t="shared" si="67"/>
        <v>7.9164933174695751E-2</v>
      </c>
      <c r="O1028" s="4">
        <f t="shared" si="68"/>
        <v>6.2670866445540437E-3</v>
      </c>
    </row>
    <row r="1029" spans="1:15" x14ac:dyDescent="0.25">
      <c r="A1029" s="1">
        <f>Forecast_Data!C1023</f>
        <v>2012</v>
      </c>
      <c r="B1029" s="1">
        <v>1</v>
      </c>
      <c r="C1029" s="1">
        <f>Forecast_Data!E1023</f>
        <v>0</v>
      </c>
      <c r="D1029" s="1">
        <f>Forecast_Data!F1023</f>
        <v>0</v>
      </c>
      <c r="E1029" s="1">
        <f>Forecast_Data!G1023</f>
        <v>1</v>
      </c>
      <c r="F1029" s="1">
        <f>Forecast_Data!H1023</f>
        <v>1</v>
      </c>
      <c r="G1029" s="1">
        <f>Forecast_Data!I1023</f>
        <v>0</v>
      </c>
      <c r="H1029" s="1">
        <f>Forecast_Data!J1023</f>
        <v>31</v>
      </c>
      <c r="I1029" s="1">
        <f>Forecast_Data!K1023</f>
        <v>1</v>
      </c>
      <c r="J1029" s="1" t="str">
        <f>Forecast_Data!L1023</f>
        <v>Sebastian Janikowski</v>
      </c>
      <c r="K1029" s="2">
        <f>VLOOKUP(J1029,Estimates!$C$9:$F$35,4,FALSE)</f>
        <v>14.353660016448901</v>
      </c>
      <c r="L1029" s="2">
        <f t="shared" si="65"/>
        <v>0.3306</v>
      </c>
      <c r="M1029" s="13">
        <f t="shared" si="66"/>
        <v>0.93807932337887734</v>
      </c>
      <c r="N1029" s="13">
        <f t="shared" si="67"/>
        <v>6.1920676621122661E-2</v>
      </c>
      <c r="O1029" s="4">
        <f t="shared" si="68"/>
        <v>3.8341701932176463E-3</v>
      </c>
    </row>
    <row r="1030" spans="1:15" x14ac:dyDescent="0.25">
      <c r="A1030" s="1">
        <f>Forecast_Data!C1024</f>
        <v>2012</v>
      </c>
      <c r="B1030" s="1">
        <v>1</v>
      </c>
      <c r="C1030" s="1">
        <f>Forecast_Data!E1024</f>
        <v>0</v>
      </c>
      <c r="D1030" s="1">
        <f>Forecast_Data!F1024</f>
        <v>0</v>
      </c>
      <c r="E1030" s="1">
        <f>Forecast_Data!G1024</f>
        <v>1</v>
      </c>
      <c r="F1030" s="1">
        <f>Forecast_Data!H1024</f>
        <v>1</v>
      </c>
      <c r="G1030" s="1">
        <f>Forecast_Data!I1024</f>
        <v>0</v>
      </c>
      <c r="H1030" s="1">
        <f>Forecast_Data!J1024</f>
        <v>64</v>
      </c>
      <c r="I1030" s="1">
        <f>Forecast_Data!K1024</f>
        <v>0</v>
      </c>
      <c r="J1030" s="1" t="str">
        <f>Forecast_Data!L1024</f>
        <v>Sebastian Janikowski</v>
      </c>
      <c r="K1030" s="2">
        <f>VLOOKUP(J1030,Estimates!$C$9:$F$35,4,FALSE)</f>
        <v>14.353660016448901</v>
      </c>
      <c r="L1030" s="2">
        <f t="shared" si="65"/>
        <v>0.3306</v>
      </c>
      <c r="M1030" s="13">
        <f t="shared" si="66"/>
        <v>0.14149779181738056</v>
      </c>
      <c r="N1030" s="13">
        <f t="shared" si="67"/>
        <v>-0.14149779181738056</v>
      </c>
      <c r="O1030" s="4">
        <f t="shared" si="68"/>
        <v>2.0021625089194771E-2</v>
      </c>
    </row>
    <row r="1031" spans="1:15" x14ac:dyDescent="0.25">
      <c r="A1031" s="1">
        <f>Forecast_Data!C1025</f>
        <v>2012</v>
      </c>
      <c r="B1031" s="1">
        <v>1</v>
      </c>
      <c r="C1031" s="1">
        <f>Forecast_Data!E1025</f>
        <v>0</v>
      </c>
      <c r="D1031" s="1">
        <f>Forecast_Data!F1025</f>
        <v>0</v>
      </c>
      <c r="E1031" s="1">
        <f>Forecast_Data!G1025</f>
        <v>1</v>
      </c>
      <c r="F1031" s="1">
        <f>Forecast_Data!H1025</f>
        <v>1</v>
      </c>
      <c r="G1031" s="1">
        <f>Forecast_Data!I1025</f>
        <v>0</v>
      </c>
      <c r="H1031" s="1">
        <f>Forecast_Data!J1025</f>
        <v>40</v>
      </c>
      <c r="I1031" s="1">
        <f>Forecast_Data!K1025</f>
        <v>1</v>
      </c>
      <c r="J1031" s="1" t="str">
        <f>Forecast_Data!L1025</f>
        <v>Sebastian Janikowski</v>
      </c>
      <c r="K1031" s="2">
        <f>VLOOKUP(J1031,Estimates!$C$9:$F$35,4,FALSE)</f>
        <v>14.353660016448901</v>
      </c>
      <c r="L1031" s="2">
        <f t="shared" si="65"/>
        <v>0.3306</v>
      </c>
      <c r="M1031" s="13">
        <f t="shared" si="66"/>
        <v>0.84481488037633024</v>
      </c>
      <c r="N1031" s="13">
        <f t="shared" si="67"/>
        <v>0.15518511962366976</v>
      </c>
      <c r="O1031" s="4">
        <f t="shared" si="68"/>
        <v>2.4082421352612696E-2</v>
      </c>
    </row>
    <row r="1032" spans="1:15" x14ac:dyDescent="0.25">
      <c r="A1032" s="1">
        <f>Forecast_Data!C1026</f>
        <v>2012</v>
      </c>
      <c r="B1032" s="1">
        <v>1</v>
      </c>
      <c r="C1032" s="1">
        <f>Forecast_Data!E1026</f>
        <v>0</v>
      </c>
      <c r="D1032" s="1">
        <f>Forecast_Data!F1026</f>
        <v>0</v>
      </c>
      <c r="E1032" s="1">
        <f>Forecast_Data!G1026</f>
        <v>0</v>
      </c>
      <c r="F1032" s="1">
        <f>Forecast_Data!H1026</f>
        <v>1</v>
      </c>
      <c r="G1032" s="1">
        <f>Forecast_Data!I1026</f>
        <v>0</v>
      </c>
      <c r="H1032" s="1">
        <f>Forecast_Data!J1026</f>
        <v>36</v>
      </c>
      <c r="I1032" s="1">
        <f>Forecast_Data!K1026</f>
        <v>1</v>
      </c>
      <c r="J1032" s="1" t="str">
        <f>Forecast_Data!L1026</f>
        <v>Sebastian Janikowski</v>
      </c>
      <c r="K1032" s="2">
        <f>VLOOKUP(J1032,Estimates!$C$9:$F$35,4,FALSE)</f>
        <v>14.353660016448901</v>
      </c>
      <c r="L1032" s="2">
        <f t="shared" si="65"/>
        <v>0.3306</v>
      </c>
      <c r="M1032" s="13">
        <f t="shared" si="66"/>
        <v>0.90919099233897527</v>
      </c>
      <c r="N1032" s="13">
        <f t="shared" si="67"/>
        <v>9.0809007661024732E-2</v>
      </c>
      <c r="O1032" s="4">
        <f t="shared" si="68"/>
        <v>8.2462758723800492E-3</v>
      </c>
    </row>
    <row r="1033" spans="1:15" x14ac:dyDescent="0.25">
      <c r="A1033" s="1">
        <f>Forecast_Data!C1027</f>
        <v>2012</v>
      </c>
      <c r="B1033" s="1">
        <v>1</v>
      </c>
      <c r="C1033" s="1">
        <f>Forecast_Data!E1027</f>
        <v>0</v>
      </c>
      <c r="D1033" s="1">
        <f>Forecast_Data!F1027</f>
        <v>0</v>
      </c>
      <c r="E1033" s="1">
        <f>Forecast_Data!G1027</f>
        <v>0</v>
      </c>
      <c r="F1033" s="1">
        <f>Forecast_Data!H1027</f>
        <v>1</v>
      </c>
      <c r="G1033" s="1">
        <f>Forecast_Data!I1027</f>
        <v>0</v>
      </c>
      <c r="H1033" s="1">
        <f>Forecast_Data!J1027</f>
        <v>35</v>
      </c>
      <c r="I1033" s="1">
        <f>Forecast_Data!K1027</f>
        <v>1</v>
      </c>
      <c r="J1033" s="1" t="str">
        <f>Forecast_Data!L1027</f>
        <v>Sebastian Janikowski</v>
      </c>
      <c r="K1033" s="2">
        <f>VLOOKUP(J1033,Estimates!$C$9:$F$35,4,FALSE)</f>
        <v>14.353660016448901</v>
      </c>
      <c r="L1033" s="2">
        <f t="shared" ref="L1033:L1096" si="69">IF(A1033=2012,$A$5,IF(A1033=2013,$B$5,IF(A1033=2014,$C$5,$D$5)))</f>
        <v>0.3306</v>
      </c>
      <c r="M1033" s="13">
        <f t="shared" ref="M1033:M1096" si="70">1/(1+EXP(-(SUMPRODUCT($A$3:$G$3,B1033:H1033)+$H$3*H1033^2+$I$3*H1033^3+K1033+L1033)))</f>
        <v>0.91797873307590627</v>
      </c>
      <c r="N1033" s="13">
        <f t="shared" ref="N1033:N1096" si="71">I1033-M1033</f>
        <v>8.2021266924093728E-2</v>
      </c>
      <c r="O1033" s="4">
        <f t="shared" ref="O1033:O1096" si="72">N1033^2</f>
        <v>6.727488227833432E-3</v>
      </c>
    </row>
    <row r="1034" spans="1:15" x14ac:dyDescent="0.25">
      <c r="A1034" s="1">
        <f>Forecast_Data!C1028</f>
        <v>2012</v>
      </c>
      <c r="B1034" s="1">
        <v>1</v>
      </c>
      <c r="C1034" s="1">
        <f>Forecast_Data!E1028</f>
        <v>0</v>
      </c>
      <c r="D1034" s="1">
        <f>Forecast_Data!F1028</f>
        <v>0</v>
      </c>
      <c r="E1034" s="1">
        <f>Forecast_Data!G1028</f>
        <v>0</v>
      </c>
      <c r="F1034" s="1">
        <f>Forecast_Data!H1028</f>
        <v>1</v>
      </c>
      <c r="G1034" s="1">
        <f>Forecast_Data!I1028</f>
        <v>0</v>
      </c>
      <c r="H1034" s="1">
        <f>Forecast_Data!J1028</f>
        <v>29</v>
      </c>
      <c r="I1034" s="1">
        <f>Forecast_Data!K1028</f>
        <v>1</v>
      </c>
      <c r="J1034" s="1" t="str">
        <f>Forecast_Data!L1028</f>
        <v>Sebastian Janikowski</v>
      </c>
      <c r="K1034" s="2">
        <f>VLOOKUP(J1034,Estimates!$C$9:$F$35,4,FALSE)</f>
        <v>14.353660016448901</v>
      </c>
      <c r="L1034" s="2">
        <f t="shared" si="69"/>
        <v>0.3306</v>
      </c>
      <c r="M1034" s="13">
        <f t="shared" si="70"/>
        <v>0.96133786163921064</v>
      </c>
      <c r="N1034" s="13">
        <f t="shared" si="71"/>
        <v>3.8662138360789355E-2</v>
      </c>
      <c r="O1034" s="4">
        <f t="shared" si="72"/>
        <v>1.4947609426288198E-3</v>
      </c>
    </row>
    <row r="1035" spans="1:15" x14ac:dyDescent="0.25">
      <c r="A1035" s="1">
        <f>Forecast_Data!C1029</f>
        <v>2012</v>
      </c>
      <c r="B1035" s="1">
        <v>1</v>
      </c>
      <c r="C1035" s="1">
        <f>Forecast_Data!E1029</f>
        <v>0</v>
      </c>
      <c r="D1035" s="1">
        <f>Forecast_Data!F1029</f>
        <v>0</v>
      </c>
      <c r="E1035" s="1">
        <f>Forecast_Data!G1029</f>
        <v>0</v>
      </c>
      <c r="F1035" s="1">
        <f>Forecast_Data!H1029</f>
        <v>1</v>
      </c>
      <c r="G1035" s="1">
        <f>Forecast_Data!I1029</f>
        <v>0</v>
      </c>
      <c r="H1035" s="1">
        <f>Forecast_Data!J1029</f>
        <v>32</v>
      </c>
      <c r="I1035" s="1">
        <f>Forecast_Data!K1029</f>
        <v>1</v>
      </c>
      <c r="J1035" s="1" t="str">
        <f>Forecast_Data!L1029</f>
        <v>Sebastian Janikowski</v>
      </c>
      <c r="K1035" s="2">
        <f>VLOOKUP(J1035,Estimates!$C$9:$F$35,4,FALSE)</f>
        <v>14.353660016448901</v>
      </c>
      <c r="L1035" s="2">
        <f t="shared" si="69"/>
        <v>0.3306</v>
      </c>
      <c r="M1035" s="13">
        <f t="shared" si="70"/>
        <v>0.94171301204820856</v>
      </c>
      <c r="N1035" s="13">
        <f t="shared" si="71"/>
        <v>5.8286987951791436E-2</v>
      </c>
      <c r="O1035" s="4">
        <f t="shared" si="72"/>
        <v>3.3973729644922799E-3</v>
      </c>
    </row>
    <row r="1036" spans="1:15" x14ac:dyDescent="0.25">
      <c r="A1036" s="1">
        <f>Forecast_Data!C1030</f>
        <v>2012</v>
      </c>
      <c r="B1036" s="1">
        <v>1</v>
      </c>
      <c r="C1036" s="1">
        <f>Forecast_Data!E1030</f>
        <v>0</v>
      </c>
      <c r="D1036" s="1">
        <f>Forecast_Data!F1030</f>
        <v>0</v>
      </c>
      <c r="E1036" s="1">
        <f>Forecast_Data!G1030</f>
        <v>0</v>
      </c>
      <c r="F1036" s="1">
        <f>Forecast_Data!H1030</f>
        <v>0</v>
      </c>
      <c r="G1036" s="1">
        <f>Forecast_Data!I1030</f>
        <v>0</v>
      </c>
      <c r="H1036" s="1">
        <f>Forecast_Data!J1030</f>
        <v>32</v>
      </c>
      <c r="I1036" s="1">
        <f>Forecast_Data!K1030</f>
        <v>1</v>
      </c>
      <c r="J1036" s="1" t="str">
        <f>Forecast_Data!L1030</f>
        <v>Sebastian Janikowski</v>
      </c>
      <c r="K1036" s="2">
        <f>VLOOKUP(J1036,Estimates!$C$9:$F$35,4,FALSE)</f>
        <v>14.353660016448901</v>
      </c>
      <c r="L1036" s="2">
        <f t="shared" si="69"/>
        <v>0.3306</v>
      </c>
      <c r="M1036" s="13">
        <f t="shared" si="70"/>
        <v>0.95326007662681744</v>
      </c>
      <c r="N1036" s="13">
        <f t="shared" si="71"/>
        <v>4.6739923373182557E-2</v>
      </c>
      <c r="O1036" s="4">
        <f t="shared" si="72"/>
        <v>2.184620436930977E-3</v>
      </c>
    </row>
    <row r="1037" spans="1:15" x14ac:dyDescent="0.25">
      <c r="A1037" s="1">
        <f>Forecast_Data!C1031</f>
        <v>2012</v>
      </c>
      <c r="B1037" s="1">
        <v>1</v>
      </c>
      <c r="C1037" s="1">
        <f>Forecast_Data!E1031</f>
        <v>0</v>
      </c>
      <c r="D1037" s="1">
        <f>Forecast_Data!F1031</f>
        <v>0</v>
      </c>
      <c r="E1037" s="1">
        <f>Forecast_Data!G1031</f>
        <v>0</v>
      </c>
      <c r="F1037" s="1">
        <f>Forecast_Data!H1031</f>
        <v>0</v>
      </c>
      <c r="G1037" s="1">
        <f>Forecast_Data!I1031</f>
        <v>0</v>
      </c>
      <c r="H1037" s="1">
        <f>Forecast_Data!J1031</f>
        <v>47</v>
      </c>
      <c r="I1037" s="1">
        <f>Forecast_Data!K1031</f>
        <v>1</v>
      </c>
      <c r="J1037" s="1" t="str">
        <f>Forecast_Data!L1031</f>
        <v>Sebastian Janikowski</v>
      </c>
      <c r="K1037" s="2">
        <f>VLOOKUP(J1037,Estimates!$C$9:$F$35,4,FALSE)</f>
        <v>14.353660016448901</v>
      </c>
      <c r="L1037" s="2">
        <f t="shared" si="69"/>
        <v>0.3306</v>
      </c>
      <c r="M1037" s="13">
        <f t="shared" si="70"/>
        <v>0.80904179775651419</v>
      </c>
      <c r="N1037" s="13">
        <f t="shared" si="71"/>
        <v>0.19095820224348581</v>
      </c>
      <c r="O1037" s="4">
        <f t="shared" si="72"/>
        <v>3.6465035004064027E-2</v>
      </c>
    </row>
    <row r="1038" spans="1:15" x14ac:dyDescent="0.25">
      <c r="A1038" s="1">
        <f>Forecast_Data!C1032</f>
        <v>2012</v>
      </c>
      <c r="B1038" s="1">
        <v>1</v>
      </c>
      <c r="C1038" s="1">
        <f>Forecast_Data!E1032</f>
        <v>0</v>
      </c>
      <c r="D1038" s="1">
        <f>Forecast_Data!F1032</f>
        <v>0</v>
      </c>
      <c r="E1038" s="1">
        <f>Forecast_Data!G1032</f>
        <v>0</v>
      </c>
      <c r="F1038" s="1">
        <f>Forecast_Data!H1032</f>
        <v>1</v>
      </c>
      <c r="G1038" s="1">
        <f>Forecast_Data!I1032</f>
        <v>0</v>
      </c>
      <c r="H1038" s="1">
        <f>Forecast_Data!J1032</f>
        <v>40</v>
      </c>
      <c r="I1038" s="1">
        <f>Forecast_Data!K1032</f>
        <v>1</v>
      </c>
      <c r="J1038" s="1" t="str">
        <f>Forecast_Data!L1032</f>
        <v>Sebastian Janikowski</v>
      </c>
      <c r="K1038" s="2">
        <f>VLOOKUP(J1038,Estimates!$C$9:$F$35,4,FALSE)</f>
        <v>14.353660016448901</v>
      </c>
      <c r="L1038" s="2">
        <f t="shared" si="69"/>
        <v>0.3306</v>
      </c>
      <c r="M1038" s="13">
        <f t="shared" si="70"/>
        <v>0.86926925428347401</v>
      </c>
      <c r="N1038" s="13">
        <f t="shared" si="71"/>
        <v>0.13073074571652599</v>
      </c>
      <c r="O1038" s="4">
        <f t="shared" si="72"/>
        <v>1.7090527875598976E-2</v>
      </c>
    </row>
    <row r="1039" spans="1:15" x14ac:dyDescent="0.25">
      <c r="A1039" s="1">
        <f>Forecast_Data!C1033</f>
        <v>2012</v>
      </c>
      <c r="B1039" s="1">
        <v>1</v>
      </c>
      <c r="C1039" s="1">
        <f>Forecast_Data!E1033</f>
        <v>0</v>
      </c>
      <c r="D1039" s="1">
        <f>Forecast_Data!F1033</f>
        <v>1</v>
      </c>
      <c r="E1039" s="1">
        <f>Forecast_Data!G1033</f>
        <v>0</v>
      </c>
      <c r="F1039" s="1">
        <f>Forecast_Data!H1033</f>
        <v>0</v>
      </c>
      <c r="G1039" s="1">
        <f>Forecast_Data!I1033</f>
        <v>0</v>
      </c>
      <c r="H1039" s="1">
        <f>Forecast_Data!J1033</f>
        <v>55</v>
      </c>
      <c r="I1039" s="1">
        <f>Forecast_Data!K1033</f>
        <v>1</v>
      </c>
      <c r="J1039" s="1" t="str">
        <f>Forecast_Data!L1033</f>
        <v>Sebastian Janikowski</v>
      </c>
      <c r="K1039" s="2">
        <f>VLOOKUP(J1039,Estimates!$C$9:$F$35,4,FALSE)</f>
        <v>14.353660016448901</v>
      </c>
      <c r="L1039" s="2">
        <f t="shared" si="69"/>
        <v>0.3306</v>
      </c>
      <c r="M1039" s="13">
        <f t="shared" si="70"/>
        <v>0.52151396161357877</v>
      </c>
      <c r="N1039" s="13">
        <f t="shared" si="71"/>
        <v>0.47848603838642123</v>
      </c>
      <c r="O1039" s="4">
        <f t="shared" si="72"/>
        <v>0.22894888893073176</v>
      </c>
    </row>
    <row r="1040" spans="1:15" x14ac:dyDescent="0.25">
      <c r="A1040" s="1">
        <f>Forecast_Data!C1034</f>
        <v>2012</v>
      </c>
      <c r="B1040" s="1">
        <v>1</v>
      </c>
      <c r="C1040" s="1">
        <f>Forecast_Data!E1034</f>
        <v>0</v>
      </c>
      <c r="D1040" s="1">
        <f>Forecast_Data!F1034</f>
        <v>0</v>
      </c>
      <c r="E1040" s="1">
        <f>Forecast_Data!G1034</f>
        <v>1</v>
      </c>
      <c r="F1040" s="1">
        <f>Forecast_Data!H1034</f>
        <v>1</v>
      </c>
      <c r="G1040" s="1">
        <f>Forecast_Data!I1034</f>
        <v>0</v>
      </c>
      <c r="H1040" s="1">
        <f>Forecast_Data!J1034</f>
        <v>51</v>
      </c>
      <c r="I1040" s="1">
        <f>Forecast_Data!K1034</f>
        <v>1</v>
      </c>
      <c r="J1040" s="1" t="str">
        <f>Forecast_Data!L1034</f>
        <v>Sebastian Janikowski</v>
      </c>
      <c r="K1040" s="2">
        <f>VLOOKUP(J1040,Estimates!$C$9:$F$35,4,FALSE)</f>
        <v>14.353660016448901</v>
      </c>
      <c r="L1040" s="2">
        <f t="shared" si="69"/>
        <v>0.3306</v>
      </c>
      <c r="M1040" s="13">
        <f t="shared" si="70"/>
        <v>0.63694851169240307</v>
      </c>
      <c r="N1040" s="13">
        <f t="shared" si="71"/>
        <v>0.36305148830759693</v>
      </c>
      <c r="O1040" s="4">
        <f t="shared" si="72"/>
        <v>0.13180638316236118</v>
      </c>
    </row>
    <row r="1041" spans="1:15" x14ac:dyDescent="0.25">
      <c r="A1041" s="1">
        <f>Forecast_Data!C1035</f>
        <v>2012</v>
      </c>
      <c r="B1041" s="1">
        <v>1</v>
      </c>
      <c r="C1041" s="1">
        <f>Forecast_Data!E1035</f>
        <v>0</v>
      </c>
      <c r="D1041" s="1">
        <f>Forecast_Data!F1035</f>
        <v>0</v>
      </c>
      <c r="E1041" s="1">
        <f>Forecast_Data!G1035</f>
        <v>1</v>
      </c>
      <c r="F1041" s="1">
        <f>Forecast_Data!H1035</f>
        <v>1</v>
      </c>
      <c r="G1041" s="1">
        <f>Forecast_Data!I1035</f>
        <v>0</v>
      </c>
      <c r="H1041" s="1">
        <f>Forecast_Data!J1035</f>
        <v>61</v>
      </c>
      <c r="I1041" s="1">
        <f>Forecast_Data!K1035</f>
        <v>0</v>
      </c>
      <c r="J1041" s="1" t="str">
        <f>Forecast_Data!L1035</f>
        <v>Sebastian Janikowski</v>
      </c>
      <c r="K1041" s="2">
        <f>VLOOKUP(J1041,Estimates!$C$9:$F$35,4,FALSE)</f>
        <v>14.353660016448901</v>
      </c>
      <c r="L1041" s="2">
        <f t="shared" si="69"/>
        <v>0.3306</v>
      </c>
      <c r="M1041" s="13">
        <f t="shared" si="70"/>
        <v>0.25250920024946116</v>
      </c>
      <c r="N1041" s="13">
        <f t="shared" si="71"/>
        <v>-0.25250920024946116</v>
      </c>
      <c r="O1041" s="4">
        <f t="shared" si="72"/>
        <v>6.3760896210622475E-2</v>
      </c>
    </row>
    <row r="1042" spans="1:15" x14ac:dyDescent="0.25">
      <c r="A1042" s="1">
        <f>Forecast_Data!C1036</f>
        <v>2012</v>
      </c>
      <c r="B1042" s="1">
        <v>1</v>
      </c>
      <c r="C1042" s="1">
        <f>Forecast_Data!E1036</f>
        <v>0</v>
      </c>
      <c r="D1042" s="1">
        <f>Forecast_Data!F1036</f>
        <v>0</v>
      </c>
      <c r="E1042" s="1">
        <f>Forecast_Data!G1036</f>
        <v>0</v>
      </c>
      <c r="F1042" s="1">
        <f>Forecast_Data!H1036</f>
        <v>1</v>
      </c>
      <c r="G1042" s="1">
        <f>Forecast_Data!I1036</f>
        <v>0</v>
      </c>
      <c r="H1042" s="1">
        <f>Forecast_Data!J1036</f>
        <v>20</v>
      </c>
      <c r="I1042" s="1">
        <f>Forecast_Data!K1036</f>
        <v>1</v>
      </c>
      <c r="J1042" s="1" t="str">
        <f>Forecast_Data!L1036</f>
        <v>Sebastian Janikowski</v>
      </c>
      <c r="K1042" s="2">
        <f>VLOOKUP(J1042,Estimates!$C$9:$F$35,4,FALSE)</f>
        <v>14.353660016448901</v>
      </c>
      <c r="L1042" s="2">
        <f t="shared" si="69"/>
        <v>0.3306</v>
      </c>
      <c r="M1042" s="13">
        <f t="shared" si="70"/>
        <v>0.99381250593695158</v>
      </c>
      <c r="N1042" s="13">
        <f t="shared" si="71"/>
        <v>6.1874940630484154E-3</v>
      </c>
      <c r="O1042" s="4">
        <f t="shared" si="72"/>
        <v>3.828508278025939E-5</v>
      </c>
    </row>
    <row r="1043" spans="1:15" x14ac:dyDescent="0.25">
      <c r="A1043" s="1">
        <f>Forecast_Data!C1037</f>
        <v>2012</v>
      </c>
      <c r="B1043" s="1">
        <v>1</v>
      </c>
      <c r="C1043" s="1">
        <f>Forecast_Data!E1037</f>
        <v>0</v>
      </c>
      <c r="D1043" s="1">
        <f>Forecast_Data!F1037</f>
        <v>0</v>
      </c>
      <c r="E1043" s="1">
        <f>Forecast_Data!G1037</f>
        <v>0</v>
      </c>
      <c r="F1043" s="1">
        <f>Forecast_Data!H1037</f>
        <v>1</v>
      </c>
      <c r="G1043" s="1">
        <f>Forecast_Data!I1037</f>
        <v>0</v>
      </c>
      <c r="H1043" s="1">
        <f>Forecast_Data!J1037</f>
        <v>50</v>
      </c>
      <c r="I1043" s="1">
        <f>Forecast_Data!K1037</f>
        <v>1</v>
      </c>
      <c r="J1043" s="1" t="str">
        <f>Forecast_Data!L1037</f>
        <v>Sebastian Janikowski</v>
      </c>
      <c r="K1043" s="2">
        <f>VLOOKUP(J1043,Estimates!$C$9:$F$35,4,FALSE)</f>
        <v>14.353660016448901</v>
      </c>
      <c r="L1043" s="2">
        <f t="shared" si="69"/>
        <v>0.3306</v>
      </c>
      <c r="M1043" s="13">
        <f t="shared" si="70"/>
        <v>0.70718719815596676</v>
      </c>
      <c r="N1043" s="13">
        <f t="shared" si="71"/>
        <v>0.29281280184403324</v>
      </c>
      <c r="O1043" s="4">
        <f t="shared" si="72"/>
        <v>8.5739336923753073E-2</v>
      </c>
    </row>
    <row r="1044" spans="1:15" x14ac:dyDescent="0.25">
      <c r="A1044" s="1">
        <f>Forecast_Data!C1038</f>
        <v>2012</v>
      </c>
      <c r="B1044" s="1">
        <v>1</v>
      </c>
      <c r="C1044" s="1">
        <f>Forecast_Data!E1038</f>
        <v>0</v>
      </c>
      <c r="D1044" s="1">
        <f>Forecast_Data!F1038</f>
        <v>0</v>
      </c>
      <c r="E1044" s="1">
        <f>Forecast_Data!G1038</f>
        <v>0</v>
      </c>
      <c r="F1044" s="1">
        <f>Forecast_Data!H1038</f>
        <v>1</v>
      </c>
      <c r="G1044" s="1">
        <f>Forecast_Data!I1038</f>
        <v>0</v>
      </c>
      <c r="H1044" s="1">
        <f>Forecast_Data!J1038</f>
        <v>51</v>
      </c>
      <c r="I1044" s="1">
        <f>Forecast_Data!K1038</f>
        <v>0</v>
      </c>
      <c r="J1044" s="1" t="str">
        <f>Forecast_Data!L1038</f>
        <v>Sebastian Janikowski</v>
      </c>
      <c r="K1044" s="2">
        <f>VLOOKUP(J1044,Estimates!$C$9:$F$35,4,FALSE)</f>
        <v>14.353660016448901</v>
      </c>
      <c r="L1044" s="2">
        <f t="shared" si="69"/>
        <v>0.3306</v>
      </c>
      <c r="M1044" s="13">
        <f t="shared" si="70"/>
        <v>0.68182217190627148</v>
      </c>
      <c r="N1044" s="13">
        <f t="shared" si="71"/>
        <v>-0.68182217190627148</v>
      </c>
      <c r="O1044" s="4">
        <f t="shared" si="72"/>
        <v>0.46488147410298519</v>
      </c>
    </row>
    <row r="1045" spans="1:15" x14ac:dyDescent="0.25">
      <c r="A1045" s="1">
        <f>Forecast_Data!C1039</f>
        <v>2012</v>
      </c>
      <c r="B1045" s="1">
        <v>1</v>
      </c>
      <c r="C1045" s="1">
        <f>Forecast_Data!E1039</f>
        <v>0</v>
      </c>
      <c r="D1045" s="1">
        <f>Forecast_Data!F1039</f>
        <v>0</v>
      </c>
      <c r="E1045" s="1">
        <f>Forecast_Data!G1039</f>
        <v>0</v>
      </c>
      <c r="F1045" s="1">
        <f>Forecast_Data!H1039</f>
        <v>1</v>
      </c>
      <c r="G1045" s="1">
        <f>Forecast_Data!I1039</f>
        <v>0</v>
      </c>
      <c r="H1045" s="1">
        <f>Forecast_Data!J1039</f>
        <v>57</v>
      </c>
      <c r="I1045" s="1">
        <f>Forecast_Data!K1039</f>
        <v>1</v>
      </c>
      <c r="J1045" s="1" t="str">
        <f>Forecast_Data!L1039</f>
        <v>Sebastian Janikowski</v>
      </c>
      <c r="K1045" s="2">
        <f>VLOOKUP(J1045,Estimates!$C$9:$F$35,4,FALSE)</f>
        <v>14.353660016448901</v>
      </c>
      <c r="L1045" s="2">
        <f t="shared" si="69"/>
        <v>0.3306</v>
      </c>
      <c r="M1045" s="13">
        <f t="shared" si="70"/>
        <v>0.4729487716951245</v>
      </c>
      <c r="N1045" s="13">
        <f t="shared" si="71"/>
        <v>0.5270512283048755</v>
      </c>
      <c r="O1045" s="4">
        <f t="shared" si="72"/>
        <v>0.27778299725767797</v>
      </c>
    </row>
    <row r="1046" spans="1:15" x14ac:dyDescent="0.25">
      <c r="A1046" s="1">
        <f>Forecast_Data!C1040</f>
        <v>2012</v>
      </c>
      <c r="B1046" s="1">
        <v>1</v>
      </c>
      <c r="C1046" s="1">
        <f>Forecast_Data!E1040</f>
        <v>0</v>
      </c>
      <c r="D1046" s="1">
        <f>Forecast_Data!F1040</f>
        <v>0</v>
      </c>
      <c r="E1046" s="1">
        <f>Forecast_Data!G1040</f>
        <v>0</v>
      </c>
      <c r="F1046" s="1">
        <f>Forecast_Data!H1040</f>
        <v>1</v>
      </c>
      <c r="G1046" s="1">
        <f>Forecast_Data!I1040</f>
        <v>0</v>
      </c>
      <c r="H1046" s="1">
        <f>Forecast_Data!J1040</f>
        <v>30</v>
      </c>
      <c r="I1046" s="1">
        <f>Forecast_Data!K1040</f>
        <v>1</v>
      </c>
      <c r="J1046" s="1" t="str">
        <f>Forecast_Data!L1040</f>
        <v>Sebastian Janikowski</v>
      </c>
      <c r="K1046" s="2">
        <f>VLOOKUP(J1046,Estimates!$C$9:$F$35,4,FALSE)</f>
        <v>14.353660016448901</v>
      </c>
      <c r="L1046" s="2">
        <f t="shared" si="69"/>
        <v>0.3306</v>
      </c>
      <c r="M1046" s="13">
        <f t="shared" si="70"/>
        <v>0.95527544322072899</v>
      </c>
      <c r="N1046" s="13">
        <f t="shared" si="71"/>
        <v>4.4724556779271007E-2</v>
      </c>
      <c r="O1046" s="4">
        <f t="shared" si="72"/>
        <v>2.0002859791022364E-3</v>
      </c>
    </row>
    <row r="1047" spans="1:15" x14ac:dyDescent="0.25">
      <c r="A1047" s="1">
        <f>Forecast_Data!C1041</f>
        <v>2012</v>
      </c>
      <c r="B1047" s="1">
        <v>1</v>
      </c>
      <c r="C1047" s="1">
        <f>Forecast_Data!E1041</f>
        <v>0</v>
      </c>
      <c r="D1047" s="1">
        <f>Forecast_Data!F1041</f>
        <v>0</v>
      </c>
      <c r="E1047" s="1">
        <f>Forecast_Data!G1041</f>
        <v>0</v>
      </c>
      <c r="F1047" s="1">
        <f>Forecast_Data!H1041</f>
        <v>1</v>
      </c>
      <c r="G1047" s="1">
        <f>Forecast_Data!I1041</f>
        <v>0</v>
      </c>
      <c r="H1047" s="1">
        <f>Forecast_Data!J1041</f>
        <v>41</v>
      </c>
      <c r="I1047" s="1">
        <f>Forecast_Data!K1041</f>
        <v>1</v>
      </c>
      <c r="J1047" s="1" t="str">
        <f>Forecast_Data!L1041</f>
        <v>Sebastian Janikowski</v>
      </c>
      <c r="K1047" s="2">
        <f>VLOOKUP(J1047,Estimates!$C$9:$F$35,4,FALSE)</f>
        <v>14.353660016448901</v>
      </c>
      <c r="L1047" s="2">
        <f t="shared" si="69"/>
        <v>0.3306</v>
      </c>
      <c r="M1047" s="13">
        <f t="shared" si="70"/>
        <v>0.85787950720654993</v>
      </c>
      <c r="N1047" s="13">
        <f t="shared" si="71"/>
        <v>0.14212049279345007</v>
      </c>
      <c r="O1047" s="4">
        <f t="shared" si="72"/>
        <v>2.0198234471853094E-2</v>
      </c>
    </row>
    <row r="1048" spans="1:15" x14ac:dyDescent="0.25">
      <c r="A1048" s="1">
        <f>Forecast_Data!C1042</f>
        <v>2012</v>
      </c>
      <c r="B1048" s="1">
        <v>1</v>
      </c>
      <c r="C1048" s="1">
        <f>Forecast_Data!E1042</f>
        <v>0</v>
      </c>
      <c r="D1048" s="1">
        <f>Forecast_Data!F1042</f>
        <v>0</v>
      </c>
      <c r="E1048" s="1">
        <f>Forecast_Data!G1042</f>
        <v>0</v>
      </c>
      <c r="F1048" s="1">
        <f>Forecast_Data!H1042</f>
        <v>1</v>
      </c>
      <c r="G1048" s="1">
        <f>Forecast_Data!I1042</f>
        <v>0</v>
      </c>
      <c r="H1048" s="1">
        <f>Forecast_Data!J1042</f>
        <v>21</v>
      </c>
      <c r="I1048" s="1">
        <f>Forecast_Data!K1042</f>
        <v>1</v>
      </c>
      <c r="J1048" s="1" t="str">
        <f>Forecast_Data!L1042</f>
        <v>Sebastian Janikowski</v>
      </c>
      <c r="K1048" s="2">
        <f>VLOOKUP(J1048,Estimates!$C$9:$F$35,4,FALSE)</f>
        <v>14.353660016448901</v>
      </c>
      <c r="L1048" s="2">
        <f t="shared" si="69"/>
        <v>0.3306</v>
      </c>
      <c r="M1048" s="13">
        <f t="shared" si="70"/>
        <v>0.99199095032851392</v>
      </c>
      <c r="N1048" s="13">
        <f t="shared" si="71"/>
        <v>8.0090496714860793E-3</v>
      </c>
      <c r="O1048" s="4">
        <f t="shared" si="72"/>
        <v>6.4144876640331278E-5</v>
      </c>
    </row>
    <row r="1049" spans="1:15" x14ac:dyDescent="0.25">
      <c r="A1049" s="1">
        <f>Forecast_Data!C1043</f>
        <v>2012</v>
      </c>
      <c r="B1049" s="1">
        <v>1</v>
      </c>
      <c r="C1049" s="1">
        <f>Forecast_Data!E1043</f>
        <v>0</v>
      </c>
      <c r="D1049" s="1">
        <f>Forecast_Data!F1043</f>
        <v>0</v>
      </c>
      <c r="E1049" s="1">
        <f>Forecast_Data!G1043</f>
        <v>0</v>
      </c>
      <c r="F1049" s="1">
        <f>Forecast_Data!H1043</f>
        <v>1</v>
      </c>
      <c r="G1049" s="1">
        <f>Forecast_Data!I1043</f>
        <v>0</v>
      </c>
      <c r="H1049" s="1">
        <f>Forecast_Data!J1043</f>
        <v>31</v>
      </c>
      <c r="I1049" s="1">
        <f>Forecast_Data!K1043</f>
        <v>1</v>
      </c>
      <c r="J1049" s="1" t="str">
        <f>Forecast_Data!L1043</f>
        <v>Sebastian Janikowski</v>
      </c>
      <c r="K1049" s="2">
        <f>VLOOKUP(J1049,Estimates!$C$9:$F$35,4,FALSE)</f>
        <v>14.353660016448901</v>
      </c>
      <c r="L1049" s="2">
        <f t="shared" si="69"/>
        <v>0.3306</v>
      </c>
      <c r="M1049" s="13">
        <f t="shared" si="70"/>
        <v>0.94872884134469837</v>
      </c>
      <c r="N1049" s="13">
        <f t="shared" si="71"/>
        <v>5.127115865530163E-2</v>
      </c>
      <c r="O1049" s="4">
        <f t="shared" si="72"/>
        <v>2.6287317098571111E-3</v>
      </c>
    </row>
    <row r="1050" spans="1:15" x14ac:dyDescent="0.25">
      <c r="A1050" s="1">
        <f>Forecast_Data!C1044</f>
        <v>2013</v>
      </c>
      <c r="B1050" s="1">
        <v>1</v>
      </c>
      <c r="C1050" s="1">
        <f>Forecast_Data!E1044</f>
        <v>0</v>
      </c>
      <c r="D1050" s="1">
        <f>Forecast_Data!F1044</f>
        <v>0</v>
      </c>
      <c r="E1050" s="1">
        <f>Forecast_Data!G1044</f>
        <v>1</v>
      </c>
      <c r="F1050" s="1">
        <f>Forecast_Data!H1044</f>
        <v>1</v>
      </c>
      <c r="G1050" s="1">
        <f>Forecast_Data!I1044</f>
        <v>0</v>
      </c>
      <c r="H1050" s="1">
        <f>Forecast_Data!J1044</f>
        <v>35</v>
      </c>
      <c r="I1050" s="1">
        <f>Forecast_Data!K1044</f>
        <v>0</v>
      </c>
      <c r="J1050" s="1" t="str">
        <f>Forecast_Data!L1044</f>
        <v>Sebastian Janikowski</v>
      </c>
      <c r="K1050" s="2">
        <f>VLOOKUP(J1050,Estimates!$C$9:$F$35,4,FALSE)</f>
        <v>14.353660016448901</v>
      </c>
      <c r="L1050" s="2">
        <f t="shared" si="69"/>
        <v>0.37260000000000004</v>
      </c>
      <c r="M1050" s="13">
        <f t="shared" si="70"/>
        <v>0.90526818784280139</v>
      </c>
      <c r="N1050" s="13">
        <f t="shared" si="71"/>
        <v>-0.90526818784280139</v>
      </c>
      <c r="O1050" s="4">
        <f t="shared" si="72"/>
        <v>0.81951049192018954</v>
      </c>
    </row>
    <row r="1051" spans="1:15" x14ac:dyDescent="0.25">
      <c r="A1051" s="1">
        <f>Forecast_Data!C1045</f>
        <v>2013</v>
      </c>
      <c r="B1051" s="1">
        <v>1</v>
      </c>
      <c r="C1051" s="1">
        <f>Forecast_Data!E1045</f>
        <v>0</v>
      </c>
      <c r="D1051" s="1">
        <f>Forecast_Data!F1045</f>
        <v>0</v>
      </c>
      <c r="E1051" s="1">
        <f>Forecast_Data!G1045</f>
        <v>1</v>
      </c>
      <c r="F1051" s="1">
        <f>Forecast_Data!H1045</f>
        <v>1</v>
      </c>
      <c r="G1051" s="1">
        <f>Forecast_Data!I1045</f>
        <v>0</v>
      </c>
      <c r="H1051" s="1">
        <f>Forecast_Data!J1045</f>
        <v>46</v>
      </c>
      <c r="I1051" s="1">
        <f>Forecast_Data!K1045</f>
        <v>1</v>
      </c>
      <c r="J1051" s="1" t="str">
        <f>Forecast_Data!L1045</f>
        <v>Sebastian Janikowski</v>
      </c>
      <c r="K1051" s="2">
        <f>VLOOKUP(J1051,Estimates!$C$9:$F$35,4,FALSE)</f>
        <v>14.353660016448901</v>
      </c>
      <c r="L1051" s="2">
        <f t="shared" si="69"/>
        <v>0.37260000000000004</v>
      </c>
      <c r="M1051" s="13">
        <f t="shared" si="70"/>
        <v>0.76040658882982859</v>
      </c>
      <c r="N1051" s="13">
        <f t="shared" si="71"/>
        <v>0.23959341117017141</v>
      </c>
      <c r="O1051" s="4">
        <f t="shared" si="72"/>
        <v>5.740500267615882E-2</v>
      </c>
    </row>
    <row r="1052" spans="1:15" x14ac:dyDescent="0.25">
      <c r="A1052" s="1">
        <f>Forecast_Data!C1046</f>
        <v>2013</v>
      </c>
      <c r="B1052" s="1">
        <v>1</v>
      </c>
      <c r="C1052" s="1">
        <f>Forecast_Data!E1046</f>
        <v>0</v>
      </c>
      <c r="D1052" s="1">
        <f>Forecast_Data!F1046</f>
        <v>0</v>
      </c>
      <c r="E1052" s="1">
        <f>Forecast_Data!G1046</f>
        <v>1</v>
      </c>
      <c r="F1052" s="1">
        <f>Forecast_Data!H1046</f>
        <v>1</v>
      </c>
      <c r="G1052" s="1">
        <f>Forecast_Data!I1046</f>
        <v>0</v>
      </c>
      <c r="H1052" s="1">
        <f>Forecast_Data!J1046</f>
        <v>30</v>
      </c>
      <c r="I1052" s="1">
        <f>Forecast_Data!K1046</f>
        <v>1</v>
      </c>
      <c r="J1052" s="1" t="str">
        <f>Forecast_Data!L1046</f>
        <v>Sebastian Janikowski</v>
      </c>
      <c r="K1052" s="2">
        <f>VLOOKUP(J1052,Estimates!$C$9:$F$35,4,FALSE)</f>
        <v>14.353660016448901</v>
      </c>
      <c r="L1052" s="2">
        <f t="shared" si="69"/>
        <v>0.37260000000000004</v>
      </c>
      <c r="M1052" s="13">
        <f t="shared" si="70"/>
        <v>0.94801734606316557</v>
      </c>
      <c r="N1052" s="13">
        <f t="shared" si="71"/>
        <v>5.1982653936834433E-2</v>
      </c>
      <c r="O1052" s="4">
        <f t="shared" si="72"/>
        <v>2.7021963103166886E-3</v>
      </c>
    </row>
    <row r="1053" spans="1:15" x14ac:dyDescent="0.25">
      <c r="A1053" s="1">
        <f>Forecast_Data!C1047</f>
        <v>2013</v>
      </c>
      <c r="B1053" s="1">
        <v>1</v>
      </c>
      <c r="C1053" s="1">
        <f>Forecast_Data!E1047</f>
        <v>0</v>
      </c>
      <c r="D1053" s="1">
        <f>Forecast_Data!F1047</f>
        <v>0</v>
      </c>
      <c r="E1053" s="1">
        <f>Forecast_Data!G1047</f>
        <v>1</v>
      </c>
      <c r="F1053" s="1">
        <f>Forecast_Data!H1047</f>
        <v>1</v>
      </c>
      <c r="G1053" s="1">
        <f>Forecast_Data!I1047</f>
        <v>0</v>
      </c>
      <c r="H1053" s="1">
        <f>Forecast_Data!J1047</f>
        <v>29</v>
      </c>
      <c r="I1053" s="1">
        <f>Forecast_Data!K1047</f>
        <v>1</v>
      </c>
      <c r="J1053" s="1" t="str">
        <f>Forecast_Data!L1047</f>
        <v>Sebastian Janikowski</v>
      </c>
      <c r="K1053" s="2">
        <f>VLOOKUP(J1053,Estimates!$C$9:$F$35,4,FALSE)</f>
        <v>14.353660016448901</v>
      </c>
      <c r="L1053" s="2">
        <f t="shared" si="69"/>
        <v>0.37260000000000004</v>
      </c>
      <c r="M1053" s="13">
        <f t="shared" si="70"/>
        <v>0.95501727272103831</v>
      </c>
      <c r="N1053" s="13">
        <f t="shared" si="71"/>
        <v>4.4982727278961687E-2</v>
      </c>
      <c r="O1053" s="4">
        <f t="shared" si="72"/>
        <v>2.0234457534534438E-3</v>
      </c>
    </row>
    <row r="1054" spans="1:15" x14ac:dyDescent="0.25">
      <c r="A1054" s="1">
        <f>Forecast_Data!C1048</f>
        <v>2013</v>
      </c>
      <c r="B1054" s="1">
        <v>1</v>
      </c>
      <c r="C1054" s="1">
        <f>Forecast_Data!E1048</f>
        <v>0</v>
      </c>
      <c r="D1054" s="1">
        <f>Forecast_Data!F1048</f>
        <v>0</v>
      </c>
      <c r="E1054" s="1">
        <f>Forecast_Data!G1048</f>
        <v>1</v>
      </c>
      <c r="F1054" s="1">
        <f>Forecast_Data!H1048</f>
        <v>1</v>
      </c>
      <c r="G1054" s="1">
        <f>Forecast_Data!I1048</f>
        <v>0</v>
      </c>
      <c r="H1054" s="1">
        <f>Forecast_Data!J1048</f>
        <v>29</v>
      </c>
      <c r="I1054" s="1">
        <f>Forecast_Data!K1048</f>
        <v>1</v>
      </c>
      <c r="J1054" s="1" t="str">
        <f>Forecast_Data!L1048</f>
        <v>Sebastian Janikowski</v>
      </c>
      <c r="K1054" s="2">
        <f>VLOOKUP(J1054,Estimates!$C$9:$F$35,4,FALSE)</f>
        <v>14.353660016448901</v>
      </c>
      <c r="L1054" s="2">
        <f t="shared" si="69"/>
        <v>0.37260000000000004</v>
      </c>
      <c r="M1054" s="13">
        <f t="shared" si="70"/>
        <v>0.95501727272103831</v>
      </c>
      <c r="N1054" s="13">
        <f t="shared" si="71"/>
        <v>4.4982727278961687E-2</v>
      </c>
      <c r="O1054" s="4">
        <f t="shared" si="72"/>
        <v>2.0234457534534438E-3</v>
      </c>
    </row>
    <row r="1055" spans="1:15" x14ac:dyDescent="0.25">
      <c r="A1055" s="1">
        <f>Forecast_Data!C1049</f>
        <v>2013</v>
      </c>
      <c r="B1055" s="1">
        <v>1</v>
      </c>
      <c r="C1055" s="1">
        <f>Forecast_Data!E1049</f>
        <v>0</v>
      </c>
      <c r="D1055" s="1">
        <f>Forecast_Data!F1049</f>
        <v>0</v>
      </c>
      <c r="E1055" s="1">
        <f>Forecast_Data!G1049</f>
        <v>1</v>
      </c>
      <c r="F1055" s="1">
        <f>Forecast_Data!H1049</f>
        <v>1</v>
      </c>
      <c r="G1055" s="1">
        <f>Forecast_Data!I1049</f>
        <v>0</v>
      </c>
      <c r="H1055" s="1">
        <f>Forecast_Data!J1049</f>
        <v>52</v>
      </c>
      <c r="I1055" s="1">
        <f>Forecast_Data!K1049</f>
        <v>0</v>
      </c>
      <c r="J1055" s="1" t="str">
        <f>Forecast_Data!L1049</f>
        <v>Sebastian Janikowski</v>
      </c>
      <c r="K1055" s="2">
        <f>VLOOKUP(J1055,Estimates!$C$9:$F$35,4,FALSE)</f>
        <v>14.353660016448901</v>
      </c>
      <c r="L1055" s="2">
        <f t="shared" si="69"/>
        <v>0.37260000000000004</v>
      </c>
      <c r="M1055" s="13">
        <f t="shared" si="70"/>
        <v>0.6173753755646032</v>
      </c>
      <c r="N1055" s="13">
        <f t="shared" si="71"/>
        <v>-0.6173753755646032</v>
      </c>
      <c r="O1055" s="4">
        <f t="shared" si="72"/>
        <v>0.38115235435353484</v>
      </c>
    </row>
    <row r="1056" spans="1:15" x14ac:dyDescent="0.25">
      <c r="A1056" s="1">
        <f>Forecast_Data!C1050</f>
        <v>2013</v>
      </c>
      <c r="B1056" s="1">
        <v>1</v>
      </c>
      <c r="C1056" s="1">
        <f>Forecast_Data!E1050</f>
        <v>0</v>
      </c>
      <c r="D1056" s="1">
        <f>Forecast_Data!F1050</f>
        <v>0</v>
      </c>
      <c r="E1056" s="1">
        <f>Forecast_Data!G1050</f>
        <v>0</v>
      </c>
      <c r="F1056" s="1">
        <f>Forecast_Data!H1050</f>
        <v>1</v>
      </c>
      <c r="G1056" s="1">
        <f>Forecast_Data!I1050</f>
        <v>0</v>
      </c>
      <c r="H1056" s="1">
        <f>Forecast_Data!J1050</f>
        <v>47</v>
      </c>
      <c r="I1056" s="1">
        <f>Forecast_Data!K1050</f>
        <v>1</v>
      </c>
      <c r="J1056" s="1" t="str">
        <f>Forecast_Data!L1050</f>
        <v>Sebastian Janikowski</v>
      </c>
      <c r="K1056" s="2">
        <f>VLOOKUP(J1056,Estimates!$C$9:$F$35,4,FALSE)</f>
        <v>14.353660016448901</v>
      </c>
      <c r="L1056" s="2">
        <f t="shared" si="69"/>
        <v>0.37260000000000004</v>
      </c>
      <c r="M1056" s="13">
        <f t="shared" si="70"/>
        <v>0.77778912595439642</v>
      </c>
      <c r="N1056" s="13">
        <f t="shared" si="71"/>
        <v>0.22221087404560358</v>
      </c>
      <c r="O1056" s="4">
        <f t="shared" si="72"/>
        <v>4.9377672544111101E-2</v>
      </c>
    </row>
    <row r="1057" spans="1:15" x14ac:dyDescent="0.25">
      <c r="A1057" s="1">
        <f>Forecast_Data!C1051</f>
        <v>2013</v>
      </c>
      <c r="B1057" s="1">
        <v>1</v>
      </c>
      <c r="C1057" s="1">
        <f>Forecast_Data!E1051</f>
        <v>0</v>
      </c>
      <c r="D1057" s="1">
        <f>Forecast_Data!F1051</f>
        <v>0</v>
      </c>
      <c r="E1057" s="1">
        <f>Forecast_Data!G1051</f>
        <v>0</v>
      </c>
      <c r="F1057" s="1">
        <f>Forecast_Data!H1051</f>
        <v>1</v>
      </c>
      <c r="G1057" s="1">
        <f>Forecast_Data!I1051</f>
        <v>0</v>
      </c>
      <c r="H1057" s="1">
        <f>Forecast_Data!J1051</f>
        <v>50</v>
      </c>
      <c r="I1057" s="1">
        <f>Forecast_Data!K1051</f>
        <v>1</v>
      </c>
      <c r="J1057" s="1" t="str">
        <f>Forecast_Data!L1051</f>
        <v>Sebastian Janikowski</v>
      </c>
      <c r="K1057" s="2">
        <f>VLOOKUP(J1057,Estimates!$C$9:$F$35,4,FALSE)</f>
        <v>14.353660016448901</v>
      </c>
      <c r="L1057" s="2">
        <f t="shared" si="69"/>
        <v>0.37260000000000004</v>
      </c>
      <c r="M1057" s="13">
        <f t="shared" si="70"/>
        <v>0.71580799943623519</v>
      </c>
      <c r="N1057" s="13">
        <f t="shared" si="71"/>
        <v>0.28419200056376481</v>
      </c>
      <c r="O1057" s="4">
        <f t="shared" si="72"/>
        <v>8.0765093184434894E-2</v>
      </c>
    </row>
    <row r="1058" spans="1:15" x14ac:dyDescent="0.25">
      <c r="A1058" s="1">
        <f>Forecast_Data!C1052</f>
        <v>2013</v>
      </c>
      <c r="B1058" s="1">
        <v>1</v>
      </c>
      <c r="C1058" s="1">
        <f>Forecast_Data!E1052</f>
        <v>0</v>
      </c>
      <c r="D1058" s="1">
        <f>Forecast_Data!F1052</f>
        <v>0</v>
      </c>
      <c r="E1058" s="1">
        <f>Forecast_Data!G1052</f>
        <v>0</v>
      </c>
      <c r="F1058" s="1">
        <f>Forecast_Data!H1052</f>
        <v>1</v>
      </c>
      <c r="G1058" s="1">
        <f>Forecast_Data!I1052</f>
        <v>0</v>
      </c>
      <c r="H1058" s="1">
        <f>Forecast_Data!J1052</f>
        <v>51</v>
      </c>
      <c r="I1058" s="1">
        <f>Forecast_Data!K1052</f>
        <v>0</v>
      </c>
      <c r="J1058" s="1" t="str">
        <f>Forecast_Data!L1052</f>
        <v>Sebastian Janikowski</v>
      </c>
      <c r="K1058" s="2">
        <f>VLOOKUP(J1058,Estimates!$C$9:$F$35,4,FALSE)</f>
        <v>14.353660016448901</v>
      </c>
      <c r="L1058" s="2">
        <f t="shared" si="69"/>
        <v>0.37260000000000004</v>
      </c>
      <c r="M1058" s="13">
        <f t="shared" si="70"/>
        <v>0.69086330927808348</v>
      </c>
      <c r="N1058" s="13">
        <f t="shared" si="71"/>
        <v>-0.69086330927808348</v>
      </c>
      <c r="O1058" s="4">
        <f t="shared" si="72"/>
        <v>0.47729211210666483</v>
      </c>
    </row>
    <row r="1059" spans="1:15" x14ac:dyDescent="0.25">
      <c r="A1059" s="1">
        <f>Forecast_Data!C1053</f>
        <v>2013</v>
      </c>
      <c r="B1059" s="1">
        <v>1</v>
      </c>
      <c r="C1059" s="1">
        <f>Forecast_Data!E1053</f>
        <v>0</v>
      </c>
      <c r="D1059" s="1">
        <f>Forecast_Data!F1053</f>
        <v>0</v>
      </c>
      <c r="E1059" s="1">
        <f>Forecast_Data!G1053</f>
        <v>0</v>
      </c>
      <c r="F1059" s="1">
        <f>Forecast_Data!H1053</f>
        <v>1</v>
      </c>
      <c r="G1059" s="1">
        <f>Forecast_Data!I1053</f>
        <v>0</v>
      </c>
      <c r="H1059" s="1">
        <f>Forecast_Data!J1053</f>
        <v>24</v>
      </c>
      <c r="I1059" s="1">
        <f>Forecast_Data!K1053</f>
        <v>1</v>
      </c>
      <c r="J1059" s="1" t="str">
        <f>Forecast_Data!L1053</f>
        <v>Sebastian Janikowski</v>
      </c>
      <c r="K1059" s="2">
        <f>VLOOKUP(J1059,Estimates!$C$9:$F$35,4,FALSE)</f>
        <v>14.353660016448901</v>
      </c>
      <c r="L1059" s="2">
        <f t="shared" si="69"/>
        <v>0.37260000000000004</v>
      </c>
      <c r="M1059" s="13">
        <f t="shared" si="70"/>
        <v>0.98474334429718668</v>
      </c>
      <c r="N1059" s="13">
        <f t="shared" si="71"/>
        <v>1.5256655702813315E-2</v>
      </c>
      <c r="O1059" s="4">
        <f t="shared" si="72"/>
        <v>2.3276554323418605E-4</v>
      </c>
    </row>
    <row r="1060" spans="1:15" x14ac:dyDescent="0.25">
      <c r="A1060" s="1">
        <f>Forecast_Data!C1054</f>
        <v>2013</v>
      </c>
      <c r="B1060" s="1">
        <v>1</v>
      </c>
      <c r="C1060" s="1">
        <f>Forecast_Data!E1054</f>
        <v>0</v>
      </c>
      <c r="D1060" s="1">
        <f>Forecast_Data!F1054</f>
        <v>0</v>
      </c>
      <c r="E1060" s="1">
        <f>Forecast_Data!G1054</f>
        <v>0</v>
      </c>
      <c r="F1060" s="1">
        <f>Forecast_Data!H1054</f>
        <v>1</v>
      </c>
      <c r="G1060" s="1">
        <f>Forecast_Data!I1054</f>
        <v>0</v>
      </c>
      <c r="H1060" s="1">
        <f>Forecast_Data!J1054</f>
        <v>53</v>
      </c>
      <c r="I1060" s="1">
        <f>Forecast_Data!K1054</f>
        <v>1</v>
      </c>
      <c r="J1060" s="1" t="str">
        <f>Forecast_Data!L1054</f>
        <v>Sebastian Janikowski</v>
      </c>
      <c r="K1060" s="2">
        <f>VLOOKUP(J1060,Estimates!$C$9:$F$35,4,FALSE)</f>
        <v>14.353660016448901</v>
      </c>
      <c r="L1060" s="2">
        <f t="shared" si="69"/>
        <v>0.37260000000000004</v>
      </c>
      <c r="M1060" s="13">
        <f t="shared" si="70"/>
        <v>0.63318418653289876</v>
      </c>
      <c r="N1060" s="13">
        <f t="shared" si="71"/>
        <v>0.36681581346710124</v>
      </c>
      <c r="O1060" s="4">
        <f t="shared" si="72"/>
        <v>0.13455384100953122</v>
      </c>
    </row>
    <row r="1061" spans="1:15" x14ac:dyDescent="0.25">
      <c r="A1061" s="1">
        <f>Forecast_Data!C1055</f>
        <v>2013</v>
      </c>
      <c r="B1061" s="1">
        <v>1</v>
      </c>
      <c r="C1061" s="1">
        <f>Forecast_Data!E1055</f>
        <v>0</v>
      </c>
      <c r="D1061" s="1">
        <f>Forecast_Data!F1055</f>
        <v>1</v>
      </c>
      <c r="E1061" s="1">
        <f>Forecast_Data!G1055</f>
        <v>1</v>
      </c>
      <c r="F1061" s="1">
        <f>Forecast_Data!H1055</f>
        <v>0</v>
      </c>
      <c r="G1061" s="1">
        <f>Forecast_Data!I1055</f>
        <v>0</v>
      </c>
      <c r="H1061" s="1">
        <f>Forecast_Data!J1055</f>
        <v>33</v>
      </c>
      <c r="I1061" s="1">
        <f>Forecast_Data!K1055</f>
        <v>1</v>
      </c>
      <c r="J1061" s="1" t="str">
        <f>Forecast_Data!L1055</f>
        <v>Sebastian Janikowski</v>
      </c>
      <c r="K1061" s="2">
        <f>VLOOKUP(J1061,Estimates!$C$9:$F$35,4,FALSE)</f>
        <v>14.353660016448901</v>
      </c>
      <c r="L1061" s="2">
        <f t="shared" si="69"/>
        <v>0.37260000000000004</v>
      </c>
      <c r="M1061" s="13">
        <f t="shared" si="70"/>
        <v>0.9142175727693731</v>
      </c>
      <c r="N1061" s="13">
        <f t="shared" si="71"/>
        <v>8.5782427230626901E-2</v>
      </c>
      <c r="O1061" s="4">
        <f t="shared" si="72"/>
        <v>7.3586248215778E-3</v>
      </c>
    </row>
    <row r="1062" spans="1:15" x14ac:dyDescent="0.25">
      <c r="A1062" s="1">
        <f>Forecast_Data!C1056</f>
        <v>2013</v>
      </c>
      <c r="B1062" s="1">
        <v>1</v>
      </c>
      <c r="C1062" s="1">
        <f>Forecast_Data!E1056</f>
        <v>0</v>
      </c>
      <c r="D1062" s="1">
        <f>Forecast_Data!F1056</f>
        <v>1</v>
      </c>
      <c r="E1062" s="1">
        <f>Forecast_Data!G1056</f>
        <v>1</v>
      </c>
      <c r="F1062" s="1">
        <f>Forecast_Data!H1056</f>
        <v>0</v>
      </c>
      <c r="G1062" s="1">
        <f>Forecast_Data!I1056</f>
        <v>0</v>
      </c>
      <c r="H1062" s="1">
        <f>Forecast_Data!J1056</f>
        <v>24</v>
      </c>
      <c r="I1062" s="1">
        <f>Forecast_Data!K1056</f>
        <v>1</v>
      </c>
      <c r="J1062" s="1" t="str">
        <f>Forecast_Data!L1056</f>
        <v>Sebastian Janikowski</v>
      </c>
      <c r="K1062" s="2">
        <f>VLOOKUP(J1062,Estimates!$C$9:$F$35,4,FALSE)</f>
        <v>14.353660016448901</v>
      </c>
      <c r="L1062" s="2">
        <f t="shared" si="69"/>
        <v>0.37260000000000004</v>
      </c>
      <c r="M1062" s="13">
        <f t="shared" si="70"/>
        <v>0.97891448174886564</v>
      </c>
      <c r="N1062" s="13">
        <f t="shared" si="71"/>
        <v>2.1085518251134361E-2</v>
      </c>
      <c r="O1062" s="4">
        <f t="shared" si="72"/>
        <v>4.4459907991892023E-4</v>
      </c>
    </row>
    <row r="1063" spans="1:15" x14ac:dyDescent="0.25">
      <c r="A1063" s="1">
        <f>Forecast_Data!C1057</f>
        <v>2013</v>
      </c>
      <c r="B1063" s="1">
        <v>1</v>
      </c>
      <c r="C1063" s="1">
        <f>Forecast_Data!E1057</f>
        <v>0</v>
      </c>
      <c r="D1063" s="1">
        <f>Forecast_Data!F1057</f>
        <v>0</v>
      </c>
      <c r="E1063" s="1">
        <f>Forecast_Data!G1057</f>
        <v>0</v>
      </c>
      <c r="F1063" s="1">
        <f>Forecast_Data!H1057</f>
        <v>1</v>
      </c>
      <c r="G1063" s="1">
        <f>Forecast_Data!I1057</f>
        <v>0</v>
      </c>
      <c r="H1063" s="1">
        <f>Forecast_Data!J1057</f>
        <v>52</v>
      </c>
      <c r="I1063" s="1">
        <f>Forecast_Data!K1057</f>
        <v>1</v>
      </c>
      <c r="J1063" s="1" t="str">
        <f>Forecast_Data!L1057</f>
        <v>Sebastian Janikowski</v>
      </c>
      <c r="K1063" s="2">
        <f>VLOOKUP(J1063,Estimates!$C$9:$F$35,4,FALSE)</f>
        <v>14.353660016448901</v>
      </c>
      <c r="L1063" s="2">
        <f t="shared" si="69"/>
        <v>0.37260000000000004</v>
      </c>
      <c r="M1063" s="13">
        <f t="shared" si="70"/>
        <v>0.66338978472418386</v>
      </c>
      <c r="N1063" s="13">
        <f t="shared" si="71"/>
        <v>0.33661021527581614</v>
      </c>
      <c r="O1063" s="4">
        <f t="shared" si="72"/>
        <v>0.11330643702803128</v>
      </c>
    </row>
    <row r="1064" spans="1:15" x14ac:dyDescent="0.25">
      <c r="A1064" s="1">
        <f>Forecast_Data!C1058</f>
        <v>2013</v>
      </c>
      <c r="B1064" s="1">
        <v>1</v>
      </c>
      <c r="C1064" s="1">
        <f>Forecast_Data!E1058</f>
        <v>0</v>
      </c>
      <c r="D1064" s="1">
        <f>Forecast_Data!F1058</f>
        <v>0</v>
      </c>
      <c r="E1064" s="1">
        <f>Forecast_Data!G1058</f>
        <v>0</v>
      </c>
      <c r="F1064" s="1">
        <f>Forecast_Data!H1058</f>
        <v>1</v>
      </c>
      <c r="G1064" s="1">
        <f>Forecast_Data!I1058</f>
        <v>0</v>
      </c>
      <c r="H1064" s="1">
        <f>Forecast_Data!J1058</f>
        <v>48</v>
      </c>
      <c r="I1064" s="1">
        <f>Forecast_Data!K1058</f>
        <v>1</v>
      </c>
      <c r="J1064" s="1" t="str">
        <f>Forecast_Data!L1058</f>
        <v>Sebastian Janikowski</v>
      </c>
      <c r="K1064" s="2">
        <f>VLOOKUP(J1064,Estimates!$C$9:$F$35,4,FALSE)</f>
        <v>14.353660016448901</v>
      </c>
      <c r="L1064" s="2">
        <f t="shared" si="69"/>
        <v>0.37260000000000004</v>
      </c>
      <c r="M1064" s="13">
        <f t="shared" si="70"/>
        <v>0.75903581158661571</v>
      </c>
      <c r="N1064" s="13">
        <f t="shared" si="71"/>
        <v>0.24096418841338429</v>
      </c>
      <c r="O1064" s="4">
        <f t="shared" si="72"/>
        <v>5.8063740097720966E-2</v>
      </c>
    </row>
    <row r="1065" spans="1:15" x14ac:dyDescent="0.25">
      <c r="A1065" s="1">
        <f>Forecast_Data!C1059</f>
        <v>2013</v>
      </c>
      <c r="B1065" s="1">
        <v>1</v>
      </c>
      <c r="C1065" s="1">
        <f>Forecast_Data!E1059</f>
        <v>0</v>
      </c>
      <c r="D1065" s="1">
        <f>Forecast_Data!F1059</f>
        <v>0</v>
      </c>
      <c r="E1065" s="1">
        <f>Forecast_Data!G1059</f>
        <v>0</v>
      </c>
      <c r="F1065" s="1">
        <f>Forecast_Data!H1059</f>
        <v>1</v>
      </c>
      <c r="G1065" s="1">
        <f>Forecast_Data!I1059</f>
        <v>0</v>
      </c>
      <c r="H1065" s="1">
        <f>Forecast_Data!J1059</f>
        <v>24</v>
      </c>
      <c r="I1065" s="1">
        <f>Forecast_Data!K1059</f>
        <v>1</v>
      </c>
      <c r="J1065" s="1" t="str">
        <f>Forecast_Data!L1059</f>
        <v>Sebastian Janikowski</v>
      </c>
      <c r="K1065" s="2">
        <f>VLOOKUP(J1065,Estimates!$C$9:$F$35,4,FALSE)</f>
        <v>14.353660016448901</v>
      </c>
      <c r="L1065" s="2">
        <f t="shared" si="69"/>
        <v>0.37260000000000004</v>
      </c>
      <c r="M1065" s="13">
        <f t="shared" si="70"/>
        <v>0.98474334429718668</v>
      </c>
      <c r="N1065" s="13">
        <f t="shared" si="71"/>
        <v>1.5256655702813315E-2</v>
      </c>
      <c r="O1065" s="4">
        <f t="shared" si="72"/>
        <v>2.3276554323418605E-4</v>
      </c>
    </row>
    <row r="1066" spans="1:15" x14ac:dyDescent="0.25">
      <c r="A1066" s="1">
        <f>Forecast_Data!C1060</f>
        <v>2013</v>
      </c>
      <c r="B1066" s="1">
        <v>1</v>
      </c>
      <c r="C1066" s="1">
        <f>Forecast_Data!E1060</f>
        <v>0</v>
      </c>
      <c r="D1066" s="1">
        <f>Forecast_Data!F1060</f>
        <v>0</v>
      </c>
      <c r="E1066" s="1">
        <f>Forecast_Data!G1060</f>
        <v>0</v>
      </c>
      <c r="F1066" s="1">
        <f>Forecast_Data!H1060</f>
        <v>1</v>
      </c>
      <c r="G1066" s="1">
        <f>Forecast_Data!I1060</f>
        <v>0</v>
      </c>
      <c r="H1066" s="1">
        <f>Forecast_Data!J1060</f>
        <v>32</v>
      </c>
      <c r="I1066" s="1">
        <f>Forecast_Data!K1060</f>
        <v>0</v>
      </c>
      <c r="J1066" s="1" t="str">
        <f>Forecast_Data!L1060</f>
        <v>Sebastian Janikowski</v>
      </c>
      <c r="K1066" s="2">
        <f>VLOOKUP(J1066,Estimates!$C$9:$F$35,4,FALSE)</f>
        <v>14.353660016448901</v>
      </c>
      <c r="L1066" s="2">
        <f t="shared" si="69"/>
        <v>0.37260000000000004</v>
      </c>
      <c r="M1066" s="13">
        <f t="shared" si="70"/>
        <v>0.94397605928817463</v>
      </c>
      <c r="N1066" s="13">
        <f t="shared" si="71"/>
        <v>-0.94397605928817463</v>
      </c>
      <c r="O1066" s="4">
        <f t="shared" si="72"/>
        <v>0.8910908005092314</v>
      </c>
    </row>
    <row r="1067" spans="1:15" x14ac:dyDescent="0.25">
      <c r="A1067" s="1">
        <f>Forecast_Data!C1061</f>
        <v>2013</v>
      </c>
      <c r="B1067" s="1">
        <v>1</v>
      </c>
      <c r="C1067" s="1">
        <f>Forecast_Data!E1061</f>
        <v>0</v>
      </c>
      <c r="D1067" s="1">
        <f>Forecast_Data!F1061</f>
        <v>0</v>
      </c>
      <c r="E1067" s="1">
        <f>Forecast_Data!G1061</f>
        <v>0</v>
      </c>
      <c r="F1067" s="1">
        <f>Forecast_Data!H1061</f>
        <v>1</v>
      </c>
      <c r="G1067" s="1">
        <f>Forecast_Data!I1061</f>
        <v>0</v>
      </c>
      <c r="H1067" s="1">
        <f>Forecast_Data!J1061</f>
        <v>48</v>
      </c>
      <c r="I1067" s="1">
        <f>Forecast_Data!K1061</f>
        <v>0</v>
      </c>
      <c r="J1067" s="1" t="str">
        <f>Forecast_Data!L1061</f>
        <v>Sebastian Janikowski</v>
      </c>
      <c r="K1067" s="2">
        <f>VLOOKUP(J1067,Estimates!$C$9:$F$35,4,FALSE)</f>
        <v>14.353660016448901</v>
      </c>
      <c r="L1067" s="2">
        <f t="shared" si="69"/>
        <v>0.37260000000000004</v>
      </c>
      <c r="M1067" s="13">
        <f t="shared" si="70"/>
        <v>0.75903581158661571</v>
      </c>
      <c r="N1067" s="13">
        <f t="shared" si="71"/>
        <v>-0.75903581158661571</v>
      </c>
      <c r="O1067" s="4">
        <f t="shared" si="72"/>
        <v>0.57613536327095238</v>
      </c>
    </row>
    <row r="1068" spans="1:15" x14ac:dyDescent="0.25">
      <c r="A1068" s="1">
        <f>Forecast_Data!C1062</f>
        <v>2013</v>
      </c>
      <c r="B1068" s="1">
        <v>1</v>
      </c>
      <c r="C1068" s="1">
        <f>Forecast_Data!E1062</f>
        <v>0</v>
      </c>
      <c r="D1068" s="1">
        <f>Forecast_Data!F1062</f>
        <v>0</v>
      </c>
      <c r="E1068" s="1">
        <f>Forecast_Data!G1062</f>
        <v>0</v>
      </c>
      <c r="F1068" s="1">
        <f>Forecast_Data!H1062</f>
        <v>1</v>
      </c>
      <c r="G1068" s="1">
        <f>Forecast_Data!I1062</f>
        <v>0</v>
      </c>
      <c r="H1068" s="1">
        <f>Forecast_Data!J1062</f>
        <v>42</v>
      </c>
      <c r="I1068" s="1">
        <f>Forecast_Data!K1062</f>
        <v>1</v>
      </c>
      <c r="J1068" s="1" t="str">
        <f>Forecast_Data!L1062</f>
        <v>Sebastian Janikowski</v>
      </c>
      <c r="K1068" s="2">
        <f>VLOOKUP(J1068,Estimates!$C$9:$F$35,4,FALSE)</f>
        <v>14.353660016448901</v>
      </c>
      <c r="L1068" s="2">
        <f t="shared" si="69"/>
        <v>0.37260000000000004</v>
      </c>
      <c r="M1068" s="13">
        <f t="shared" si="70"/>
        <v>0.85118296490349465</v>
      </c>
      <c r="N1068" s="13">
        <f t="shared" si="71"/>
        <v>0.14881703509650535</v>
      </c>
      <c r="O1068" s="4">
        <f t="shared" si="72"/>
        <v>2.2146509934914505E-2</v>
      </c>
    </row>
    <row r="1069" spans="1:15" x14ac:dyDescent="0.25">
      <c r="A1069" s="1">
        <f>Forecast_Data!C1063</f>
        <v>2013</v>
      </c>
      <c r="B1069" s="1">
        <v>1</v>
      </c>
      <c r="C1069" s="1">
        <f>Forecast_Data!E1063</f>
        <v>0</v>
      </c>
      <c r="D1069" s="1">
        <f>Forecast_Data!F1063</f>
        <v>1</v>
      </c>
      <c r="E1069" s="1">
        <f>Forecast_Data!G1063</f>
        <v>0</v>
      </c>
      <c r="F1069" s="1">
        <f>Forecast_Data!H1063</f>
        <v>0</v>
      </c>
      <c r="G1069" s="1">
        <f>Forecast_Data!I1063</f>
        <v>0</v>
      </c>
      <c r="H1069" s="1">
        <f>Forecast_Data!J1063</f>
        <v>52</v>
      </c>
      <c r="I1069" s="1">
        <f>Forecast_Data!K1063</f>
        <v>0</v>
      </c>
      <c r="J1069" s="1" t="str">
        <f>Forecast_Data!L1063</f>
        <v>Sebastian Janikowski</v>
      </c>
      <c r="K1069" s="2">
        <f>VLOOKUP(J1069,Estimates!$C$9:$F$35,4,FALSE)</f>
        <v>14.353660016448901</v>
      </c>
      <c r="L1069" s="2">
        <f t="shared" si="69"/>
        <v>0.37260000000000004</v>
      </c>
      <c r="M1069" s="13">
        <f t="shared" si="70"/>
        <v>0.6338905584609319</v>
      </c>
      <c r="N1069" s="13">
        <f t="shared" si="71"/>
        <v>-0.6338905584609319</v>
      </c>
      <c r="O1069" s="4">
        <f t="shared" si="72"/>
        <v>0.40181724010591213</v>
      </c>
    </row>
    <row r="1070" spans="1:15" x14ac:dyDescent="0.25">
      <c r="A1070" s="1">
        <f>Forecast_Data!C1064</f>
        <v>2013</v>
      </c>
      <c r="B1070" s="1">
        <v>1</v>
      </c>
      <c r="C1070" s="1">
        <f>Forecast_Data!E1064</f>
        <v>0</v>
      </c>
      <c r="D1070" s="1">
        <f>Forecast_Data!F1064</f>
        <v>1</v>
      </c>
      <c r="E1070" s="1">
        <f>Forecast_Data!G1064</f>
        <v>0</v>
      </c>
      <c r="F1070" s="1">
        <f>Forecast_Data!H1064</f>
        <v>0</v>
      </c>
      <c r="G1070" s="1">
        <f>Forecast_Data!I1064</f>
        <v>0</v>
      </c>
      <c r="H1070" s="1">
        <f>Forecast_Data!J1064</f>
        <v>41</v>
      </c>
      <c r="I1070" s="1">
        <f>Forecast_Data!K1064</f>
        <v>1</v>
      </c>
      <c r="J1070" s="1" t="str">
        <f>Forecast_Data!L1064</f>
        <v>Sebastian Janikowski</v>
      </c>
      <c r="K1070" s="2">
        <f>VLOOKUP(J1070,Estimates!$C$9:$F$35,4,FALSE)</f>
        <v>14.353660016448901</v>
      </c>
      <c r="L1070" s="2">
        <f t="shared" si="69"/>
        <v>0.37260000000000004</v>
      </c>
      <c r="M1070" s="13">
        <f t="shared" si="70"/>
        <v>0.84687458567447016</v>
      </c>
      <c r="N1070" s="13">
        <f t="shared" si="71"/>
        <v>0.15312541432552984</v>
      </c>
      <c r="O1070" s="4">
        <f t="shared" si="72"/>
        <v>2.3447392512365179E-2</v>
      </c>
    </row>
    <row r="1071" spans="1:15" x14ac:dyDescent="0.25">
      <c r="A1071" s="1">
        <f>Forecast_Data!C1065</f>
        <v>2013</v>
      </c>
      <c r="B1071" s="1">
        <v>1</v>
      </c>
      <c r="C1071" s="1">
        <f>Forecast_Data!E1065</f>
        <v>0</v>
      </c>
      <c r="D1071" s="1">
        <f>Forecast_Data!F1065</f>
        <v>1</v>
      </c>
      <c r="E1071" s="1">
        <f>Forecast_Data!G1065</f>
        <v>0</v>
      </c>
      <c r="F1071" s="1">
        <f>Forecast_Data!H1065</f>
        <v>0</v>
      </c>
      <c r="G1071" s="1">
        <f>Forecast_Data!I1065</f>
        <v>0</v>
      </c>
      <c r="H1071" s="1">
        <f>Forecast_Data!J1065</f>
        <v>40</v>
      </c>
      <c r="I1071" s="1">
        <f>Forecast_Data!K1065</f>
        <v>1</v>
      </c>
      <c r="J1071" s="1" t="str">
        <f>Forecast_Data!L1065</f>
        <v>Sebastian Janikowski</v>
      </c>
      <c r="K1071" s="2">
        <f>VLOOKUP(J1071,Estimates!$C$9:$F$35,4,FALSE)</f>
        <v>14.353660016448901</v>
      </c>
      <c r="L1071" s="2">
        <f t="shared" si="69"/>
        <v>0.37260000000000004</v>
      </c>
      <c r="M1071" s="13">
        <f t="shared" si="70"/>
        <v>0.85900132853406275</v>
      </c>
      <c r="N1071" s="13">
        <f t="shared" si="71"/>
        <v>0.14099867146593725</v>
      </c>
      <c r="O1071" s="4">
        <f t="shared" si="72"/>
        <v>1.9880625355159307E-2</v>
      </c>
    </row>
    <row r="1072" spans="1:15" x14ac:dyDescent="0.25">
      <c r="A1072" s="1">
        <f>Forecast_Data!C1066</f>
        <v>2013</v>
      </c>
      <c r="B1072" s="1">
        <v>1</v>
      </c>
      <c r="C1072" s="1">
        <f>Forecast_Data!E1066</f>
        <v>0</v>
      </c>
      <c r="D1072" s="1">
        <f>Forecast_Data!F1066</f>
        <v>0</v>
      </c>
      <c r="E1072" s="1">
        <f>Forecast_Data!G1066</f>
        <v>0</v>
      </c>
      <c r="F1072" s="1">
        <f>Forecast_Data!H1066</f>
        <v>1</v>
      </c>
      <c r="G1072" s="1">
        <f>Forecast_Data!I1066</f>
        <v>0</v>
      </c>
      <c r="H1072" s="1">
        <f>Forecast_Data!J1066</f>
        <v>34</v>
      </c>
      <c r="I1072" s="1">
        <f>Forecast_Data!K1066</f>
        <v>1</v>
      </c>
      <c r="J1072" s="1" t="str">
        <f>Forecast_Data!L1066</f>
        <v>Sebastian Janikowski</v>
      </c>
      <c r="K1072" s="2">
        <f>VLOOKUP(J1072,Estimates!$C$9:$F$35,4,FALSE)</f>
        <v>14.353660016448901</v>
      </c>
      <c r="L1072" s="2">
        <f t="shared" si="69"/>
        <v>0.37260000000000004</v>
      </c>
      <c r="M1072" s="13">
        <f t="shared" si="70"/>
        <v>0.92914429503931573</v>
      </c>
      <c r="N1072" s="13">
        <f t="shared" si="71"/>
        <v>7.0855704960684274E-2</v>
      </c>
      <c r="O1072" s="4">
        <f t="shared" si="72"/>
        <v>5.0205309254755378E-3</v>
      </c>
    </row>
    <row r="1073" spans="1:15" x14ac:dyDescent="0.25">
      <c r="A1073" s="1">
        <f>Forecast_Data!C1067</f>
        <v>2013</v>
      </c>
      <c r="B1073" s="1">
        <v>1</v>
      </c>
      <c r="C1073" s="1">
        <f>Forecast_Data!E1067</f>
        <v>0</v>
      </c>
      <c r="D1073" s="1">
        <f>Forecast_Data!F1067</f>
        <v>0</v>
      </c>
      <c r="E1073" s="1">
        <f>Forecast_Data!G1067</f>
        <v>0</v>
      </c>
      <c r="F1073" s="1">
        <f>Forecast_Data!H1067</f>
        <v>1</v>
      </c>
      <c r="G1073" s="1">
        <f>Forecast_Data!I1067</f>
        <v>0</v>
      </c>
      <c r="H1073" s="1">
        <f>Forecast_Data!J1067</f>
        <v>20</v>
      </c>
      <c r="I1073" s="1">
        <f>Forecast_Data!K1067</f>
        <v>1</v>
      </c>
      <c r="J1073" s="1" t="str">
        <f>Forecast_Data!L1067</f>
        <v>Sebastian Janikowski</v>
      </c>
      <c r="K1073" s="2">
        <f>VLOOKUP(J1073,Estimates!$C$9:$F$35,4,FALSE)</f>
        <v>14.353660016448901</v>
      </c>
      <c r="L1073" s="2">
        <f t="shared" si="69"/>
        <v>0.37260000000000004</v>
      </c>
      <c r="M1073" s="13">
        <f t="shared" si="70"/>
        <v>0.99406548863393818</v>
      </c>
      <c r="N1073" s="13">
        <f t="shared" si="71"/>
        <v>5.9345113660618232E-3</v>
      </c>
      <c r="O1073" s="4">
        <f t="shared" si="72"/>
        <v>3.5218425153916969E-5</v>
      </c>
    </row>
    <row r="1074" spans="1:15" x14ac:dyDescent="0.25">
      <c r="A1074" s="1">
        <f>Forecast_Data!C1068</f>
        <v>2013</v>
      </c>
      <c r="B1074" s="1">
        <v>1</v>
      </c>
      <c r="C1074" s="1">
        <f>Forecast_Data!E1068</f>
        <v>0</v>
      </c>
      <c r="D1074" s="1">
        <f>Forecast_Data!F1068</f>
        <v>0</v>
      </c>
      <c r="E1074" s="1">
        <f>Forecast_Data!G1068</f>
        <v>0</v>
      </c>
      <c r="F1074" s="1">
        <f>Forecast_Data!H1068</f>
        <v>1</v>
      </c>
      <c r="G1074" s="1">
        <f>Forecast_Data!I1068</f>
        <v>0</v>
      </c>
      <c r="H1074" s="1">
        <f>Forecast_Data!J1068</f>
        <v>42</v>
      </c>
      <c r="I1074" s="1">
        <f>Forecast_Data!K1068</f>
        <v>1</v>
      </c>
      <c r="J1074" s="1" t="str">
        <f>Forecast_Data!L1068</f>
        <v>Sebastian Janikowski</v>
      </c>
      <c r="K1074" s="2">
        <f>VLOOKUP(J1074,Estimates!$C$9:$F$35,4,FALSE)</f>
        <v>14.353660016448901</v>
      </c>
      <c r="L1074" s="2">
        <f t="shared" si="69"/>
        <v>0.37260000000000004</v>
      </c>
      <c r="M1074" s="13">
        <f t="shared" si="70"/>
        <v>0.85118296490349465</v>
      </c>
      <c r="N1074" s="13">
        <f t="shared" si="71"/>
        <v>0.14881703509650535</v>
      </c>
      <c r="O1074" s="4">
        <f t="shared" si="72"/>
        <v>2.2146509934914505E-2</v>
      </c>
    </row>
    <row r="1075" spans="1:15" x14ac:dyDescent="0.25">
      <c r="A1075" s="1">
        <f>Forecast_Data!C1069</f>
        <v>2013</v>
      </c>
      <c r="B1075" s="1">
        <v>1</v>
      </c>
      <c r="C1075" s="1">
        <f>Forecast_Data!E1069</f>
        <v>0</v>
      </c>
      <c r="D1075" s="1">
        <f>Forecast_Data!F1069</f>
        <v>0</v>
      </c>
      <c r="E1075" s="1">
        <f>Forecast_Data!G1069</f>
        <v>0</v>
      </c>
      <c r="F1075" s="1">
        <f>Forecast_Data!H1069</f>
        <v>1</v>
      </c>
      <c r="G1075" s="1">
        <f>Forecast_Data!I1069</f>
        <v>0</v>
      </c>
      <c r="H1075" s="1">
        <f>Forecast_Data!J1069</f>
        <v>42</v>
      </c>
      <c r="I1075" s="1">
        <f>Forecast_Data!K1069</f>
        <v>0</v>
      </c>
      <c r="J1075" s="1" t="str">
        <f>Forecast_Data!L1069</f>
        <v>Sebastian Janikowski</v>
      </c>
      <c r="K1075" s="2">
        <f>VLOOKUP(J1075,Estimates!$C$9:$F$35,4,FALSE)</f>
        <v>14.353660016448901</v>
      </c>
      <c r="L1075" s="2">
        <f t="shared" si="69"/>
        <v>0.37260000000000004</v>
      </c>
      <c r="M1075" s="13">
        <f t="shared" si="70"/>
        <v>0.85118296490349465</v>
      </c>
      <c r="N1075" s="13">
        <f t="shared" si="71"/>
        <v>-0.85118296490349465</v>
      </c>
      <c r="O1075" s="4">
        <f t="shared" si="72"/>
        <v>0.72451243974190382</v>
      </c>
    </row>
    <row r="1076" spans="1:15" x14ac:dyDescent="0.25">
      <c r="A1076" s="1">
        <f>Forecast_Data!C1070</f>
        <v>2014</v>
      </c>
      <c r="B1076" s="1">
        <v>1</v>
      </c>
      <c r="C1076" s="1">
        <f>Forecast_Data!E1070</f>
        <v>0</v>
      </c>
      <c r="D1076" s="1">
        <f>Forecast_Data!F1070</f>
        <v>0</v>
      </c>
      <c r="E1076" s="1">
        <f>Forecast_Data!G1070</f>
        <v>1</v>
      </c>
      <c r="F1076" s="1">
        <f>Forecast_Data!H1070</f>
        <v>0</v>
      </c>
      <c r="G1076" s="1">
        <f>Forecast_Data!I1070</f>
        <v>0</v>
      </c>
      <c r="H1076" s="1">
        <f>Forecast_Data!J1070</f>
        <v>49</v>
      </c>
      <c r="I1076" s="1">
        <f>Forecast_Data!K1070</f>
        <v>1</v>
      </c>
      <c r="J1076" s="1" t="str">
        <f>Forecast_Data!L1070</f>
        <v>Sebastian Janikowski</v>
      </c>
      <c r="K1076" s="2">
        <f>VLOOKUP(J1076,Estimates!$C$9:$F$35,4,FALSE)</f>
        <v>14.353660016448901</v>
      </c>
      <c r="L1076" s="2">
        <f t="shared" si="69"/>
        <v>0.41460000000000008</v>
      </c>
      <c r="M1076" s="13">
        <f t="shared" si="70"/>
        <v>0.75266879731601621</v>
      </c>
      <c r="N1076" s="13">
        <f t="shared" si="71"/>
        <v>0.24733120268398379</v>
      </c>
      <c r="O1076" s="4">
        <f t="shared" si="72"/>
        <v>6.1172723821105869E-2</v>
      </c>
    </row>
    <row r="1077" spans="1:15" x14ac:dyDescent="0.25">
      <c r="A1077" s="1">
        <f>Forecast_Data!C1071</f>
        <v>2014</v>
      </c>
      <c r="B1077" s="1">
        <v>1</v>
      </c>
      <c r="C1077" s="1">
        <f>Forecast_Data!E1071</f>
        <v>0</v>
      </c>
      <c r="D1077" s="1">
        <f>Forecast_Data!F1071</f>
        <v>0</v>
      </c>
      <c r="E1077" s="1">
        <f>Forecast_Data!G1071</f>
        <v>1</v>
      </c>
      <c r="F1077" s="1">
        <f>Forecast_Data!H1071</f>
        <v>0</v>
      </c>
      <c r="G1077" s="1">
        <f>Forecast_Data!I1071</f>
        <v>0</v>
      </c>
      <c r="H1077" s="1">
        <f>Forecast_Data!J1071</f>
        <v>37</v>
      </c>
      <c r="I1077" s="1">
        <f>Forecast_Data!K1071</f>
        <v>1</v>
      </c>
      <c r="J1077" s="1" t="str">
        <f>Forecast_Data!L1071</f>
        <v>Sebastian Janikowski</v>
      </c>
      <c r="K1077" s="2">
        <f>VLOOKUP(J1077,Estimates!$C$9:$F$35,4,FALSE)</f>
        <v>14.353660016448901</v>
      </c>
      <c r="L1077" s="2">
        <f t="shared" si="69"/>
        <v>0.41460000000000008</v>
      </c>
      <c r="M1077" s="13">
        <f t="shared" si="70"/>
        <v>0.91000356268833005</v>
      </c>
      <c r="N1077" s="13">
        <f t="shared" si="71"/>
        <v>8.9996437311669952E-2</v>
      </c>
      <c r="O1077" s="4">
        <f t="shared" si="72"/>
        <v>8.0993587287933391E-3</v>
      </c>
    </row>
    <row r="1078" spans="1:15" x14ac:dyDescent="0.25">
      <c r="A1078" s="1">
        <f>Forecast_Data!C1072</f>
        <v>2014</v>
      </c>
      <c r="B1078" s="1">
        <v>1</v>
      </c>
      <c r="C1078" s="1">
        <f>Forecast_Data!E1072</f>
        <v>0</v>
      </c>
      <c r="D1078" s="1">
        <f>Forecast_Data!F1072</f>
        <v>0</v>
      </c>
      <c r="E1078" s="1">
        <f>Forecast_Data!G1072</f>
        <v>1</v>
      </c>
      <c r="F1078" s="1">
        <f>Forecast_Data!H1072</f>
        <v>0</v>
      </c>
      <c r="G1078" s="1">
        <f>Forecast_Data!I1072</f>
        <v>0</v>
      </c>
      <c r="H1078" s="1">
        <f>Forecast_Data!J1072</f>
        <v>47</v>
      </c>
      <c r="I1078" s="1">
        <f>Forecast_Data!K1072</f>
        <v>1</v>
      </c>
      <c r="J1078" s="1" t="str">
        <f>Forecast_Data!L1072</f>
        <v>Sebastian Janikowski</v>
      </c>
      <c r="K1078" s="2">
        <f>VLOOKUP(J1078,Estimates!$C$9:$F$35,4,FALSE)</f>
        <v>14.353660016448901</v>
      </c>
      <c r="L1078" s="2">
        <f t="shared" si="69"/>
        <v>0.41460000000000008</v>
      </c>
      <c r="M1078" s="13">
        <f t="shared" si="70"/>
        <v>0.79047346971670973</v>
      </c>
      <c r="N1078" s="13">
        <f t="shared" si="71"/>
        <v>0.20952653028329027</v>
      </c>
      <c r="O1078" s="4">
        <f t="shared" si="72"/>
        <v>4.3901366892554555E-2</v>
      </c>
    </row>
    <row r="1079" spans="1:15" x14ac:dyDescent="0.25">
      <c r="A1079" s="1">
        <f>Forecast_Data!C1073</f>
        <v>2014</v>
      </c>
      <c r="B1079" s="1">
        <v>1</v>
      </c>
      <c r="C1079" s="1">
        <f>Forecast_Data!E1073</f>
        <v>0</v>
      </c>
      <c r="D1079" s="1">
        <f>Forecast_Data!F1073</f>
        <v>0</v>
      </c>
      <c r="E1079" s="1">
        <f>Forecast_Data!G1073</f>
        <v>0</v>
      </c>
      <c r="F1079" s="1">
        <f>Forecast_Data!H1073</f>
        <v>1</v>
      </c>
      <c r="G1079" s="1">
        <f>Forecast_Data!I1073</f>
        <v>0</v>
      </c>
      <c r="H1079" s="1">
        <f>Forecast_Data!J1073</f>
        <v>53</v>
      </c>
      <c r="I1079" s="1">
        <f>Forecast_Data!K1073</f>
        <v>0</v>
      </c>
      <c r="J1079" s="1" t="str">
        <f>Forecast_Data!L1073</f>
        <v>Sebastian Janikowski</v>
      </c>
      <c r="K1079" s="2">
        <f>VLOOKUP(J1079,Estimates!$C$9:$F$35,4,FALSE)</f>
        <v>14.353660016448901</v>
      </c>
      <c r="L1079" s="2">
        <f t="shared" si="69"/>
        <v>0.41460000000000008</v>
      </c>
      <c r="M1079" s="13">
        <f t="shared" si="70"/>
        <v>0.64288350817471507</v>
      </c>
      <c r="N1079" s="13">
        <f t="shared" si="71"/>
        <v>-0.64288350817471507</v>
      </c>
      <c r="O1079" s="4">
        <f t="shared" si="72"/>
        <v>0.41329920508302892</v>
      </c>
    </row>
    <row r="1080" spans="1:15" x14ac:dyDescent="0.25">
      <c r="A1080" s="1">
        <f>Forecast_Data!C1074</f>
        <v>2014</v>
      </c>
      <c r="B1080" s="1">
        <v>1</v>
      </c>
      <c r="C1080" s="1">
        <f>Forecast_Data!E1074</f>
        <v>0</v>
      </c>
      <c r="D1080" s="1">
        <f>Forecast_Data!F1074</f>
        <v>0</v>
      </c>
      <c r="E1080" s="1">
        <f>Forecast_Data!G1074</f>
        <v>0</v>
      </c>
      <c r="F1080" s="1">
        <f>Forecast_Data!H1074</f>
        <v>1</v>
      </c>
      <c r="G1080" s="1">
        <f>Forecast_Data!I1074</f>
        <v>0</v>
      </c>
      <c r="H1080" s="1">
        <f>Forecast_Data!J1074</f>
        <v>29</v>
      </c>
      <c r="I1080" s="1">
        <f>Forecast_Data!K1074</f>
        <v>1</v>
      </c>
      <c r="J1080" s="1" t="str">
        <f>Forecast_Data!L1074</f>
        <v>Sebastian Janikowski</v>
      </c>
      <c r="K1080" s="2">
        <f>VLOOKUP(J1080,Estimates!$C$9:$F$35,4,FALSE)</f>
        <v>14.353660016448901</v>
      </c>
      <c r="L1080" s="2">
        <f t="shared" si="69"/>
        <v>0.41460000000000008</v>
      </c>
      <c r="M1080" s="13">
        <f t="shared" si="70"/>
        <v>0.96434174753621693</v>
      </c>
      <c r="N1080" s="13">
        <f t="shared" si="71"/>
        <v>3.5658252463783069E-2</v>
      </c>
      <c r="O1080" s="4">
        <f t="shared" si="72"/>
        <v>1.2715109687708912E-3</v>
      </c>
    </row>
    <row r="1081" spans="1:15" x14ac:dyDescent="0.25">
      <c r="A1081" s="1">
        <f>Forecast_Data!C1075</f>
        <v>2014</v>
      </c>
      <c r="B1081" s="1">
        <v>1</v>
      </c>
      <c r="C1081" s="1">
        <f>Forecast_Data!E1075</f>
        <v>0</v>
      </c>
      <c r="D1081" s="1">
        <f>Forecast_Data!F1075</f>
        <v>0</v>
      </c>
      <c r="E1081" s="1">
        <f>Forecast_Data!G1075</f>
        <v>0</v>
      </c>
      <c r="F1081" s="1">
        <f>Forecast_Data!H1075</f>
        <v>1</v>
      </c>
      <c r="G1081" s="1">
        <f>Forecast_Data!I1075</f>
        <v>0</v>
      </c>
      <c r="H1081" s="1">
        <f>Forecast_Data!J1075</f>
        <v>53</v>
      </c>
      <c r="I1081" s="1">
        <f>Forecast_Data!K1075</f>
        <v>1</v>
      </c>
      <c r="J1081" s="1" t="str">
        <f>Forecast_Data!L1075</f>
        <v>Sebastian Janikowski</v>
      </c>
      <c r="K1081" s="2">
        <f>VLOOKUP(J1081,Estimates!$C$9:$F$35,4,FALSE)</f>
        <v>14.353660016448901</v>
      </c>
      <c r="L1081" s="2">
        <f t="shared" si="69"/>
        <v>0.41460000000000008</v>
      </c>
      <c r="M1081" s="13">
        <f t="shared" si="70"/>
        <v>0.64288350817471507</v>
      </c>
      <c r="N1081" s="13">
        <f t="shared" si="71"/>
        <v>0.35711649182528493</v>
      </c>
      <c r="O1081" s="4">
        <f t="shared" si="72"/>
        <v>0.12753218873359881</v>
      </c>
    </row>
    <row r="1082" spans="1:15" x14ac:dyDescent="0.25">
      <c r="A1082" s="1">
        <f>Forecast_Data!C1076</f>
        <v>2014</v>
      </c>
      <c r="B1082" s="1">
        <v>1</v>
      </c>
      <c r="C1082" s="1">
        <f>Forecast_Data!E1076</f>
        <v>0</v>
      </c>
      <c r="D1082" s="1">
        <f>Forecast_Data!F1076</f>
        <v>0</v>
      </c>
      <c r="E1082" s="1">
        <f>Forecast_Data!G1076</f>
        <v>1</v>
      </c>
      <c r="F1082" s="1">
        <f>Forecast_Data!H1076</f>
        <v>1</v>
      </c>
      <c r="G1082" s="1">
        <f>Forecast_Data!I1076</f>
        <v>0</v>
      </c>
      <c r="H1082" s="1">
        <f>Forecast_Data!J1076</f>
        <v>46</v>
      </c>
      <c r="I1082" s="1">
        <f>Forecast_Data!K1076</f>
        <v>1</v>
      </c>
      <c r="J1082" s="1" t="str">
        <f>Forecast_Data!L1076</f>
        <v>Sebastian Janikowski</v>
      </c>
      <c r="K1082" s="2">
        <f>VLOOKUP(J1082,Estimates!$C$9:$F$35,4,FALSE)</f>
        <v>14.353660016448901</v>
      </c>
      <c r="L1082" s="2">
        <f t="shared" si="69"/>
        <v>0.41460000000000008</v>
      </c>
      <c r="M1082" s="13">
        <f t="shared" si="70"/>
        <v>0.76797461740980155</v>
      </c>
      <c r="N1082" s="13">
        <f t="shared" si="71"/>
        <v>0.23202538259019845</v>
      </c>
      <c r="O1082" s="4">
        <f t="shared" si="72"/>
        <v>5.3835778166127966E-2</v>
      </c>
    </row>
    <row r="1083" spans="1:15" x14ac:dyDescent="0.25">
      <c r="A1083" s="1">
        <f>Forecast_Data!C1077</f>
        <v>2014</v>
      </c>
      <c r="B1083" s="1">
        <v>1</v>
      </c>
      <c r="C1083" s="1">
        <f>Forecast_Data!E1077</f>
        <v>0</v>
      </c>
      <c r="D1083" s="1">
        <f>Forecast_Data!F1077</f>
        <v>0</v>
      </c>
      <c r="E1083" s="1">
        <f>Forecast_Data!G1077</f>
        <v>1</v>
      </c>
      <c r="F1083" s="1">
        <f>Forecast_Data!H1077</f>
        <v>1</v>
      </c>
      <c r="G1083" s="1">
        <f>Forecast_Data!I1077</f>
        <v>0</v>
      </c>
      <c r="H1083" s="1">
        <f>Forecast_Data!J1077</f>
        <v>38</v>
      </c>
      <c r="I1083" s="1">
        <f>Forecast_Data!K1077</f>
        <v>1</v>
      </c>
      <c r="J1083" s="1" t="str">
        <f>Forecast_Data!L1077</f>
        <v>Sebastian Janikowski</v>
      </c>
      <c r="K1083" s="2">
        <f>VLOOKUP(J1083,Estimates!$C$9:$F$35,4,FALSE)</f>
        <v>14.353660016448901</v>
      </c>
      <c r="L1083" s="2">
        <f t="shared" si="69"/>
        <v>0.41460000000000008</v>
      </c>
      <c r="M1083" s="13">
        <f t="shared" si="70"/>
        <v>0.87838993710297952</v>
      </c>
      <c r="N1083" s="13">
        <f t="shared" si="71"/>
        <v>0.12161006289702048</v>
      </c>
      <c r="O1083" s="4">
        <f t="shared" si="72"/>
        <v>1.4789007397817277E-2</v>
      </c>
    </row>
    <row r="1084" spans="1:15" x14ac:dyDescent="0.25">
      <c r="A1084" s="1">
        <f>Forecast_Data!C1078</f>
        <v>2014</v>
      </c>
      <c r="B1084" s="1">
        <v>1</v>
      </c>
      <c r="C1084" s="1">
        <f>Forecast_Data!E1078</f>
        <v>1</v>
      </c>
      <c r="D1084" s="1">
        <f>Forecast_Data!F1078</f>
        <v>0</v>
      </c>
      <c r="E1084" s="1">
        <f>Forecast_Data!G1078</f>
        <v>0</v>
      </c>
      <c r="F1084" s="1">
        <f>Forecast_Data!H1078</f>
        <v>0</v>
      </c>
      <c r="G1084" s="1">
        <f>Forecast_Data!I1078</f>
        <v>0</v>
      </c>
      <c r="H1084" s="1">
        <f>Forecast_Data!J1078</f>
        <v>48</v>
      </c>
      <c r="I1084" s="1">
        <f>Forecast_Data!K1078</f>
        <v>1</v>
      </c>
      <c r="J1084" s="1" t="str">
        <f>Forecast_Data!L1078</f>
        <v>Sebastian Janikowski</v>
      </c>
      <c r="K1084" s="2">
        <f>VLOOKUP(J1084,Estimates!$C$9:$F$35,4,FALSE)</f>
        <v>14.353660016448901</v>
      </c>
      <c r="L1084" s="2">
        <f t="shared" si="69"/>
        <v>0.41460000000000008</v>
      </c>
      <c r="M1084" s="13">
        <f t="shared" si="70"/>
        <v>0.75370190508771628</v>
      </c>
      <c r="N1084" s="13">
        <f t="shared" si="71"/>
        <v>0.24629809491228372</v>
      </c>
      <c r="O1084" s="4">
        <f t="shared" si="72"/>
        <v>6.0662751557420319E-2</v>
      </c>
    </row>
    <row r="1085" spans="1:15" x14ac:dyDescent="0.25">
      <c r="A1085" s="1">
        <f>Forecast_Data!C1079</f>
        <v>2014</v>
      </c>
      <c r="B1085" s="1">
        <v>1</v>
      </c>
      <c r="C1085" s="1">
        <f>Forecast_Data!E1079</f>
        <v>1</v>
      </c>
      <c r="D1085" s="1">
        <f>Forecast_Data!F1079</f>
        <v>0</v>
      </c>
      <c r="E1085" s="1">
        <f>Forecast_Data!G1079</f>
        <v>0</v>
      </c>
      <c r="F1085" s="1">
        <f>Forecast_Data!H1079</f>
        <v>0</v>
      </c>
      <c r="G1085" s="1">
        <f>Forecast_Data!I1079</f>
        <v>0</v>
      </c>
      <c r="H1085" s="1">
        <f>Forecast_Data!J1079</f>
        <v>51</v>
      </c>
      <c r="I1085" s="1">
        <f>Forecast_Data!K1079</f>
        <v>0</v>
      </c>
      <c r="J1085" s="1" t="str">
        <f>Forecast_Data!L1079</f>
        <v>Sebastian Janikowski</v>
      </c>
      <c r="K1085" s="2">
        <f>VLOOKUP(J1085,Estimates!$C$9:$F$35,4,FALSE)</f>
        <v>14.353660016448901</v>
      </c>
      <c r="L1085" s="2">
        <f t="shared" si="69"/>
        <v>0.41460000000000008</v>
      </c>
      <c r="M1085" s="13">
        <f t="shared" si="70"/>
        <v>0.68464731303136217</v>
      </c>
      <c r="N1085" s="13">
        <f t="shared" si="71"/>
        <v>-0.68464731303136217</v>
      </c>
      <c r="O1085" s="4">
        <f t="shared" si="72"/>
        <v>0.468741943241064</v>
      </c>
    </row>
    <row r="1086" spans="1:15" x14ac:dyDescent="0.25">
      <c r="A1086" s="1">
        <f>Forecast_Data!C1080</f>
        <v>2014</v>
      </c>
      <c r="B1086" s="1">
        <v>1</v>
      </c>
      <c r="C1086" s="1">
        <f>Forecast_Data!E1080</f>
        <v>0</v>
      </c>
      <c r="D1086" s="1">
        <f>Forecast_Data!F1080</f>
        <v>0</v>
      </c>
      <c r="E1086" s="1">
        <f>Forecast_Data!G1080</f>
        <v>0</v>
      </c>
      <c r="F1086" s="1">
        <f>Forecast_Data!H1080</f>
        <v>1</v>
      </c>
      <c r="G1086" s="1">
        <f>Forecast_Data!I1080</f>
        <v>0</v>
      </c>
      <c r="H1086" s="1">
        <f>Forecast_Data!J1080</f>
        <v>41</v>
      </c>
      <c r="I1086" s="1">
        <f>Forecast_Data!K1080</f>
        <v>1</v>
      </c>
      <c r="J1086" s="1" t="str">
        <f>Forecast_Data!L1080</f>
        <v>Sebastian Janikowski</v>
      </c>
      <c r="K1086" s="2">
        <f>VLOOKUP(J1086,Estimates!$C$9:$F$35,4,FALSE)</f>
        <v>14.353660016448901</v>
      </c>
      <c r="L1086" s="2">
        <f t="shared" si="69"/>
        <v>0.41460000000000008</v>
      </c>
      <c r="M1086" s="13">
        <f t="shared" si="70"/>
        <v>0.86781641264710785</v>
      </c>
      <c r="N1086" s="13">
        <f t="shared" si="71"/>
        <v>0.13218358735289215</v>
      </c>
      <c r="O1086" s="4">
        <f t="shared" si="72"/>
        <v>1.7472500765479671E-2</v>
      </c>
    </row>
    <row r="1087" spans="1:15" x14ac:dyDescent="0.25">
      <c r="A1087" s="1">
        <f>Forecast_Data!C1081</f>
        <v>2014</v>
      </c>
      <c r="B1087" s="1">
        <v>1</v>
      </c>
      <c r="C1087" s="1">
        <f>Forecast_Data!E1081</f>
        <v>0</v>
      </c>
      <c r="D1087" s="1">
        <f>Forecast_Data!F1081</f>
        <v>0</v>
      </c>
      <c r="E1087" s="1">
        <f>Forecast_Data!G1081</f>
        <v>1</v>
      </c>
      <c r="F1087" s="1">
        <f>Forecast_Data!H1081</f>
        <v>1</v>
      </c>
      <c r="G1087" s="1">
        <f>Forecast_Data!I1081</f>
        <v>0</v>
      </c>
      <c r="H1087" s="1">
        <f>Forecast_Data!J1081</f>
        <v>42</v>
      </c>
      <c r="I1087" s="1">
        <f>Forecast_Data!K1081</f>
        <v>1</v>
      </c>
      <c r="J1087" s="1" t="str">
        <f>Forecast_Data!L1081</f>
        <v>Sebastian Janikowski</v>
      </c>
      <c r="K1087" s="2">
        <f>VLOOKUP(J1087,Estimates!$C$9:$F$35,4,FALSE)</f>
        <v>14.353660016448901</v>
      </c>
      <c r="L1087" s="2">
        <f t="shared" si="69"/>
        <v>0.41460000000000008</v>
      </c>
      <c r="M1087" s="13">
        <f t="shared" si="70"/>
        <v>0.83003780521134196</v>
      </c>
      <c r="N1087" s="13">
        <f t="shared" si="71"/>
        <v>0.16996219478865804</v>
      </c>
      <c r="O1087" s="4">
        <f t="shared" si="72"/>
        <v>2.8887147657377737E-2</v>
      </c>
    </row>
    <row r="1088" spans="1:15" x14ac:dyDescent="0.25">
      <c r="A1088" s="1">
        <f>Forecast_Data!C1082</f>
        <v>2014</v>
      </c>
      <c r="B1088" s="1">
        <v>1</v>
      </c>
      <c r="C1088" s="1">
        <f>Forecast_Data!E1082</f>
        <v>0</v>
      </c>
      <c r="D1088" s="1">
        <f>Forecast_Data!F1082</f>
        <v>0</v>
      </c>
      <c r="E1088" s="1">
        <f>Forecast_Data!G1082</f>
        <v>1</v>
      </c>
      <c r="F1088" s="1">
        <f>Forecast_Data!H1082</f>
        <v>1</v>
      </c>
      <c r="G1088" s="1">
        <f>Forecast_Data!I1082</f>
        <v>0</v>
      </c>
      <c r="H1088" s="1">
        <f>Forecast_Data!J1082</f>
        <v>25</v>
      </c>
      <c r="I1088" s="1">
        <f>Forecast_Data!K1082</f>
        <v>1</v>
      </c>
      <c r="J1088" s="1" t="str">
        <f>Forecast_Data!L1082</f>
        <v>Sebastian Janikowski</v>
      </c>
      <c r="K1088" s="2">
        <f>VLOOKUP(J1088,Estimates!$C$9:$F$35,4,FALSE)</f>
        <v>14.353660016448901</v>
      </c>
      <c r="L1088" s="2">
        <f t="shared" si="69"/>
        <v>0.41460000000000008</v>
      </c>
      <c r="M1088" s="13">
        <f t="shared" si="70"/>
        <v>0.97821245553097502</v>
      </c>
      <c r="N1088" s="13">
        <f t="shared" si="71"/>
        <v>2.1787544469024978E-2</v>
      </c>
      <c r="O1088" s="4">
        <f t="shared" si="72"/>
        <v>4.746970939897409E-4</v>
      </c>
    </row>
    <row r="1089" spans="1:15" x14ac:dyDescent="0.25">
      <c r="A1089" s="1">
        <f>Forecast_Data!C1083</f>
        <v>2014</v>
      </c>
      <c r="B1089" s="1">
        <v>1</v>
      </c>
      <c r="C1089" s="1">
        <f>Forecast_Data!E1083</f>
        <v>0</v>
      </c>
      <c r="D1089" s="1">
        <f>Forecast_Data!F1083</f>
        <v>0</v>
      </c>
      <c r="E1089" s="1">
        <f>Forecast_Data!G1083</f>
        <v>0</v>
      </c>
      <c r="F1089" s="1">
        <f>Forecast_Data!H1083</f>
        <v>1</v>
      </c>
      <c r="G1089" s="1">
        <f>Forecast_Data!I1083</f>
        <v>0</v>
      </c>
      <c r="H1089" s="1">
        <f>Forecast_Data!J1083</f>
        <v>40</v>
      </c>
      <c r="I1089" s="1">
        <f>Forecast_Data!K1083</f>
        <v>1</v>
      </c>
      <c r="J1089" s="1" t="str">
        <f>Forecast_Data!L1083</f>
        <v>Sebastian Janikowski</v>
      </c>
      <c r="K1089" s="2">
        <f>VLOOKUP(J1089,Estimates!$C$9:$F$35,4,FALSE)</f>
        <v>14.353660016448901</v>
      </c>
      <c r="L1089" s="2">
        <f t="shared" si="69"/>
        <v>0.41460000000000008</v>
      </c>
      <c r="M1089" s="13">
        <f t="shared" si="70"/>
        <v>0.87852256729809619</v>
      </c>
      <c r="N1089" s="13">
        <f t="shared" si="71"/>
        <v>0.12147743270190381</v>
      </c>
      <c r="O1089" s="4">
        <f t="shared" si="72"/>
        <v>1.475676665584557E-2</v>
      </c>
    </row>
    <row r="1090" spans="1:15" x14ac:dyDescent="0.25">
      <c r="A1090" s="1">
        <f>Forecast_Data!C1084</f>
        <v>2014</v>
      </c>
      <c r="B1090" s="1">
        <v>1</v>
      </c>
      <c r="C1090" s="1">
        <f>Forecast_Data!E1084</f>
        <v>0</v>
      </c>
      <c r="D1090" s="1">
        <f>Forecast_Data!F1084</f>
        <v>0</v>
      </c>
      <c r="E1090" s="1">
        <f>Forecast_Data!G1084</f>
        <v>0</v>
      </c>
      <c r="F1090" s="1">
        <f>Forecast_Data!H1084</f>
        <v>1</v>
      </c>
      <c r="G1090" s="1">
        <f>Forecast_Data!I1084</f>
        <v>0</v>
      </c>
      <c r="H1090" s="1">
        <f>Forecast_Data!J1084</f>
        <v>57</v>
      </c>
      <c r="I1090" s="1">
        <f>Forecast_Data!K1084</f>
        <v>1</v>
      </c>
      <c r="J1090" s="1" t="str">
        <f>Forecast_Data!L1084</f>
        <v>Sebastian Janikowski</v>
      </c>
      <c r="K1090" s="2">
        <f>VLOOKUP(J1090,Estimates!$C$9:$F$35,4,FALSE)</f>
        <v>14.353660016448901</v>
      </c>
      <c r="L1090" s="2">
        <f t="shared" si="69"/>
        <v>0.41460000000000008</v>
      </c>
      <c r="M1090" s="13">
        <f t="shared" si="70"/>
        <v>0.49392263089085275</v>
      </c>
      <c r="N1090" s="13">
        <f t="shared" si="71"/>
        <v>0.50607736910914725</v>
      </c>
      <c r="O1090" s="4">
        <f t="shared" si="72"/>
        <v>0.25611430352443604</v>
      </c>
    </row>
    <row r="1091" spans="1:15" x14ac:dyDescent="0.25">
      <c r="A1091" s="1">
        <f>Forecast_Data!C1085</f>
        <v>2014</v>
      </c>
      <c r="B1091" s="1">
        <v>1</v>
      </c>
      <c r="C1091" s="1">
        <f>Forecast_Data!E1085</f>
        <v>0</v>
      </c>
      <c r="D1091" s="1">
        <f>Forecast_Data!F1085</f>
        <v>0</v>
      </c>
      <c r="E1091" s="1">
        <f>Forecast_Data!G1085</f>
        <v>1</v>
      </c>
      <c r="F1091" s="1">
        <f>Forecast_Data!H1085</f>
        <v>1</v>
      </c>
      <c r="G1091" s="1">
        <f>Forecast_Data!I1085</f>
        <v>0</v>
      </c>
      <c r="H1091" s="1">
        <f>Forecast_Data!J1085</f>
        <v>53</v>
      </c>
      <c r="I1091" s="1">
        <f>Forecast_Data!K1085</f>
        <v>1</v>
      </c>
      <c r="J1091" s="1" t="str">
        <f>Forecast_Data!L1085</f>
        <v>Sebastian Janikowski</v>
      </c>
      <c r="K1091" s="2">
        <f>VLOOKUP(J1091,Estimates!$C$9:$F$35,4,FALSE)</f>
        <v>14.353660016448901</v>
      </c>
      <c r="L1091" s="2">
        <f t="shared" si="69"/>
        <v>0.41460000000000008</v>
      </c>
      <c r="M1091" s="13">
        <f t="shared" si="70"/>
        <v>0.59577398615497656</v>
      </c>
      <c r="N1091" s="13">
        <f t="shared" si="71"/>
        <v>0.40422601384502344</v>
      </c>
      <c r="O1091" s="4">
        <f t="shared" si="72"/>
        <v>0.16339867026903707</v>
      </c>
    </row>
    <row r="1092" spans="1:15" x14ac:dyDescent="0.25">
      <c r="A1092" s="1">
        <f>Forecast_Data!C1086</f>
        <v>2014</v>
      </c>
      <c r="B1092" s="1">
        <v>1</v>
      </c>
      <c r="C1092" s="1">
        <f>Forecast_Data!E1086</f>
        <v>0</v>
      </c>
      <c r="D1092" s="1">
        <f>Forecast_Data!F1086</f>
        <v>0</v>
      </c>
      <c r="E1092" s="1">
        <f>Forecast_Data!G1086</f>
        <v>1</v>
      </c>
      <c r="F1092" s="1">
        <f>Forecast_Data!H1086</f>
        <v>1</v>
      </c>
      <c r="G1092" s="1">
        <f>Forecast_Data!I1086</f>
        <v>0</v>
      </c>
      <c r="H1092" s="1">
        <f>Forecast_Data!J1086</f>
        <v>33</v>
      </c>
      <c r="I1092" s="1">
        <f>Forecast_Data!K1086</f>
        <v>1</v>
      </c>
      <c r="J1092" s="1" t="str">
        <f>Forecast_Data!L1086</f>
        <v>Sebastian Janikowski</v>
      </c>
      <c r="K1092" s="2">
        <f>VLOOKUP(J1092,Estimates!$C$9:$F$35,4,FALSE)</f>
        <v>14.353660016448901</v>
      </c>
      <c r="L1092" s="2">
        <f t="shared" si="69"/>
        <v>0.41460000000000008</v>
      </c>
      <c r="M1092" s="13">
        <f t="shared" si="70"/>
        <v>0.92674605634058627</v>
      </c>
      <c r="N1092" s="13">
        <f t="shared" si="71"/>
        <v>7.3253943659413734E-2</v>
      </c>
      <c r="O1092" s="4">
        <f t="shared" si="72"/>
        <v>5.366140261656562E-3</v>
      </c>
    </row>
    <row r="1093" spans="1:15" x14ac:dyDescent="0.25">
      <c r="A1093" s="1">
        <f>Forecast_Data!C1087</f>
        <v>2014</v>
      </c>
      <c r="B1093" s="1">
        <v>1</v>
      </c>
      <c r="C1093" s="1">
        <f>Forecast_Data!E1087</f>
        <v>0</v>
      </c>
      <c r="D1093" s="1">
        <f>Forecast_Data!F1087</f>
        <v>0</v>
      </c>
      <c r="E1093" s="1">
        <f>Forecast_Data!G1087</f>
        <v>1</v>
      </c>
      <c r="F1093" s="1">
        <f>Forecast_Data!H1087</f>
        <v>1</v>
      </c>
      <c r="G1093" s="1">
        <f>Forecast_Data!I1087</f>
        <v>0</v>
      </c>
      <c r="H1093" s="1">
        <f>Forecast_Data!J1087</f>
        <v>45</v>
      </c>
      <c r="I1093" s="1">
        <f>Forecast_Data!K1087</f>
        <v>1</v>
      </c>
      <c r="J1093" s="1" t="str">
        <f>Forecast_Data!L1087</f>
        <v>Sebastian Janikowski</v>
      </c>
      <c r="K1093" s="2">
        <f>VLOOKUP(J1093,Estimates!$C$9:$F$35,4,FALSE)</f>
        <v>14.353660016448901</v>
      </c>
      <c r="L1093" s="2">
        <f t="shared" si="69"/>
        <v>0.41460000000000008</v>
      </c>
      <c r="M1093" s="13">
        <f t="shared" si="70"/>
        <v>0.78522332771939585</v>
      </c>
      <c r="N1093" s="13">
        <f t="shared" si="71"/>
        <v>0.21477667228060415</v>
      </c>
      <c r="O1093" s="4">
        <f t="shared" si="72"/>
        <v>4.6129018955930037E-2</v>
      </c>
    </row>
    <row r="1094" spans="1:15" x14ac:dyDescent="0.25">
      <c r="A1094" s="1">
        <f>Forecast_Data!C1088</f>
        <v>2014</v>
      </c>
      <c r="B1094" s="1">
        <v>1</v>
      </c>
      <c r="C1094" s="1">
        <f>Forecast_Data!E1088</f>
        <v>0</v>
      </c>
      <c r="D1094" s="1">
        <f>Forecast_Data!F1088</f>
        <v>0</v>
      </c>
      <c r="E1094" s="1">
        <f>Forecast_Data!G1088</f>
        <v>1</v>
      </c>
      <c r="F1094" s="1">
        <f>Forecast_Data!H1088</f>
        <v>1</v>
      </c>
      <c r="G1094" s="1">
        <f>Forecast_Data!I1088</f>
        <v>0</v>
      </c>
      <c r="H1094" s="1">
        <f>Forecast_Data!J1088</f>
        <v>36</v>
      </c>
      <c r="I1094" s="1">
        <f>Forecast_Data!K1088</f>
        <v>1</v>
      </c>
      <c r="J1094" s="1" t="str">
        <f>Forecast_Data!L1088</f>
        <v>Sebastian Janikowski</v>
      </c>
      <c r="K1094" s="2">
        <f>VLOOKUP(J1094,Estimates!$C$9:$F$35,4,FALSE)</f>
        <v>14.353660016448901</v>
      </c>
      <c r="L1094" s="2">
        <f t="shared" si="69"/>
        <v>0.41460000000000008</v>
      </c>
      <c r="M1094" s="13">
        <f t="shared" si="70"/>
        <v>0.89914698991829634</v>
      </c>
      <c r="N1094" s="13">
        <f t="shared" si="71"/>
        <v>0.10085301008170366</v>
      </c>
      <c r="O1094" s="4">
        <f t="shared" si="72"/>
        <v>1.017132964254022E-2</v>
      </c>
    </row>
    <row r="1095" spans="1:15" x14ac:dyDescent="0.25">
      <c r="A1095" s="1">
        <f>Forecast_Data!C1089</f>
        <v>2014</v>
      </c>
      <c r="B1095" s="1">
        <v>1</v>
      </c>
      <c r="C1095" s="1">
        <f>Forecast_Data!E1089</f>
        <v>0</v>
      </c>
      <c r="D1095" s="1">
        <f>Forecast_Data!F1089</f>
        <v>0</v>
      </c>
      <c r="E1095" s="1">
        <f>Forecast_Data!G1089</f>
        <v>1</v>
      </c>
      <c r="F1095" s="1">
        <f>Forecast_Data!H1089</f>
        <v>1</v>
      </c>
      <c r="G1095" s="1">
        <f>Forecast_Data!I1089</f>
        <v>0</v>
      </c>
      <c r="H1095" s="1">
        <f>Forecast_Data!J1089</f>
        <v>38</v>
      </c>
      <c r="I1095" s="1">
        <f>Forecast_Data!K1089</f>
        <v>1</v>
      </c>
      <c r="J1095" s="1" t="str">
        <f>Forecast_Data!L1089</f>
        <v>Sebastian Janikowski</v>
      </c>
      <c r="K1095" s="2">
        <f>VLOOKUP(J1095,Estimates!$C$9:$F$35,4,FALSE)</f>
        <v>14.353660016448901</v>
      </c>
      <c r="L1095" s="2">
        <f t="shared" si="69"/>
        <v>0.41460000000000008</v>
      </c>
      <c r="M1095" s="13">
        <f t="shared" si="70"/>
        <v>0.87838993710297952</v>
      </c>
      <c r="N1095" s="13">
        <f t="shared" si="71"/>
        <v>0.12161006289702048</v>
      </c>
      <c r="O1095" s="4">
        <f t="shared" si="72"/>
        <v>1.4789007397817277E-2</v>
      </c>
    </row>
    <row r="1096" spans="1:15" x14ac:dyDescent="0.25">
      <c r="A1096" s="1">
        <f>Forecast_Data!C1090</f>
        <v>2014</v>
      </c>
      <c r="B1096" s="1">
        <v>1</v>
      </c>
      <c r="C1096" s="1">
        <f>Forecast_Data!E1090</f>
        <v>0</v>
      </c>
      <c r="D1096" s="1">
        <f>Forecast_Data!F1090</f>
        <v>0</v>
      </c>
      <c r="E1096" s="1">
        <f>Forecast_Data!G1090</f>
        <v>1</v>
      </c>
      <c r="F1096" s="1">
        <f>Forecast_Data!H1090</f>
        <v>1</v>
      </c>
      <c r="G1096" s="1">
        <f>Forecast_Data!I1090</f>
        <v>0</v>
      </c>
      <c r="H1096" s="1">
        <f>Forecast_Data!J1090</f>
        <v>49</v>
      </c>
      <c r="I1096" s="1">
        <f>Forecast_Data!K1090</f>
        <v>1</v>
      </c>
      <c r="J1096" s="1" t="str">
        <f>Forecast_Data!L1090</f>
        <v>Sebastian Janikowski</v>
      </c>
      <c r="K1096" s="2">
        <f>VLOOKUP(J1096,Estimates!$C$9:$F$35,4,FALSE)</f>
        <v>14.353660016448901</v>
      </c>
      <c r="L1096" s="2">
        <f t="shared" si="69"/>
        <v>0.41460000000000008</v>
      </c>
      <c r="M1096" s="13">
        <f t="shared" si="70"/>
        <v>0.70680762395350905</v>
      </c>
      <c r="N1096" s="13">
        <f t="shared" si="71"/>
        <v>0.29319237604649095</v>
      </c>
      <c r="O1096" s="4">
        <f t="shared" si="72"/>
        <v>8.596176937178697E-2</v>
      </c>
    </row>
    <row r="1097" spans="1:15" x14ac:dyDescent="0.25">
      <c r="A1097" s="1">
        <f>Forecast_Data!C1091</f>
        <v>2014</v>
      </c>
      <c r="B1097" s="1">
        <v>1</v>
      </c>
      <c r="C1097" s="1">
        <f>Forecast_Data!E1091</f>
        <v>0</v>
      </c>
      <c r="D1097" s="1">
        <f>Forecast_Data!F1091</f>
        <v>0</v>
      </c>
      <c r="E1097" s="1">
        <f>Forecast_Data!G1091</f>
        <v>1</v>
      </c>
      <c r="F1097" s="1">
        <f>Forecast_Data!H1091</f>
        <v>1</v>
      </c>
      <c r="G1097" s="1">
        <f>Forecast_Data!I1091</f>
        <v>0</v>
      </c>
      <c r="H1097" s="1">
        <f>Forecast_Data!J1091</f>
        <v>48</v>
      </c>
      <c r="I1097" s="1">
        <f>Forecast_Data!K1091</f>
        <v>0</v>
      </c>
      <c r="J1097" s="1" t="str">
        <f>Forecast_Data!L1091</f>
        <v>Sebastian Janikowski</v>
      </c>
      <c r="K1097" s="2">
        <f>VLOOKUP(J1097,Estimates!$C$9:$F$35,4,FALSE)</f>
        <v>14.353660016448901</v>
      </c>
      <c r="L1097" s="2">
        <f t="shared" ref="L1097:L1160" si="73">IF(A1097=2012,$A$5,IF(A1097=2013,$B$5,IF(A1097=2014,$C$5,$D$5)))</f>
        <v>0.41460000000000008</v>
      </c>
      <c r="M1097" s="13">
        <f t="shared" ref="M1097:M1160" si="74">1/(1+EXP(-(SUMPRODUCT($A$3:$G$3,B1097:H1097)+$H$3*H1097^2+$I$3*H1097^3+K1097+L1097)))</f>
        <v>0.72896669703135264</v>
      </c>
      <c r="N1097" s="13">
        <f t="shared" ref="N1097:N1160" si="75">I1097-M1097</f>
        <v>-0.72896669703135264</v>
      </c>
      <c r="O1097" s="4">
        <f t="shared" ref="O1097:O1160" si="76">N1097^2</f>
        <v>0.53139244538079988</v>
      </c>
    </row>
    <row r="1098" spans="1:15" x14ac:dyDescent="0.25">
      <c r="A1098" s="1">
        <f>Forecast_Data!C1092</f>
        <v>2015</v>
      </c>
      <c r="B1098" s="1">
        <v>1</v>
      </c>
      <c r="C1098" s="1">
        <f>Forecast_Data!E1092</f>
        <v>0</v>
      </c>
      <c r="D1098" s="1">
        <f>Forecast_Data!F1092</f>
        <v>0</v>
      </c>
      <c r="E1098" s="1">
        <f>Forecast_Data!G1092</f>
        <v>0</v>
      </c>
      <c r="F1098" s="1">
        <f>Forecast_Data!H1092</f>
        <v>1</v>
      </c>
      <c r="G1098" s="1">
        <f>Forecast_Data!I1092</f>
        <v>0</v>
      </c>
      <c r="H1098" s="1">
        <f>Forecast_Data!J1092</f>
        <v>23</v>
      </c>
      <c r="I1098" s="1">
        <f>Forecast_Data!K1092</f>
        <v>1</v>
      </c>
      <c r="J1098" s="1" t="str">
        <f>Forecast_Data!L1092</f>
        <v>Sebastian Janikowski</v>
      </c>
      <c r="K1098" s="2">
        <f>VLOOKUP(J1098,Estimates!$C$9:$F$35,4,FALSE)</f>
        <v>14.353660016448901</v>
      </c>
      <c r="L1098" s="2">
        <f t="shared" si="73"/>
        <v>0.45660000000000001</v>
      </c>
      <c r="M1098" s="13">
        <f t="shared" si="74"/>
        <v>0.98867117732107734</v>
      </c>
      <c r="N1098" s="13">
        <f t="shared" si="75"/>
        <v>1.1328822678922656E-2</v>
      </c>
      <c r="O1098" s="4">
        <f t="shared" si="76"/>
        <v>1.2834222329047231E-4</v>
      </c>
    </row>
    <row r="1099" spans="1:15" x14ac:dyDescent="0.25">
      <c r="A1099" s="1">
        <f>Forecast_Data!C1093</f>
        <v>2015</v>
      </c>
      <c r="B1099" s="1">
        <v>1</v>
      </c>
      <c r="C1099" s="1">
        <f>Forecast_Data!E1093</f>
        <v>0</v>
      </c>
      <c r="D1099" s="1">
        <f>Forecast_Data!F1093</f>
        <v>0</v>
      </c>
      <c r="E1099" s="1">
        <f>Forecast_Data!G1093</f>
        <v>0</v>
      </c>
      <c r="F1099" s="1">
        <f>Forecast_Data!H1093</f>
        <v>1</v>
      </c>
      <c r="G1099" s="1">
        <f>Forecast_Data!I1093</f>
        <v>0</v>
      </c>
      <c r="H1099" s="1">
        <f>Forecast_Data!J1093</f>
        <v>46</v>
      </c>
      <c r="I1099" s="1">
        <f>Forecast_Data!K1093</f>
        <v>1</v>
      </c>
      <c r="J1099" s="1" t="str">
        <f>Forecast_Data!L1093</f>
        <v>Sebastian Janikowski</v>
      </c>
      <c r="K1099" s="2">
        <f>VLOOKUP(J1099,Estimates!$C$9:$F$35,4,FALSE)</f>
        <v>14.353660016448901</v>
      </c>
      <c r="L1099" s="2">
        <f t="shared" si="73"/>
        <v>0.45660000000000001</v>
      </c>
      <c r="M1099" s="13">
        <f t="shared" si="74"/>
        <v>0.80828800171264203</v>
      </c>
      <c r="N1099" s="13">
        <f t="shared" si="75"/>
        <v>0.19171199828735797</v>
      </c>
      <c r="O1099" s="4">
        <f t="shared" si="76"/>
        <v>3.6753490287331943E-2</v>
      </c>
    </row>
    <row r="1100" spans="1:15" x14ac:dyDescent="0.25">
      <c r="A1100" s="1">
        <f>Forecast_Data!C1094</f>
        <v>2015</v>
      </c>
      <c r="B1100" s="1">
        <v>1</v>
      </c>
      <c r="C1100" s="1">
        <f>Forecast_Data!E1094</f>
        <v>0</v>
      </c>
      <c r="D1100" s="1">
        <f>Forecast_Data!F1094</f>
        <v>0</v>
      </c>
      <c r="E1100" s="1">
        <f>Forecast_Data!G1094</f>
        <v>0</v>
      </c>
      <c r="F1100" s="1">
        <f>Forecast_Data!H1094</f>
        <v>1</v>
      </c>
      <c r="G1100" s="1">
        <f>Forecast_Data!I1094</f>
        <v>0</v>
      </c>
      <c r="H1100" s="1">
        <f>Forecast_Data!J1094</f>
        <v>48</v>
      </c>
      <c r="I1100" s="1">
        <f>Forecast_Data!K1094</f>
        <v>1</v>
      </c>
      <c r="J1100" s="1" t="str">
        <f>Forecast_Data!L1094</f>
        <v>Sebastian Janikowski</v>
      </c>
      <c r="K1100" s="2">
        <f>VLOOKUP(J1100,Estimates!$C$9:$F$35,4,FALSE)</f>
        <v>14.353660016448901</v>
      </c>
      <c r="L1100" s="2">
        <f t="shared" si="73"/>
        <v>0.45660000000000001</v>
      </c>
      <c r="M1100" s="13">
        <f t="shared" si="74"/>
        <v>0.77406362364521208</v>
      </c>
      <c r="N1100" s="13">
        <f t="shared" si="75"/>
        <v>0.22593637635478792</v>
      </c>
      <c r="O1100" s="4">
        <f t="shared" si="76"/>
        <v>5.104724616033237E-2</v>
      </c>
    </row>
    <row r="1101" spans="1:15" x14ac:dyDescent="0.25">
      <c r="A1101" s="1">
        <f>Forecast_Data!C1095</f>
        <v>2015</v>
      </c>
      <c r="B1101" s="1">
        <v>1</v>
      </c>
      <c r="C1101" s="1">
        <f>Forecast_Data!E1095</f>
        <v>0</v>
      </c>
      <c r="D1101" s="1">
        <f>Forecast_Data!F1095</f>
        <v>0</v>
      </c>
      <c r="E1101" s="1">
        <f>Forecast_Data!G1095</f>
        <v>1</v>
      </c>
      <c r="F1101" s="1">
        <f>Forecast_Data!H1095</f>
        <v>1</v>
      </c>
      <c r="G1101" s="1">
        <f>Forecast_Data!I1095</f>
        <v>0</v>
      </c>
      <c r="H1101" s="1">
        <f>Forecast_Data!J1095</f>
        <v>23</v>
      </c>
      <c r="I1101" s="1">
        <f>Forecast_Data!K1095</f>
        <v>1</v>
      </c>
      <c r="J1101" s="1" t="str">
        <f>Forecast_Data!L1095</f>
        <v>Sebastian Janikowski</v>
      </c>
      <c r="K1101" s="2">
        <f>VLOOKUP(J1101,Estimates!$C$9:$F$35,4,FALSE)</f>
        <v>14.353660016448901</v>
      </c>
      <c r="L1101" s="2">
        <f t="shared" si="73"/>
        <v>0.45660000000000001</v>
      </c>
      <c r="M1101" s="13">
        <f t="shared" si="74"/>
        <v>0.98619736997893914</v>
      </c>
      <c r="N1101" s="13">
        <f t="shared" si="75"/>
        <v>1.3802630021060858E-2</v>
      </c>
      <c r="O1101" s="4">
        <f t="shared" si="76"/>
        <v>1.9051259549829046E-4</v>
      </c>
    </row>
    <row r="1102" spans="1:15" x14ac:dyDescent="0.25">
      <c r="A1102" s="1">
        <f>Forecast_Data!C1096</f>
        <v>2015</v>
      </c>
      <c r="B1102" s="1">
        <v>1</v>
      </c>
      <c r="C1102" s="1">
        <f>Forecast_Data!E1096</f>
        <v>0</v>
      </c>
      <c r="D1102" s="1">
        <f>Forecast_Data!F1096</f>
        <v>0</v>
      </c>
      <c r="E1102" s="1">
        <f>Forecast_Data!G1096</f>
        <v>1</v>
      </c>
      <c r="F1102" s="1">
        <f>Forecast_Data!H1096</f>
        <v>1</v>
      </c>
      <c r="G1102" s="1">
        <f>Forecast_Data!I1096</f>
        <v>0</v>
      </c>
      <c r="H1102" s="1">
        <f>Forecast_Data!J1096</f>
        <v>35</v>
      </c>
      <c r="I1102" s="1">
        <f>Forecast_Data!K1096</f>
        <v>1</v>
      </c>
      <c r="J1102" s="1" t="str">
        <f>Forecast_Data!L1096</f>
        <v>Sebastian Janikowski</v>
      </c>
      <c r="K1102" s="2">
        <f>VLOOKUP(J1102,Estimates!$C$9:$F$35,4,FALSE)</f>
        <v>14.353660016448901</v>
      </c>
      <c r="L1102" s="2">
        <f t="shared" si="73"/>
        <v>0.45660000000000001</v>
      </c>
      <c r="M1102" s="13">
        <f t="shared" si="74"/>
        <v>0.91223071866463434</v>
      </c>
      <c r="N1102" s="13">
        <f t="shared" si="75"/>
        <v>8.7769281335365656E-2</v>
      </c>
      <c r="O1102" s="4">
        <f t="shared" si="76"/>
        <v>7.703446746126566E-3</v>
      </c>
    </row>
    <row r="1103" spans="1:15" x14ac:dyDescent="0.25">
      <c r="A1103" s="1">
        <f>Forecast_Data!C1097</f>
        <v>2015</v>
      </c>
      <c r="B1103" s="1">
        <v>1</v>
      </c>
      <c r="C1103" s="1">
        <f>Forecast_Data!E1097</f>
        <v>0</v>
      </c>
      <c r="D1103" s="1">
        <f>Forecast_Data!F1097</f>
        <v>0</v>
      </c>
      <c r="E1103" s="1">
        <f>Forecast_Data!G1097</f>
        <v>1</v>
      </c>
      <c r="F1103" s="1">
        <f>Forecast_Data!H1097</f>
        <v>1</v>
      </c>
      <c r="G1103" s="1">
        <f>Forecast_Data!I1097</f>
        <v>0</v>
      </c>
      <c r="H1103" s="1">
        <f>Forecast_Data!J1097</f>
        <v>29</v>
      </c>
      <c r="I1103" s="1">
        <f>Forecast_Data!K1097</f>
        <v>1</v>
      </c>
      <c r="J1103" s="1" t="str">
        <f>Forecast_Data!L1097</f>
        <v>Sebastian Janikowski</v>
      </c>
      <c r="K1103" s="2">
        <f>VLOOKUP(J1103,Estimates!$C$9:$F$35,4,FALSE)</f>
        <v>14.353660016448901</v>
      </c>
      <c r="L1103" s="2">
        <f t="shared" si="73"/>
        <v>0.45660000000000001</v>
      </c>
      <c r="M1103" s="13">
        <f t="shared" si="74"/>
        <v>0.95849103769800581</v>
      </c>
      <c r="N1103" s="13">
        <f t="shared" si="75"/>
        <v>4.150896230199419E-2</v>
      </c>
      <c r="O1103" s="4">
        <f t="shared" si="76"/>
        <v>1.7229939513883749E-3</v>
      </c>
    </row>
    <row r="1104" spans="1:15" x14ac:dyDescent="0.25">
      <c r="A1104" s="1">
        <f>Forecast_Data!C1098</f>
        <v>2015</v>
      </c>
      <c r="B1104" s="1">
        <v>1</v>
      </c>
      <c r="C1104" s="1">
        <f>Forecast_Data!E1098</f>
        <v>0</v>
      </c>
      <c r="D1104" s="1">
        <f>Forecast_Data!F1098</f>
        <v>0</v>
      </c>
      <c r="E1104" s="1">
        <f>Forecast_Data!G1098</f>
        <v>1</v>
      </c>
      <c r="F1104" s="1">
        <f>Forecast_Data!H1098</f>
        <v>1</v>
      </c>
      <c r="G1104" s="1">
        <f>Forecast_Data!I1098</f>
        <v>0</v>
      </c>
      <c r="H1104" s="1">
        <f>Forecast_Data!J1098</f>
        <v>41</v>
      </c>
      <c r="I1104" s="1">
        <f>Forecast_Data!K1098</f>
        <v>1</v>
      </c>
      <c r="J1104" s="1" t="str">
        <f>Forecast_Data!L1098</f>
        <v>Sebastian Janikowski</v>
      </c>
      <c r="K1104" s="2">
        <f>VLOOKUP(J1104,Estimates!$C$9:$F$35,4,FALSE)</f>
        <v>14.353660016448901</v>
      </c>
      <c r="L1104" s="2">
        <f t="shared" si="73"/>
        <v>0.45660000000000001</v>
      </c>
      <c r="M1104" s="13">
        <f t="shared" si="74"/>
        <v>0.84861432961687133</v>
      </c>
      <c r="N1104" s="13">
        <f t="shared" si="75"/>
        <v>0.15138567038312867</v>
      </c>
      <c r="O1104" s="4">
        <f t="shared" si="76"/>
        <v>2.2917621197349282E-2</v>
      </c>
    </row>
    <row r="1105" spans="1:15" x14ac:dyDescent="0.25">
      <c r="A1105" s="1">
        <f>Forecast_Data!C1099</f>
        <v>2015</v>
      </c>
      <c r="B1105" s="1">
        <v>1</v>
      </c>
      <c r="C1105" s="1">
        <f>Forecast_Data!E1099</f>
        <v>0</v>
      </c>
      <c r="D1105" s="1">
        <f>Forecast_Data!F1099</f>
        <v>0</v>
      </c>
      <c r="E1105" s="1">
        <f>Forecast_Data!G1099</f>
        <v>1</v>
      </c>
      <c r="F1105" s="1">
        <f>Forecast_Data!H1099</f>
        <v>1</v>
      </c>
      <c r="G1105" s="1">
        <f>Forecast_Data!I1099</f>
        <v>0</v>
      </c>
      <c r="H1105" s="1">
        <f>Forecast_Data!J1099</f>
        <v>38</v>
      </c>
      <c r="I1105" s="1">
        <f>Forecast_Data!K1099</f>
        <v>0</v>
      </c>
      <c r="J1105" s="1" t="str">
        <f>Forecast_Data!L1099</f>
        <v>Sebastian Janikowski</v>
      </c>
      <c r="K1105" s="2">
        <f>VLOOKUP(J1105,Estimates!$C$9:$F$35,4,FALSE)</f>
        <v>14.353660016448901</v>
      </c>
      <c r="L1105" s="2">
        <f t="shared" si="73"/>
        <v>0.45660000000000001</v>
      </c>
      <c r="M1105" s="13">
        <f t="shared" si="74"/>
        <v>0.88280559701737582</v>
      </c>
      <c r="N1105" s="13">
        <f t="shared" si="75"/>
        <v>-0.88280559701737582</v>
      </c>
      <c r="O1105" s="4">
        <f t="shared" si="76"/>
        <v>0.77934572212520536</v>
      </c>
    </row>
    <row r="1106" spans="1:15" x14ac:dyDescent="0.25">
      <c r="A1106" s="1">
        <f>Forecast_Data!C1100</f>
        <v>2015</v>
      </c>
      <c r="B1106" s="1">
        <v>1</v>
      </c>
      <c r="C1106" s="1">
        <f>Forecast_Data!E1100</f>
        <v>0</v>
      </c>
      <c r="D1106" s="1">
        <f>Forecast_Data!F1100</f>
        <v>0</v>
      </c>
      <c r="E1106" s="1">
        <f>Forecast_Data!G1100</f>
        <v>1</v>
      </c>
      <c r="F1106" s="1">
        <f>Forecast_Data!H1100</f>
        <v>1</v>
      </c>
      <c r="G1106" s="1">
        <f>Forecast_Data!I1100</f>
        <v>0</v>
      </c>
      <c r="H1106" s="1">
        <f>Forecast_Data!J1100</f>
        <v>40</v>
      </c>
      <c r="I1106" s="1">
        <f>Forecast_Data!K1100</f>
        <v>0</v>
      </c>
      <c r="J1106" s="1" t="str">
        <f>Forecast_Data!L1100</f>
        <v>Sebastian Janikowski</v>
      </c>
      <c r="K1106" s="2">
        <f>VLOOKUP(J1106,Estimates!$C$9:$F$35,4,FALSE)</f>
        <v>14.353660016448901</v>
      </c>
      <c r="L1106" s="2">
        <f t="shared" si="73"/>
        <v>0.45660000000000001</v>
      </c>
      <c r="M1106" s="13">
        <f t="shared" si="74"/>
        <v>0.86062596861080698</v>
      </c>
      <c r="N1106" s="13">
        <f t="shared" si="75"/>
        <v>-0.86062596861080698</v>
      </c>
      <c r="O1106" s="4">
        <f t="shared" si="76"/>
        <v>0.74067705784728977</v>
      </c>
    </row>
    <row r="1107" spans="1:15" x14ac:dyDescent="0.25">
      <c r="A1107" s="1">
        <f>Forecast_Data!C1101</f>
        <v>2015</v>
      </c>
      <c r="B1107" s="1">
        <v>1</v>
      </c>
      <c r="C1107" s="1">
        <f>Forecast_Data!E1101</f>
        <v>0</v>
      </c>
      <c r="D1107" s="1">
        <f>Forecast_Data!F1101</f>
        <v>0</v>
      </c>
      <c r="E1107" s="1">
        <f>Forecast_Data!G1101</f>
        <v>1</v>
      </c>
      <c r="F1107" s="1">
        <f>Forecast_Data!H1101</f>
        <v>1</v>
      </c>
      <c r="G1107" s="1">
        <f>Forecast_Data!I1101</f>
        <v>0</v>
      </c>
      <c r="H1107" s="1">
        <f>Forecast_Data!J1101</f>
        <v>50</v>
      </c>
      <c r="I1107" s="1">
        <f>Forecast_Data!K1101</f>
        <v>1</v>
      </c>
      <c r="J1107" s="1" t="str">
        <f>Forecast_Data!L1101</f>
        <v>Sebastian Janikowski</v>
      </c>
      <c r="K1107" s="2">
        <f>VLOOKUP(J1107,Estimates!$C$9:$F$35,4,FALSE)</f>
        <v>14.353660016448901</v>
      </c>
      <c r="L1107" s="2">
        <f t="shared" si="73"/>
        <v>0.45660000000000001</v>
      </c>
      <c r="M1107" s="13">
        <f t="shared" si="74"/>
        <v>0.69162932796641319</v>
      </c>
      <c r="N1107" s="13">
        <f t="shared" si="75"/>
        <v>0.30837067203358681</v>
      </c>
      <c r="O1107" s="4">
        <f t="shared" si="76"/>
        <v>9.5092471370445963E-2</v>
      </c>
    </row>
    <row r="1108" spans="1:15" x14ac:dyDescent="0.25">
      <c r="A1108" s="1">
        <f>Forecast_Data!C1102</f>
        <v>2015</v>
      </c>
      <c r="B1108" s="1">
        <v>1</v>
      </c>
      <c r="C1108" s="1">
        <f>Forecast_Data!E1102</f>
        <v>0</v>
      </c>
      <c r="D1108" s="1">
        <f>Forecast_Data!F1102</f>
        <v>0</v>
      </c>
      <c r="E1108" s="1">
        <f>Forecast_Data!G1102</f>
        <v>0</v>
      </c>
      <c r="F1108" s="1">
        <f>Forecast_Data!H1102</f>
        <v>1</v>
      </c>
      <c r="G1108" s="1">
        <f>Forecast_Data!I1102</f>
        <v>0</v>
      </c>
      <c r="H1108" s="1">
        <f>Forecast_Data!J1102</f>
        <v>29</v>
      </c>
      <c r="I1108" s="1">
        <f>Forecast_Data!K1102</f>
        <v>1</v>
      </c>
      <c r="J1108" s="1" t="str">
        <f>Forecast_Data!L1102</f>
        <v>Sebastian Janikowski</v>
      </c>
      <c r="K1108" s="2">
        <f>VLOOKUP(J1108,Estimates!$C$9:$F$35,4,FALSE)</f>
        <v>14.353660016448901</v>
      </c>
      <c r="L1108" s="2">
        <f t="shared" si="73"/>
        <v>0.45660000000000001</v>
      </c>
      <c r="M1108" s="13">
        <f t="shared" si="74"/>
        <v>0.96575815911349183</v>
      </c>
      <c r="N1108" s="13">
        <f t="shared" si="75"/>
        <v>3.4241840886508168E-2</v>
      </c>
      <c r="O1108" s="4">
        <f t="shared" si="76"/>
        <v>1.1725036672969424E-3</v>
      </c>
    </row>
    <row r="1109" spans="1:15" x14ac:dyDescent="0.25">
      <c r="A1109" s="1">
        <f>Forecast_Data!C1103</f>
        <v>2015</v>
      </c>
      <c r="B1109" s="1">
        <v>1</v>
      </c>
      <c r="C1109" s="1">
        <f>Forecast_Data!E1103</f>
        <v>0</v>
      </c>
      <c r="D1109" s="1">
        <f>Forecast_Data!F1103</f>
        <v>0</v>
      </c>
      <c r="E1109" s="1">
        <f>Forecast_Data!G1103</f>
        <v>0</v>
      </c>
      <c r="F1109" s="1">
        <f>Forecast_Data!H1103</f>
        <v>1</v>
      </c>
      <c r="G1109" s="1">
        <f>Forecast_Data!I1103</f>
        <v>0</v>
      </c>
      <c r="H1109" s="1">
        <f>Forecast_Data!J1103</f>
        <v>32</v>
      </c>
      <c r="I1109" s="1">
        <f>Forecast_Data!K1103</f>
        <v>1</v>
      </c>
      <c r="J1109" s="1" t="str">
        <f>Forecast_Data!L1103</f>
        <v>Sebastian Janikowski</v>
      </c>
      <c r="K1109" s="2">
        <f>VLOOKUP(J1109,Estimates!$C$9:$F$35,4,FALSE)</f>
        <v>14.353660016448901</v>
      </c>
      <c r="L1109" s="2">
        <f t="shared" si="73"/>
        <v>0.45660000000000001</v>
      </c>
      <c r="M1109" s="13">
        <f t="shared" si="74"/>
        <v>0.94825627811894786</v>
      </c>
      <c r="N1109" s="13">
        <f t="shared" si="75"/>
        <v>5.174372188105214E-2</v>
      </c>
      <c r="O1109" s="4">
        <f t="shared" si="76"/>
        <v>2.6774127541036741E-3</v>
      </c>
    </row>
    <row r="1110" spans="1:15" x14ac:dyDescent="0.25">
      <c r="A1110" s="1">
        <f>Forecast_Data!C1104</f>
        <v>2015</v>
      </c>
      <c r="B1110" s="1">
        <v>1</v>
      </c>
      <c r="C1110" s="1">
        <f>Forecast_Data!E1104</f>
        <v>0</v>
      </c>
      <c r="D1110" s="1">
        <f>Forecast_Data!F1104</f>
        <v>0</v>
      </c>
      <c r="E1110" s="1">
        <f>Forecast_Data!G1104</f>
        <v>0</v>
      </c>
      <c r="F1110" s="1">
        <f>Forecast_Data!H1104</f>
        <v>1</v>
      </c>
      <c r="G1110" s="1">
        <f>Forecast_Data!I1104</f>
        <v>0</v>
      </c>
      <c r="H1110" s="1">
        <f>Forecast_Data!J1104</f>
        <v>31</v>
      </c>
      <c r="I1110" s="1">
        <f>Forecast_Data!K1104</f>
        <v>1</v>
      </c>
      <c r="J1110" s="1" t="str">
        <f>Forecast_Data!L1104</f>
        <v>Sebastian Janikowski</v>
      </c>
      <c r="K1110" s="2">
        <f>VLOOKUP(J1110,Estimates!$C$9:$F$35,4,FALSE)</f>
        <v>14.353660016448901</v>
      </c>
      <c r="L1110" s="2">
        <f t="shared" si="73"/>
        <v>0.45660000000000001</v>
      </c>
      <c r="M1110" s="13">
        <f t="shared" si="74"/>
        <v>0.95452254883256715</v>
      </c>
      <c r="N1110" s="13">
        <f t="shared" si="75"/>
        <v>4.5477451167432847E-2</v>
      </c>
      <c r="O1110" s="4">
        <f t="shared" si="76"/>
        <v>2.0681985646862394E-3</v>
      </c>
    </row>
    <row r="1111" spans="1:15" x14ac:dyDescent="0.25">
      <c r="A1111" s="1">
        <f>Forecast_Data!C1105</f>
        <v>2015</v>
      </c>
      <c r="B1111" s="1">
        <v>1</v>
      </c>
      <c r="C1111" s="1">
        <f>Forecast_Data!E1105</f>
        <v>0</v>
      </c>
      <c r="D1111" s="1">
        <f>Forecast_Data!F1105</f>
        <v>0</v>
      </c>
      <c r="E1111" s="1">
        <f>Forecast_Data!G1105</f>
        <v>0</v>
      </c>
      <c r="F1111" s="1">
        <f>Forecast_Data!H1105</f>
        <v>1</v>
      </c>
      <c r="G1111" s="1">
        <f>Forecast_Data!I1105</f>
        <v>0</v>
      </c>
      <c r="H1111" s="1">
        <f>Forecast_Data!J1105</f>
        <v>52</v>
      </c>
      <c r="I1111" s="1">
        <f>Forecast_Data!K1105</f>
        <v>0</v>
      </c>
      <c r="J1111" s="1" t="str">
        <f>Forecast_Data!L1105</f>
        <v>Sebastian Janikowski</v>
      </c>
      <c r="K1111" s="2">
        <f>VLOOKUP(J1111,Estimates!$C$9:$F$35,4,FALSE)</f>
        <v>14.353660016448901</v>
      </c>
      <c r="L1111" s="2">
        <f t="shared" si="73"/>
        <v>0.45660000000000001</v>
      </c>
      <c r="M1111" s="13">
        <f t="shared" si="74"/>
        <v>0.68188262019414847</v>
      </c>
      <c r="N1111" s="13">
        <f t="shared" si="75"/>
        <v>-0.68188262019414847</v>
      </c>
      <c r="O1111" s="4">
        <f t="shared" si="76"/>
        <v>0.46496390772283736</v>
      </c>
    </row>
    <row r="1112" spans="1:15" x14ac:dyDescent="0.25">
      <c r="A1112" s="1">
        <f>Forecast_Data!C1106</f>
        <v>2015</v>
      </c>
      <c r="B1112" s="1">
        <v>1</v>
      </c>
      <c r="C1112" s="1">
        <f>Forecast_Data!E1106</f>
        <v>0</v>
      </c>
      <c r="D1112" s="1">
        <f>Forecast_Data!F1106</f>
        <v>0</v>
      </c>
      <c r="E1112" s="1">
        <f>Forecast_Data!G1106</f>
        <v>0</v>
      </c>
      <c r="F1112" s="1">
        <f>Forecast_Data!H1106</f>
        <v>1</v>
      </c>
      <c r="G1112" s="1">
        <f>Forecast_Data!I1106</f>
        <v>0</v>
      </c>
      <c r="H1112" s="1">
        <f>Forecast_Data!J1106</f>
        <v>52</v>
      </c>
      <c r="I1112" s="1">
        <f>Forecast_Data!K1106</f>
        <v>1</v>
      </c>
      <c r="J1112" s="1" t="str">
        <f>Forecast_Data!L1106</f>
        <v>Sebastian Janikowski</v>
      </c>
      <c r="K1112" s="2">
        <f>VLOOKUP(J1112,Estimates!$C$9:$F$35,4,FALSE)</f>
        <v>14.353660016448901</v>
      </c>
      <c r="L1112" s="2">
        <f t="shared" si="73"/>
        <v>0.45660000000000001</v>
      </c>
      <c r="M1112" s="13">
        <f t="shared" si="74"/>
        <v>0.68188262019414847</v>
      </c>
      <c r="N1112" s="13">
        <f t="shared" si="75"/>
        <v>0.31811737980585153</v>
      </c>
      <c r="O1112" s="4">
        <f t="shared" si="76"/>
        <v>0.1011986673345404</v>
      </c>
    </row>
    <row r="1113" spans="1:15" x14ac:dyDescent="0.25">
      <c r="A1113" s="1">
        <f>Forecast_Data!C1107</f>
        <v>2015</v>
      </c>
      <c r="B1113" s="1">
        <v>1</v>
      </c>
      <c r="C1113" s="1">
        <f>Forecast_Data!E1107</f>
        <v>0</v>
      </c>
      <c r="D1113" s="1">
        <f>Forecast_Data!F1107</f>
        <v>0</v>
      </c>
      <c r="E1113" s="1">
        <f>Forecast_Data!G1107</f>
        <v>0</v>
      </c>
      <c r="F1113" s="1">
        <f>Forecast_Data!H1107</f>
        <v>1</v>
      </c>
      <c r="G1113" s="1">
        <f>Forecast_Data!I1107</f>
        <v>0</v>
      </c>
      <c r="H1113" s="1">
        <f>Forecast_Data!J1107</f>
        <v>47</v>
      </c>
      <c r="I1113" s="1">
        <f>Forecast_Data!K1107</f>
        <v>1</v>
      </c>
      <c r="J1113" s="1" t="str">
        <f>Forecast_Data!L1107</f>
        <v>Sebastian Janikowski</v>
      </c>
      <c r="K1113" s="2">
        <f>VLOOKUP(J1113,Estimates!$C$9:$F$35,4,FALSE)</f>
        <v>14.353660016448901</v>
      </c>
      <c r="L1113" s="2">
        <f t="shared" si="73"/>
        <v>0.45660000000000001</v>
      </c>
      <c r="M1113" s="13">
        <f t="shared" si="74"/>
        <v>0.79196792653006975</v>
      </c>
      <c r="N1113" s="13">
        <f t="shared" si="75"/>
        <v>0.20803207346993025</v>
      </c>
      <c r="O1113" s="4">
        <f t="shared" si="76"/>
        <v>4.3277343592198453E-2</v>
      </c>
    </row>
    <row r="1114" spans="1:15" x14ac:dyDescent="0.25">
      <c r="A1114" s="1">
        <f>Forecast_Data!C1108</f>
        <v>2015</v>
      </c>
      <c r="B1114" s="1">
        <v>1</v>
      </c>
      <c r="C1114" s="1">
        <f>Forecast_Data!E1108</f>
        <v>1</v>
      </c>
      <c r="D1114" s="1">
        <f>Forecast_Data!F1108</f>
        <v>0</v>
      </c>
      <c r="E1114" s="1">
        <f>Forecast_Data!G1108</f>
        <v>0</v>
      </c>
      <c r="F1114" s="1">
        <f>Forecast_Data!H1108</f>
        <v>1</v>
      </c>
      <c r="G1114" s="1">
        <f>Forecast_Data!I1108</f>
        <v>0</v>
      </c>
      <c r="H1114" s="1">
        <f>Forecast_Data!J1108</f>
        <v>24</v>
      </c>
      <c r="I1114" s="1">
        <f>Forecast_Data!K1108</f>
        <v>1</v>
      </c>
      <c r="J1114" s="1" t="str">
        <f>Forecast_Data!L1108</f>
        <v>Sebastian Janikowski</v>
      </c>
      <c r="K1114" s="2">
        <f>VLOOKUP(J1114,Estimates!$C$9:$F$35,4,FALSE)</f>
        <v>14.353660016448901</v>
      </c>
      <c r="L1114" s="2">
        <f t="shared" si="73"/>
        <v>0.45660000000000001</v>
      </c>
      <c r="M1114" s="13">
        <f t="shared" si="74"/>
        <v>0.98106174679642022</v>
      </c>
      <c r="N1114" s="13">
        <f t="shared" si="75"/>
        <v>1.893825320357978E-2</v>
      </c>
      <c r="O1114" s="4">
        <f t="shared" si="76"/>
        <v>3.5865743440289979E-4</v>
      </c>
    </row>
    <row r="1115" spans="1:15" x14ac:dyDescent="0.25">
      <c r="A1115" s="1">
        <f>Forecast_Data!C1109</f>
        <v>2015</v>
      </c>
      <c r="B1115" s="1">
        <v>1</v>
      </c>
      <c r="C1115" s="1">
        <f>Forecast_Data!E1109</f>
        <v>0</v>
      </c>
      <c r="D1115" s="1">
        <f>Forecast_Data!F1109</f>
        <v>0</v>
      </c>
      <c r="E1115" s="1">
        <f>Forecast_Data!G1109</f>
        <v>0</v>
      </c>
      <c r="F1115" s="1">
        <f>Forecast_Data!H1109</f>
        <v>1</v>
      </c>
      <c r="G1115" s="1">
        <f>Forecast_Data!I1109</f>
        <v>0</v>
      </c>
      <c r="H1115" s="1">
        <f>Forecast_Data!J1109</f>
        <v>49</v>
      </c>
      <c r="I1115" s="1">
        <f>Forecast_Data!K1109</f>
        <v>0</v>
      </c>
      <c r="J1115" s="1" t="str">
        <f>Forecast_Data!L1109</f>
        <v>Sebastian Janikowski</v>
      </c>
      <c r="K1115" s="2">
        <f>VLOOKUP(J1115,Estimates!$C$9:$F$35,4,FALSE)</f>
        <v>14.353660016448901</v>
      </c>
      <c r="L1115" s="2">
        <f t="shared" si="73"/>
        <v>0.45660000000000001</v>
      </c>
      <c r="M1115" s="13">
        <f t="shared" si="74"/>
        <v>0.7543491020132912</v>
      </c>
      <c r="N1115" s="13">
        <f t="shared" si="75"/>
        <v>-0.7543491020132912</v>
      </c>
      <c r="O1115" s="4">
        <f t="shared" si="76"/>
        <v>0.56904256770825878</v>
      </c>
    </row>
    <row r="1116" spans="1:15" x14ac:dyDescent="0.25">
      <c r="A1116" s="1">
        <f>Forecast_Data!C1110</f>
        <v>2015</v>
      </c>
      <c r="B1116" s="1">
        <v>1</v>
      </c>
      <c r="C1116" s="1">
        <f>Forecast_Data!E1110</f>
        <v>0</v>
      </c>
      <c r="D1116" s="1">
        <f>Forecast_Data!F1110</f>
        <v>1</v>
      </c>
      <c r="E1116" s="1">
        <f>Forecast_Data!G1110</f>
        <v>0</v>
      </c>
      <c r="F1116" s="1">
        <f>Forecast_Data!H1110</f>
        <v>1</v>
      </c>
      <c r="G1116" s="1">
        <f>Forecast_Data!I1110</f>
        <v>1</v>
      </c>
      <c r="H1116" s="1">
        <f>Forecast_Data!J1110</f>
        <v>43</v>
      </c>
      <c r="I1116" s="1">
        <f>Forecast_Data!K1110</f>
        <v>0</v>
      </c>
      <c r="J1116" s="1" t="str">
        <f>Forecast_Data!L1110</f>
        <v>Sebastian Janikowski</v>
      </c>
      <c r="K1116" s="2">
        <f>VLOOKUP(J1116,Estimates!$C$9:$F$35,4,FALSE)</f>
        <v>14.353660016448901</v>
      </c>
      <c r="L1116" s="2">
        <f t="shared" si="73"/>
        <v>0.45660000000000001</v>
      </c>
      <c r="M1116" s="13">
        <f t="shared" si="74"/>
        <v>0.91284054301256279</v>
      </c>
      <c r="N1116" s="13">
        <f t="shared" si="75"/>
        <v>-0.91284054301256279</v>
      </c>
      <c r="O1116" s="4">
        <f t="shared" si="76"/>
        <v>0.83327785696747048</v>
      </c>
    </row>
    <row r="1117" spans="1:15" x14ac:dyDescent="0.25">
      <c r="A1117" s="1">
        <f>Forecast_Data!C1111</f>
        <v>2015</v>
      </c>
      <c r="B1117" s="1">
        <v>1</v>
      </c>
      <c r="C1117" s="1">
        <f>Forecast_Data!E1111</f>
        <v>0</v>
      </c>
      <c r="D1117" s="1">
        <f>Forecast_Data!F1111</f>
        <v>0</v>
      </c>
      <c r="E1117" s="1">
        <f>Forecast_Data!G1111</f>
        <v>1</v>
      </c>
      <c r="F1117" s="1">
        <f>Forecast_Data!H1111</f>
        <v>1</v>
      </c>
      <c r="G1117" s="1">
        <f>Forecast_Data!I1111</f>
        <v>0</v>
      </c>
      <c r="H1117" s="1">
        <f>Forecast_Data!J1111</f>
        <v>23</v>
      </c>
      <c r="I1117" s="1">
        <f>Forecast_Data!K1111</f>
        <v>1</v>
      </c>
      <c r="J1117" s="1" t="str">
        <f>Forecast_Data!L1111</f>
        <v>Sebastian Janikowski</v>
      </c>
      <c r="K1117" s="2">
        <f>VLOOKUP(J1117,Estimates!$C$9:$F$35,4,FALSE)</f>
        <v>14.353660016448901</v>
      </c>
      <c r="L1117" s="2">
        <f t="shared" si="73"/>
        <v>0.45660000000000001</v>
      </c>
      <c r="M1117" s="13">
        <f t="shared" si="74"/>
        <v>0.98619736997893914</v>
      </c>
      <c r="N1117" s="13">
        <f t="shared" si="75"/>
        <v>1.3802630021060858E-2</v>
      </c>
      <c r="O1117" s="4">
        <f t="shared" si="76"/>
        <v>1.9051259549829046E-4</v>
      </c>
    </row>
    <row r="1118" spans="1:15" x14ac:dyDescent="0.25">
      <c r="A1118" s="1">
        <f>Forecast_Data!C1112</f>
        <v>2015</v>
      </c>
      <c r="B1118" s="1">
        <v>1</v>
      </c>
      <c r="C1118" s="1">
        <f>Forecast_Data!E1112</f>
        <v>0</v>
      </c>
      <c r="D1118" s="1">
        <f>Forecast_Data!F1112</f>
        <v>0</v>
      </c>
      <c r="E1118" s="1">
        <f>Forecast_Data!G1112</f>
        <v>1</v>
      </c>
      <c r="F1118" s="1">
        <f>Forecast_Data!H1112</f>
        <v>1</v>
      </c>
      <c r="G1118" s="1">
        <f>Forecast_Data!I1112</f>
        <v>0</v>
      </c>
      <c r="H1118" s="1">
        <f>Forecast_Data!J1112</f>
        <v>30</v>
      </c>
      <c r="I1118" s="1">
        <f>Forecast_Data!K1112</f>
        <v>1</v>
      </c>
      <c r="J1118" s="1" t="str">
        <f>Forecast_Data!L1112</f>
        <v>Sebastian Janikowski</v>
      </c>
      <c r="K1118" s="2">
        <f>VLOOKUP(J1118,Estimates!$C$9:$F$35,4,FALSE)</f>
        <v>14.353660016448901</v>
      </c>
      <c r="L1118" s="2">
        <f t="shared" si="73"/>
        <v>0.45660000000000001</v>
      </c>
      <c r="M1118" s="13">
        <f t="shared" si="74"/>
        <v>0.95200450958025751</v>
      </c>
      <c r="N1118" s="13">
        <f t="shared" si="75"/>
        <v>4.7995490419742493E-2</v>
      </c>
      <c r="O1118" s="4">
        <f t="shared" si="76"/>
        <v>2.3035671006315932E-3</v>
      </c>
    </row>
    <row r="1119" spans="1:15" x14ac:dyDescent="0.25">
      <c r="A1119" s="1">
        <f>Forecast_Data!C1113</f>
        <v>2015</v>
      </c>
      <c r="B1119" s="1">
        <v>1</v>
      </c>
      <c r="C1119" s="1">
        <f>Forecast_Data!E1113</f>
        <v>0</v>
      </c>
      <c r="D1119" s="1">
        <f>Forecast_Data!F1113</f>
        <v>1</v>
      </c>
      <c r="E1119" s="1">
        <f>Forecast_Data!G1113</f>
        <v>1</v>
      </c>
      <c r="F1119" s="1">
        <f>Forecast_Data!H1113</f>
        <v>1</v>
      </c>
      <c r="G1119" s="1">
        <f>Forecast_Data!I1113</f>
        <v>0</v>
      </c>
      <c r="H1119" s="1">
        <f>Forecast_Data!J1113</f>
        <v>50</v>
      </c>
      <c r="I1119" s="1">
        <f>Forecast_Data!K1113</f>
        <v>1</v>
      </c>
      <c r="J1119" s="1" t="str">
        <f>Forecast_Data!L1113</f>
        <v>Sebastian Janikowski</v>
      </c>
      <c r="K1119" s="2">
        <f>VLOOKUP(J1119,Estimates!$C$9:$F$35,4,FALSE)</f>
        <v>14.353660016448901</v>
      </c>
      <c r="L1119" s="2">
        <f t="shared" si="73"/>
        <v>0.45660000000000001</v>
      </c>
      <c r="M1119" s="13">
        <f t="shared" si="74"/>
        <v>0.60951812748674383</v>
      </c>
      <c r="N1119" s="13">
        <f t="shared" si="75"/>
        <v>0.39048187251325617</v>
      </c>
      <c r="O1119" s="4">
        <f t="shared" si="76"/>
        <v>0.15247609276145885</v>
      </c>
    </row>
    <row r="1120" spans="1:15" x14ac:dyDescent="0.25">
      <c r="A1120" s="1">
        <f>Forecast_Data!C1114</f>
        <v>2015</v>
      </c>
      <c r="B1120" s="1">
        <v>1</v>
      </c>
      <c r="C1120" s="1">
        <f>Forecast_Data!E1114</f>
        <v>0</v>
      </c>
      <c r="D1120" s="1">
        <f>Forecast_Data!F1114</f>
        <v>1</v>
      </c>
      <c r="E1120" s="1">
        <f>Forecast_Data!G1114</f>
        <v>1</v>
      </c>
      <c r="F1120" s="1">
        <f>Forecast_Data!H1114</f>
        <v>1</v>
      </c>
      <c r="G1120" s="1">
        <f>Forecast_Data!I1114</f>
        <v>0</v>
      </c>
      <c r="H1120" s="1">
        <f>Forecast_Data!J1114</f>
        <v>31</v>
      </c>
      <c r="I1120" s="1">
        <f>Forecast_Data!K1114</f>
        <v>1</v>
      </c>
      <c r="J1120" s="1" t="str">
        <f>Forecast_Data!L1114</f>
        <v>Sebastian Janikowski</v>
      </c>
      <c r="K1120" s="2">
        <f>VLOOKUP(J1120,Estimates!$C$9:$F$35,4,FALSE)</f>
        <v>14.353660016448901</v>
      </c>
      <c r="L1120" s="2">
        <f t="shared" si="73"/>
        <v>0.45660000000000001</v>
      </c>
      <c r="M1120" s="13">
        <f t="shared" si="74"/>
        <v>0.922836097510354</v>
      </c>
      <c r="N1120" s="13">
        <f t="shared" si="75"/>
        <v>7.7163902489645997E-2</v>
      </c>
      <c r="O1120" s="4">
        <f t="shared" si="76"/>
        <v>5.9542678474315954E-3</v>
      </c>
    </row>
    <row r="1121" spans="1:15" x14ac:dyDescent="0.25">
      <c r="A1121" s="1">
        <f>Forecast_Data!C1115</f>
        <v>2015</v>
      </c>
      <c r="B1121" s="1">
        <v>1</v>
      </c>
      <c r="C1121" s="1">
        <f>Forecast_Data!E1115</f>
        <v>0</v>
      </c>
      <c r="D1121" s="1">
        <f>Forecast_Data!F1115</f>
        <v>1</v>
      </c>
      <c r="E1121" s="1">
        <f>Forecast_Data!G1115</f>
        <v>0</v>
      </c>
      <c r="F1121" s="1">
        <f>Forecast_Data!H1115</f>
        <v>1</v>
      </c>
      <c r="G1121" s="1">
        <f>Forecast_Data!I1115</f>
        <v>0</v>
      </c>
      <c r="H1121" s="1">
        <f>Forecast_Data!J1115</f>
        <v>29</v>
      </c>
      <c r="I1121" s="1">
        <f>Forecast_Data!K1115</f>
        <v>1</v>
      </c>
      <c r="J1121" s="1" t="str">
        <f>Forecast_Data!L1115</f>
        <v>Sebastian Janikowski</v>
      </c>
      <c r="K1121" s="2">
        <f>VLOOKUP(J1121,Estimates!$C$9:$F$35,4,FALSE)</f>
        <v>14.353660016448901</v>
      </c>
      <c r="L1121" s="2">
        <f t="shared" si="73"/>
        <v>0.45660000000000001</v>
      </c>
      <c r="M1121" s="13">
        <f t="shared" si="74"/>
        <v>0.9515243957830245</v>
      </c>
      <c r="N1121" s="13">
        <f t="shared" si="75"/>
        <v>4.8475604216975499E-2</v>
      </c>
      <c r="O1121" s="4">
        <f t="shared" si="76"/>
        <v>2.3498842042008528E-3</v>
      </c>
    </row>
    <row r="1122" spans="1:15" x14ac:dyDescent="0.25">
      <c r="A1122" s="1">
        <f>Forecast_Data!C1116</f>
        <v>2012</v>
      </c>
      <c r="B1122" s="1">
        <v>1</v>
      </c>
      <c r="C1122" s="1">
        <f>Forecast_Data!E1116</f>
        <v>0</v>
      </c>
      <c r="D1122" s="1">
        <f>Forecast_Data!F1116</f>
        <v>0</v>
      </c>
      <c r="E1122" s="1">
        <f>Forecast_Data!G1116</f>
        <v>0</v>
      </c>
      <c r="F1122" s="1">
        <f>Forecast_Data!H1116</f>
        <v>1</v>
      </c>
      <c r="G1122" s="1">
        <f>Forecast_Data!I1116</f>
        <v>0</v>
      </c>
      <c r="H1122" s="1">
        <f>Forecast_Data!J1116</f>
        <v>52</v>
      </c>
      <c r="I1122" s="1">
        <f>Forecast_Data!K1116</f>
        <v>0</v>
      </c>
      <c r="J1122" s="1" t="str">
        <f>Forecast_Data!L1116</f>
        <v>Shayne Graham</v>
      </c>
      <c r="K1122" s="2">
        <f>VLOOKUP(J1122,Estimates!$C$9:$F$35,4,FALSE)</f>
        <v>14.3167892993254</v>
      </c>
      <c r="L1122" s="2">
        <f t="shared" si="73"/>
        <v>0.3306</v>
      </c>
      <c r="M1122" s="13">
        <f t="shared" si="74"/>
        <v>0.64555709481249901</v>
      </c>
      <c r="N1122" s="13">
        <f t="shared" si="75"/>
        <v>-0.64555709481249901</v>
      </c>
      <c r="O1122" s="4">
        <f t="shared" si="76"/>
        <v>0.41674396266275382</v>
      </c>
    </row>
    <row r="1123" spans="1:15" x14ac:dyDescent="0.25">
      <c r="A1123" s="1">
        <f>Forecast_Data!C1117</f>
        <v>2012</v>
      </c>
      <c r="B1123" s="1">
        <v>1</v>
      </c>
      <c r="C1123" s="1">
        <f>Forecast_Data!E1117</f>
        <v>0</v>
      </c>
      <c r="D1123" s="1">
        <f>Forecast_Data!F1117</f>
        <v>0</v>
      </c>
      <c r="E1123" s="1">
        <f>Forecast_Data!G1117</f>
        <v>0</v>
      </c>
      <c r="F1123" s="1">
        <f>Forecast_Data!H1117</f>
        <v>1</v>
      </c>
      <c r="G1123" s="1">
        <f>Forecast_Data!I1117</f>
        <v>0</v>
      </c>
      <c r="H1123" s="1">
        <f>Forecast_Data!J1117</f>
        <v>35</v>
      </c>
      <c r="I1123" s="1">
        <f>Forecast_Data!K1117</f>
        <v>1</v>
      </c>
      <c r="J1123" s="1" t="str">
        <f>Forecast_Data!L1117</f>
        <v>Shayne Graham</v>
      </c>
      <c r="K1123" s="2">
        <f>VLOOKUP(J1123,Estimates!$C$9:$F$35,4,FALSE)</f>
        <v>14.3167892993254</v>
      </c>
      <c r="L1123" s="2">
        <f t="shared" si="73"/>
        <v>0.3306</v>
      </c>
      <c r="M1123" s="13">
        <f t="shared" si="74"/>
        <v>0.91515946866152686</v>
      </c>
      <c r="N1123" s="13">
        <f t="shared" si="75"/>
        <v>8.4840531338473135E-2</v>
      </c>
      <c r="O1123" s="4">
        <f t="shared" si="76"/>
        <v>7.1979157577944418E-3</v>
      </c>
    </row>
    <row r="1124" spans="1:15" x14ac:dyDescent="0.25">
      <c r="A1124" s="1">
        <f>Forecast_Data!C1118</f>
        <v>2012</v>
      </c>
      <c r="B1124" s="1">
        <v>1</v>
      </c>
      <c r="C1124" s="1">
        <f>Forecast_Data!E1118</f>
        <v>0</v>
      </c>
      <c r="D1124" s="1">
        <f>Forecast_Data!F1118</f>
        <v>0</v>
      </c>
      <c r="E1124" s="1">
        <f>Forecast_Data!G1118</f>
        <v>0</v>
      </c>
      <c r="F1124" s="1">
        <f>Forecast_Data!H1118</f>
        <v>1</v>
      </c>
      <c r="G1124" s="1">
        <f>Forecast_Data!I1118</f>
        <v>0</v>
      </c>
      <c r="H1124" s="1">
        <f>Forecast_Data!J1118</f>
        <v>40</v>
      </c>
      <c r="I1124" s="1">
        <f>Forecast_Data!K1118</f>
        <v>1</v>
      </c>
      <c r="J1124" s="1" t="str">
        <f>Forecast_Data!L1118</f>
        <v>Shayne Graham</v>
      </c>
      <c r="K1124" s="2">
        <f>VLOOKUP(J1124,Estimates!$C$9:$F$35,4,FALSE)</f>
        <v>14.3167892993254</v>
      </c>
      <c r="L1124" s="2">
        <f t="shared" si="73"/>
        <v>0.3306</v>
      </c>
      <c r="M1124" s="13">
        <f t="shared" si="74"/>
        <v>0.86502191058934985</v>
      </c>
      <c r="N1124" s="13">
        <f t="shared" si="75"/>
        <v>0.13497808941065015</v>
      </c>
      <c r="O1124" s="4">
        <f t="shared" si="76"/>
        <v>1.8219084620949465E-2</v>
      </c>
    </row>
    <row r="1125" spans="1:15" x14ac:dyDescent="0.25">
      <c r="A1125" s="1">
        <f>Forecast_Data!C1119</f>
        <v>2012</v>
      </c>
      <c r="B1125" s="1">
        <v>1</v>
      </c>
      <c r="C1125" s="1">
        <f>Forecast_Data!E1119</f>
        <v>0</v>
      </c>
      <c r="D1125" s="1">
        <f>Forecast_Data!F1119</f>
        <v>0</v>
      </c>
      <c r="E1125" s="1">
        <f>Forecast_Data!G1119</f>
        <v>0</v>
      </c>
      <c r="F1125" s="1">
        <f>Forecast_Data!H1119</f>
        <v>1</v>
      </c>
      <c r="G1125" s="1">
        <f>Forecast_Data!I1119</f>
        <v>0</v>
      </c>
      <c r="H1125" s="1">
        <f>Forecast_Data!J1119</f>
        <v>19</v>
      </c>
      <c r="I1125" s="1">
        <f>Forecast_Data!K1119</f>
        <v>1</v>
      </c>
      <c r="J1125" s="1" t="str">
        <f>Forecast_Data!L1119</f>
        <v>Shayne Graham</v>
      </c>
      <c r="K1125" s="2">
        <f>VLOOKUP(J1125,Estimates!$C$9:$F$35,4,FALSE)</f>
        <v>14.3167892993254</v>
      </c>
      <c r="L1125" s="2">
        <f t="shared" si="73"/>
        <v>0.3306</v>
      </c>
      <c r="M1125" s="13">
        <f t="shared" si="74"/>
        <v>0.99511890970483874</v>
      </c>
      <c r="N1125" s="13">
        <f t="shared" si="75"/>
        <v>4.8810902951612611E-3</v>
      </c>
      <c r="O1125" s="4">
        <f t="shared" si="76"/>
        <v>2.3825042469517449E-5</v>
      </c>
    </row>
    <row r="1126" spans="1:15" x14ac:dyDescent="0.25">
      <c r="A1126" s="1">
        <f>Forecast_Data!C1120</f>
        <v>2012</v>
      </c>
      <c r="B1126" s="1">
        <v>1</v>
      </c>
      <c r="C1126" s="1">
        <f>Forecast_Data!E1120</f>
        <v>0</v>
      </c>
      <c r="D1126" s="1">
        <f>Forecast_Data!F1120</f>
        <v>0</v>
      </c>
      <c r="E1126" s="1">
        <f>Forecast_Data!G1120</f>
        <v>0</v>
      </c>
      <c r="F1126" s="1">
        <f>Forecast_Data!H1120</f>
        <v>1</v>
      </c>
      <c r="G1126" s="1">
        <f>Forecast_Data!I1120</f>
        <v>0</v>
      </c>
      <c r="H1126" s="1">
        <f>Forecast_Data!J1120</f>
        <v>33</v>
      </c>
      <c r="I1126" s="1">
        <f>Forecast_Data!K1120</f>
        <v>1</v>
      </c>
      <c r="J1126" s="1" t="str">
        <f>Forecast_Data!L1120</f>
        <v>Shayne Graham</v>
      </c>
      <c r="K1126" s="2">
        <f>VLOOKUP(J1126,Estimates!$C$9:$F$35,4,FALSE)</f>
        <v>14.3167892993254</v>
      </c>
      <c r="L1126" s="2">
        <f t="shared" si="73"/>
        <v>0.3306</v>
      </c>
      <c r="M1126" s="13">
        <f t="shared" si="74"/>
        <v>0.93194078052137264</v>
      </c>
      <c r="N1126" s="13">
        <f t="shared" si="75"/>
        <v>6.8059219478627364E-2</v>
      </c>
      <c r="O1126" s="4">
        <f t="shared" si="76"/>
        <v>4.6320573560399703E-3</v>
      </c>
    </row>
    <row r="1127" spans="1:15" x14ac:dyDescent="0.25">
      <c r="A1127" s="1">
        <f>Forecast_Data!C1121</f>
        <v>2012</v>
      </c>
      <c r="B1127" s="1">
        <v>1</v>
      </c>
      <c r="C1127" s="1">
        <f>Forecast_Data!E1121</f>
        <v>0</v>
      </c>
      <c r="D1127" s="1">
        <f>Forecast_Data!F1121</f>
        <v>0</v>
      </c>
      <c r="E1127" s="1">
        <f>Forecast_Data!G1121</f>
        <v>0</v>
      </c>
      <c r="F1127" s="1">
        <f>Forecast_Data!H1121</f>
        <v>1</v>
      </c>
      <c r="G1127" s="1">
        <f>Forecast_Data!I1121</f>
        <v>0</v>
      </c>
      <c r="H1127" s="1">
        <f>Forecast_Data!J1121</f>
        <v>51</v>
      </c>
      <c r="I1127" s="1">
        <f>Forecast_Data!K1121</f>
        <v>1</v>
      </c>
      <c r="J1127" s="1" t="str">
        <f>Forecast_Data!L1121</f>
        <v>Shayne Graham</v>
      </c>
      <c r="K1127" s="2">
        <f>VLOOKUP(J1127,Estimates!$C$9:$F$35,4,FALSE)</f>
        <v>14.3167892993254</v>
      </c>
      <c r="L1127" s="2">
        <f t="shared" si="73"/>
        <v>0.3306</v>
      </c>
      <c r="M1127" s="13">
        <f t="shared" si="74"/>
        <v>0.67377034620943699</v>
      </c>
      <c r="N1127" s="13">
        <f t="shared" si="75"/>
        <v>0.32622965379056301</v>
      </c>
      <c r="O1127" s="4">
        <f t="shared" si="76"/>
        <v>0.1064257870123106</v>
      </c>
    </row>
    <row r="1128" spans="1:15" x14ac:dyDescent="0.25">
      <c r="A1128" s="1">
        <f>Forecast_Data!C1122</f>
        <v>2012</v>
      </c>
      <c r="B1128" s="1">
        <v>1</v>
      </c>
      <c r="C1128" s="1">
        <f>Forecast_Data!E1122</f>
        <v>0</v>
      </c>
      <c r="D1128" s="1">
        <f>Forecast_Data!F1122</f>
        <v>0</v>
      </c>
      <c r="E1128" s="1">
        <f>Forecast_Data!G1122</f>
        <v>0</v>
      </c>
      <c r="F1128" s="1">
        <f>Forecast_Data!H1122</f>
        <v>1</v>
      </c>
      <c r="G1128" s="1">
        <f>Forecast_Data!I1122</f>
        <v>0</v>
      </c>
      <c r="H1128" s="1">
        <f>Forecast_Data!J1122</f>
        <v>33</v>
      </c>
      <c r="I1128" s="1">
        <f>Forecast_Data!K1122</f>
        <v>1</v>
      </c>
      <c r="J1128" s="1" t="str">
        <f>Forecast_Data!L1122</f>
        <v>Shayne Graham</v>
      </c>
      <c r="K1128" s="2">
        <f>VLOOKUP(J1128,Estimates!$C$9:$F$35,4,FALSE)</f>
        <v>14.3167892993254</v>
      </c>
      <c r="L1128" s="2">
        <f t="shared" si="73"/>
        <v>0.3306</v>
      </c>
      <c r="M1128" s="13">
        <f t="shared" si="74"/>
        <v>0.93194078052137264</v>
      </c>
      <c r="N1128" s="13">
        <f t="shared" si="75"/>
        <v>6.8059219478627364E-2</v>
      </c>
      <c r="O1128" s="4">
        <f t="shared" si="76"/>
        <v>4.6320573560399703E-3</v>
      </c>
    </row>
    <row r="1129" spans="1:15" x14ac:dyDescent="0.25">
      <c r="A1129" s="1">
        <f>Forecast_Data!C1123</f>
        <v>2012</v>
      </c>
      <c r="B1129" s="1">
        <v>1</v>
      </c>
      <c r="C1129" s="1">
        <f>Forecast_Data!E1123</f>
        <v>0</v>
      </c>
      <c r="D1129" s="1">
        <f>Forecast_Data!F1123</f>
        <v>0</v>
      </c>
      <c r="E1129" s="1">
        <f>Forecast_Data!G1123</f>
        <v>0</v>
      </c>
      <c r="F1129" s="1">
        <f>Forecast_Data!H1123</f>
        <v>1</v>
      </c>
      <c r="G1129" s="1">
        <f>Forecast_Data!I1123</f>
        <v>0</v>
      </c>
      <c r="H1129" s="1">
        <f>Forecast_Data!J1123</f>
        <v>29</v>
      </c>
      <c r="I1129" s="1">
        <f>Forecast_Data!K1123</f>
        <v>1</v>
      </c>
      <c r="J1129" s="1" t="str">
        <f>Forecast_Data!L1123</f>
        <v>Shayne Graham</v>
      </c>
      <c r="K1129" s="2">
        <f>VLOOKUP(J1129,Estimates!$C$9:$F$35,4,FALSE)</f>
        <v>14.3167892993254</v>
      </c>
      <c r="L1129" s="2">
        <f t="shared" si="73"/>
        <v>0.3306</v>
      </c>
      <c r="M1129" s="13">
        <f t="shared" si="74"/>
        <v>0.95994392095992553</v>
      </c>
      <c r="N1129" s="13">
        <f t="shared" si="75"/>
        <v>4.0056079040074466E-2</v>
      </c>
      <c r="O1129" s="4">
        <f t="shared" si="76"/>
        <v>1.6044894680646929E-3</v>
      </c>
    </row>
    <row r="1130" spans="1:15" x14ac:dyDescent="0.25">
      <c r="A1130" s="1">
        <f>Forecast_Data!C1124</f>
        <v>2012</v>
      </c>
      <c r="B1130" s="1">
        <v>1</v>
      </c>
      <c r="C1130" s="1">
        <f>Forecast_Data!E1124</f>
        <v>0</v>
      </c>
      <c r="D1130" s="1">
        <f>Forecast_Data!F1124</f>
        <v>0</v>
      </c>
      <c r="E1130" s="1">
        <f>Forecast_Data!G1124</f>
        <v>0</v>
      </c>
      <c r="F1130" s="1">
        <f>Forecast_Data!H1124</f>
        <v>1</v>
      </c>
      <c r="G1130" s="1">
        <f>Forecast_Data!I1124</f>
        <v>0</v>
      </c>
      <c r="H1130" s="1">
        <f>Forecast_Data!J1124</f>
        <v>46</v>
      </c>
      <c r="I1130" s="1">
        <f>Forecast_Data!K1124</f>
        <v>0</v>
      </c>
      <c r="J1130" s="1" t="str">
        <f>Forecast_Data!L1124</f>
        <v>Shayne Graham</v>
      </c>
      <c r="K1130" s="2">
        <f>VLOOKUP(J1130,Estimates!$C$9:$F$35,4,FALSE)</f>
        <v>14.3167892993254</v>
      </c>
      <c r="L1130" s="2">
        <f t="shared" si="73"/>
        <v>0.3306</v>
      </c>
      <c r="M1130" s="13">
        <f t="shared" si="74"/>
        <v>0.78177724238625135</v>
      </c>
      <c r="N1130" s="13">
        <f t="shared" si="75"/>
        <v>-0.78177724238625135</v>
      </c>
      <c r="O1130" s="4">
        <f t="shared" si="76"/>
        <v>0.61117565671305163</v>
      </c>
    </row>
    <row r="1131" spans="1:15" x14ac:dyDescent="0.25">
      <c r="A1131" s="1">
        <f>Forecast_Data!C1125</f>
        <v>2012</v>
      </c>
      <c r="B1131" s="1">
        <v>1</v>
      </c>
      <c r="C1131" s="1">
        <f>Forecast_Data!E1125</f>
        <v>0</v>
      </c>
      <c r="D1131" s="1">
        <f>Forecast_Data!F1125</f>
        <v>0</v>
      </c>
      <c r="E1131" s="1">
        <f>Forecast_Data!G1125</f>
        <v>0</v>
      </c>
      <c r="F1131" s="1">
        <f>Forecast_Data!H1125</f>
        <v>1</v>
      </c>
      <c r="G1131" s="1">
        <f>Forecast_Data!I1125</f>
        <v>0</v>
      </c>
      <c r="H1131" s="1">
        <f>Forecast_Data!J1125</f>
        <v>42</v>
      </c>
      <c r="I1131" s="1">
        <f>Forecast_Data!K1125</f>
        <v>1</v>
      </c>
      <c r="J1131" s="1" t="str">
        <f>Forecast_Data!L1125</f>
        <v>Shayne Graham</v>
      </c>
      <c r="K1131" s="2">
        <f>VLOOKUP(J1131,Estimates!$C$9:$F$35,4,FALSE)</f>
        <v>14.3167892993254</v>
      </c>
      <c r="L1131" s="2">
        <f t="shared" si="73"/>
        <v>0.3306</v>
      </c>
      <c r="M1131" s="13">
        <f t="shared" si="74"/>
        <v>0.84091324150295665</v>
      </c>
      <c r="N1131" s="13">
        <f t="shared" si="75"/>
        <v>0.15908675849704335</v>
      </c>
      <c r="O1131" s="4">
        <f t="shared" si="76"/>
        <v>2.5308596729096595E-2</v>
      </c>
    </row>
    <row r="1132" spans="1:15" x14ac:dyDescent="0.25">
      <c r="A1132" s="1">
        <f>Forecast_Data!C1126</f>
        <v>2012</v>
      </c>
      <c r="B1132" s="1">
        <v>1</v>
      </c>
      <c r="C1132" s="1">
        <f>Forecast_Data!E1126</f>
        <v>0</v>
      </c>
      <c r="D1132" s="1">
        <f>Forecast_Data!F1126</f>
        <v>0</v>
      </c>
      <c r="E1132" s="1">
        <f>Forecast_Data!G1126</f>
        <v>0</v>
      </c>
      <c r="F1132" s="1">
        <f>Forecast_Data!H1126</f>
        <v>1</v>
      </c>
      <c r="G1132" s="1">
        <f>Forecast_Data!I1126</f>
        <v>0</v>
      </c>
      <c r="H1132" s="1">
        <f>Forecast_Data!J1126</f>
        <v>50</v>
      </c>
      <c r="I1132" s="1">
        <f>Forecast_Data!K1126</f>
        <v>0</v>
      </c>
      <c r="J1132" s="1" t="str">
        <f>Forecast_Data!L1126</f>
        <v>Shayne Graham</v>
      </c>
      <c r="K1132" s="2">
        <f>VLOOKUP(J1132,Estimates!$C$9:$F$35,4,FALSE)</f>
        <v>14.3167892993254</v>
      </c>
      <c r="L1132" s="2">
        <f t="shared" si="73"/>
        <v>0.3306</v>
      </c>
      <c r="M1132" s="13">
        <f t="shared" si="74"/>
        <v>0.69949435578581687</v>
      </c>
      <c r="N1132" s="13">
        <f t="shared" si="75"/>
        <v>-0.69949435578581687</v>
      </c>
      <c r="O1132" s="4">
        <f t="shared" si="76"/>
        <v>0.48929235377621494</v>
      </c>
    </row>
    <row r="1133" spans="1:15" x14ac:dyDescent="0.25">
      <c r="A1133" s="1">
        <f>Forecast_Data!C1127</f>
        <v>2012</v>
      </c>
      <c r="B1133" s="1">
        <v>1</v>
      </c>
      <c r="C1133" s="1">
        <f>Forecast_Data!E1127</f>
        <v>0</v>
      </c>
      <c r="D1133" s="1">
        <f>Forecast_Data!F1127</f>
        <v>0</v>
      </c>
      <c r="E1133" s="1">
        <f>Forecast_Data!G1127</f>
        <v>0</v>
      </c>
      <c r="F1133" s="1">
        <f>Forecast_Data!H1127</f>
        <v>1</v>
      </c>
      <c r="G1133" s="1">
        <f>Forecast_Data!I1127</f>
        <v>0</v>
      </c>
      <c r="H1133" s="1">
        <f>Forecast_Data!J1127</f>
        <v>27</v>
      </c>
      <c r="I1133" s="1">
        <f>Forecast_Data!K1127</f>
        <v>1</v>
      </c>
      <c r="J1133" s="1" t="str">
        <f>Forecast_Data!L1127</f>
        <v>Shayne Graham</v>
      </c>
      <c r="K1133" s="2">
        <f>VLOOKUP(J1133,Estimates!$C$9:$F$35,4,FALSE)</f>
        <v>14.3167892993254</v>
      </c>
      <c r="L1133" s="2">
        <f t="shared" si="73"/>
        <v>0.3306</v>
      </c>
      <c r="M1133" s="13">
        <f t="shared" si="74"/>
        <v>0.97093919456343636</v>
      </c>
      <c r="N1133" s="13">
        <f t="shared" si="75"/>
        <v>2.9060805436563641E-2</v>
      </c>
      <c r="O1133" s="4">
        <f t="shared" si="76"/>
        <v>8.4453041262180686E-4</v>
      </c>
    </row>
    <row r="1134" spans="1:15" x14ac:dyDescent="0.25">
      <c r="A1134" s="1">
        <f>Forecast_Data!C1128</f>
        <v>2012</v>
      </c>
      <c r="B1134" s="1">
        <v>1</v>
      </c>
      <c r="C1134" s="1">
        <f>Forecast_Data!E1128</f>
        <v>0</v>
      </c>
      <c r="D1134" s="1">
        <f>Forecast_Data!F1128</f>
        <v>0</v>
      </c>
      <c r="E1134" s="1">
        <f>Forecast_Data!G1128</f>
        <v>0</v>
      </c>
      <c r="F1134" s="1">
        <f>Forecast_Data!H1128</f>
        <v>1</v>
      </c>
      <c r="G1134" s="1">
        <f>Forecast_Data!I1128</f>
        <v>0</v>
      </c>
      <c r="H1134" s="1">
        <f>Forecast_Data!J1128</f>
        <v>47</v>
      </c>
      <c r="I1134" s="1">
        <f>Forecast_Data!K1128</f>
        <v>0</v>
      </c>
      <c r="J1134" s="1" t="str">
        <f>Forecast_Data!L1128</f>
        <v>Shayne Graham</v>
      </c>
      <c r="K1134" s="2">
        <f>VLOOKUP(J1134,Estimates!$C$9:$F$35,4,FALSE)</f>
        <v>14.3167892993254</v>
      </c>
      <c r="L1134" s="2">
        <f t="shared" si="73"/>
        <v>0.3306</v>
      </c>
      <c r="M1134" s="13">
        <f t="shared" si="74"/>
        <v>0.7638596812818983</v>
      </c>
      <c r="N1134" s="13">
        <f t="shared" si="75"/>
        <v>-0.7638596812818983</v>
      </c>
      <c r="O1134" s="4">
        <f t="shared" si="76"/>
        <v>0.5834816126880833</v>
      </c>
    </row>
    <row r="1135" spans="1:15" x14ac:dyDescent="0.25">
      <c r="A1135" s="1">
        <f>Forecast_Data!C1129</f>
        <v>2012</v>
      </c>
      <c r="B1135" s="1">
        <v>1</v>
      </c>
      <c r="C1135" s="1">
        <f>Forecast_Data!E1129</f>
        <v>0</v>
      </c>
      <c r="D1135" s="1">
        <f>Forecast_Data!F1129</f>
        <v>0</v>
      </c>
      <c r="E1135" s="1">
        <f>Forecast_Data!G1129</f>
        <v>0</v>
      </c>
      <c r="F1135" s="1">
        <f>Forecast_Data!H1129</f>
        <v>1</v>
      </c>
      <c r="G1135" s="1">
        <f>Forecast_Data!I1129</f>
        <v>0</v>
      </c>
      <c r="H1135" s="1">
        <f>Forecast_Data!J1129</f>
        <v>25</v>
      </c>
      <c r="I1135" s="1">
        <f>Forecast_Data!K1129</f>
        <v>1</v>
      </c>
      <c r="J1135" s="1" t="str">
        <f>Forecast_Data!L1129</f>
        <v>Shayne Graham</v>
      </c>
      <c r="K1135" s="2">
        <f>VLOOKUP(J1135,Estimates!$C$9:$F$35,4,FALSE)</f>
        <v>14.3167892993254</v>
      </c>
      <c r="L1135" s="2">
        <f t="shared" si="73"/>
        <v>0.3306</v>
      </c>
      <c r="M1135" s="13">
        <f t="shared" si="74"/>
        <v>0.97983690140207935</v>
      </c>
      <c r="N1135" s="13">
        <f t="shared" si="75"/>
        <v>2.0163098597920648E-2</v>
      </c>
      <c r="O1135" s="4">
        <f t="shared" si="76"/>
        <v>4.0655054506946958E-4</v>
      </c>
    </row>
    <row r="1136" spans="1:15" x14ac:dyDescent="0.25">
      <c r="A1136" s="1">
        <f>Forecast_Data!C1130</f>
        <v>2012</v>
      </c>
      <c r="B1136" s="1">
        <v>1</v>
      </c>
      <c r="C1136" s="1">
        <f>Forecast_Data!E1130</f>
        <v>0</v>
      </c>
      <c r="D1136" s="1">
        <f>Forecast_Data!F1130</f>
        <v>0</v>
      </c>
      <c r="E1136" s="1">
        <f>Forecast_Data!G1130</f>
        <v>0</v>
      </c>
      <c r="F1136" s="1">
        <f>Forecast_Data!H1130</f>
        <v>0</v>
      </c>
      <c r="G1136" s="1">
        <f>Forecast_Data!I1130</f>
        <v>0</v>
      </c>
      <c r="H1136" s="1">
        <f>Forecast_Data!J1130</f>
        <v>45</v>
      </c>
      <c r="I1136" s="1">
        <f>Forecast_Data!K1130</f>
        <v>1</v>
      </c>
      <c r="J1136" s="1" t="str">
        <f>Forecast_Data!L1130</f>
        <v>Shayne Graham</v>
      </c>
      <c r="K1136" s="2">
        <f>VLOOKUP(J1136,Estimates!$C$9:$F$35,4,FALSE)</f>
        <v>14.3167892993254</v>
      </c>
      <c r="L1136" s="2">
        <f t="shared" si="73"/>
        <v>0.3306</v>
      </c>
      <c r="M1136" s="13">
        <f t="shared" si="74"/>
        <v>0.83320029933096251</v>
      </c>
      <c r="N1136" s="13">
        <f t="shared" si="75"/>
        <v>0.16679970066903749</v>
      </c>
      <c r="O1136" s="4">
        <f t="shared" si="76"/>
        <v>2.7822140143280504E-2</v>
      </c>
    </row>
    <row r="1137" spans="1:15" x14ac:dyDescent="0.25">
      <c r="A1137" s="1">
        <f>Forecast_Data!C1131</f>
        <v>2012</v>
      </c>
      <c r="B1137" s="1">
        <v>1</v>
      </c>
      <c r="C1137" s="1">
        <f>Forecast_Data!E1131</f>
        <v>0</v>
      </c>
      <c r="D1137" s="1">
        <f>Forecast_Data!F1131</f>
        <v>0</v>
      </c>
      <c r="E1137" s="1">
        <f>Forecast_Data!G1131</f>
        <v>0</v>
      </c>
      <c r="F1137" s="1">
        <f>Forecast_Data!H1131</f>
        <v>0</v>
      </c>
      <c r="G1137" s="1">
        <f>Forecast_Data!I1131</f>
        <v>0</v>
      </c>
      <c r="H1137" s="1">
        <f>Forecast_Data!J1131</f>
        <v>51</v>
      </c>
      <c r="I1137" s="1">
        <f>Forecast_Data!K1131</f>
        <v>0</v>
      </c>
      <c r="J1137" s="1" t="str">
        <f>Forecast_Data!L1131</f>
        <v>Shayne Graham</v>
      </c>
      <c r="K1137" s="2">
        <f>VLOOKUP(J1137,Estimates!$C$9:$F$35,4,FALSE)</f>
        <v>14.3167892993254</v>
      </c>
      <c r="L1137" s="2">
        <f t="shared" si="73"/>
        <v>0.3306</v>
      </c>
      <c r="M1137" s="13">
        <f t="shared" si="74"/>
        <v>0.72277231397963038</v>
      </c>
      <c r="N1137" s="13">
        <f t="shared" si="75"/>
        <v>-0.72277231397963038</v>
      </c>
      <c r="O1137" s="4">
        <f t="shared" si="76"/>
        <v>0.52239981785546941</v>
      </c>
    </row>
    <row r="1138" spans="1:15" x14ac:dyDescent="0.25">
      <c r="A1138" s="1">
        <f>Forecast_Data!C1132</f>
        <v>2012</v>
      </c>
      <c r="B1138" s="1">
        <v>1</v>
      </c>
      <c r="C1138" s="1">
        <f>Forecast_Data!E1132</f>
        <v>0</v>
      </c>
      <c r="D1138" s="1">
        <f>Forecast_Data!F1132</f>
        <v>0</v>
      </c>
      <c r="E1138" s="1">
        <f>Forecast_Data!G1132</f>
        <v>0</v>
      </c>
      <c r="F1138" s="1">
        <f>Forecast_Data!H1132</f>
        <v>0</v>
      </c>
      <c r="G1138" s="1">
        <f>Forecast_Data!I1132</f>
        <v>0</v>
      </c>
      <c r="H1138" s="1">
        <f>Forecast_Data!J1132</f>
        <v>32</v>
      </c>
      <c r="I1138" s="1">
        <f>Forecast_Data!K1132</f>
        <v>1</v>
      </c>
      <c r="J1138" s="1" t="str">
        <f>Forecast_Data!L1132</f>
        <v>Shayne Graham</v>
      </c>
      <c r="K1138" s="2">
        <f>VLOOKUP(J1138,Estimates!$C$9:$F$35,4,FALSE)</f>
        <v>14.3167892993254</v>
      </c>
      <c r="L1138" s="2">
        <f t="shared" si="73"/>
        <v>0.3306</v>
      </c>
      <c r="M1138" s="13">
        <f t="shared" si="74"/>
        <v>0.95158956222306279</v>
      </c>
      <c r="N1138" s="13">
        <f t="shared" si="75"/>
        <v>4.841043777693721E-2</v>
      </c>
      <c r="O1138" s="4">
        <f t="shared" si="76"/>
        <v>2.3435704857547091E-3</v>
      </c>
    </row>
    <row r="1139" spans="1:15" x14ac:dyDescent="0.25">
      <c r="A1139" s="1">
        <f>Forecast_Data!C1133</f>
        <v>2012</v>
      </c>
      <c r="B1139" s="1">
        <v>1</v>
      </c>
      <c r="C1139" s="1">
        <f>Forecast_Data!E1133</f>
        <v>0</v>
      </c>
      <c r="D1139" s="1">
        <f>Forecast_Data!F1133</f>
        <v>0</v>
      </c>
      <c r="E1139" s="1">
        <f>Forecast_Data!G1133</f>
        <v>0</v>
      </c>
      <c r="F1139" s="1">
        <f>Forecast_Data!H1133</f>
        <v>1</v>
      </c>
      <c r="G1139" s="1">
        <f>Forecast_Data!I1133</f>
        <v>0</v>
      </c>
      <c r="H1139" s="1">
        <f>Forecast_Data!J1133</f>
        <v>29</v>
      </c>
      <c r="I1139" s="1">
        <f>Forecast_Data!K1133</f>
        <v>1</v>
      </c>
      <c r="J1139" s="1" t="str">
        <f>Forecast_Data!L1133</f>
        <v>Shayne Graham</v>
      </c>
      <c r="K1139" s="2">
        <f>VLOOKUP(J1139,Estimates!$C$9:$F$35,4,FALSE)</f>
        <v>14.3167892993254</v>
      </c>
      <c r="L1139" s="2">
        <f t="shared" si="73"/>
        <v>0.3306</v>
      </c>
      <c r="M1139" s="13">
        <f t="shared" si="74"/>
        <v>0.95994392095992553</v>
      </c>
      <c r="N1139" s="13">
        <f t="shared" si="75"/>
        <v>4.0056079040074466E-2</v>
      </c>
      <c r="O1139" s="4">
        <f t="shared" si="76"/>
        <v>1.6044894680646929E-3</v>
      </c>
    </row>
    <row r="1140" spans="1:15" x14ac:dyDescent="0.25">
      <c r="A1140" s="1">
        <f>Forecast_Data!C1134</f>
        <v>2012</v>
      </c>
      <c r="B1140" s="1">
        <v>1</v>
      </c>
      <c r="C1140" s="1">
        <f>Forecast_Data!E1134</f>
        <v>0</v>
      </c>
      <c r="D1140" s="1">
        <f>Forecast_Data!F1134</f>
        <v>0</v>
      </c>
      <c r="E1140" s="1">
        <f>Forecast_Data!G1134</f>
        <v>0</v>
      </c>
      <c r="F1140" s="1">
        <f>Forecast_Data!H1134</f>
        <v>1</v>
      </c>
      <c r="G1140" s="1">
        <f>Forecast_Data!I1134</f>
        <v>0</v>
      </c>
      <c r="H1140" s="1">
        <f>Forecast_Data!J1134</f>
        <v>35</v>
      </c>
      <c r="I1140" s="1">
        <f>Forecast_Data!K1134</f>
        <v>1</v>
      </c>
      <c r="J1140" s="1" t="str">
        <f>Forecast_Data!L1134</f>
        <v>Shayne Graham</v>
      </c>
      <c r="K1140" s="2">
        <f>VLOOKUP(J1140,Estimates!$C$9:$F$35,4,FALSE)</f>
        <v>14.3167892993254</v>
      </c>
      <c r="L1140" s="2">
        <f t="shared" si="73"/>
        <v>0.3306</v>
      </c>
      <c r="M1140" s="13">
        <f t="shared" si="74"/>
        <v>0.91515946866152686</v>
      </c>
      <c r="N1140" s="13">
        <f t="shared" si="75"/>
        <v>8.4840531338473135E-2</v>
      </c>
      <c r="O1140" s="4">
        <f t="shared" si="76"/>
        <v>7.1979157577944418E-3</v>
      </c>
    </row>
    <row r="1141" spans="1:15" x14ac:dyDescent="0.25">
      <c r="A1141" s="1">
        <f>Forecast_Data!C1135</f>
        <v>2012</v>
      </c>
      <c r="B1141" s="1">
        <v>1</v>
      </c>
      <c r="C1141" s="1">
        <f>Forecast_Data!E1135</f>
        <v>0</v>
      </c>
      <c r="D1141" s="1">
        <f>Forecast_Data!F1135</f>
        <v>0</v>
      </c>
      <c r="E1141" s="1">
        <f>Forecast_Data!G1135</f>
        <v>0</v>
      </c>
      <c r="F1141" s="1">
        <f>Forecast_Data!H1135</f>
        <v>1</v>
      </c>
      <c r="G1141" s="1">
        <f>Forecast_Data!I1135</f>
        <v>0</v>
      </c>
      <c r="H1141" s="1">
        <f>Forecast_Data!J1135</f>
        <v>50</v>
      </c>
      <c r="I1141" s="1">
        <f>Forecast_Data!K1135</f>
        <v>0</v>
      </c>
      <c r="J1141" s="1" t="str">
        <f>Forecast_Data!L1135</f>
        <v>Shayne Graham</v>
      </c>
      <c r="K1141" s="2">
        <f>VLOOKUP(J1141,Estimates!$C$9:$F$35,4,FALSE)</f>
        <v>14.3167892993254</v>
      </c>
      <c r="L1141" s="2">
        <f t="shared" si="73"/>
        <v>0.3306</v>
      </c>
      <c r="M1141" s="13">
        <f t="shared" si="74"/>
        <v>0.69949435578581687</v>
      </c>
      <c r="N1141" s="13">
        <f t="shared" si="75"/>
        <v>-0.69949435578581687</v>
      </c>
      <c r="O1141" s="4">
        <f t="shared" si="76"/>
        <v>0.48929235377621494</v>
      </c>
    </row>
    <row r="1142" spans="1:15" x14ac:dyDescent="0.25">
      <c r="A1142" s="1">
        <f>Forecast_Data!C1136</f>
        <v>2012</v>
      </c>
      <c r="B1142" s="1">
        <v>1</v>
      </c>
      <c r="C1142" s="1">
        <f>Forecast_Data!E1136</f>
        <v>0</v>
      </c>
      <c r="D1142" s="1">
        <f>Forecast_Data!F1136</f>
        <v>0</v>
      </c>
      <c r="E1142" s="1">
        <f>Forecast_Data!G1136</f>
        <v>0</v>
      </c>
      <c r="F1142" s="1">
        <f>Forecast_Data!H1136</f>
        <v>1</v>
      </c>
      <c r="G1142" s="1">
        <f>Forecast_Data!I1136</f>
        <v>0</v>
      </c>
      <c r="H1142" s="1">
        <f>Forecast_Data!J1136</f>
        <v>27</v>
      </c>
      <c r="I1142" s="1">
        <f>Forecast_Data!K1136</f>
        <v>1</v>
      </c>
      <c r="J1142" s="1" t="str">
        <f>Forecast_Data!L1136</f>
        <v>Shayne Graham</v>
      </c>
      <c r="K1142" s="2">
        <f>VLOOKUP(J1142,Estimates!$C$9:$F$35,4,FALSE)</f>
        <v>14.3167892993254</v>
      </c>
      <c r="L1142" s="2">
        <f t="shared" si="73"/>
        <v>0.3306</v>
      </c>
      <c r="M1142" s="13">
        <f t="shared" si="74"/>
        <v>0.97093919456343636</v>
      </c>
      <c r="N1142" s="13">
        <f t="shared" si="75"/>
        <v>2.9060805436563641E-2</v>
      </c>
      <c r="O1142" s="4">
        <f t="shared" si="76"/>
        <v>8.4453041262180686E-4</v>
      </c>
    </row>
    <row r="1143" spans="1:15" x14ac:dyDescent="0.25">
      <c r="A1143" s="1">
        <f>Forecast_Data!C1137</f>
        <v>2012</v>
      </c>
      <c r="B1143" s="1">
        <v>1</v>
      </c>
      <c r="C1143" s="1">
        <f>Forecast_Data!E1137</f>
        <v>0</v>
      </c>
      <c r="D1143" s="1">
        <f>Forecast_Data!F1137</f>
        <v>0</v>
      </c>
      <c r="E1143" s="1">
        <f>Forecast_Data!G1137</f>
        <v>0</v>
      </c>
      <c r="F1143" s="1">
        <f>Forecast_Data!H1137</f>
        <v>1</v>
      </c>
      <c r="G1143" s="1">
        <f>Forecast_Data!I1137</f>
        <v>0</v>
      </c>
      <c r="H1143" s="1">
        <f>Forecast_Data!J1137</f>
        <v>46</v>
      </c>
      <c r="I1143" s="1">
        <f>Forecast_Data!K1137</f>
        <v>1</v>
      </c>
      <c r="J1143" s="1" t="str">
        <f>Forecast_Data!L1137</f>
        <v>Shayne Graham</v>
      </c>
      <c r="K1143" s="2">
        <f>VLOOKUP(J1143,Estimates!$C$9:$F$35,4,FALSE)</f>
        <v>14.3167892993254</v>
      </c>
      <c r="L1143" s="2">
        <f t="shared" si="73"/>
        <v>0.3306</v>
      </c>
      <c r="M1143" s="13">
        <f t="shared" si="74"/>
        <v>0.78177724238625135</v>
      </c>
      <c r="N1143" s="13">
        <f t="shared" si="75"/>
        <v>0.21822275761374865</v>
      </c>
      <c r="O1143" s="4">
        <f t="shared" si="76"/>
        <v>4.7621171940548893E-2</v>
      </c>
    </row>
    <row r="1144" spans="1:15" x14ac:dyDescent="0.25">
      <c r="A1144" s="1">
        <f>Forecast_Data!C1138</f>
        <v>2012</v>
      </c>
      <c r="B1144" s="1">
        <v>1</v>
      </c>
      <c r="C1144" s="1">
        <f>Forecast_Data!E1138</f>
        <v>0</v>
      </c>
      <c r="D1144" s="1">
        <f>Forecast_Data!F1138</f>
        <v>0</v>
      </c>
      <c r="E1144" s="1">
        <f>Forecast_Data!G1138</f>
        <v>0</v>
      </c>
      <c r="F1144" s="1">
        <f>Forecast_Data!H1138</f>
        <v>1</v>
      </c>
      <c r="G1144" s="1">
        <f>Forecast_Data!I1138</f>
        <v>0</v>
      </c>
      <c r="H1144" s="1">
        <f>Forecast_Data!J1138</f>
        <v>33</v>
      </c>
      <c r="I1144" s="1">
        <f>Forecast_Data!K1138</f>
        <v>1</v>
      </c>
      <c r="J1144" s="1" t="str">
        <f>Forecast_Data!L1138</f>
        <v>Shayne Graham</v>
      </c>
      <c r="K1144" s="2">
        <f>VLOOKUP(J1144,Estimates!$C$9:$F$35,4,FALSE)</f>
        <v>14.3167892993254</v>
      </c>
      <c r="L1144" s="2">
        <f t="shared" si="73"/>
        <v>0.3306</v>
      </c>
      <c r="M1144" s="13">
        <f t="shared" si="74"/>
        <v>0.93194078052137264</v>
      </c>
      <c r="N1144" s="13">
        <f t="shared" si="75"/>
        <v>6.8059219478627364E-2</v>
      </c>
      <c r="O1144" s="4">
        <f t="shared" si="76"/>
        <v>4.6320573560399703E-3</v>
      </c>
    </row>
    <row r="1145" spans="1:15" x14ac:dyDescent="0.25">
      <c r="A1145" s="1">
        <f>Forecast_Data!C1139</f>
        <v>2012</v>
      </c>
      <c r="B1145" s="1">
        <v>1</v>
      </c>
      <c r="C1145" s="1">
        <f>Forecast_Data!E1139</f>
        <v>0</v>
      </c>
      <c r="D1145" s="1">
        <f>Forecast_Data!F1139</f>
        <v>0</v>
      </c>
      <c r="E1145" s="1">
        <f>Forecast_Data!G1139</f>
        <v>0</v>
      </c>
      <c r="F1145" s="1">
        <f>Forecast_Data!H1139</f>
        <v>1</v>
      </c>
      <c r="G1145" s="1">
        <f>Forecast_Data!I1139</f>
        <v>0</v>
      </c>
      <c r="H1145" s="1">
        <f>Forecast_Data!J1139</f>
        <v>51</v>
      </c>
      <c r="I1145" s="1">
        <f>Forecast_Data!K1139</f>
        <v>1</v>
      </c>
      <c r="J1145" s="1" t="str">
        <f>Forecast_Data!L1139</f>
        <v>Shayne Graham</v>
      </c>
      <c r="K1145" s="2">
        <f>VLOOKUP(J1145,Estimates!$C$9:$F$35,4,FALSE)</f>
        <v>14.3167892993254</v>
      </c>
      <c r="L1145" s="2">
        <f t="shared" si="73"/>
        <v>0.3306</v>
      </c>
      <c r="M1145" s="13">
        <f t="shared" si="74"/>
        <v>0.67377034620943699</v>
      </c>
      <c r="N1145" s="13">
        <f t="shared" si="75"/>
        <v>0.32622965379056301</v>
      </c>
      <c r="O1145" s="4">
        <f t="shared" si="76"/>
        <v>0.1064257870123106</v>
      </c>
    </row>
    <row r="1146" spans="1:15" x14ac:dyDescent="0.25">
      <c r="A1146" s="1">
        <f>Forecast_Data!C1140</f>
        <v>2012</v>
      </c>
      <c r="B1146" s="1">
        <v>1</v>
      </c>
      <c r="C1146" s="1">
        <f>Forecast_Data!E1140</f>
        <v>0</v>
      </c>
      <c r="D1146" s="1">
        <f>Forecast_Data!F1140</f>
        <v>0</v>
      </c>
      <c r="E1146" s="1">
        <f>Forecast_Data!G1140</f>
        <v>0</v>
      </c>
      <c r="F1146" s="1">
        <f>Forecast_Data!H1140</f>
        <v>1</v>
      </c>
      <c r="G1146" s="1">
        <f>Forecast_Data!I1140</f>
        <v>0</v>
      </c>
      <c r="H1146" s="1">
        <f>Forecast_Data!J1140</f>
        <v>33</v>
      </c>
      <c r="I1146" s="1">
        <f>Forecast_Data!K1140</f>
        <v>1</v>
      </c>
      <c r="J1146" s="1" t="str">
        <f>Forecast_Data!L1140</f>
        <v>Shayne Graham</v>
      </c>
      <c r="K1146" s="2">
        <f>VLOOKUP(J1146,Estimates!$C$9:$F$35,4,FALSE)</f>
        <v>14.3167892993254</v>
      </c>
      <c r="L1146" s="2">
        <f t="shared" si="73"/>
        <v>0.3306</v>
      </c>
      <c r="M1146" s="13">
        <f t="shared" si="74"/>
        <v>0.93194078052137264</v>
      </c>
      <c r="N1146" s="13">
        <f t="shared" si="75"/>
        <v>6.8059219478627364E-2</v>
      </c>
      <c r="O1146" s="4">
        <f t="shared" si="76"/>
        <v>4.6320573560399703E-3</v>
      </c>
    </row>
    <row r="1147" spans="1:15" x14ac:dyDescent="0.25">
      <c r="A1147" s="1">
        <f>Forecast_Data!C1141</f>
        <v>2012</v>
      </c>
      <c r="B1147" s="1">
        <v>1</v>
      </c>
      <c r="C1147" s="1">
        <f>Forecast_Data!E1141</f>
        <v>0</v>
      </c>
      <c r="D1147" s="1">
        <f>Forecast_Data!F1141</f>
        <v>0</v>
      </c>
      <c r="E1147" s="1">
        <f>Forecast_Data!G1141</f>
        <v>0</v>
      </c>
      <c r="F1147" s="1">
        <f>Forecast_Data!H1141</f>
        <v>0</v>
      </c>
      <c r="G1147" s="1">
        <f>Forecast_Data!I1141</f>
        <v>0</v>
      </c>
      <c r="H1147" s="1">
        <f>Forecast_Data!J1141</f>
        <v>51</v>
      </c>
      <c r="I1147" s="1">
        <f>Forecast_Data!K1141</f>
        <v>1</v>
      </c>
      <c r="J1147" s="1" t="str">
        <f>Forecast_Data!L1141</f>
        <v>Shayne Graham</v>
      </c>
      <c r="K1147" s="2">
        <f>VLOOKUP(J1147,Estimates!$C$9:$F$35,4,FALSE)</f>
        <v>14.3167892993254</v>
      </c>
      <c r="L1147" s="2">
        <f t="shared" si="73"/>
        <v>0.3306</v>
      </c>
      <c r="M1147" s="13">
        <f t="shared" si="74"/>
        <v>0.72277231397963038</v>
      </c>
      <c r="N1147" s="13">
        <f t="shared" si="75"/>
        <v>0.27722768602036962</v>
      </c>
      <c r="O1147" s="4">
        <f t="shared" si="76"/>
        <v>7.6855189896208639E-2</v>
      </c>
    </row>
    <row r="1148" spans="1:15" x14ac:dyDescent="0.25">
      <c r="A1148" s="1">
        <f>Forecast_Data!C1142</f>
        <v>2012</v>
      </c>
      <c r="B1148" s="1">
        <v>1</v>
      </c>
      <c r="C1148" s="1">
        <f>Forecast_Data!E1142</f>
        <v>0</v>
      </c>
      <c r="D1148" s="1">
        <f>Forecast_Data!F1142</f>
        <v>0</v>
      </c>
      <c r="E1148" s="1">
        <f>Forecast_Data!G1142</f>
        <v>0</v>
      </c>
      <c r="F1148" s="1">
        <f>Forecast_Data!H1142</f>
        <v>0</v>
      </c>
      <c r="G1148" s="1">
        <f>Forecast_Data!I1142</f>
        <v>0</v>
      </c>
      <c r="H1148" s="1">
        <f>Forecast_Data!J1142</f>
        <v>37</v>
      </c>
      <c r="I1148" s="1">
        <f>Forecast_Data!K1142</f>
        <v>1</v>
      </c>
      <c r="J1148" s="1" t="str">
        <f>Forecast_Data!L1142</f>
        <v>Shayne Graham</v>
      </c>
      <c r="K1148" s="2">
        <f>VLOOKUP(J1148,Estimates!$C$9:$F$35,4,FALSE)</f>
        <v>14.3167892993254</v>
      </c>
      <c r="L1148" s="2">
        <f t="shared" si="73"/>
        <v>0.3306</v>
      </c>
      <c r="M1148" s="13">
        <f t="shared" si="74"/>
        <v>0.91627830489538409</v>
      </c>
      <c r="N1148" s="13">
        <f t="shared" si="75"/>
        <v>8.3721695104615912E-2</v>
      </c>
      <c r="O1148" s="4">
        <f t="shared" si="76"/>
        <v>7.0093222311902676E-3</v>
      </c>
    </row>
    <row r="1149" spans="1:15" x14ac:dyDescent="0.25">
      <c r="A1149" s="1">
        <f>Forecast_Data!C1143</f>
        <v>2012</v>
      </c>
      <c r="B1149" s="1">
        <v>1</v>
      </c>
      <c r="C1149" s="1">
        <f>Forecast_Data!E1143</f>
        <v>0</v>
      </c>
      <c r="D1149" s="1">
        <f>Forecast_Data!F1143</f>
        <v>0</v>
      </c>
      <c r="E1149" s="1">
        <f>Forecast_Data!G1143</f>
        <v>0</v>
      </c>
      <c r="F1149" s="1">
        <f>Forecast_Data!H1143</f>
        <v>0</v>
      </c>
      <c r="G1149" s="1">
        <f>Forecast_Data!I1143</f>
        <v>0</v>
      </c>
      <c r="H1149" s="1">
        <f>Forecast_Data!J1143</f>
        <v>37</v>
      </c>
      <c r="I1149" s="1">
        <f>Forecast_Data!K1143</f>
        <v>1</v>
      </c>
      <c r="J1149" s="1" t="str">
        <f>Forecast_Data!L1143</f>
        <v>Shayne Graham</v>
      </c>
      <c r="K1149" s="2">
        <f>VLOOKUP(J1149,Estimates!$C$9:$F$35,4,FALSE)</f>
        <v>14.3167892993254</v>
      </c>
      <c r="L1149" s="2">
        <f t="shared" si="73"/>
        <v>0.3306</v>
      </c>
      <c r="M1149" s="13">
        <f t="shared" si="74"/>
        <v>0.91627830489538409</v>
      </c>
      <c r="N1149" s="13">
        <f t="shared" si="75"/>
        <v>8.3721695104615912E-2</v>
      </c>
      <c r="O1149" s="4">
        <f t="shared" si="76"/>
        <v>7.0093222311902676E-3</v>
      </c>
    </row>
    <row r="1150" spans="1:15" x14ac:dyDescent="0.25">
      <c r="A1150" s="1">
        <f>Forecast_Data!C1144</f>
        <v>2012</v>
      </c>
      <c r="B1150" s="1">
        <v>1</v>
      </c>
      <c r="C1150" s="1">
        <f>Forecast_Data!E1144</f>
        <v>0</v>
      </c>
      <c r="D1150" s="1">
        <f>Forecast_Data!F1144</f>
        <v>0</v>
      </c>
      <c r="E1150" s="1">
        <f>Forecast_Data!G1144</f>
        <v>0</v>
      </c>
      <c r="F1150" s="1">
        <f>Forecast_Data!H1144</f>
        <v>0</v>
      </c>
      <c r="G1150" s="1">
        <f>Forecast_Data!I1144</f>
        <v>0</v>
      </c>
      <c r="H1150" s="1">
        <f>Forecast_Data!J1144</f>
        <v>52</v>
      </c>
      <c r="I1150" s="1">
        <f>Forecast_Data!K1144</f>
        <v>0</v>
      </c>
      <c r="J1150" s="1" t="str">
        <f>Forecast_Data!L1144</f>
        <v>Shayne Graham</v>
      </c>
      <c r="K1150" s="2">
        <f>VLOOKUP(J1150,Estimates!$C$9:$F$35,4,FALSE)</f>
        <v>14.3167892993254</v>
      </c>
      <c r="L1150" s="2">
        <f t="shared" si="73"/>
        <v>0.3306</v>
      </c>
      <c r="M1150" s="13">
        <f t="shared" si="74"/>
        <v>0.69689041508519745</v>
      </c>
      <c r="N1150" s="13">
        <f t="shared" si="75"/>
        <v>-0.69689041508519745</v>
      </c>
      <c r="O1150" s="4">
        <f t="shared" si="76"/>
        <v>0.4856562506376188</v>
      </c>
    </row>
    <row r="1151" spans="1:15" x14ac:dyDescent="0.25">
      <c r="A1151" s="1">
        <f>Forecast_Data!C1145</f>
        <v>2012</v>
      </c>
      <c r="B1151" s="1">
        <v>1</v>
      </c>
      <c r="C1151" s="1">
        <f>Forecast_Data!E1145</f>
        <v>0</v>
      </c>
      <c r="D1151" s="1">
        <f>Forecast_Data!F1145</f>
        <v>0</v>
      </c>
      <c r="E1151" s="1">
        <f>Forecast_Data!G1145</f>
        <v>0</v>
      </c>
      <c r="F1151" s="1">
        <f>Forecast_Data!H1145</f>
        <v>1</v>
      </c>
      <c r="G1151" s="1">
        <f>Forecast_Data!I1145</f>
        <v>0</v>
      </c>
      <c r="H1151" s="1">
        <f>Forecast_Data!J1145</f>
        <v>48</v>
      </c>
      <c r="I1151" s="1">
        <f>Forecast_Data!K1145</f>
        <v>1</v>
      </c>
      <c r="J1151" s="1" t="str">
        <f>Forecast_Data!L1145</f>
        <v>Shayne Graham</v>
      </c>
      <c r="K1151" s="2">
        <f>VLOOKUP(J1151,Estimates!$C$9:$F$35,4,FALSE)</f>
        <v>14.3167892993254</v>
      </c>
      <c r="L1151" s="2">
        <f t="shared" si="73"/>
        <v>0.3306</v>
      </c>
      <c r="M1151" s="13">
        <f t="shared" si="74"/>
        <v>0.74431724581551428</v>
      </c>
      <c r="N1151" s="13">
        <f t="shared" si="75"/>
        <v>0.25568275418448572</v>
      </c>
      <c r="O1151" s="4">
        <f t="shared" si="76"/>
        <v>6.5373670787364155E-2</v>
      </c>
    </row>
    <row r="1152" spans="1:15" x14ac:dyDescent="0.25">
      <c r="A1152" s="1">
        <f>Forecast_Data!C1146</f>
        <v>2012</v>
      </c>
      <c r="B1152" s="1">
        <v>1</v>
      </c>
      <c r="C1152" s="1">
        <f>Forecast_Data!E1146</f>
        <v>0</v>
      </c>
      <c r="D1152" s="1">
        <f>Forecast_Data!F1146</f>
        <v>0</v>
      </c>
      <c r="E1152" s="1">
        <f>Forecast_Data!G1146</f>
        <v>0</v>
      </c>
      <c r="F1152" s="1">
        <f>Forecast_Data!H1146</f>
        <v>1</v>
      </c>
      <c r="G1152" s="1">
        <f>Forecast_Data!I1146</f>
        <v>0</v>
      </c>
      <c r="H1152" s="1">
        <f>Forecast_Data!J1146</f>
        <v>27</v>
      </c>
      <c r="I1152" s="1">
        <f>Forecast_Data!K1146</f>
        <v>1</v>
      </c>
      <c r="J1152" s="1" t="str">
        <f>Forecast_Data!L1146</f>
        <v>Shayne Graham</v>
      </c>
      <c r="K1152" s="2">
        <f>VLOOKUP(J1152,Estimates!$C$9:$F$35,4,FALSE)</f>
        <v>14.3167892993254</v>
      </c>
      <c r="L1152" s="2">
        <f t="shared" si="73"/>
        <v>0.3306</v>
      </c>
      <c r="M1152" s="13">
        <f t="shared" si="74"/>
        <v>0.97093919456343636</v>
      </c>
      <c r="N1152" s="13">
        <f t="shared" si="75"/>
        <v>2.9060805436563641E-2</v>
      </c>
      <c r="O1152" s="4">
        <f t="shared" si="76"/>
        <v>8.4453041262180686E-4</v>
      </c>
    </row>
    <row r="1153" spans="1:15" x14ac:dyDescent="0.25">
      <c r="A1153" s="1">
        <f>Forecast_Data!C1147</f>
        <v>2012</v>
      </c>
      <c r="B1153" s="1">
        <v>1</v>
      </c>
      <c r="C1153" s="1">
        <f>Forecast_Data!E1147</f>
        <v>0</v>
      </c>
      <c r="D1153" s="1">
        <f>Forecast_Data!F1147</f>
        <v>0</v>
      </c>
      <c r="E1153" s="1">
        <f>Forecast_Data!G1147</f>
        <v>0</v>
      </c>
      <c r="F1153" s="1">
        <f>Forecast_Data!H1147</f>
        <v>1</v>
      </c>
      <c r="G1153" s="1">
        <f>Forecast_Data!I1147</f>
        <v>0</v>
      </c>
      <c r="H1153" s="1">
        <f>Forecast_Data!J1147</f>
        <v>22</v>
      </c>
      <c r="I1153" s="1">
        <f>Forecast_Data!K1147</f>
        <v>1</v>
      </c>
      <c r="J1153" s="1" t="str">
        <f>Forecast_Data!L1147</f>
        <v>Shayne Graham</v>
      </c>
      <c r="K1153" s="2">
        <f>VLOOKUP(J1153,Estimates!$C$9:$F$35,4,FALSE)</f>
        <v>14.3167892993254</v>
      </c>
      <c r="L1153" s="2">
        <f t="shared" si="73"/>
        <v>0.3306</v>
      </c>
      <c r="M1153" s="13">
        <f t="shared" si="74"/>
        <v>0.98940967566516047</v>
      </c>
      <c r="N1153" s="13">
        <f t="shared" si="75"/>
        <v>1.0590324334839529E-2</v>
      </c>
      <c r="O1153" s="4">
        <f t="shared" si="76"/>
        <v>1.1215496951709432E-4</v>
      </c>
    </row>
    <row r="1154" spans="1:15" x14ac:dyDescent="0.25">
      <c r="A1154" s="1">
        <f>Forecast_Data!C1148</f>
        <v>2012</v>
      </c>
      <c r="B1154" s="1">
        <v>1</v>
      </c>
      <c r="C1154" s="1">
        <f>Forecast_Data!E1148</f>
        <v>0</v>
      </c>
      <c r="D1154" s="1">
        <f>Forecast_Data!F1148</f>
        <v>0</v>
      </c>
      <c r="E1154" s="1">
        <f>Forecast_Data!G1148</f>
        <v>0</v>
      </c>
      <c r="F1154" s="1">
        <f>Forecast_Data!H1148</f>
        <v>1</v>
      </c>
      <c r="G1154" s="1">
        <f>Forecast_Data!I1148</f>
        <v>0</v>
      </c>
      <c r="H1154" s="1">
        <f>Forecast_Data!J1148</f>
        <v>24</v>
      </c>
      <c r="I1154" s="1">
        <f>Forecast_Data!K1148</f>
        <v>1</v>
      </c>
      <c r="J1154" s="1" t="str">
        <f>Forecast_Data!L1148</f>
        <v>Shayne Graham</v>
      </c>
      <c r="K1154" s="2">
        <f>VLOOKUP(J1154,Estimates!$C$9:$F$35,4,FALSE)</f>
        <v>14.3167892993254</v>
      </c>
      <c r="L1154" s="2">
        <f t="shared" si="73"/>
        <v>0.3306</v>
      </c>
      <c r="M1154" s="13">
        <f t="shared" si="74"/>
        <v>0.98351195918508039</v>
      </c>
      <c r="N1154" s="13">
        <f t="shared" si="75"/>
        <v>1.6488040814919613E-2</v>
      </c>
      <c r="O1154" s="4">
        <f t="shared" si="76"/>
        <v>2.7185548991445502E-4</v>
      </c>
    </row>
    <row r="1155" spans="1:15" x14ac:dyDescent="0.25">
      <c r="A1155" s="1">
        <f>Forecast_Data!C1149</f>
        <v>2014</v>
      </c>
      <c r="B1155" s="1">
        <v>1</v>
      </c>
      <c r="C1155" s="1">
        <f>Forecast_Data!E1149</f>
        <v>0</v>
      </c>
      <c r="D1155" s="1">
        <f>Forecast_Data!F1149</f>
        <v>0</v>
      </c>
      <c r="E1155" s="1">
        <f>Forecast_Data!G1149</f>
        <v>0</v>
      </c>
      <c r="F1155" s="1">
        <f>Forecast_Data!H1149</f>
        <v>0</v>
      </c>
      <c r="G1155" s="1">
        <f>Forecast_Data!I1149</f>
        <v>0</v>
      </c>
      <c r="H1155" s="1">
        <f>Forecast_Data!J1149</f>
        <v>31</v>
      </c>
      <c r="I1155" s="1">
        <f>Forecast_Data!K1149</f>
        <v>1</v>
      </c>
      <c r="J1155" s="1" t="str">
        <f>Forecast_Data!L1149</f>
        <v>Shayne Graham</v>
      </c>
      <c r="K1155" s="2">
        <f>VLOOKUP(J1155,Estimates!$C$9:$F$35,4,FALSE)</f>
        <v>14.3167892993254</v>
      </c>
      <c r="L1155" s="2">
        <f t="shared" si="73"/>
        <v>0.41460000000000008</v>
      </c>
      <c r="M1155" s="13">
        <f t="shared" si="74"/>
        <v>0.96076238668873704</v>
      </c>
      <c r="N1155" s="13">
        <f t="shared" si="75"/>
        <v>3.9237613311262964E-2</v>
      </c>
      <c r="O1155" s="4">
        <f t="shared" si="76"/>
        <v>1.5395902983642005E-3</v>
      </c>
    </row>
    <row r="1156" spans="1:15" x14ac:dyDescent="0.25">
      <c r="A1156" s="1">
        <f>Forecast_Data!C1150</f>
        <v>2014</v>
      </c>
      <c r="B1156" s="1">
        <v>1</v>
      </c>
      <c r="C1156" s="1">
        <f>Forecast_Data!E1150</f>
        <v>0</v>
      </c>
      <c r="D1156" s="1">
        <f>Forecast_Data!F1150</f>
        <v>0</v>
      </c>
      <c r="E1156" s="1">
        <f>Forecast_Data!G1150</f>
        <v>0</v>
      </c>
      <c r="F1156" s="1">
        <f>Forecast_Data!H1150</f>
        <v>0</v>
      </c>
      <c r="G1156" s="1">
        <f>Forecast_Data!I1150</f>
        <v>0</v>
      </c>
      <c r="H1156" s="1">
        <f>Forecast_Data!J1150</f>
        <v>50</v>
      </c>
      <c r="I1156" s="1">
        <f>Forecast_Data!K1150</f>
        <v>1</v>
      </c>
      <c r="J1156" s="1" t="str">
        <f>Forecast_Data!L1150</f>
        <v>Shayne Graham</v>
      </c>
      <c r="K1156" s="2">
        <f>VLOOKUP(J1156,Estimates!$C$9:$F$35,4,FALSE)</f>
        <v>14.3167892993254</v>
      </c>
      <c r="L1156" s="2">
        <f t="shared" si="73"/>
        <v>0.41460000000000008</v>
      </c>
      <c r="M1156" s="13">
        <f t="shared" si="74"/>
        <v>0.76167026367064194</v>
      </c>
      <c r="N1156" s="13">
        <f t="shared" si="75"/>
        <v>0.23832973632935806</v>
      </c>
      <c r="O1156" s="4">
        <f t="shared" si="76"/>
        <v>5.6801063218821335E-2</v>
      </c>
    </row>
    <row r="1157" spans="1:15" x14ac:dyDescent="0.25">
      <c r="A1157" s="1">
        <f>Forecast_Data!C1151</f>
        <v>2014</v>
      </c>
      <c r="B1157" s="1">
        <v>1</v>
      </c>
      <c r="C1157" s="1">
        <f>Forecast_Data!E1151</f>
        <v>0</v>
      </c>
      <c r="D1157" s="1">
        <f>Forecast_Data!F1151</f>
        <v>0</v>
      </c>
      <c r="E1157" s="1">
        <f>Forecast_Data!G1151</f>
        <v>0</v>
      </c>
      <c r="F1157" s="1">
        <f>Forecast_Data!H1151</f>
        <v>0</v>
      </c>
      <c r="G1157" s="1">
        <f>Forecast_Data!I1151</f>
        <v>0</v>
      </c>
      <c r="H1157" s="1">
        <f>Forecast_Data!J1151</f>
        <v>41</v>
      </c>
      <c r="I1157" s="1">
        <f>Forecast_Data!K1151</f>
        <v>0</v>
      </c>
      <c r="J1157" s="1" t="str">
        <f>Forecast_Data!L1151</f>
        <v>Shayne Graham</v>
      </c>
      <c r="K1157" s="2">
        <f>VLOOKUP(J1157,Estimates!$C$9:$F$35,4,FALSE)</f>
        <v>14.3167892993254</v>
      </c>
      <c r="L1157" s="2">
        <f t="shared" si="73"/>
        <v>0.41460000000000008</v>
      </c>
      <c r="M1157" s="13">
        <f t="shared" si="74"/>
        <v>0.88873507183988254</v>
      </c>
      <c r="N1157" s="13">
        <f t="shared" si="75"/>
        <v>-0.88873507183988254</v>
      </c>
      <c r="O1157" s="4">
        <f t="shared" si="76"/>
        <v>0.78985002791824122</v>
      </c>
    </row>
    <row r="1158" spans="1:15" x14ac:dyDescent="0.25">
      <c r="A1158" s="1">
        <f>Forecast_Data!C1152</f>
        <v>2014</v>
      </c>
      <c r="B1158" s="1">
        <v>1</v>
      </c>
      <c r="C1158" s="1">
        <f>Forecast_Data!E1152</f>
        <v>0</v>
      </c>
      <c r="D1158" s="1">
        <f>Forecast_Data!F1152</f>
        <v>0</v>
      </c>
      <c r="E1158" s="1">
        <f>Forecast_Data!G1152</f>
        <v>0</v>
      </c>
      <c r="F1158" s="1">
        <f>Forecast_Data!H1152</f>
        <v>0</v>
      </c>
      <c r="G1158" s="1">
        <f>Forecast_Data!I1152</f>
        <v>0</v>
      </c>
      <c r="H1158" s="1">
        <f>Forecast_Data!J1152</f>
        <v>30</v>
      </c>
      <c r="I1158" s="1">
        <f>Forecast_Data!K1152</f>
        <v>1</v>
      </c>
      <c r="J1158" s="1" t="str">
        <f>Forecast_Data!L1152</f>
        <v>Shayne Graham</v>
      </c>
      <c r="K1158" s="2">
        <f>VLOOKUP(J1158,Estimates!$C$9:$F$35,4,FALSE)</f>
        <v>14.3167892993254</v>
      </c>
      <c r="L1158" s="2">
        <f t="shared" si="73"/>
        <v>0.41460000000000008</v>
      </c>
      <c r="M1158" s="13">
        <f t="shared" si="74"/>
        <v>0.96582781855250688</v>
      </c>
      <c r="N1158" s="13">
        <f t="shared" si="75"/>
        <v>3.4172181447493122E-2</v>
      </c>
      <c r="O1158" s="4">
        <f t="shared" si="76"/>
        <v>1.167737984880393E-3</v>
      </c>
    </row>
    <row r="1159" spans="1:15" x14ac:dyDescent="0.25">
      <c r="A1159" s="1">
        <f>Forecast_Data!C1153</f>
        <v>2014</v>
      </c>
      <c r="B1159" s="1">
        <v>1</v>
      </c>
      <c r="C1159" s="1">
        <f>Forecast_Data!E1153</f>
        <v>0</v>
      </c>
      <c r="D1159" s="1">
        <f>Forecast_Data!F1153</f>
        <v>0</v>
      </c>
      <c r="E1159" s="1">
        <f>Forecast_Data!G1153</f>
        <v>0</v>
      </c>
      <c r="F1159" s="1">
        <f>Forecast_Data!H1153</f>
        <v>0</v>
      </c>
      <c r="G1159" s="1">
        <f>Forecast_Data!I1153</f>
        <v>0</v>
      </c>
      <c r="H1159" s="1">
        <f>Forecast_Data!J1153</f>
        <v>30</v>
      </c>
      <c r="I1159" s="1">
        <f>Forecast_Data!K1153</f>
        <v>1</v>
      </c>
      <c r="J1159" s="1" t="str">
        <f>Forecast_Data!L1153</f>
        <v>Shayne Graham</v>
      </c>
      <c r="K1159" s="2">
        <f>VLOOKUP(J1159,Estimates!$C$9:$F$35,4,FALSE)</f>
        <v>14.3167892993254</v>
      </c>
      <c r="L1159" s="2">
        <f t="shared" si="73"/>
        <v>0.41460000000000008</v>
      </c>
      <c r="M1159" s="13">
        <f t="shared" si="74"/>
        <v>0.96582781855250688</v>
      </c>
      <c r="N1159" s="13">
        <f t="shared" si="75"/>
        <v>3.4172181447493122E-2</v>
      </c>
      <c r="O1159" s="4">
        <f t="shared" si="76"/>
        <v>1.167737984880393E-3</v>
      </c>
    </row>
    <row r="1160" spans="1:15" x14ac:dyDescent="0.25">
      <c r="A1160" s="1">
        <f>Forecast_Data!C1154</f>
        <v>2014</v>
      </c>
      <c r="B1160" s="1">
        <v>1</v>
      </c>
      <c r="C1160" s="1">
        <f>Forecast_Data!E1154</f>
        <v>0</v>
      </c>
      <c r="D1160" s="1">
        <f>Forecast_Data!F1154</f>
        <v>0</v>
      </c>
      <c r="E1160" s="1">
        <f>Forecast_Data!G1154</f>
        <v>0</v>
      </c>
      <c r="F1160" s="1">
        <f>Forecast_Data!H1154</f>
        <v>0</v>
      </c>
      <c r="G1160" s="1">
        <f>Forecast_Data!I1154</f>
        <v>0</v>
      </c>
      <c r="H1160" s="1">
        <f>Forecast_Data!J1154</f>
        <v>29</v>
      </c>
      <c r="I1160" s="1">
        <f>Forecast_Data!K1154</f>
        <v>1</v>
      </c>
      <c r="J1160" s="1" t="str">
        <f>Forecast_Data!L1154</f>
        <v>Shayne Graham</v>
      </c>
      <c r="K1160" s="2">
        <f>VLOOKUP(J1160,Estimates!$C$9:$F$35,4,FALSE)</f>
        <v>14.3167892993254</v>
      </c>
      <c r="L1160" s="2">
        <f t="shared" si="73"/>
        <v>0.41460000000000008</v>
      </c>
      <c r="M1160" s="13">
        <f t="shared" si="74"/>
        <v>0.97050402698193972</v>
      </c>
      <c r="N1160" s="13">
        <f t="shared" si="75"/>
        <v>2.9495973018060284E-2</v>
      </c>
      <c r="O1160" s="4">
        <f t="shared" si="76"/>
        <v>8.7001242428214032E-4</v>
      </c>
    </row>
    <row r="1161" spans="1:15" x14ac:dyDescent="0.25">
      <c r="A1161" s="1">
        <f>Forecast_Data!C1155</f>
        <v>2014</v>
      </c>
      <c r="B1161" s="1">
        <v>1</v>
      </c>
      <c r="C1161" s="1">
        <f>Forecast_Data!E1155</f>
        <v>0</v>
      </c>
      <c r="D1161" s="1">
        <f>Forecast_Data!F1155</f>
        <v>0</v>
      </c>
      <c r="E1161" s="1">
        <f>Forecast_Data!G1155</f>
        <v>0</v>
      </c>
      <c r="F1161" s="1">
        <f>Forecast_Data!H1155</f>
        <v>0</v>
      </c>
      <c r="G1161" s="1">
        <f>Forecast_Data!I1155</f>
        <v>0</v>
      </c>
      <c r="H1161" s="1">
        <f>Forecast_Data!J1155</f>
        <v>44</v>
      </c>
      <c r="I1161" s="1">
        <f>Forecast_Data!K1155</f>
        <v>1</v>
      </c>
      <c r="J1161" s="1" t="str">
        <f>Forecast_Data!L1155</f>
        <v>Shayne Graham</v>
      </c>
      <c r="K1161" s="2">
        <f>VLOOKUP(J1161,Estimates!$C$9:$F$35,4,FALSE)</f>
        <v>14.3167892993254</v>
      </c>
      <c r="L1161" s="2">
        <f t="shared" ref="L1161:L1208" si="77">IF(A1161=2012,$A$5,IF(A1161=2013,$B$5,IF(A1161=2014,$C$5,$D$5)))</f>
        <v>0.41460000000000008</v>
      </c>
      <c r="M1161" s="13">
        <f t="shared" ref="M1161:M1208" si="78">1/(1+EXP(-(SUMPRODUCT($A$3:$G$3,B1161:H1161)+$H$3*H1161^2+$I$3*H1161^3+K1161+L1161)))</f>
        <v>0.85692729912574372</v>
      </c>
      <c r="N1161" s="13">
        <f t="shared" ref="N1161:N1208" si="79">I1161-M1161</f>
        <v>0.14307270087425628</v>
      </c>
      <c r="O1161" s="4">
        <f t="shared" ref="O1161:O1208" si="80">N1161^2</f>
        <v>2.0469797735454414E-2</v>
      </c>
    </row>
    <row r="1162" spans="1:15" x14ac:dyDescent="0.25">
      <c r="A1162" s="1">
        <f>Forecast_Data!C1156</f>
        <v>2014</v>
      </c>
      <c r="B1162" s="1">
        <v>1</v>
      </c>
      <c r="C1162" s="1">
        <f>Forecast_Data!E1156</f>
        <v>0</v>
      </c>
      <c r="D1162" s="1">
        <f>Forecast_Data!F1156</f>
        <v>0</v>
      </c>
      <c r="E1162" s="1">
        <f>Forecast_Data!G1156</f>
        <v>0</v>
      </c>
      <c r="F1162" s="1">
        <f>Forecast_Data!H1156</f>
        <v>0</v>
      </c>
      <c r="G1162" s="1">
        <f>Forecast_Data!I1156</f>
        <v>0</v>
      </c>
      <c r="H1162" s="1">
        <f>Forecast_Data!J1156</f>
        <v>27</v>
      </c>
      <c r="I1162" s="1">
        <f>Forecast_Data!K1156</f>
        <v>1</v>
      </c>
      <c r="J1162" s="1" t="str">
        <f>Forecast_Data!L1156</f>
        <v>Shayne Graham</v>
      </c>
      <c r="K1162" s="2">
        <f>VLOOKUP(J1162,Estimates!$C$9:$F$35,4,FALSE)</f>
        <v>14.3167892993254</v>
      </c>
      <c r="L1162" s="2">
        <f t="shared" si="77"/>
        <v>0.41460000000000008</v>
      </c>
      <c r="M1162" s="13">
        <f t="shared" si="78"/>
        <v>0.9786650078582364</v>
      </c>
      <c r="N1162" s="13">
        <f t="shared" si="79"/>
        <v>2.1334992141763598E-2</v>
      </c>
      <c r="O1162" s="4">
        <f t="shared" si="80"/>
        <v>4.5518188968911446E-4</v>
      </c>
    </row>
    <row r="1163" spans="1:15" x14ac:dyDescent="0.25">
      <c r="A1163" s="1">
        <f>Forecast_Data!C1157</f>
        <v>2014</v>
      </c>
      <c r="B1163" s="1">
        <v>1</v>
      </c>
      <c r="C1163" s="1">
        <f>Forecast_Data!E1157</f>
        <v>0</v>
      </c>
      <c r="D1163" s="1">
        <f>Forecast_Data!F1157</f>
        <v>0</v>
      </c>
      <c r="E1163" s="1">
        <f>Forecast_Data!G1157</f>
        <v>0</v>
      </c>
      <c r="F1163" s="1">
        <f>Forecast_Data!H1157</f>
        <v>0</v>
      </c>
      <c r="G1163" s="1">
        <f>Forecast_Data!I1157</f>
        <v>0</v>
      </c>
      <c r="H1163" s="1">
        <f>Forecast_Data!J1157</f>
        <v>48</v>
      </c>
      <c r="I1163" s="1">
        <f>Forecast_Data!K1157</f>
        <v>1</v>
      </c>
      <c r="J1163" s="1" t="str">
        <f>Forecast_Data!L1157</f>
        <v>Shayne Graham</v>
      </c>
      <c r="K1163" s="2">
        <f>VLOOKUP(J1163,Estimates!$C$9:$F$35,4,FALSE)</f>
        <v>14.3167892993254</v>
      </c>
      <c r="L1163" s="2">
        <f t="shared" si="77"/>
        <v>0.41460000000000008</v>
      </c>
      <c r="M1163" s="13">
        <f t="shared" si="78"/>
        <v>0.79987244006111613</v>
      </c>
      <c r="N1163" s="13">
        <f t="shared" si="79"/>
        <v>0.20012755993888387</v>
      </c>
      <c r="O1163" s="4">
        <f t="shared" si="80"/>
        <v>4.0051040247091559E-2</v>
      </c>
    </row>
    <row r="1164" spans="1:15" x14ac:dyDescent="0.25">
      <c r="A1164" s="1">
        <f>Forecast_Data!C1158</f>
        <v>2014</v>
      </c>
      <c r="B1164" s="1">
        <v>1</v>
      </c>
      <c r="C1164" s="1">
        <f>Forecast_Data!E1158</f>
        <v>0</v>
      </c>
      <c r="D1164" s="1">
        <f>Forecast_Data!F1158</f>
        <v>0</v>
      </c>
      <c r="E1164" s="1">
        <f>Forecast_Data!G1158</f>
        <v>0</v>
      </c>
      <c r="F1164" s="1">
        <f>Forecast_Data!H1158</f>
        <v>0</v>
      </c>
      <c r="G1164" s="1">
        <f>Forecast_Data!I1158</f>
        <v>0</v>
      </c>
      <c r="H1164" s="1">
        <f>Forecast_Data!J1158</f>
        <v>36</v>
      </c>
      <c r="I1164" s="1">
        <f>Forecast_Data!K1158</f>
        <v>1</v>
      </c>
      <c r="J1164" s="1" t="str">
        <f>Forecast_Data!L1158</f>
        <v>Shayne Graham</v>
      </c>
      <c r="K1164" s="2">
        <f>VLOOKUP(J1164,Estimates!$C$9:$F$35,4,FALSE)</f>
        <v>14.3167892993254</v>
      </c>
      <c r="L1164" s="2">
        <f t="shared" si="77"/>
        <v>0.41460000000000008</v>
      </c>
      <c r="M1164" s="13">
        <f t="shared" si="78"/>
        <v>0.92981776314410591</v>
      </c>
      <c r="N1164" s="13">
        <f t="shared" si="79"/>
        <v>7.0182236855894087E-2</v>
      </c>
      <c r="O1164" s="4">
        <f t="shared" si="80"/>
        <v>4.925546370096818E-3</v>
      </c>
    </row>
    <row r="1165" spans="1:15" x14ac:dyDescent="0.25">
      <c r="A1165" s="1">
        <f>Forecast_Data!C1159</f>
        <v>2014</v>
      </c>
      <c r="B1165" s="1">
        <v>1</v>
      </c>
      <c r="C1165" s="1">
        <f>Forecast_Data!E1159</f>
        <v>0</v>
      </c>
      <c r="D1165" s="1">
        <f>Forecast_Data!F1159</f>
        <v>0</v>
      </c>
      <c r="E1165" s="1">
        <f>Forecast_Data!G1159</f>
        <v>0</v>
      </c>
      <c r="F1165" s="1">
        <f>Forecast_Data!H1159</f>
        <v>0</v>
      </c>
      <c r="G1165" s="1">
        <f>Forecast_Data!I1159</f>
        <v>0</v>
      </c>
      <c r="H1165" s="1">
        <f>Forecast_Data!J1159</f>
        <v>31</v>
      </c>
      <c r="I1165" s="1">
        <f>Forecast_Data!K1159</f>
        <v>1</v>
      </c>
      <c r="J1165" s="1" t="str">
        <f>Forecast_Data!L1159</f>
        <v>Shayne Graham</v>
      </c>
      <c r="K1165" s="2">
        <f>VLOOKUP(J1165,Estimates!$C$9:$F$35,4,FALSE)</f>
        <v>14.3167892993254</v>
      </c>
      <c r="L1165" s="2">
        <f t="shared" si="77"/>
        <v>0.41460000000000008</v>
      </c>
      <c r="M1165" s="13">
        <f t="shared" si="78"/>
        <v>0.96076238668873704</v>
      </c>
      <c r="N1165" s="13">
        <f t="shared" si="79"/>
        <v>3.9237613311262964E-2</v>
      </c>
      <c r="O1165" s="4">
        <f t="shared" si="80"/>
        <v>1.5395902983642005E-3</v>
      </c>
    </row>
    <row r="1166" spans="1:15" x14ac:dyDescent="0.25">
      <c r="A1166" s="1">
        <f>Forecast_Data!C1160</f>
        <v>2014</v>
      </c>
      <c r="B1166" s="1">
        <v>1</v>
      </c>
      <c r="C1166" s="1">
        <f>Forecast_Data!E1160</f>
        <v>0</v>
      </c>
      <c r="D1166" s="1">
        <f>Forecast_Data!F1160</f>
        <v>0</v>
      </c>
      <c r="E1166" s="1">
        <f>Forecast_Data!G1160</f>
        <v>0</v>
      </c>
      <c r="F1166" s="1">
        <f>Forecast_Data!H1160</f>
        <v>0</v>
      </c>
      <c r="G1166" s="1">
        <f>Forecast_Data!I1160</f>
        <v>0</v>
      </c>
      <c r="H1166" s="1">
        <f>Forecast_Data!J1160</f>
        <v>29</v>
      </c>
      <c r="I1166" s="1">
        <f>Forecast_Data!K1160</f>
        <v>1</v>
      </c>
      <c r="J1166" s="1" t="str">
        <f>Forecast_Data!L1160</f>
        <v>Shayne Graham</v>
      </c>
      <c r="K1166" s="2">
        <f>VLOOKUP(J1166,Estimates!$C$9:$F$35,4,FALSE)</f>
        <v>14.3167892993254</v>
      </c>
      <c r="L1166" s="2">
        <f t="shared" si="77"/>
        <v>0.41460000000000008</v>
      </c>
      <c r="M1166" s="13">
        <f t="shared" si="78"/>
        <v>0.97050402698193972</v>
      </c>
      <c r="N1166" s="13">
        <f t="shared" si="79"/>
        <v>2.9495973018060284E-2</v>
      </c>
      <c r="O1166" s="4">
        <f t="shared" si="80"/>
        <v>8.7001242428214032E-4</v>
      </c>
    </row>
    <row r="1167" spans="1:15" x14ac:dyDescent="0.25">
      <c r="A1167" s="1">
        <f>Forecast_Data!C1161</f>
        <v>2014</v>
      </c>
      <c r="B1167" s="1">
        <v>1</v>
      </c>
      <c r="C1167" s="1">
        <f>Forecast_Data!E1161</f>
        <v>0</v>
      </c>
      <c r="D1167" s="1">
        <f>Forecast_Data!F1161</f>
        <v>0</v>
      </c>
      <c r="E1167" s="1">
        <f>Forecast_Data!G1161</f>
        <v>0</v>
      </c>
      <c r="F1167" s="1">
        <f>Forecast_Data!H1161</f>
        <v>0</v>
      </c>
      <c r="G1167" s="1">
        <f>Forecast_Data!I1161</f>
        <v>0</v>
      </c>
      <c r="H1167" s="1">
        <f>Forecast_Data!J1161</f>
        <v>37</v>
      </c>
      <c r="I1167" s="1">
        <f>Forecast_Data!K1161</f>
        <v>1</v>
      </c>
      <c r="J1167" s="1" t="str">
        <f>Forecast_Data!L1161</f>
        <v>Shayne Graham</v>
      </c>
      <c r="K1167" s="2">
        <f>VLOOKUP(J1167,Estimates!$C$9:$F$35,4,FALSE)</f>
        <v>14.3167892993254</v>
      </c>
      <c r="L1167" s="2">
        <f t="shared" si="77"/>
        <v>0.41460000000000008</v>
      </c>
      <c r="M1167" s="13">
        <f t="shared" si="78"/>
        <v>0.92250089799942925</v>
      </c>
      <c r="N1167" s="13">
        <f t="shared" si="79"/>
        <v>7.7499102000570752E-2</v>
      </c>
      <c r="O1167" s="4">
        <f t="shared" si="80"/>
        <v>6.0061108108948697E-3</v>
      </c>
    </row>
    <row r="1168" spans="1:15" x14ac:dyDescent="0.25">
      <c r="A1168" s="1">
        <f>Forecast_Data!C1162</f>
        <v>2014</v>
      </c>
      <c r="B1168" s="1">
        <v>1</v>
      </c>
      <c r="C1168" s="1">
        <f>Forecast_Data!E1162</f>
        <v>0</v>
      </c>
      <c r="D1168" s="1">
        <f>Forecast_Data!F1162</f>
        <v>0</v>
      </c>
      <c r="E1168" s="1">
        <f>Forecast_Data!G1162</f>
        <v>0</v>
      </c>
      <c r="F1168" s="1">
        <f>Forecast_Data!H1162</f>
        <v>0</v>
      </c>
      <c r="G1168" s="1">
        <f>Forecast_Data!I1162</f>
        <v>0</v>
      </c>
      <c r="H1168" s="1">
        <f>Forecast_Data!J1162</f>
        <v>40</v>
      </c>
      <c r="I1168" s="1">
        <f>Forecast_Data!K1162</f>
        <v>1</v>
      </c>
      <c r="J1168" s="1" t="str">
        <f>Forecast_Data!L1162</f>
        <v>Shayne Graham</v>
      </c>
      <c r="K1168" s="2">
        <f>VLOOKUP(J1168,Estimates!$C$9:$F$35,4,FALSE)</f>
        <v>14.3167892993254</v>
      </c>
      <c r="L1168" s="2">
        <f t="shared" si="77"/>
        <v>0.41460000000000008</v>
      </c>
      <c r="M1168" s="13">
        <f t="shared" si="78"/>
        <v>0.89794617514616337</v>
      </c>
      <c r="N1168" s="13">
        <f t="shared" si="79"/>
        <v>0.10205382485383663</v>
      </c>
      <c r="O1168" s="4">
        <f t="shared" si="80"/>
        <v>1.0414983167297562E-2</v>
      </c>
    </row>
    <row r="1169" spans="1:15" x14ac:dyDescent="0.25">
      <c r="A1169" s="1">
        <f>Forecast_Data!C1163</f>
        <v>2014</v>
      </c>
      <c r="B1169" s="1">
        <v>1</v>
      </c>
      <c r="C1169" s="1">
        <f>Forecast_Data!E1163</f>
        <v>0</v>
      </c>
      <c r="D1169" s="1">
        <f>Forecast_Data!F1163</f>
        <v>0</v>
      </c>
      <c r="E1169" s="1">
        <f>Forecast_Data!G1163</f>
        <v>0</v>
      </c>
      <c r="F1169" s="1">
        <f>Forecast_Data!H1163</f>
        <v>0</v>
      </c>
      <c r="G1169" s="1">
        <f>Forecast_Data!I1163</f>
        <v>0</v>
      </c>
      <c r="H1169" s="1">
        <f>Forecast_Data!J1163</f>
        <v>31</v>
      </c>
      <c r="I1169" s="1">
        <f>Forecast_Data!K1163</f>
        <v>1</v>
      </c>
      <c r="J1169" s="1" t="str">
        <f>Forecast_Data!L1163</f>
        <v>Shayne Graham</v>
      </c>
      <c r="K1169" s="2">
        <f>VLOOKUP(J1169,Estimates!$C$9:$F$35,4,FALSE)</f>
        <v>14.3167892993254</v>
      </c>
      <c r="L1169" s="2">
        <f t="shared" si="77"/>
        <v>0.41460000000000008</v>
      </c>
      <c r="M1169" s="13">
        <f t="shared" si="78"/>
        <v>0.96076238668873704</v>
      </c>
      <c r="N1169" s="13">
        <f t="shared" si="79"/>
        <v>3.9237613311262964E-2</v>
      </c>
      <c r="O1169" s="4">
        <f t="shared" si="80"/>
        <v>1.5395902983642005E-3</v>
      </c>
    </row>
    <row r="1170" spans="1:15" x14ac:dyDescent="0.25">
      <c r="A1170" s="1">
        <f>Forecast_Data!C1164</f>
        <v>2014</v>
      </c>
      <c r="B1170" s="1">
        <v>1</v>
      </c>
      <c r="C1170" s="1">
        <f>Forecast_Data!E1164</f>
        <v>0</v>
      </c>
      <c r="D1170" s="1">
        <f>Forecast_Data!F1164</f>
        <v>0</v>
      </c>
      <c r="E1170" s="1">
        <f>Forecast_Data!G1164</f>
        <v>0</v>
      </c>
      <c r="F1170" s="1">
        <f>Forecast_Data!H1164</f>
        <v>0</v>
      </c>
      <c r="G1170" s="1">
        <f>Forecast_Data!I1164</f>
        <v>0</v>
      </c>
      <c r="H1170" s="1">
        <f>Forecast_Data!J1164</f>
        <v>20</v>
      </c>
      <c r="I1170" s="1">
        <f>Forecast_Data!K1164</f>
        <v>1</v>
      </c>
      <c r="J1170" s="1" t="str">
        <f>Forecast_Data!L1164</f>
        <v>Shayne Graham</v>
      </c>
      <c r="K1170" s="2">
        <f>VLOOKUP(J1170,Estimates!$C$9:$F$35,4,FALSE)</f>
        <v>14.3167892993254</v>
      </c>
      <c r="L1170" s="2">
        <f t="shared" si="77"/>
        <v>0.41460000000000008</v>
      </c>
      <c r="M1170" s="13">
        <f t="shared" si="78"/>
        <v>0.99531696604563646</v>
      </c>
      <c r="N1170" s="13">
        <f t="shared" si="79"/>
        <v>4.6830339543635358E-3</v>
      </c>
      <c r="O1170" s="4">
        <f t="shared" si="80"/>
        <v>2.1930807017721775E-5</v>
      </c>
    </row>
    <row r="1171" spans="1:15" x14ac:dyDescent="0.25">
      <c r="A1171" s="1">
        <f>Forecast_Data!C1165</f>
        <v>2014</v>
      </c>
      <c r="B1171" s="1">
        <v>1</v>
      </c>
      <c r="C1171" s="1">
        <f>Forecast_Data!E1165</f>
        <v>0</v>
      </c>
      <c r="D1171" s="1">
        <f>Forecast_Data!F1165</f>
        <v>0</v>
      </c>
      <c r="E1171" s="1">
        <f>Forecast_Data!G1165</f>
        <v>0</v>
      </c>
      <c r="F1171" s="1">
        <f>Forecast_Data!H1165</f>
        <v>0</v>
      </c>
      <c r="G1171" s="1">
        <f>Forecast_Data!I1165</f>
        <v>0</v>
      </c>
      <c r="H1171" s="1">
        <f>Forecast_Data!J1165</f>
        <v>34</v>
      </c>
      <c r="I1171" s="1">
        <f>Forecast_Data!K1165</f>
        <v>1</v>
      </c>
      <c r="J1171" s="1" t="str">
        <f>Forecast_Data!L1165</f>
        <v>Shayne Graham</v>
      </c>
      <c r="K1171" s="2">
        <f>VLOOKUP(J1171,Estimates!$C$9:$F$35,4,FALSE)</f>
        <v>14.3167892993254</v>
      </c>
      <c r="L1171" s="2">
        <f t="shared" si="77"/>
        <v>0.41460000000000008</v>
      </c>
      <c r="M1171" s="13">
        <f t="shared" si="78"/>
        <v>0.94330561995929163</v>
      </c>
      <c r="N1171" s="13">
        <f t="shared" si="79"/>
        <v>5.669438004070837E-2</v>
      </c>
      <c r="O1171" s="4">
        <f t="shared" si="80"/>
        <v>3.2142527282002717E-3</v>
      </c>
    </row>
    <row r="1172" spans="1:15" x14ac:dyDescent="0.25">
      <c r="A1172" s="1">
        <f>Forecast_Data!C1166</f>
        <v>2014</v>
      </c>
      <c r="B1172" s="1">
        <v>1</v>
      </c>
      <c r="C1172" s="1">
        <f>Forecast_Data!E1166</f>
        <v>0</v>
      </c>
      <c r="D1172" s="1">
        <f>Forecast_Data!F1166</f>
        <v>0</v>
      </c>
      <c r="E1172" s="1">
        <f>Forecast_Data!G1166</f>
        <v>0</v>
      </c>
      <c r="F1172" s="1">
        <f>Forecast_Data!H1166</f>
        <v>0</v>
      </c>
      <c r="G1172" s="1">
        <f>Forecast_Data!I1166</f>
        <v>0</v>
      </c>
      <c r="H1172" s="1">
        <f>Forecast_Data!J1166</f>
        <v>37</v>
      </c>
      <c r="I1172" s="1">
        <f>Forecast_Data!K1166</f>
        <v>1</v>
      </c>
      <c r="J1172" s="1" t="str">
        <f>Forecast_Data!L1166</f>
        <v>Shayne Graham</v>
      </c>
      <c r="K1172" s="2">
        <f>VLOOKUP(J1172,Estimates!$C$9:$F$35,4,FALSE)</f>
        <v>14.3167892993254</v>
      </c>
      <c r="L1172" s="2">
        <f t="shared" si="77"/>
        <v>0.41460000000000008</v>
      </c>
      <c r="M1172" s="13">
        <f t="shared" si="78"/>
        <v>0.92250089799942925</v>
      </c>
      <c r="N1172" s="13">
        <f t="shared" si="79"/>
        <v>7.7499102000570752E-2</v>
      </c>
      <c r="O1172" s="4">
        <f t="shared" si="80"/>
        <v>6.0061108108948697E-3</v>
      </c>
    </row>
    <row r="1173" spans="1:15" x14ac:dyDescent="0.25">
      <c r="A1173" s="1">
        <f>Forecast_Data!C1167</f>
        <v>2014</v>
      </c>
      <c r="B1173" s="1">
        <v>1</v>
      </c>
      <c r="C1173" s="1">
        <f>Forecast_Data!E1167</f>
        <v>0</v>
      </c>
      <c r="D1173" s="1">
        <f>Forecast_Data!F1167</f>
        <v>0</v>
      </c>
      <c r="E1173" s="1">
        <f>Forecast_Data!G1167</f>
        <v>0</v>
      </c>
      <c r="F1173" s="1">
        <f>Forecast_Data!H1167</f>
        <v>0</v>
      </c>
      <c r="G1173" s="1">
        <f>Forecast_Data!I1167</f>
        <v>0</v>
      </c>
      <c r="H1173" s="1">
        <f>Forecast_Data!J1167</f>
        <v>42</v>
      </c>
      <c r="I1173" s="1">
        <f>Forecast_Data!K1167</f>
        <v>0</v>
      </c>
      <c r="J1173" s="1" t="str">
        <f>Forecast_Data!L1167</f>
        <v>Shayne Graham</v>
      </c>
      <c r="K1173" s="2">
        <f>VLOOKUP(J1173,Estimates!$C$9:$F$35,4,FALSE)</f>
        <v>14.3167892993254</v>
      </c>
      <c r="L1173" s="2">
        <f t="shared" si="77"/>
        <v>0.41460000000000008</v>
      </c>
      <c r="M1173" s="13">
        <f t="shared" si="78"/>
        <v>0.87889485923266719</v>
      </c>
      <c r="N1173" s="13">
        <f t="shared" si="79"/>
        <v>-0.87889485923266719</v>
      </c>
      <c r="O1173" s="4">
        <f t="shared" si="80"/>
        <v>0.77245617358560992</v>
      </c>
    </row>
    <row r="1174" spans="1:15" x14ac:dyDescent="0.25">
      <c r="A1174" s="1">
        <f>Forecast_Data!C1168</f>
        <v>2015</v>
      </c>
      <c r="B1174" s="1">
        <v>1</v>
      </c>
      <c r="C1174" s="1">
        <f>Forecast_Data!E1168</f>
        <v>0</v>
      </c>
      <c r="D1174" s="1">
        <f>Forecast_Data!F1168</f>
        <v>0</v>
      </c>
      <c r="E1174" s="1">
        <f>Forecast_Data!G1168</f>
        <v>0</v>
      </c>
      <c r="F1174" s="1">
        <f>Forecast_Data!H1168</f>
        <v>0</v>
      </c>
      <c r="G1174" s="1">
        <f>Forecast_Data!I1168</f>
        <v>0</v>
      </c>
      <c r="H1174" s="1">
        <f>Forecast_Data!J1168</f>
        <v>31</v>
      </c>
      <c r="I1174" s="1">
        <f>Forecast_Data!K1168</f>
        <v>1</v>
      </c>
      <c r="J1174" s="1" t="str">
        <f>Forecast_Data!L1168</f>
        <v>Shayne Graham</v>
      </c>
      <c r="K1174" s="2">
        <f>VLOOKUP(J1174,Estimates!$C$9:$F$35,4,FALSE)</f>
        <v>14.3167892993254</v>
      </c>
      <c r="L1174" s="2">
        <f t="shared" si="77"/>
        <v>0.45660000000000001</v>
      </c>
      <c r="M1174" s="13">
        <f t="shared" si="78"/>
        <v>0.9623154210142425</v>
      </c>
      <c r="N1174" s="13">
        <f t="shared" si="79"/>
        <v>3.76845789857575E-2</v>
      </c>
      <c r="O1174" s="4">
        <f t="shared" si="80"/>
        <v>1.4201274933337957E-3</v>
      </c>
    </row>
    <row r="1175" spans="1:15" x14ac:dyDescent="0.25">
      <c r="A1175" s="1">
        <f>Forecast_Data!C1169</f>
        <v>2015</v>
      </c>
      <c r="B1175" s="1">
        <v>1</v>
      </c>
      <c r="C1175" s="1">
        <f>Forecast_Data!E1169</f>
        <v>0</v>
      </c>
      <c r="D1175" s="1">
        <f>Forecast_Data!F1169</f>
        <v>0</v>
      </c>
      <c r="E1175" s="1">
        <f>Forecast_Data!G1169</f>
        <v>0</v>
      </c>
      <c r="F1175" s="1">
        <f>Forecast_Data!H1169</f>
        <v>0</v>
      </c>
      <c r="G1175" s="1">
        <f>Forecast_Data!I1169</f>
        <v>0</v>
      </c>
      <c r="H1175" s="1">
        <f>Forecast_Data!J1169</f>
        <v>43</v>
      </c>
      <c r="I1175" s="1">
        <f>Forecast_Data!K1169</f>
        <v>0</v>
      </c>
      <c r="J1175" s="1" t="str">
        <f>Forecast_Data!L1169</f>
        <v>Shayne Graham</v>
      </c>
      <c r="K1175" s="2">
        <f>VLOOKUP(J1175,Estimates!$C$9:$F$35,4,FALSE)</f>
        <v>14.3167892993254</v>
      </c>
      <c r="L1175" s="2">
        <f t="shared" si="77"/>
        <v>0.45660000000000001</v>
      </c>
      <c r="M1175" s="13">
        <f t="shared" si="78"/>
        <v>0.87305854990428566</v>
      </c>
      <c r="N1175" s="13">
        <f t="shared" si="79"/>
        <v>-0.87305854990428566</v>
      </c>
      <c r="O1175" s="4">
        <f t="shared" si="80"/>
        <v>0.76223123156097405</v>
      </c>
    </row>
    <row r="1176" spans="1:15" x14ac:dyDescent="0.25">
      <c r="A1176" s="1">
        <f>Forecast_Data!C1170</f>
        <v>2015</v>
      </c>
      <c r="B1176" s="1">
        <v>1</v>
      </c>
      <c r="C1176" s="1">
        <f>Forecast_Data!E1170</f>
        <v>0</v>
      </c>
      <c r="D1176" s="1">
        <f>Forecast_Data!F1170</f>
        <v>0</v>
      </c>
      <c r="E1176" s="1">
        <f>Forecast_Data!G1170</f>
        <v>0</v>
      </c>
      <c r="F1176" s="1">
        <f>Forecast_Data!H1170</f>
        <v>0</v>
      </c>
      <c r="G1176" s="1">
        <f>Forecast_Data!I1170</f>
        <v>0</v>
      </c>
      <c r="H1176" s="1">
        <f>Forecast_Data!J1170</f>
        <v>37</v>
      </c>
      <c r="I1176" s="1">
        <f>Forecast_Data!K1170</f>
        <v>1</v>
      </c>
      <c r="J1176" s="1" t="str">
        <f>Forecast_Data!L1170</f>
        <v>Shayne Graham</v>
      </c>
      <c r="K1176" s="2">
        <f>VLOOKUP(J1176,Estimates!$C$9:$F$35,4,FALSE)</f>
        <v>14.3167892993254</v>
      </c>
      <c r="L1176" s="2">
        <f t="shared" si="77"/>
        <v>0.45660000000000001</v>
      </c>
      <c r="M1176" s="13">
        <f t="shared" si="78"/>
        <v>0.92545082346446417</v>
      </c>
      <c r="N1176" s="13">
        <f t="shared" si="79"/>
        <v>7.4549176535535833E-2</v>
      </c>
      <c r="O1176" s="4">
        <f t="shared" si="80"/>
        <v>5.5575797221264862E-3</v>
      </c>
    </row>
    <row r="1177" spans="1:15" x14ac:dyDescent="0.25">
      <c r="A1177" s="1">
        <f>Forecast_Data!C1171</f>
        <v>2015</v>
      </c>
      <c r="B1177" s="1">
        <v>1</v>
      </c>
      <c r="C1177" s="1">
        <f>Forecast_Data!E1171</f>
        <v>0</v>
      </c>
      <c r="D1177" s="1">
        <f>Forecast_Data!F1171</f>
        <v>0</v>
      </c>
      <c r="E1177" s="1">
        <f>Forecast_Data!G1171</f>
        <v>0</v>
      </c>
      <c r="F1177" s="1">
        <f>Forecast_Data!H1171</f>
        <v>0</v>
      </c>
      <c r="G1177" s="1">
        <f>Forecast_Data!I1171</f>
        <v>0</v>
      </c>
      <c r="H1177" s="1">
        <f>Forecast_Data!J1171</f>
        <v>54</v>
      </c>
      <c r="I1177" s="1">
        <f>Forecast_Data!K1171</f>
        <v>1</v>
      </c>
      <c r="J1177" s="1" t="str">
        <f>Forecast_Data!L1171</f>
        <v>Shayne Graham</v>
      </c>
      <c r="K1177" s="2">
        <f>VLOOKUP(J1177,Estimates!$C$9:$F$35,4,FALSE)</f>
        <v>14.3167892993254</v>
      </c>
      <c r="L1177" s="2">
        <f t="shared" si="77"/>
        <v>0.45660000000000001</v>
      </c>
      <c r="M1177" s="13">
        <f t="shared" si="78"/>
        <v>0.66506581633861017</v>
      </c>
      <c r="N1177" s="13">
        <f t="shared" si="79"/>
        <v>0.33493418366138983</v>
      </c>
      <c r="O1177" s="4">
        <f t="shared" si="80"/>
        <v>0.11218090738492162</v>
      </c>
    </row>
    <row r="1178" spans="1:15" x14ac:dyDescent="0.25">
      <c r="A1178" s="1">
        <f>Forecast_Data!C1172</f>
        <v>2015</v>
      </c>
      <c r="B1178" s="1">
        <v>1</v>
      </c>
      <c r="C1178" s="1">
        <f>Forecast_Data!E1172</f>
        <v>0</v>
      </c>
      <c r="D1178" s="1">
        <f>Forecast_Data!F1172</f>
        <v>0</v>
      </c>
      <c r="E1178" s="1">
        <f>Forecast_Data!G1172</f>
        <v>0</v>
      </c>
      <c r="F1178" s="1">
        <f>Forecast_Data!H1172</f>
        <v>0</v>
      </c>
      <c r="G1178" s="1">
        <f>Forecast_Data!I1172</f>
        <v>0</v>
      </c>
      <c r="H1178" s="1">
        <f>Forecast_Data!J1172</f>
        <v>51</v>
      </c>
      <c r="I1178" s="1">
        <f>Forecast_Data!K1172</f>
        <v>1</v>
      </c>
      <c r="J1178" s="1" t="str">
        <f>Forecast_Data!L1172</f>
        <v>Shayne Graham</v>
      </c>
      <c r="K1178" s="2">
        <f>VLOOKUP(J1178,Estimates!$C$9:$F$35,4,FALSE)</f>
        <v>14.3167892993254</v>
      </c>
      <c r="L1178" s="2">
        <f t="shared" si="77"/>
        <v>0.45660000000000001</v>
      </c>
      <c r="M1178" s="13">
        <f t="shared" si="78"/>
        <v>0.74729837931990961</v>
      </c>
      <c r="N1178" s="13">
        <f t="shared" si="79"/>
        <v>0.25270162068009039</v>
      </c>
      <c r="O1178" s="4">
        <f t="shared" si="80"/>
        <v>6.3858109094344293E-2</v>
      </c>
    </row>
    <row r="1179" spans="1:15" x14ac:dyDescent="0.25">
      <c r="A1179" s="1">
        <f>Forecast_Data!C1173</f>
        <v>2015</v>
      </c>
      <c r="B1179" s="1">
        <v>1</v>
      </c>
      <c r="C1179" s="1">
        <f>Forecast_Data!E1173</f>
        <v>0</v>
      </c>
      <c r="D1179" s="1">
        <f>Forecast_Data!F1173</f>
        <v>0</v>
      </c>
      <c r="E1179" s="1">
        <f>Forecast_Data!G1173</f>
        <v>0</v>
      </c>
      <c r="F1179" s="1">
        <f>Forecast_Data!H1173</f>
        <v>0</v>
      </c>
      <c r="G1179" s="1">
        <f>Forecast_Data!I1173</f>
        <v>0</v>
      </c>
      <c r="H1179" s="1">
        <f>Forecast_Data!J1173</f>
        <v>45</v>
      </c>
      <c r="I1179" s="1">
        <f>Forecast_Data!K1173</f>
        <v>0</v>
      </c>
      <c r="J1179" s="1" t="str">
        <f>Forecast_Data!L1173</f>
        <v>Shayne Graham</v>
      </c>
      <c r="K1179" s="2">
        <f>VLOOKUP(J1179,Estimates!$C$9:$F$35,4,FALSE)</f>
        <v>14.3167892993254</v>
      </c>
      <c r="L1179" s="2">
        <f t="shared" si="77"/>
        <v>0.45660000000000001</v>
      </c>
      <c r="M1179" s="13">
        <f t="shared" si="78"/>
        <v>0.84998461237981338</v>
      </c>
      <c r="N1179" s="13">
        <f t="shared" si="79"/>
        <v>-0.84998461237981338</v>
      </c>
      <c r="O1179" s="4">
        <f t="shared" si="80"/>
        <v>0.72247384128246162</v>
      </c>
    </row>
    <row r="1180" spans="1:15" x14ac:dyDescent="0.25">
      <c r="A1180" s="1">
        <f>Forecast_Data!C1174</f>
        <v>2012</v>
      </c>
      <c r="B1180" s="1">
        <v>1</v>
      </c>
      <c r="C1180" s="1">
        <f>Forecast_Data!E1174</f>
        <v>0</v>
      </c>
      <c r="D1180" s="1">
        <f>Forecast_Data!F1174</f>
        <v>0</v>
      </c>
      <c r="E1180" s="1">
        <f>Forecast_Data!G1174</f>
        <v>0</v>
      </c>
      <c r="F1180" s="1">
        <f>Forecast_Data!H1174</f>
        <v>1</v>
      </c>
      <c r="G1180" s="1">
        <f>Forecast_Data!I1174</f>
        <v>0</v>
      </c>
      <c r="H1180" s="1">
        <f>Forecast_Data!J1174</f>
        <v>31</v>
      </c>
      <c r="I1180" s="1">
        <f>Forecast_Data!K1174</f>
        <v>1</v>
      </c>
      <c r="J1180" s="1" t="str">
        <f>Forecast_Data!L1174</f>
        <v>Shayne Graham</v>
      </c>
      <c r="K1180" s="2">
        <f>VLOOKUP(J1180,Estimates!$C$9:$F$35,4,FALSE)</f>
        <v>14.3167892993254</v>
      </c>
      <c r="L1180" s="2">
        <f t="shared" si="77"/>
        <v>0.3306</v>
      </c>
      <c r="M1180" s="13">
        <f t="shared" si="78"/>
        <v>0.94690539796201489</v>
      </c>
      <c r="N1180" s="13">
        <f t="shared" si="79"/>
        <v>5.3094602037985106E-2</v>
      </c>
      <c r="O1180" s="4">
        <f t="shared" si="80"/>
        <v>2.8190367655720121E-3</v>
      </c>
    </row>
    <row r="1181" spans="1:15" x14ac:dyDescent="0.25">
      <c r="A1181" s="1">
        <f>Forecast_Data!C1175</f>
        <v>2012</v>
      </c>
      <c r="B1181" s="1">
        <v>1</v>
      </c>
      <c r="C1181" s="1">
        <f>Forecast_Data!E1175</f>
        <v>0</v>
      </c>
      <c r="D1181" s="1">
        <f>Forecast_Data!F1175</f>
        <v>0</v>
      </c>
      <c r="E1181" s="1">
        <f>Forecast_Data!G1175</f>
        <v>0</v>
      </c>
      <c r="F1181" s="1">
        <f>Forecast_Data!H1175</f>
        <v>1</v>
      </c>
      <c r="G1181" s="1">
        <f>Forecast_Data!I1175</f>
        <v>0</v>
      </c>
      <c r="H1181" s="1">
        <f>Forecast_Data!J1175</f>
        <v>37</v>
      </c>
      <c r="I1181" s="1">
        <f>Forecast_Data!K1175</f>
        <v>1</v>
      </c>
      <c r="J1181" s="1" t="str">
        <f>Forecast_Data!L1175</f>
        <v>Shayne Graham</v>
      </c>
      <c r="K1181" s="2">
        <f>VLOOKUP(J1181,Estimates!$C$9:$F$35,4,FALSE)</f>
        <v>14.3167892993254</v>
      </c>
      <c r="L1181" s="2">
        <f t="shared" si="77"/>
        <v>0.3306</v>
      </c>
      <c r="M1181" s="13">
        <f t="shared" si="78"/>
        <v>0.89658606912464756</v>
      </c>
      <c r="N1181" s="13">
        <f t="shared" si="79"/>
        <v>0.10341393087535244</v>
      </c>
      <c r="O1181" s="4">
        <f t="shared" si="80"/>
        <v>1.0694441099092174E-2</v>
      </c>
    </row>
    <row r="1182" spans="1:15" x14ac:dyDescent="0.25">
      <c r="A1182" s="1">
        <f>Forecast_Data!C1176</f>
        <v>2012</v>
      </c>
      <c r="B1182" s="1">
        <v>1</v>
      </c>
      <c r="C1182" s="1">
        <f>Forecast_Data!E1176</f>
        <v>0</v>
      </c>
      <c r="D1182" s="1">
        <f>Forecast_Data!F1176</f>
        <v>0</v>
      </c>
      <c r="E1182" s="1">
        <f>Forecast_Data!G1176</f>
        <v>1</v>
      </c>
      <c r="F1182" s="1">
        <f>Forecast_Data!H1176</f>
        <v>1</v>
      </c>
      <c r="G1182" s="1">
        <f>Forecast_Data!I1176</f>
        <v>1</v>
      </c>
      <c r="H1182" s="1">
        <f>Forecast_Data!J1176</f>
        <v>41</v>
      </c>
      <c r="I1182" s="1">
        <f>Forecast_Data!K1176</f>
        <v>1</v>
      </c>
      <c r="J1182" s="1" t="str">
        <f>Forecast_Data!L1176</f>
        <v>Shayne Graham</v>
      </c>
      <c r="K1182" s="2">
        <f>VLOOKUP(J1182,Estimates!$C$9:$F$35,4,FALSE)</f>
        <v>14.3167892993254</v>
      </c>
      <c r="L1182" s="2">
        <f t="shared" si="77"/>
        <v>0.3306</v>
      </c>
      <c r="M1182" s="13">
        <f t="shared" si="78"/>
        <v>0.9268992214763393</v>
      </c>
      <c r="N1182" s="13">
        <f t="shared" si="79"/>
        <v>7.3100778523660703E-2</v>
      </c>
      <c r="O1182" s="4">
        <f t="shared" si="80"/>
        <v>5.3437238207652941E-3</v>
      </c>
    </row>
    <row r="1183" spans="1:15" x14ac:dyDescent="0.25">
      <c r="A1183" s="1">
        <f>Forecast_Data!C1177</f>
        <v>2012</v>
      </c>
      <c r="B1183" s="1">
        <v>1</v>
      </c>
      <c r="C1183" s="1">
        <f>Forecast_Data!E1177</f>
        <v>0</v>
      </c>
      <c r="D1183" s="1">
        <f>Forecast_Data!F1177</f>
        <v>0</v>
      </c>
      <c r="E1183" s="1">
        <f>Forecast_Data!G1177</f>
        <v>0</v>
      </c>
      <c r="F1183" s="1">
        <f>Forecast_Data!H1177</f>
        <v>0</v>
      </c>
      <c r="G1183" s="1">
        <f>Forecast_Data!I1177</f>
        <v>0</v>
      </c>
      <c r="H1183" s="1">
        <f>Forecast_Data!J1177</f>
        <v>27</v>
      </c>
      <c r="I1183" s="1">
        <f>Forecast_Data!K1177</f>
        <v>1</v>
      </c>
      <c r="J1183" s="1" t="str">
        <f>Forecast_Data!L1177</f>
        <v>Shayne Graham</v>
      </c>
      <c r="K1183" s="2">
        <f>VLOOKUP(J1183,Estimates!$C$9:$F$35,4,FALSE)</f>
        <v>14.3167892993254</v>
      </c>
      <c r="L1183" s="2">
        <f t="shared" si="77"/>
        <v>0.3306</v>
      </c>
      <c r="M1183" s="13">
        <f t="shared" si="78"/>
        <v>0.97683874748945942</v>
      </c>
      <c r="N1183" s="13">
        <f t="shared" si="79"/>
        <v>2.3161252510540575E-2</v>
      </c>
      <c r="O1183" s="4">
        <f t="shared" si="80"/>
        <v>5.3644361785702211E-4</v>
      </c>
    </row>
    <row r="1184" spans="1:15" x14ac:dyDescent="0.25">
      <c r="A1184" s="1">
        <f>Forecast_Data!C1178</f>
        <v>2012</v>
      </c>
      <c r="B1184" s="1">
        <v>1</v>
      </c>
      <c r="C1184" s="1">
        <f>Forecast_Data!E1178</f>
        <v>0</v>
      </c>
      <c r="D1184" s="1">
        <f>Forecast_Data!F1178</f>
        <v>0</v>
      </c>
      <c r="E1184" s="1">
        <f>Forecast_Data!G1178</f>
        <v>0</v>
      </c>
      <c r="F1184" s="1">
        <f>Forecast_Data!H1178</f>
        <v>0</v>
      </c>
      <c r="G1184" s="1">
        <f>Forecast_Data!I1178</f>
        <v>0</v>
      </c>
      <c r="H1184" s="1">
        <f>Forecast_Data!J1178</f>
        <v>42</v>
      </c>
      <c r="I1184" s="1">
        <f>Forecast_Data!K1178</f>
        <v>1</v>
      </c>
      <c r="J1184" s="1" t="str">
        <f>Forecast_Data!L1178</f>
        <v>Shayne Graham</v>
      </c>
      <c r="K1184" s="2">
        <f>VLOOKUP(J1184,Estimates!$C$9:$F$35,4,FALSE)</f>
        <v>14.3167892993254</v>
      </c>
      <c r="L1184" s="2">
        <f t="shared" si="77"/>
        <v>0.3306</v>
      </c>
      <c r="M1184" s="13">
        <f t="shared" si="78"/>
        <v>0.86966569767006263</v>
      </c>
      <c r="N1184" s="13">
        <f t="shared" si="79"/>
        <v>0.13033430232993737</v>
      </c>
      <c r="O1184" s="4">
        <f t="shared" si="80"/>
        <v>1.6987030363831517E-2</v>
      </c>
    </row>
    <row r="1185" spans="1:15" x14ac:dyDescent="0.25">
      <c r="A1185" s="1">
        <f>Forecast_Data!C1179</f>
        <v>2012</v>
      </c>
      <c r="B1185" s="1">
        <v>1</v>
      </c>
      <c r="C1185" s="1">
        <f>Forecast_Data!E1179</f>
        <v>0</v>
      </c>
      <c r="D1185" s="1">
        <f>Forecast_Data!F1179</f>
        <v>0</v>
      </c>
      <c r="E1185" s="1">
        <f>Forecast_Data!G1179</f>
        <v>0</v>
      </c>
      <c r="F1185" s="1">
        <f>Forecast_Data!H1179</f>
        <v>0</v>
      </c>
      <c r="G1185" s="1">
        <f>Forecast_Data!I1179</f>
        <v>0</v>
      </c>
      <c r="H1185" s="1">
        <f>Forecast_Data!J1179</f>
        <v>22</v>
      </c>
      <c r="I1185" s="1">
        <f>Forecast_Data!K1179</f>
        <v>1</v>
      </c>
      <c r="J1185" s="1" t="str">
        <f>Forecast_Data!L1179</f>
        <v>Shayne Graham</v>
      </c>
      <c r="K1185" s="2">
        <f>VLOOKUP(J1185,Estimates!$C$9:$F$35,4,FALSE)</f>
        <v>14.3167892993254</v>
      </c>
      <c r="L1185" s="2">
        <f t="shared" si="77"/>
        <v>0.3306</v>
      </c>
      <c r="M1185" s="13">
        <f t="shared" si="78"/>
        <v>0.99159205819939311</v>
      </c>
      <c r="N1185" s="13">
        <f t="shared" si="79"/>
        <v>8.4079418006068884E-3</v>
      </c>
      <c r="O1185" s="4">
        <f t="shared" si="80"/>
        <v>7.0693485322392607E-5</v>
      </c>
    </row>
    <row r="1186" spans="1:15" x14ac:dyDescent="0.25">
      <c r="A1186" s="1">
        <f>Forecast_Data!C1180</f>
        <v>2012</v>
      </c>
      <c r="B1186" s="1">
        <v>1</v>
      </c>
      <c r="C1186" s="1">
        <f>Forecast_Data!E1180</f>
        <v>1</v>
      </c>
      <c r="D1186" s="1">
        <f>Forecast_Data!F1180</f>
        <v>0</v>
      </c>
      <c r="E1186" s="1">
        <f>Forecast_Data!G1180</f>
        <v>0</v>
      </c>
      <c r="F1186" s="1">
        <f>Forecast_Data!H1180</f>
        <v>1</v>
      </c>
      <c r="G1186" s="1">
        <f>Forecast_Data!I1180</f>
        <v>0</v>
      </c>
      <c r="H1186" s="1">
        <f>Forecast_Data!J1180</f>
        <v>20</v>
      </c>
      <c r="I1186" s="1">
        <f>Forecast_Data!K1180</f>
        <v>1</v>
      </c>
      <c r="J1186" s="1" t="str">
        <f>Forecast_Data!L1180</f>
        <v>Shayne Graham</v>
      </c>
      <c r="K1186" s="2">
        <f>VLOOKUP(J1186,Estimates!$C$9:$F$35,4,FALSE)</f>
        <v>14.3167892993254</v>
      </c>
      <c r="L1186" s="2">
        <f t="shared" si="77"/>
        <v>0.3306</v>
      </c>
      <c r="M1186" s="13">
        <f t="shared" si="78"/>
        <v>0.99132187704983044</v>
      </c>
      <c r="N1186" s="13">
        <f t="shared" si="79"/>
        <v>8.6781229501695645E-3</v>
      </c>
      <c r="O1186" s="4">
        <f t="shared" si="80"/>
        <v>7.5309817938259705E-5</v>
      </c>
    </row>
    <row r="1187" spans="1:15" x14ac:dyDescent="0.25">
      <c r="A1187" s="1">
        <f>Forecast_Data!C1181</f>
        <v>2012</v>
      </c>
      <c r="B1187" s="1">
        <v>1</v>
      </c>
      <c r="C1187" s="1">
        <f>Forecast_Data!E1181</f>
        <v>1</v>
      </c>
      <c r="D1187" s="1">
        <f>Forecast_Data!F1181</f>
        <v>0</v>
      </c>
      <c r="E1187" s="1">
        <f>Forecast_Data!G1181</f>
        <v>0</v>
      </c>
      <c r="F1187" s="1">
        <f>Forecast_Data!H1181</f>
        <v>1</v>
      </c>
      <c r="G1187" s="1">
        <f>Forecast_Data!I1181</f>
        <v>0</v>
      </c>
      <c r="H1187" s="1">
        <f>Forecast_Data!J1181</f>
        <v>42</v>
      </c>
      <c r="I1187" s="1">
        <f>Forecast_Data!K1181</f>
        <v>1</v>
      </c>
      <c r="J1187" s="1" t="str">
        <f>Forecast_Data!L1181</f>
        <v>Shayne Graham</v>
      </c>
      <c r="K1187" s="2">
        <f>VLOOKUP(J1187,Estimates!$C$9:$F$35,4,FALSE)</f>
        <v>14.3167892993254</v>
      </c>
      <c r="L1187" s="2">
        <f t="shared" si="77"/>
        <v>0.3306</v>
      </c>
      <c r="M1187" s="13">
        <f t="shared" si="78"/>
        <v>0.79594250130393118</v>
      </c>
      <c r="N1187" s="13">
        <f t="shared" si="79"/>
        <v>0.20405749869606882</v>
      </c>
      <c r="O1187" s="4">
        <f t="shared" si="80"/>
        <v>4.163946277409613E-2</v>
      </c>
    </row>
    <row r="1188" spans="1:15" x14ac:dyDescent="0.25">
      <c r="A1188" s="1">
        <f>Forecast_Data!C1182</f>
        <v>2012</v>
      </c>
      <c r="B1188" s="1">
        <v>1</v>
      </c>
      <c r="C1188" s="1">
        <f>Forecast_Data!E1182</f>
        <v>0</v>
      </c>
      <c r="D1188" s="1">
        <f>Forecast_Data!F1182</f>
        <v>0</v>
      </c>
      <c r="E1188" s="1">
        <f>Forecast_Data!G1182</f>
        <v>1</v>
      </c>
      <c r="F1188" s="1">
        <f>Forecast_Data!H1182</f>
        <v>1</v>
      </c>
      <c r="G1188" s="1">
        <f>Forecast_Data!I1182</f>
        <v>0</v>
      </c>
      <c r="H1188" s="1">
        <f>Forecast_Data!J1182</f>
        <v>50</v>
      </c>
      <c r="I1188" s="1">
        <f>Forecast_Data!K1182</f>
        <v>1</v>
      </c>
      <c r="J1188" s="1" t="str">
        <f>Forecast_Data!L1182</f>
        <v>Shayne Graham</v>
      </c>
      <c r="K1188" s="2">
        <f>VLOOKUP(J1188,Estimates!$C$9:$F$35,4,FALSE)</f>
        <v>14.3167892993254</v>
      </c>
      <c r="L1188" s="2">
        <f t="shared" si="77"/>
        <v>0.3306</v>
      </c>
      <c r="M1188" s="13">
        <f t="shared" si="78"/>
        <v>0.65585505733395499</v>
      </c>
      <c r="N1188" s="13">
        <f t="shared" si="79"/>
        <v>0.34414494266604501</v>
      </c>
      <c r="O1188" s="4">
        <f t="shared" si="80"/>
        <v>0.11843574156261541</v>
      </c>
    </row>
    <row r="1189" spans="1:15" x14ac:dyDescent="0.25">
      <c r="A1189" s="1">
        <f>Forecast_Data!C1183</f>
        <v>2012</v>
      </c>
      <c r="B1189" s="1">
        <v>1</v>
      </c>
      <c r="C1189" s="1">
        <f>Forecast_Data!E1183</f>
        <v>0</v>
      </c>
      <c r="D1189" s="1">
        <f>Forecast_Data!F1183</f>
        <v>0</v>
      </c>
      <c r="E1189" s="1">
        <f>Forecast_Data!G1183</f>
        <v>1</v>
      </c>
      <c r="F1189" s="1">
        <f>Forecast_Data!H1183</f>
        <v>0</v>
      </c>
      <c r="G1189" s="1">
        <f>Forecast_Data!I1183</f>
        <v>0</v>
      </c>
      <c r="H1189" s="1">
        <f>Forecast_Data!J1183</f>
        <v>27</v>
      </c>
      <c r="I1189" s="1">
        <f>Forecast_Data!K1183</f>
        <v>1</v>
      </c>
      <c r="J1189" s="1" t="str">
        <f>Forecast_Data!L1183</f>
        <v>Shayne Graham</v>
      </c>
      <c r="K1189" s="2">
        <f>VLOOKUP(J1189,Estimates!$C$9:$F$35,4,FALSE)</f>
        <v>14.3167892993254</v>
      </c>
      <c r="L1189" s="2">
        <f t="shared" si="77"/>
        <v>0.3306</v>
      </c>
      <c r="M1189" s="13">
        <f t="shared" si="78"/>
        <v>0.97185471753850428</v>
      </c>
      <c r="N1189" s="13">
        <f t="shared" si="79"/>
        <v>2.8145282461495724E-2</v>
      </c>
      <c r="O1189" s="4">
        <f t="shared" si="80"/>
        <v>7.9215692483737879E-4</v>
      </c>
    </row>
    <row r="1190" spans="1:15" x14ac:dyDescent="0.25">
      <c r="A1190" s="1">
        <f>Forecast_Data!C1184</f>
        <v>2012</v>
      </c>
      <c r="B1190" s="1">
        <v>1</v>
      </c>
      <c r="C1190" s="1">
        <f>Forecast_Data!E1184</f>
        <v>0</v>
      </c>
      <c r="D1190" s="1">
        <f>Forecast_Data!F1184</f>
        <v>0</v>
      </c>
      <c r="E1190" s="1">
        <f>Forecast_Data!G1184</f>
        <v>1</v>
      </c>
      <c r="F1190" s="1">
        <f>Forecast_Data!H1184</f>
        <v>0</v>
      </c>
      <c r="G1190" s="1">
        <f>Forecast_Data!I1184</f>
        <v>0</v>
      </c>
      <c r="H1190" s="1">
        <f>Forecast_Data!J1184</f>
        <v>55</v>
      </c>
      <c r="I1190" s="1">
        <f>Forecast_Data!K1184</f>
        <v>1</v>
      </c>
      <c r="J1190" s="1" t="str">
        <f>Forecast_Data!L1184</f>
        <v>Shayne Graham</v>
      </c>
      <c r="K1190" s="2">
        <f>VLOOKUP(J1190,Estimates!$C$9:$F$35,4,FALSE)</f>
        <v>14.3167892993254</v>
      </c>
      <c r="L1190" s="2">
        <f t="shared" si="77"/>
        <v>0.3306</v>
      </c>
      <c r="M1190" s="13">
        <f t="shared" si="78"/>
        <v>0.55272438516846178</v>
      </c>
      <c r="N1190" s="13">
        <f t="shared" si="79"/>
        <v>0.44727561483153822</v>
      </c>
      <c r="O1190" s="4">
        <f t="shared" si="80"/>
        <v>0.20005547562293052</v>
      </c>
    </row>
    <row r="1191" spans="1:15" x14ac:dyDescent="0.25">
      <c r="A1191" s="1">
        <f>Forecast_Data!C1185</f>
        <v>2013</v>
      </c>
      <c r="B1191" s="1">
        <v>1</v>
      </c>
      <c r="C1191" s="1">
        <f>Forecast_Data!E1185</f>
        <v>1</v>
      </c>
      <c r="D1191" s="1">
        <f>Forecast_Data!F1185</f>
        <v>0</v>
      </c>
      <c r="E1191" s="1">
        <f>Forecast_Data!G1185</f>
        <v>1</v>
      </c>
      <c r="F1191" s="1">
        <f>Forecast_Data!H1185</f>
        <v>1</v>
      </c>
      <c r="G1191" s="1">
        <f>Forecast_Data!I1185</f>
        <v>0</v>
      </c>
      <c r="H1191" s="1">
        <f>Forecast_Data!J1185</f>
        <v>40</v>
      </c>
      <c r="I1191" s="1">
        <f>Forecast_Data!K1185</f>
        <v>1</v>
      </c>
      <c r="J1191" s="1" t="str">
        <f>Forecast_Data!L1185</f>
        <v>Shayne Graham</v>
      </c>
      <c r="K1191" s="2">
        <f>VLOOKUP(J1191,Estimates!$C$9:$F$35,4,FALSE)</f>
        <v>14.3167892993254</v>
      </c>
      <c r="L1191" s="2">
        <f t="shared" si="77"/>
        <v>0.37260000000000004</v>
      </c>
      <c r="M1191" s="13">
        <f t="shared" si="78"/>
        <v>0.80150295321912657</v>
      </c>
      <c r="N1191" s="13">
        <f t="shared" si="79"/>
        <v>0.19849704678087343</v>
      </c>
      <c r="O1191" s="4">
        <f t="shared" si="80"/>
        <v>3.9401077580728257E-2</v>
      </c>
    </row>
    <row r="1192" spans="1:15" x14ac:dyDescent="0.25">
      <c r="A1192" s="1">
        <f>Forecast_Data!C1186</f>
        <v>2013</v>
      </c>
      <c r="B1192" s="1">
        <v>1</v>
      </c>
      <c r="C1192" s="1">
        <f>Forecast_Data!E1186</f>
        <v>1</v>
      </c>
      <c r="D1192" s="1">
        <f>Forecast_Data!F1186</f>
        <v>0</v>
      </c>
      <c r="E1192" s="1">
        <f>Forecast_Data!G1186</f>
        <v>1</v>
      </c>
      <c r="F1192" s="1">
        <f>Forecast_Data!H1186</f>
        <v>1</v>
      </c>
      <c r="G1192" s="1">
        <f>Forecast_Data!I1186</f>
        <v>0</v>
      </c>
      <c r="H1192" s="1">
        <f>Forecast_Data!J1186</f>
        <v>24</v>
      </c>
      <c r="I1192" s="1">
        <f>Forecast_Data!K1186</f>
        <v>1</v>
      </c>
      <c r="J1192" s="1" t="str">
        <f>Forecast_Data!L1186</f>
        <v>Shayne Graham</v>
      </c>
      <c r="K1192" s="2">
        <f>VLOOKUP(J1192,Estimates!$C$9:$F$35,4,FALSE)</f>
        <v>14.3167892993254</v>
      </c>
      <c r="L1192" s="2">
        <f t="shared" si="77"/>
        <v>0.37260000000000004</v>
      </c>
      <c r="M1192" s="13">
        <f t="shared" si="78"/>
        <v>0.97408222114910148</v>
      </c>
      <c r="N1192" s="13">
        <f t="shared" si="79"/>
        <v>2.5917778850898521E-2</v>
      </c>
      <c r="O1192" s="4">
        <f t="shared" si="80"/>
        <v>6.7173126056408264E-4</v>
      </c>
    </row>
    <row r="1193" spans="1:15" x14ac:dyDescent="0.25">
      <c r="A1193" s="1">
        <f>Forecast_Data!C1187</f>
        <v>2013</v>
      </c>
      <c r="B1193" s="1">
        <v>1</v>
      </c>
      <c r="C1193" s="1">
        <f>Forecast_Data!E1187</f>
        <v>0</v>
      </c>
      <c r="D1193" s="1">
        <f>Forecast_Data!F1187</f>
        <v>1</v>
      </c>
      <c r="E1193" s="1">
        <f>Forecast_Data!G1187</f>
        <v>0</v>
      </c>
      <c r="F1193" s="1">
        <f>Forecast_Data!H1187</f>
        <v>1</v>
      </c>
      <c r="G1193" s="1">
        <f>Forecast_Data!I1187</f>
        <v>0</v>
      </c>
      <c r="H1193" s="1">
        <f>Forecast_Data!J1187</f>
        <v>36</v>
      </c>
      <c r="I1193" s="1">
        <f>Forecast_Data!K1187</f>
        <v>1</v>
      </c>
      <c r="J1193" s="1" t="str">
        <f>Forecast_Data!L1187</f>
        <v>Shayne Graham</v>
      </c>
      <c r="K1193" s="2">
        <f>VLOOKUP(J1193,Estimates!$C$9:$F$35,4,FALSE)</f>
        <v>14.3167892993254</v>
      </c>
      <c r="L1193" s="2">
        <f t="shared" si="77"/>
        <v>0.37260000000000004</v>
      </c>
      <c r="M1193" s="13">
        <f t="shared" si="78"/>
        <v>0.87506072970879345</v>
      </c>
      <c r="N1193" s="13">
        <f t="shared" si="79"/>
        <v>0.12493927029120655</v>
      </c>
      <c r="O1193" s="4">
        <f t="shared" si="80"/>
        <v>1.5609821260899168E-2</v>
      </c>
    </row>
    <row r="1194" spans="1:15" x14ac:dyDescent="0.25">
      <c r="A1194" s="1">
        <f>Forecast_Data!C1188</f>
        <v>2013</v>
      </c>
      <c r="B1194" s="1">
        <v>1</v>
      </c>
      <c r="C1194" s="1">
        <f>Forecast_Data!E1188</f>
        <v>0</v>
      </c>
      <c r="D1194" s="1">
        <f>Forecast_Data!F1188</f>
        <v>1</v>
      </c>
      <c r="E1194" s="1">
        <f>Forecast_Data!G1188</f>
        <v>0</v>
      </c>
      <c r="F1194" s="1">
        <f>Forecast_Data!H1188</f>
        <v>1</v>
      </c>
      <c r="G1194" s="1">
        <f>Forecast_Data!I1188</f>
        <v>0</v>
      </c>
      <c r="H1194" s="1">
        <f>Forecast_Data!J1188</f>
        <v>46</v>
      </c>
      <c r="I1194" s="1">
        <f>Forecast_Data!K1188</f>
        <v>1</v>
      </c>
      <c r="J1194" s="1" t="str">
        <f>Forecast_Data!L1188</f>
        <v>Shayne Graham</v>
      </c>
      <c r="K1194" s="2">
        <f>VLOOKUP(J1194,Estimates!$C$9:$F$35,4,FALSE)</f>
        <v>14.3167892993254</v>
      </c>
      <c r="L1194" s="2">
        <f t="shared" si="77"/>
        <v>0.37260000000000004</v>
      </c>
      <c r="M1194" s="13">
        <f t="shared" si="78"/>
        <v>0.72223858383943829</v>
      </c>
      <c r="N1194" s="13">
        <f t="shared" si="79"/>
        <v>0.27776141616056171</v>
      </c>
      <c r="O1194" s="4">
        <f t="shared" si="80"/>
        <v>7.7151404307520752E-2</v>
      </c>
    </row>
    <row r="1195" spans="1:15" x14ac:dyDescent="0.25">
      <c r="A1195" s="1">
        <f>Forecast_Data!C1189</f>
        <v>2013</v>
      </c>
      <c r="B1195" s="1">
        <v>1</v>
      </c>
      <c r="C1195" s="1">
        <f>Forecast_Data!E1189</f>
        <v>0</v>
      </c>
      <c r="D1195" s="1">
        <f>Forecast_Data!F1189</f>
        <v>1</v>
      </c>
      <c r="E1195" s="1">
        <f>Forecast_Data!G1189</f>
        <v>0</v>
      </c>
      <c r="F1195" s="1">
        <f>Forecast_Data!H1189</f>
        <v>1</v>
      </c>
      <c r="G1195" s="1">
        <f>Forecast_Data!I1189</f>
        <v>0</v>
      </c>
      <c r="H1195" s="1">
        <f>Forecast_Data!J1189</f>
        <v>35</v>
      </c>
      <c r="I1195" s="1">
        <f>Forecast_Data!K1189</f>
        <v>1</v>
      </c>
      <c r="J1195" s="1" t="str">
        <f>Forecast_Data!L1189</f>
        <v>Shayne Graham</v>
      </c>
      <c r="K1195" s="2">
        <f>VLOOKUP(J1195,Estimates!$C$9:$F$35,4,FALSE)</f>
        <v>14.3167892993254</v>
      </c>
      <c r="L1195" s="2">
        <f t="shared" si="77"/>
        <v>0.37260000000000004</v>
      </c>
      <c r="M1195" s="13">
        <f t="shared" si="78"/>
        <v>0.88673987031141566</v>
      </c>
      <c r="N1195" s="13">
        <f t="shared" si="79"/>
        <v>0.11326012968858434</v>
      </c>
      <c r="O1195" s="4">
        <f t="shared" si="80"/>
        <v>1.2827856977074944E-2</v>
      </c>
    </row>
    <row r="1196" spans="1:15" x14ac:dyDescent="0.25">
      <c r="A1196" s="1">
        <f>Forecast_Data!C1190</f>
        <v>2013</v>
      </c>
      <c r="B1196" s="1">
        <v>1</v>
      </c>
      <c r="C1196" s="1">
        <f>Forecast_Data!E1190</f>
        <v>0</v>
      </c>
      <c r="D1196" s="1">
        <f>Forecast_Data!F1190</f>
        <v>1</v>
      </c>
      <c r="E1196" s="1">
        <f>Forecast_Data!G1190</f>
        <v>0</v>
      </c>
      <c r="F1196" s="1">
        <f>Forecast_Data!H1190</f>
        <v>1</v>
      </c>
      <c r="G1196" s="1">
        <f>Forecast_Data!I1190</f>
        <v>0</v>
      </c>
      <c r="H1196" s="1">
        <f>Forecast_Data!J1190</f>
        <v>32</v>
      </c>
      <c r="I1196" s="1">
        <f>Forecast_Data!K1190</f>
        <v>1</v>
      </c>
      <c r="J1196" s="1" t="str">
        <f>Forecast_Data!L1190</f>
        <v>Shayne Graham</v>
      </c>
      <c r="K1196" s="2">
        <f>VLOOKUP(J1196,Estimates!$C$9:$F$35,4,FALSE)</f>
        <v>14.3167892993254</v>
      </c>
      <c r="L1196" s="2">
        <f t="shared" si="77"/>
        <v>0.37260000000000004</v>
      </c>
      <c r="M1196" s="13">
        <f t="shared" si="78"/>
        <v>0.91871321092734748</v>
      </c>
      <c r="N1196" s="13">
        <f t="shared" si="79"/>
        <v>8.1286789072652521E-2</v>
      </c>
      <c r="O1196" s="4">
        <f t="shared" si="80"/>
        <v>6.6075420777419016E-3</v>
      </c>
    </row>
    <row r="1197" spans="1:15" x14ac:dyDescent="0.25">
      <c r="A1197" s="1">
        <f>Forecast_Data!C1191</f>
        <v>2013</v>
      </c>
      <c r="B1197" s="1">
        <v>1</v>
      </c>
      <c r="C1197" s="1">
        <f>Forecast_Data!E1191</f>
        <v>1</v>
      </c>
      <c r="D1197" s="1">
        <f>Forecast_Data!F1191</f>
        <v>1</v>
      </c>
      <c r="E1197" s="1">
        <f>Forecast_Data!G1191</f>
        <v>1</v>
      </c>
      <c r="F1197" s="1">
        <f>Forecast_Data!H1191</f>
        <v>0</v>
      </c>
      <c r="G1197" s="1">
        <f>Forecast_Data!I1191</f>
        <v>0</v>
      </c>
      <c r="H1197" s="1">
        <f>Forecast_Data!J1191</f>
        <v>45</v>
      </c>
      <c r="I1197" s="1">
        <f>Forecast_Data!K1191</f>
        <v>0</v>
      </c>
      <c r="J1197" s="1" t="str">
        <f>Forecast_Data!L1191</f>
        <v>Shayne Graham</v>
      </c>
      <c r="K1197" s="2">
        <f>VLOOKUP(J1197,Estimates!$C$9:$F$35,4,FALSE)</f>
        <v>14.3167892993254</v>
      </c>
      <c r="L1197" s="2">
        <f t="shared" si="77"/>
        <v>0.37260000000000004</v>
      </c>
      <c r="M1197" s="13">
        <f t="shared" si="78"/>
        <v>0.68656135412905472</v>
      </c>
      <c r="N1197" s="13">
        <f t="shared" si="79"/>
        <v>-0.68656135412905472</v>
      </c>
      <c r="O1197" s="4">
        <f t="shared" si="80"/>
        <v>0.47136649298352129</v>
      </c>
    </row>
    <row r="1198" spans="1:15" x14ac:dyDescent="0.25">
      <c r="A1198" s="1">
        <f>Forecast_Data!C1192</f>
        <v>2013</v>
      </c>
      <c r="B1198" s="1">
        <v>1</v>
      </c>
      <c r="C1198" s="1">
        <f>Forecast_Data!E1192</f>
        <v>1</v>
      </c>
      <c r="D1198" s="1">
        <f>Forecast_Data!F1192</f>
        <v>1</v>
      </c>
      <c r="E1198" s="1">
        <f>Forecast_Data!G1192</f>
        <v>1</v>
      </c>
      <c r="F1198" s="1">
        <f>Forecast_Data!H1192</f>
        <v>0</v>
      </c>
      <c r="G1198" s="1">
        <f>Forecast_Data!I1192</f>
        <v>0</v>
      </c>
      <c r="H1198" s="1">
        <f>Forecast_Data!J1192</f>
        <v>48</v>
      </c>
      <c r="I1198" s="1">
        <f>Forecast_Data!K1192</f>
        <v>0</v>
      </c>
      <c r="J1198" s="1" t="str">
        <f>Forecast_Data!L1192</f>
        <v>Shayne Graham</v>
      </c>
      <c r="K1198" s="2">
        <f>VLOOKUP(J1198,Estimates!$C$9:$F$35,4,FALSE)</f>
        <v>14.3167892993254</v>
      </c>
      <c r="L1198" s="2">
        <f t="shared" si="77"/>
        <v>0.37260000000000004</v>
      </c>
      <c r="M1198" s="13">
        <f t="shared" si="78"/>
        <v>0.61706494886699337</v>
      </c>
      <c r="N1198" s="13">
        <f t="shared" si="79"/>
        <v>-0.61706494886699337</v>
      </c>
      <c r="O1198" s="4">
        <f t="shared" si="80"/>
        <v>0.38076915112022514</v>
      </c>
    </row>
    <row r="1199" spans="1:15" x14ac:dyDescent="0.25">
      <c r="A1199" s="1">
        <f>Forecast_Data!C1193</f>
        <v>2014</v>
      </c>
      <c r="B1199" s="1">
        <v>1</v>
      </c>
      <c r="C1199" s="1">
        <f>Forecast_Data!E1193</f>
        <v>0</v>
      </c>
      <c r="D1199" s="1">
        <f>Forecast_Data!F1193</f>
        <v>0</v>
      </c>
      <c r="E1199" s="1">
        <f>Forecast_Data!G1193</f>
        <v>0</v>
      </c>
      <c r="F1199" s="1">
        <f>Forecast_Data!H1193</f>
        <v>1</v>
      </c>
      <c r="G1199" s="1">
        <f>Forecast_Data!I1193</f>
        <v>0</v>
      </c>
      <c r="H1199" s="1">
        <f>Forecast_Data!J1193</f>
        <v>27</v>
      </c>
      <c r="I1199" s="1">
        <f>Forecast_Data!K1193</f>
        <v>1</v>
      </c>
      <c r="J1199" s="1" t="str">
        <f>Forecast_Data!L1193</f>
        <v>Shayne Graham</v>
      </c>
      <c r="K1199" s="2">
        <f>VLOOKUP(J1199,Estimates!$C$9:$F$35,4,FALSE)</f>
        <v>14.3167892993254</v>
      </c>
      <c r="L1199" s="2">
        <f t="shared" si="77"/>
        <v>0.41460000000000008</v>
      </c>
      <c r="M1199" s="13">
        <f t="shared" si="78"/>
        <v>0.97321787969627682</v>
      </c>
      <c r="N1199" s="13">
        <f t="shared" si="79"/>
        <v>2.6782120303723178E-2</v>
      </c>
      <c r="O1199" s="4">
        <f t="shared" si="80"/>
        <v>7.1728196796310133E-4</v>
      </c>
    </row>
    <row r="1200" spans="1:15" x14ac:dyDescent="0.25">
      <c r="A1200" s="1">
        <f>Forecast_Data!C1194</f>
        <v>2014</v>
      </c>
      <c r="B1200" s="1">
        <v>1</v>
      </c>
      <c r="C1200" s="1">
        <f>Forecast_Data!E1194</f>
        <v>1</v>
      </c>
      <c r="D1200" s="1">
        <f>Forecast_Data!F1194</f>
        <v>1</v>
      </c>
      <c r="E1200" s="1">
        <f>Forecast_Data!G1194</f>
        <v>0</v>
      </c>
      <c r="F1200" s="1">
        <f>Forecast_Data!H1194</f>
        <v>1</v>
      </c>
      <c r="G1200" s="1">
        <f>Forecast_Data!I1194</f>
        <v>0</v>
      </c>
      <c r="H1200" s="1">
        <f>Forecast_Data!J1194</f>
        <v>51</v>
      </c>
      <c r="I1200" s="1">
        <f>Forecast_Data!K1194</f>
        <v>0</v>
      </c>
      <c r="J1200" s="1" t="str">
        <f>Forecast_Data!L1194</f>
        <v>Shayne Graham</v>
      </c>
      <c r="K1200" s="2">
        <f>VLOOKUP(J1200,Estimates!$C$9:$F$35,4,FALSE)</f>
        <v>14.3167892993254</v>
      </c>
      <c r="L1200" s="2">
        <f t="shared" si="77"/>
        <v>0.41460000000000008</v>
      </c>
      <c r="M1200" s="13">
        <f t="shared" si="78"/>
        <v>0.53566771346952802</v>
      </c>
      <c r="N1200" s="13">
        <f t="shared" si="79"/>
        <v>-0.53566771346952802</v>
      </c>
      <c r="O1200" s="4">
        <f t="shared" si="80"/>
        <v>0.28693989925367236</v>
      </c>
    </row>
    <row r="1201" spans="1:15" x14ac:dyDescent="0.25">
      <c r="A1201" s="1">
        <f>Forecast_Data!C1195</f>
        <v>2014</v>
      </c>
      <c r="B1201" s="1">
        <v>1</v>
      </c>
      <c r="C1201" s="1">
        <f>Forecast_Data!E1195</f>
        <v>1</v>
      </c>
      <c r="D1201" s="1">
        <f>Forecast_Data!F1195</f>
        <v>1</v>
      </c>
      <c r="E1201" s="1">
        <f>Forecast_Data!G1195</f>
        <v>0</v>
      </c>
      <c r="F1201" s="1">
        <f>Forecast_Data!H1195</f>
        <v>1</v>
      </c>
      <c r="G1201" s="1">
        <f>Forecast_Data!I1195</f>
        <v>0</v>
      </c>
      <c r="H1201" s="1">
        <f>Forecast_Data!J1195</f>
        <v>25</v>
      </c>
      <c r="I1201" s="1">
        <f>Forecast_Data!K1195</f>
        <v>1</v>
      </c>
      <c r="J1201" s="1" t="str">
        <f>Forecast_Data!L1195</f>
        <v>Shayne Graham</v>
      </c>
      <c r="K1201" s="2">
        <f>VLOOKUP(J1201,Estimates!$C$9:$F$35,4,FALSE)</f>
        <v>14.3167892993254</v>
      </c>
      <c r="L1201" s="2">
        <f t="shared" si="77"/>
        <v>0.41460000000000008</v>
      </c>
      <c r="M1201" s="13">
        <f t="shared" si="78"/>
        <v>0.96446851119787136</v>
      </c>
      <c r="N1201" s="13">
        <f t="shared" si="79"/>
        <v>3.5531488802128641E-2</v>
      </c>
      <c r="O1201" s="4">
        <f t="shared" si="80"/>
        <v>1.2624866964957931E-3</v>
      </c>
    </row>
    <row r="1202" spans="1:15" x14ac:dyDescent="0.25">
      <c r="A1202" s="1">
        <f>Forecast_Data!C1196</f>
        <v>2015</v>
      </c>
      <c r="B1202" s="1">
        <v>1</v>
      </c>
      <c r="C1202" s="1">
        <f>Forecast_Data!E1196</f>
        <v>0</v>
      </c>
      <c r="D1202" s="1">
        <f>Forecast_Data!F1196</f>
        <v>0</v>
      </c>
      <c r="E1202" s="1">
        <f>Forecast_Data!G1196</f>
        <v>1</v>
      </c>
      <c r="F1202" s="1">
        <f>Forecast_Data!H1196</f>
        <v>1</v>
      </c>
      <c r="G1202" s="1">
        <f>Forecast_Data!I1196</f>
        <v>0</v>
      </c>
      <c r="H1202" s="1">
        <f>Forecast_Data!J1196</f>
        <v>28</v>
      </c>
      <c r="I1202" s="1">
        <f>Forecast_Data!K1196</f>
        <v>1</v>
      </c>
      <c r="J1202" s="1" t="str">
        <f>Forecast_Data!L1196</f>
        <v>Shayne Graham</v>
      </c>
      <c r="K1202" s="2">
        <f>VLOOKUP(J1202,Estimates!$C$9:$F$35,4,FALSE)</f>
        <v>14.3167892993254</v>
      </c>
      <c r="L1202" s="2">
        <f t="shared" si="77"/>
        <v>0.45660000000000001</v>
      </c>
      <c r="M1202" s="13">
        <f t="shared" si="78"/>
        <v>0.96316479242535102</v>
      </c>
      <c r="N1202" s="13">
        <f t="shared" si="79"/>
        <v>3.6835207574648976E-2</v>
      </c>
      <c r="O1202" s="4">
        <f t="shared" si="80"/>
        <v>1.3568325170674772E-3</v>
      </c>
    </row>
    <row r="1203" spans="1:15" x14ac:dyDescent="0.25">
      <c r="A1203" s="1">
        <f>Forecast_Data!C1197</f>
        <v>2015</v>
      </c>
      <c r="B1203" s="1">
        <v>1</v>
      </c>
      <c r="C1203" s="1">
        <f>Forecast_Data!E1197</f>
        <v>0</v>
      </c>
      <c r="D1203" s="1">
        <f>Forecast_Data!F1197</f>
        <v>0</v>
      </c>
      <c r="E1203" s="1">
        <f>Forecast_Data!G1197</f>
        <v>1</v>
      </c>
      <c r="F1203" s="1">
        <f>Forecast_Data!H1197</f>
        <v>1</v>
      </c>
      <c r="G1203" s="1">
        <f>Forecast_Data!I1197</f>
        <v>0</v>
      </c>
      <c r="H1203" s="1">
        <f>Forecast_Data!J1197</f>
        <v>47</v>
      </c>
      <c r="I1203" s="1">
        <f>Forecast_Data!K1197</f>
        <v>1</v>
      </c>
      <c r="J1203" s="1" t="str">
        <f>Forecast_Data!L1197</f>
        <v>Shayne Graham</v>
      </c>
      <c r="K1203" s="2">
        <f>VLOOKUP(J1203,Estimates!$C$9:$F$35,4,FALSE)</f>
        <v>14.3167892993254</v>
      </c>
      <c r="L1203" s="2">
        <f t="shared" si="77"/>
        <v>0.45660000000000001</v>
      </c>
      <c r="M1203" s="13">
        <f t="shared" si="78"/>
        <v>0.75024954209914019</v>
      </c>
      <c r="N1203" s="13">
        <f t="shared" si="79"/>
        <v>0.24975045790085981</v>
      </c>
      <c r="O1203" s="4">
        <f t="shared" si="80"/>
        <v>6.2375291221689153E-2</v>
      </c>
    </row>
    <row r="1204" spans="1:15" x14ac:dyDescent="0.25">
      <c r="A1204" s="1">
        <f>Forecast_Data!C1198</f>
        <v>2015</v>
      </c>
      <c r="B1204" s="1">
        <v>1</v>
      </c>
      <c r="C1204" s="1">
        <f>Forecast_Data!E1198</f>
        <v>0</v>
      </c>
      <c r="D1204" s="1">
        <f>Forecast_Data!F1198</f>
        <v>0</v>
      </c>
      <c r="E1204" s="1">
        <f>Forecast_Data!G1198</f>
        <v>1</v>
      </c>
      <c r="F1204" s="1">
        <f>Forecast_Data!H1198</f>
        <v>1</v>
      </c>
      <c r="G1204" s="1">
        <f>Forecast_Data!I1198</f>
        <v>0</v>
      </c>
      <c r="H1204" s="1">
        <f>Forecast_Data!J1198</f>
        <v>52</v>
      </c>
      <c r="I1204" s="1">
        <f>Forecast_Data!K1198</f>
        <v>1</v>
      </c>
      <c r="J1204" s="1" t="str">
        <f>Forecast_Data!L1198</f>
        <v>Shayne Graham</v>
      </c>
      <c r="K1204" s="2">
        <f>VLOOKUP(J1204,Estimates!$C$9:$F$35,4,FALSE)</f>
        <v>14.3167892993254</v>
      </c>
      <c r="L1204" s="2">
        <f t="shared" si="77"/>
        <v>0.45660000000000001</v>
      </c>
      <c r="M1204" s="13">
        <f t="shared" si="78"/>
        <v>0.62844511248709312</v>
      </c>
      <c r="N1204" s="13">
        <f t="shared" si="79"/>
        <v>0.37155488751290688</v>
      </c>
      <c r="O1204" s="4">
        <f t="shared" si="80"/>
        <v>0.13805303443472888</v>
      </c>
    </row>
    <row r="1205" spans="1:15" x14ac:dyDescent="0.25">
      <c r="A1205" s="1">
        <f>Forecast_Data!C1199</f>
        <v>2015</v>
      </c>
      <c r="B1205" s="1">
        <v>1</v>
      </c>
      <c r="C1205" s="1">
        <f>Forecast_Data!E1199</f>
        <v>0</v>
      </c>
      <c r="D1205" s="1">
        <f>Forecast_Data!F1199</f>
        <v>0</v>
      </c>
      <c r="E1205" s="1">
        <f>Forecast_Data!G1199</f>
        <v>1</v>
      </c>
      <c r="F1205" s="1">
        <f>Forecast_Data!H1199</f>
        <v>1</v>
      </c>
      <c r="G1205" s="1">
        <f>Forecast_Data!I1199</f>
        <v>0</v>
      </c>
      <c r="H1205" s="1">
        <f>Forecast_Data!J1199</f>
        <v>29</v>
      </c>
      <c r="I1205" s="1">
        <f>Forecast_Data!K1199</f>
        <v>1</v>
      </c>
      <c r="J1205" s="1" t="str">
        <f>Forecast_Data!L1199</f>
        <v>Shayne Graham</v>
      </c>
      <c r="K1205" s="2">
        <f>VLOOKUP(J1205,Estimates!$C$9:$F$35,4,FALSE)</f>
        <v>14.3167892993254</v>
      </c>
      <c r="L1205" s="2">
        <f t="shared" si="77"/>
        <v>0.45660000000000001</v>
      </c>
      <c r="M1205" s="13">
        <f t="shared" si="78"/>
        <v>0.95699904759994359</v>
      </c>
      <c r="N1205" s="13">
        <f t="shared" si="79"/>
        <v>4.3000952400056414E-2</v>
      </c>
      <c r="O1205" s="4">
        <f t="shared" si="80"/>
        <v>1.8490819073119175E-3</v>
      </c>
    </row>
    <row r="1206" spans="1:15" x14ac:dyDescent="0.25">
      <c r="A1206" s="1">
        <f>Forecast_Data!C1200</f>
        <v>2015</v>
      </c>
      <c r="B1206" s="1">
        <v>1</v>
      </c>
      <c r="C1206" s="1">
        <f>Forecast_Data!E1200</f>
        <v>0</v>
      </c>
      <c r="D1206" s="1">
        <f>Forecast_Data!F1200</f>
        <v>0</v>
      </c>
      <c r="E1206" s="1">
        <f>Forecast_Data!G1200</f>
        <v>0</v>
      </c>
      <c r="F1206" s="1">
        <f>Forecast_Data!H1200</f>
        <v>1</v>
      </c>
      <c r="G1206" s="1">
        <f>Forecast_Data!I1200</f>
        <v>0</v>
      </c>
      <c r="H1206" s="1">
        <f>Forecast_Data!J1200</f>
        <v>34</v>
      </c>
      <c r="I1206" s="1">
        <f>Forecast_Data!K1200</f>
        <v>1</v>
      </c>
      <c r="J1206" s="1" t="str">
        <f>Forecast_Data!L1200</f>
        <v>Shayne Graham</v>
      </c>
      <c r="K1206" s="2">
        <f>VLOOKUP(J1206,Estimates!$C$9:$F$35,4,FALSE)</f>
        <v>14.3167892993254</v>
      </c>
      <c r="L1206" s="2">
        <f t="shared" si="77"/>
        <v>0.45660000000000001</v>
      </c>
      <c r="M1206" s="13">
        <f t="shared" si="78"/>
        <v>0.93218499776228403</v>
      </c>
      <c r="N1206" s="13">
        <f t="shared" si="79"/>
        <v>6.7815002237715971E-2</v>
      </c>
      <c r="O1206" s="4">
        <f t="shared" si="80"/>
        <v>4.5988745285014225E-3</v>
      </c>
    </row>
    <row r="1207" spans="1:15" x14ac:dyDescent="0.25">
      <c r="A1207" s="1">
        <f>Forecast_Data!C1201</f>
        <v>2015</v>
      </c>
      <c r="B1207" s="1">
        <v>1</v>
      </c>
      <c r="C1207" s="1">
        <f>Forecast_Data!E1201</f>
        <v>0</v>
      </c>
      <c r="D1207" s="1">
        <f>Forecast_Data!F1201</f>
        <v>0</v>
      </c>
      <c r="E1207" s="1">
        <f>Forecast_Data!G1201</f>
        <v>0</v>
      </c>
      <c r="F1207" s="1">
        <f>Forecast_Data!H1201</f>
        <v>1</v>
      </c>
      <c r="G1207" s="1">
        <f>Forecast_Data!I1201</f>
        <v>0</v>
      </c>
      <c r="H1207" s="1">
        <f>Forecast_Data!J1201</f>
        <v>33</v>
      </c>
      <c r="I1207" s="1">
        <f>Forecast_Data!K1201</f>
        <v>1</v>
      </c>
      <c r="J1207" s="1" t="str">
        <f>Forecast_Data!L1201</f>
        <v>Shayne Graham</v>
      </c>
      <c r="K1207" s="2">
        <f>VLOOKUP(J1207,Estimates!$C$9:$F$35,4,FALSE)</f>
        <v>14.3167892993254</v>
      </c>
      <c r="L1207" s="2">
        <f t="shared" si="77"/>
        <v>0.45660000000000001</v>
      </c>
      <c r="M1207" s="13">
        <f t="shared" si="78"/>
        <v>0.9395106064372396</v>
      </c>
      <c r="N1207" s="13">
        <f t="shared" si="79"/>
        <v>6.0489393562760396E-2</v>
      </c>
      <c r="O1207" s="4">
        <f t="shared" si="80"/>
        <v>3.6589667335905187E-3</v>
      </c>
    </row>
    <row r="1208" spans="1:15" x14ac:dyDescent="0.25">
      <c r="A1208" s="1">
        <f>Forecast_Data!C1202</f>
        <v>2015</v>
      </c>
      <c r="B1208" s="1">
        <v>1</v>
      </c>
      <c r="C1208" s="1">
        <f>Forecast_Data!E1202</f>
        <v>0</v>
      </c>
      <c r="D1208" s="1">
        <f>Forecast_Data!F1202</f>
        <v>0</v>
      </c>
      <c r="E1208" s="1">
        <f>Forecast_Data!G1202</f>
        <v>0</v>
      </c>
      <c r="F1208" s="1">
        <f>Forecast_Data!H1202</f>
        <v>1</v>
      </c>
      <c r="G1208" s="1">
        <f>Forecast_Data!I1202</f>
        <v>0</v>
      </c>
      <c r="H1208" s="1">
        <f>Forecast_Data!J1202</f>
        <v>46</v>
      </c>
      <c r="I1208" s="1">
        <f>Forecast_Data!K1202</f>
        <v>1</v>
      </c>
      <c r="J1208" s="1" t="str">
        <f>Forecast_Data!L1202</f>
        <v>Shayne Graham</v>
      </c>
      <c r="K1208" s="2">
        <f>VLOOKUP(J1208,Estimates!$C$9:$F$35,4,FALSE)</f>
        <v>14.3167892993254</v>
      </c>
      <c r="L1208" s="2">
        <f t="shared" si="77"/>
        <v>0.45660000000000001</v>
      </c>
      <c r="M1208" s="13">
        <f t="shared" si="78"/>
        <v>0.80250954242120143</v>
      </c>
      <c r="N1208" s="13">
        <f t="shared" si="79"/>
        <v>0.19749045757879857</v>
      </c>
      <c r="O1208" s="4">
        <f t="shared" si="80"/>
        <v>3.9002480834683238E-2</v>
      </c>
    </row>
    <row r="1209" spans="1:15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</row>
    <row r="1210" spans="1:15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</row>
    <row r="1211" spans="1:15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</sheetData>
  <mergeCells count="1">
    <mergeCell ref="B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11"/>
  <sheetViews>
    <sheetView topLeftCell="G19" workbookViewId="0">
      <selection activeCell="Q16" sqref="Q16"/>
    </sheetView>
  </sheetViews>
  <sheetFormatPr defaultRowHeight="15" x14ac:dyDescent="0.25"/>
  <cols>
    <col min="2" max="2" width="12.7109375" bestFit="1" customWidth="1"/>
    <col min="10" max="10" width="19.85546875" bestFit="1" customWidth="1"/>
    <col min="11" max="11" width="5.5703125" bestFit="1" customWidth="1"/>
    <col min="12" max="12" width="5.5703125" customWidth="1"/>
    <col min="13" max="13" width="10" style="13" bestFit="1" customWidth="1"/>
    <col min="15" max="15" width="9.7109375" customWidth="1"/>
    <col min="20" max="20" width="21.85546875" bestFit="1" customWidth="1"/>
  </cols>
  <sheetData>
    <row r="1" spans="1:24" x14ac:dyDescent="0.25">
      <c r="B1" s="30" t="s">
        <v>190</v>
      </c>
      <c r="C1" s="30"/>
      <c r="D1" s="30"/>
      <c r="E1" s="30"/>
      <c r="F1" s="30"/>
      <c r="G1" s="30"/>
      <c r="H1" s="30"/>
    </row>
    <row r="2" spans="1:24" x14ac:dyDescent="0.25">
      <c r="A2" s="1" t="s">
        <v>179</v>
      </c>
      <c r="B2" s="1" t="s">
        <v>4</v>
      </c>
      <c r="C2" s="1" t="s">
        <v>27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188</v>
      </c>
      <c r="I2" s="1" t="s">
        <v>189</v>
      </c>
      <c r="K2" s="1"/>
      <c r="L2" s="1"/>
      <c r="O2" s="1"/>
    </row>
    <row r="3" spans="1:24" x14ac:dyDescent="0.25">
      <c r="A3" s="2">
        <v>0</v>
      </c>
      <c r="B3" s="2">
        <f>VLOOKUP(CONCATENATE(B2,"_1"),Estimates!$E$2:$F$500,2,FALSE)</f>
        <v>-0.30391365099648698</v>
      </c>
      <c r="C3" s="2">
        <f>VLOOKUP(CONCATENATE(C2,"_1"),Estimates!$E$2:$F$500,2,FALSE)</f>
        <v>-0.362460475809319</v>
      </c>
      <c r="D3" s="2">
        <f>VLOOKUP(CONCATENATE(D2,"_1"),Estimates!$E$2:$F$500,2,FALSE)</f>
        <v>-0.200014286851564</v>
      </c>
      <c r="E3" s="2">
        <f>VLOOKUP(CONCATENATE(E2,"_1"),Estimates!$E$2:$F$500,2,FALSE)</f>
        <v>-0.23296738700014899</v>
      </c>
      <c r="F3" s="2">
        <f>VLOOKUP(CONCATENATE(F2,"_1"),Estimates!$E$2:$F$500,2,FALSE)</f>
        <v>0.97910241557511701</v>
      </c>
      <c r="G3" s="2">
        <f>VLOOKUP(CONCATENATE(G2,"_1"),Estimates!$E$2:$F$500,2,FALSE)</f>
        <v>-0.71615656854361698</v>
      </c>
      <c r="H3" s="2">
        <f>VLOOKUP(CONCATENATE(H2,"_1"),Estimates!$E$2:$F$500,2,FALSE)</f>
        <v>1.4698358679423399E-2</v>
      </c>
      <c r="I3" s="2">
        <f>VLOOKUP(CONCATENATE(I2,"_1"),Estimates!$E$2:$F$500,2,FALSE)</f>
        <v>-1.1606079196078499E-4</v>
      </c>
    </row>
    <row r="4" spans="1:24" x14ac:dyDescent="0.25">
      <c r="A4" s="16">
        <v>2012</v>
      </c>
      <c r="B4" s="16">
        <v>2013</v>
      </c>
      <c r="C4" s="16">
        <v>2014</v>
      </c>
      <c r="D4" s="16">
        <v>2015</v>
      </c>
      <c r="E4" s="14"/>
      <c r="F4" s="14"/>
      <c r="G4" s="14"/>
    </row>
    <row r="5" spans="1:24" x14ac:dyDescent="0.25">
      <c r="A5" s="2">
        <f>VLOOKUP(A4,'My Graphs'!$A$3:$D$17,3,FALSE)</f>
        <v>0.3306</v>
      </c>
      <c r="B5" s="2">
        <f>VLOOKUP(B4,'My Graphs'!$A$3:$D$17,3,FALSE)</f>
        <v>0.37260000000000004</v>
      </c>
      <c r="C5" s="2">
        <f>VLOOKUP(C4,'My Graphs'!$A$3:$D$17,3,FALSE)</f>
        <v>0.41460000000000008</v>
      </c>
      <c r="D5" s="2">
        <f>VLOOKUP(D4,'My Graphs'!$A$3:$D$17,3,FALSE)</f>
        <v>0.45660000000000001</v>
      </c>
      <c r="U5" s="1" t="s">
        <v>187</v>
      </c>
      <c r="V5" s="1" t="s">
        <v>183</v>
      </c>
      <c r="W5" s="1" t="s">
        <v>184</v>
      </c>
    </row>
    <row r="6" spans="1:24" x14ac:dyDescent="0.25">
      <c r="T6" s="1" t="s">
        <v>186</v>
      </c>
      <c r="U6" s="1">
        <f>SUM(B$8:B$1208)</f>
        <v>1201</v>
      </c>
      <c r="V6" s="15">
        <f>AVERAGE(N8:N1208)</f>
        <v>3.794856420628575E-3</v>
      </c>
      <c r="W6" s="13">
        <f>SQRT(AVERAGE(O8:O1208))</f>
        <v>0.33847753329937058</v>
      </c>
      <c r="X6" s="12"/>
    </row>
    <row r="7" spans="1:24" x14ac:dyDescent="0.25">
      <c r="A7" s="1" t="str">
        <f>Forecast_Data!C1</f>
        <v>SEASON</v>
      </c>
      <c r="B7" s="1" t="s">
        <v>179</v>
      </c>
      <c r="C7" s="1" t="str">
        <f>Forecast_Data!E1</f>
        <v>PRECIP</v>
      </c>
      <c r="D7" s="1" t="str">
        <f>Forecast_Data!F1</f>
        <v>cold</v>
      </c>
      <c r="E7" s="1" t="str">
        <f>Forecast_Data!G1</f>
        <v>WINDY</v>
      </c>
      <c r="F7" s="1" t="str">
        <f>Forecast_Data!H1</f>
        <v>GRASS</v>
      </c>
      <c r="G7" s="1" t="str">
        <f>Forecast_Data!I1</f>
        <v>ALTITUDE</v>
      </c>
      <c r="H7" s="1" t="str">
        <f>Forecast_Data!J1</f>
        <v>DIST</v>
      </c>
      <c r="I7" s="1" t="str">
        <f>Forecast_Data!K1</f>
        <v>MAKE</v>
      </c>
      <c r="J7" s="1" t="str">
        <f>Forecast_Data!L1</f>
        <v>NAME</v>
      </c>
      <c r="K7" s="1"/>
      <c r="L7" s="1"/>
      <c r="M7" s="13" t="s">
        <v>180</v>
      </c>
      <c r="N7" t="s">
        <v>182</v>
      </c>
      <c r="O7" t="s">
        <v>185</v>
      </c>
      <c r="T7" s="1">
        <v>2012</v>
      </c>
      <c r="U7" s="1">
        <f>COUNTIF($A$8:$A$1208,$T7)</f>
        <v>469</v>
      </c>
      <c r="V7" s="15">
        <f>SUMIF($A$8:$A$1208,$T7,$N$8:$N$1208)/COUNTIF($A$8:$A$1208,$T7)</f>
        <v>-1.330356080721335E-3</v>
      </c>
      <c r="W7" s="13">
        <f>SQRT(SUMIF($A$8:$A$1208,$T7,$O$8:$O$1208)/U7)</f>
        <v>0.34405881081381279</v>
      </c>
      <c r="X7" s="12"/>
    </row>
    <row r="8" spans="1:24" x14ac:dyDescent="0.25">
      <c r="A8" s="1">
        <f>Forecast_Data!C2</f>
        <v>2012</v>
      </c>
      <c r="B8" s="1">
        <v>1</v>
      </c>
      <c r="C8" s="1">
        <f>Forecast_Data!E2</f>
        <v>0</v>
      </c>
      <c r="D8" s="1">
        <f>Forecast_Data!F2</f>
        <v>0</v>
      </c>
      <c r="E8" s="1">
        <f>Forecast_Data!G2</f>
        <v>0</v>
      </c>
      <c r="F8" s="1">
        <f>Forecast_Data!H2</f>
        <v>0</v>
      </c>
      <c r="G8" s="1">
        <f>Forecast_Data!I2</f>
        <v>0</v>
      </c>
      <c r="H8" s="1">
        <f>Forecast_Data!J2</f>
        <v>24</v>
      </c>
      <c r="I8" s="1">
        <f>Forecast_Data!K2</f>
        <v>1</v>
      </c>
      <c r="J8" s="1" t="str">
        <f>Forecast_Data!L2</f>
        <v>Adam Vinatieri</v>
      </c>
      <c r="K8" s="2">
        <f>$U$41+(VLOOKUP(J8,Estimates!$C$9:$F$35,4,FALSE)-$U$41)*VLOOKUP(J8,$T$45:$Z$80,5,FALSE)</f>
        <v>14.26307927262248</v>
      </c>
      <c r="L8" s="2">
        <f>IF(A8=2012,$A$5,IF(A8=2013,$B$5,IF(A8=2014,$C$5,$D$5)))</f>
        <v>0.3306</v>
      </c>
      <c r="M8" s="13">
        <f>1/(1+EXP(-(SUMPRODUCT($A$3:$G$3,B8:H8)+$H$3*H8^2+$I$3*H8^3+K8+L8)))</f>
        <v>0.9861804056407556</v>
      </c>
      <c r="N8" s="13">
        <f>I8-M8</f>
        <v>1.3819594359244403E-2</v>
      </c>
      <c r="O8" s="4">
        <f>N8^2</f>
        <v>1.909811882540597E-4</v>
      </c>
      <c r="T8" s="1">
        <v>2013</v>
      </c>
      <c r="U8" s="1">
        <f t="shared" ref="U8:U10" si="0">COUNTIF($A$8:$A$1208,$T8)</f>
        <v>332</v>
      </c>
      <c r="V8" s="15">
        <f>SUMIF($A$8:$A$1208,$T8,$N$8:$N$1208)/COUNTIF($A$8:$A$1208,$T8)</f>
        <v>9.3567699009995207E-3</v>
      </c>
      <c r="W8" s="13">
        <f t="shared" ref="W8:W10" si="1">SQRT(SUMIF($A$8:$A$1208,$T8,$O$8:$O$1208)/U8)</f>
        <v>0.33043050546312092</v>
      </c>
      <c r="X8" s="12"/>
    </row>
    <row r="9" spans="1:24" x14ac:dyDescent="0.25">
      <c r="A9" s="1">
        <f>Forecast_Data!C3</f>
        <v>2012</v>
      </c>
      <c r="B9" s="1">
        <v>1</v>
      </c>
      <c r="C9" s="1">
        <f>Forecast_Data!E3</f>
        <v>0</v>
      </c>
      <c r="D9" s="1">
        <f>Forecast_Data!F3</f>
        <v>0</v>
      </c>
      <c r="E9" s="1">
        <f>Forecast_Data!G3</f>
        <v>0</v>
      </c>
      <c r="F9" s="1">
        <f>Forecast_Data!H3</f>
        <v>0</v>
      </c>
      <c r="G9" s="1">
        <f>Forecast_Data!I3</f>
        <v>0</v>
      </c>
      <c r="H9" s="1">
        <f>Forecast_Data!J3</f>
        <v>53</v>
      </c>
      <c r="I9" s="1">
        <f>Forecast_Data!K3</f>
        <v>0</v>
      </c>
      <c r="J9" s="1" t="str">
        <f>Forecast_Data!L3</f>
        <v>Adam Vinatieri</v>
      </c>
      <c r="K9" s="2">
        <f>$U$41+(VLOOKUP(J9,Estimates!$C$9:$F$35,4,FALSE)-$U$41)*VLOOKUP(J9,$T$45:$Z$80,5,FALSE)</f>
        <v>14.26307927262248</v>
      </c>
      <c r="L9" s="2">
        <f t="shared" ref="L9:L72" si="2">IF(A9=2012,$A$5,IF(A9=2013,$B$5,IF(A9=2014,$C$5,$D$5)))</f>
        <v>0.3306</v>
      </c>
      <c r="M9" s="13">
        <f t="shared" ref="M9:M72" si="3">1/(1+EXP(-(SUMPRODUCT($A$3:$G$3,B9:H9)+$H$3*H9^2+$I$3*H9^3+K9+L9)))</f>
        <v>0.65617351794924694</v>
      </c>
      <c r="N9" s="13">
        <f t="shared" ref="N9:N72" si="4">I9-M9</f>
        <v>-0.65617351794924694</v>
      </c>
      <c r="O9" s="4">
        <f t="shared" ref="O9:O72" si="5">N9^2</f>
        <v>0.43056368565789072</v>
      </c>
      <c r="T9" s="1">
        <v>2014</v>
      </c>
      <c r="U9" s="1">
        <f t="shared" si="0"/>
        <v>208</v>
      </c>
      <c r="V9" s="15">
        <f>SUMIF($A$8:$A$1208,$T9,$N$8:$N$1208)/COUNTIF($A$8:$A$1208,$T9)</f>
        <v>1.605676186708109E-2</v>
      </c>
      <c r="W9" s="13">
        <f t="shared" si="1"/>
        <v>0.3229766172502061</v>
      </c>
      <c r="X9" s="12"/>
    </row>
    <row r="10" spans="1:24" x14ac:dyDescent="0.25">
      <c r="A10" s="1">
        <f>Forecast_Data!C4</f>
        <v>2012</v>
      </c>
      <c r="B10" s="1">
        <v>1</v>
      </c>
      <c r="C10" s="1">
        <f>Forecast_Data!E4</f>
        <v>0</v>
      </c>
      <c r="D10" s="1">
        <f>Forecast_Data!F4</f>
        <v>0</v>
      </c>
      <c r="E10" s="1">
        <f>Forecast_Data!G4</f>
        <v>0</v>
      </c>
      <c r="F10" s="1">
        <f>Forecast_Data!H4</f>
        <v>0</v>
      </c>
      <c r="G10" s="1">
        <f>Forecast_Data!I4</f>
        <v>0</v>
      </c>
      <c r="H10" s="1">
        <f>Forecast_Data!J4</f>
        <v>50</v>
      </c>
      <c r="I10" s="1">
        <f>Forecast_Data!K4</f>
        <v>1</v>
      </c>
      <c r="J10" s="1" t="str">
        <f>Forecast_Data!L4</f>
        <v>Adam Vinatieri</v>
      </c>
      <c r="K10" s="2">
        <f>$U$41+(VLOOKUP(J10,Estimates!$C$9:$F$35,4,FALSE)-$U$41)*VLOOKUP(J10,$T$45:$Z$80,5,FALSE)</f>
        <v>14.26307927262248</v>
      </c>
      <c r="L10" s="2">
        <f t="shared" si="2"/>
        <v>0.3306</v>
      </c>
      <c r="M10" s="13">
        <f t="shared" si="3"/>
        <v>0.73577989839279778</v>
      </c>
      <c r="N10" s="13">
        <f t="shared" si="4"/>
        <v>0.26422010160720222</v>
      </c>
      <c r="O10" s="4">
        <f t="shared" si="5"/>
        <v>6.9812262093320268E-2</v>
      </c>
      <c r="T10" s="1">
        <v>2015</v>
      </c>
      <c r="U10" s="1">
        <f t="shared" si="0"/>
        <v>192</v>
      </c>
      <c r="V10" s="15">
        <f>SUMIF($A$8:$A$1208,$T10,$N$8:$N$1208)/COUNTIF($A$8:$A$1208,$T10)</f>
        <v>-6.5869505856847518E-3</v>
      </c>
      <c r="W10" s="13">
        <f t="shared" si="1"/>
        <v>0.35450941281671877</v>
      </c>
      <c r="X10" s="12"/>
    </row>
    <row r="11" spans="1:24" x14ac:dyDescent="0.25">
      <c r="A11" s="1">
        <f>Forecast_Data!C5</f>
        <v>2012</v>
      </c>
      <c r="B11" s="1">
        <v>1</v>
      </c>
      <c r="C11" s="1">
        <f>Forecast_Data!E5</f>
        <v>0</v>
      </c>
      <c r="D11" s="1">
        <f>Forecast_Data!F5</f>
        <v>0</v>
      </c>
      <c r="E11" s="1">
        <f>Forecast_Data!G5</f>
        <v>0</v>
      </c>
      <c r="F11" s="1">
        <f>Forecast_Data!H5</f>
        <v>0</v>
      </c>
      <c r="G11" s="1">
        <f>Forecast_Data!I5</f>
        <v>0</v>
      </c>
      <c r="H11" s="1">
        <f>Forecast_Data!J5</f>
        <v>28</v>
      </c>
      <c r="I11" s="1">
        <f>Forecast_Data!K5</f>
        <v>1</v>
      </c>
      <c r="J11" s="1" t="str">
        <f>Forecast_Data!L5</f>
        <v>Adam Vinatieri</v>
      </c>
      <c r="K11" s="2">
        <f>$U$41+(VLOOKUP(J11,Estimates!$C$9:$F$35,4,FALSE)-$U$41)*VLOOKUP(J11,$T$45:$Z$80,5,FALSE)</f>
        <v>14.26307927262248</v>
      </c>
      <c r="L11" s="2">
        <f t="shared" si="2"/>
        <v>0.3306</v>
      </c>
      <c r="M11" s="13">
        <f t="shared" si="3"/>
        <v>0.97116879698876801</v>
      </c>
      <c r="N11" s="13">
        <f t="shared" si="4"/>
        <v>2.8831203011231987E-2</v>
      </c>
      <c r="O11" s="4">
        <f t="shared" si="5"/>
        <v>8.312382670748724E-4</v>
      </c>
      <c r="S11" s="1"/>
      <c r="T11" s="5" t="s">
        <v>18</v>
      </c>
      <c r="U11" s="1">
        <f t="shared" ref="U11:U37" si="6">COUNTIF($J$8:$J$1208,$T11)</f>
        <v>137</v>
      </c>
      <c r="V11" s="15">
        <f t="shared" ref="V11:V26" si="7">SUMIF($J$8:$J$1208,$T11,$N$8:$N$1208)/COUNTIF($J$8:$J$1208,$T11)</f>
        <v>2.0673177435202288E-2</v>
      </c>
      <c r="W11" s="13">
        <f t="shared" ref="W11:W26" si="8">SQRT(SUMIF($J$8:$J$1208,$T11,$O$8:$O$1208)/U11)</f>
        <v>0.32611230745505393</v>
      </c>
    </row>
    <row r="12" spans="1:24" x14ac:dyDescent="0.25">
      <c r="A12" s="1">
        <f>Forecast_Data!C6</f>
        <v>2012</v>
      </c>
      <c r="B12" s="1">
        <v>1</v>
      </c>
      <c r="C12" s="1">
        <f>Forecast_Data!E6</f>
        <v>0</v>
      </c>
      <c r="D12" s="1">
        <f>Forecast_Data!F6</f>
        <v>0</v>
      </c>
      <c r="E12" s="1">
        <f>Forecast_Data!G6</f>
        <v>0</v>
      </c>
      <c r="F12" s="1">
        <f>Forecast_Data!H6</f>
        <v>0</v>
      </c>
      <c r="G12" s="1">
        <f>Forecast_Data!I6</f>
        <v>0</v>
      </c>
      <c r="H12" s="1">
        <f>Forecast_Data!J6</f>
        <v>48</v>
      </c>
      <c r="I12" s="1">
        <f>Forecast_Data!K6</f>
        <v>0</v>
      </c>
      <c r="J12" s="1" t="str">
        <f>Forecast_Data!L6</f>
        <v>Adam Vinatieri</v>
      </c>
      <c r="K12" s="2">
        <f>$U$41+(VLOOKUP(J12,Estimates!$C$9:$F$35,4,FALSE)-$U$41)*VLOOKUP(J12,$T$45:$Z$80,5,FALSE)</f>
        <v>14.26307927262248</v>
      </c>
      <c r="L12" s="2">
        <f t="shared" si="2"/>
        <v>0.3306</v>
      </c>
      <c r="M12" s="13">
        <f t="shared" si="3"/>
        <v>0.776916592940467</v>
      </c>
      <c r="N12" s="13">
        <f t="shared" si="4"/>
        <v>-0.776916592940467</v>
      </c>
      <c r="O12" s="4">
        <f t="shared" si="5"/>
        <v>0.60359939238622329</v>
      </c>
      <c r="S12" s="1"/>
      <c r="T12" s="5" t="s">
        <v>22</v>
      </c>
      <c r="U12" s="1">
        <f t="shared" si="6"/>
        <v>128</v>
      </c>
      <c r="V12" s="15">
        <f t="shared" si="7"/>
        <v>4.2903695710667829E-2</v>
      </c>
      <c r="W12" s="13">
        <f t="shared" si="8"/>
        <v>0.30685971023978781</v>
      </c>
    </row>
    <row r="13" spans="1:24" x14ac:dyDescent="0.25">
      <c r="A13" s="1">
        <f>Forecast_Data!C7</f>
        <v>2012</v>
      </c>
      <c r="B13" s="1">
        <v>1</v>
      </c>
      <c r="C13" s="1">
        <f>Forecast_Data!E7</f>
        <v>0</v>
      </c>
      <c r="D13" s="1">
        <f>Forecast_Data!F7</f>
        <v>0</v>
      </c>
      <c r="E13" s="1">
        <f>Forecast_Data!G7</f>
        <v>0</v>
      </c>
      <c r="F13" s="1">
        <f>Forecast_Data!H7</f>
        <v>0</v>
      </c>
      <c r="G13" s="1">
        <f>Forecast_Data!I7</f>
        <v>0</v>
      </c>
      <c r="H13" s="1">
        <f>Forecast_Data!J7</f>
        <v>23</v>
      </c>
      <c r="I13" s="1">
        <f>Forecast_Data!K7</f>
        <v>1</v>
      </c>
      <c r="J13" s="1" t="str">
        <f>Forecast_Data!L7</f>
        <v>Adam Vinatieri</v>
      </c>
      <c r="K13" s="2">
        <f>$U$41+(VLOOKUP(J13,Estimates!$C$9:$F$35,4,FALSE)-$U$41)*VLOOKUP(J13,$T$45:$Z$80,5,FALSE)</f>
        <v>14.26307927262248</v>
      </c>
      <c r="L13" s="2">
        <f t="shared" si="2"/>
        <v>0.3306</v>
      </c>
      <c r="M13" s="13">
        <f t="shared" si="3"/>
        <v>0.9888532535154676</v>
      </c>
      <c r="N13" s="13">
        <f t="shared" si="4"/>
        <v>1.1146746484532399E-2</v>
      </c>
      <c r="O13" s="4">
        <f t="shared" si="5"/>
        <v>1.2424995719043542E-4</v>
      </c>
      <c r="S13" s="1"/>
      <c r="T13" s="5" t="s">
        <v>15</v>
      </c>
      <c r="U13" s="1">
        <f t="shared" si="6"/>
        <v>119</v>
      </c>
      <c r="V13" s="15">
        <f t="shared" si="7"/>
        <v>1.4030649285044319E-2</v>
      </c>
      <c r="W13" s="13">
        <f t="shared" si="8"/>
        <v>0.31418163947057004</v>
      </c>
    </row>
    <row r="14" spans="1:24" x14ac:dyDescent="0.25">
      <c r="A14" s="1">
        <f>Forecast_Data!C8</f>
        <v>2012</v>
      </c>
      <c r="B14" s="1">
        <v>1</v>
      </c>
      <c r="C14" s="1">
        <f>Forecast_Data!E8</f>
        <v>0</v>
      </c>
      <c r="D14" s="1">
        <f>Forecast_Data!F8</f>
        <v>0</v>
      </c>
      <c r="E14" s="1">
        <f>Forecast_Data!G8</f>
        <v>0</v>
      </c>
      <c r="F14" s="1">
        <f>Forecast_Data!H8</f>
        <v>0</v>
      </c>
      <c r="G14" s="1">
        <f>Forecast_Data!I8</f>
        <v>0</v>
      </c>
      <c r="H14" s="1">
        <f>Forecast_Data!J8</f>
        <v>54</v>
      </c>
      <c r="I14" s="1">
        <f>Forecast_Data!K8</f>
        <v>0</v>
      </c>
      <c r="J14" s="1" t="str">
        <f>Forecast_Data!L8</f>
        <v>Adam Vinatieri</v>
      </c>
      <c r="K14" s="2">
        <f>$U$41+(VLOOKUP(J14,Estimates!$C$9:$F$35,4,FALSE)-$U$41)*VLOOKUP(J14,$T$45:$Z$80,5,FALSE)</f>
        <v>14.26307927262248</v>
      </c>
      <c r="L14" s="2">
        <f t="shared" si="2"/>
        <v>0.3306</v>
      </c>
      <c r="M14" s="13">
        <f t="shared" si="3"/>
        <v>0.62392508397824764</v>
      </c>
      <c r="N14" s="13">
        <f t="shared" si="4"/>
        <v>-0.62392508397824764</v>
      </c>
      <c r="O14" s="4">
        <f t="shared" si="5"/>
        <v>0.38928251041726336</v>
      </c>
      <c r="S14" s="1"/>
      <c r="T14" s="5" t="s">
        <v>19</v>
      </c>
      <c r="U14" s="1">
        <f t="shared" si="6"/>
        <v>111</v>
      </c>
      <c r="V14" s="15">
        <f t="shared" si="7"/>
        <v>4.5913121951543807E-3</v>
      </c>
      <c r="W14" s="13">
        <f t="shared" si="8"/>
        <v>0.35689709750428544</v>
      </c>
    </row>
    <row r="15" spans="1:24" x14ac:dyDescent="0.25">
      <c r="A15" s="1">
        <f>Forecast_Data!C9</f>
        <v>2012</v>
      </c>
      <c r="B15" s="1">
        <v>1</v>
      </c>
      <c r="C15" s="1">
        <f>Forecast_Data!E9</f>
        <v>0</v>
      </c>
      <c r="D15" s="1">
        <f>Forecast_Data!F9</f>
        <v>0</v>
      </c>
      <c r="E15" s="1">
        <f>Forecast_Data!G9</f>
        <v>0</v>
      </c>
      <c r="F15" s="1">
        <f>Forecast_Data!H9</f>
        <v>0</v>
      </c>
      <c r="G15" s="1">
        <f>Forecast_Data!I9</f>
        <v>0</v>
      </c>
      <c r="H15" s="1">
        <f>Forecast_Data!J9</f>
        <v>47</v>
      </c>
      <c r="I15" s="1">
        <f>Forecast_Data!K9</f>
        <v>1</v>
      </c>
      <c r="J15" s="1" t="str">
        <f>Forecast_Data!L9</f>
        <v>Adam Vinatieri</v>
      </c>
      <c r="K15" s="2">
        <f>$U$41+(VLOOKUP(J15,Estimates!$C$9:$F$35,4,FALSE)-$U$41)*VLOOKUP(J15,$T$45:$Z$80,5,FALSE)</f>
        <v>14.26307927262248</v>
      </c>
      <c r="L15" s="2">
        <f t="shared" si="2"/>
        <v>0.3306</v>
      </c>
      <c r="M15" s="13">
        <f t="shared" si="3"/>
        <v>0.79465478842374793</v>
      </c>
      <c r="N15" s="13">
        <f t="shared" si="4"/>
        <v>0.20534521157625207</v>
      </c>
      <c r="O15" s="4">
        <f t="shared" si="5"/>
        <v>4.216665591729573E-2</v>
      </c>
      <c r="S15" s="1"/>
      <c r="T15" s="5" t="s">
        <v>17</v>
      </c>
      <c r="U15" s="1">
        <f t="shared" si="6"/>
        <v>103</v>
      </c>
      <c r="V15" s="15">
        <f t="shared" si="7"/>
        <v>9.5698798051680671E-4</v>
      </c>
      <c r="W15" s="13">
        <f t="shared" si="8"/>
        <v>0.3512865881993224</v>
      </c>
    </row>
    <row r="16" spans="1:24" x14ac:dyDescent="0.25">
      <c r="A16" s="1">
        <f>Forecast_Data!C10</f>
        <v>2012</v>
      </c>
      <c r="B16" s="1">
        <v>1</v>
      </c>
      <c r="C16" s="1">
        <f>Forecast_Data!E10</f>
        <v>0</v>
      </c>
      <c r="D16" s="1">
        <f>Forecast_Data!F10</f>
        <v>0</v>
      </c>
      <c r="E16" s="1">
        <f>Forecast_Data!G10</f>
        <v>0</v>
      </c>
      <c r="F16" s="1">
        <f>Forecast_Data!H10</f>
        <v>0</v>
      </c>
      <c r="G16" s="1">
        <f>Forecast_Data!I10</f>
        <v>0</v>
      </c>
      <c r="H16" s="1">
        <f>Forecast_Data!J10</f>
        <v>43</v>
      </c>
      <c r="I16" s="1">
        <f>Forecast_Data!K10</f>
        <v>1</v>
      </c>
      <c r="J16" s="1" t="str">
        <f>Forecast_Data!L10</f>
        <v>Adam Vinatieri</v>
      </c>
      <c r="K16" s="2">
        <f>$U$41+(VLOOKUP(J16,Estimates!$C$9:$F$35,4,FALSE)-$U$41)*VLOOKUP(J16,$T$45:$Z$80,5,FALSE)</f>
        <v>14.26307927262248</v>
      </c>
      <c r="L16" s="2">
        <f t="shared" si="2"/>
        <v>0.3306</v>
      </c>
      <c r="M16" s="13">
        <f t="shared" si="3"/>
        <v>0.85177192179437344</v>
      </c>
      <c r="N16" s="13">
        <f t="shared" si="4"/>
        <v>0.14822807820562656</v>
      </c>
      <c r="O16" s="4">
        <f t="shared" si="5"/>
        <v>2.1971563168533343E-2</v>
      </c>
      <c r="S16" s="1"/>
      <c r="T16" s="5" t="s">
        <v>25</v>
      </c>
      <c r="U16" s="1">
        <f t="shared" si="6"/>
        <v>97</v>
      </c>
      <c r="V16" s="15">
        <f t="shared" si="7"/>
        <v>6.2454950335270792E-2</v>
      </c>
      <c r="W16" s="13">
        <f t="shared" si="8"/>
        <v>0.25658489026684311</v>
      </c>
    </row>
    <row r="17" spans="1:23" x14ac:dyDescent="0.25">
      <c r="A17" s="1">
        <f>Forecast_Data!C11</f>
        <v>2012</v>
      </c>
      <c r="B17" s="1">
        <v>1</v>
      </c>
      <c r="C17" s="1">
        <f>Forecast_Data!E11</f>
        <v>0</v>
      </c>
      <c r="D17" s="1">
        <f>Forecast_Data!F11</f>
        <v>0</v>
      </c>
      <c r="E17" s="1">
        <f>Forecast_Data!G11</f>
        <v>0</v>
      </c>
      <c r="F17" s="1">
        <f>Forecast_Data!H11</f>
        <v>0</v>
      </c>
      <c r="G17" s="1">
        <f>Forecast_Data!I11</f>
        <v>0</v>
      </c>
      <c r="H17" s="1">
        <f>Forecast_Data!J11</f>
        <v>25</v>
      </c>
      <c r="I17" s="1">
        <f>Forecast_Data!K11</f>
        <v>1</v>
      </c>
      <c r="J17" s="1" t="str">
        <f>Forecast_Data!L11</f>
        <v>Adam Vinatieri</v>
      </c>
      <c r="K17" s="2">
        <f>$U$41+(VLOOKUP(J17,Estimates!$C$9:$F$35,4,FALSE)-$U$41)*VLOOKUP(J17,$T$45:$Z$80,5,FALSE)</f>
        <v>14.26307927262248</v>
      </c>
      <c r="L17" s="2">
        <f t="shared" si="2"/>
        <v>0.3306</v>
      </c>
      <c r="M17" s="13">
        <f t="shared" si="3"/>
        <v>0.98308989775810229</v>
      </c>
      <c r="N17" s="13">
        <f t="shared" si="4"/>
        <v>1.6910102241897706E-2</v>
      </c>
      <c r="O17" s="4">
        <f t="shared" si="5"/>
        <v>2.8595155783143382E-4</v>
      </c>
      <c r="S17" s="1"/>
      <c r="T17" s="5" t="s">
        <v>12</v>
      </c>
      <c r="U17" s="1">
        <f t="shared" si="6"/>
        <v>87</v>
      </c>
      <c r="V17" s="15">
        <f t="shared" si="7"/>
        <v>-1.8894075918620822E-2</v>
      </c>
      <c r="W17" s="13">
        <f t="shared" si="8"/>
        <v>0.32820483968016823</v>
      </c>
    </row>
    <row r="18" spans="1:23" x14ac:dyDescent="0.25">
      <c r="A18" s="1">
        <f>Forecast_Data!C12</f>
        <v>2012</v>
      </c>
      <c r="B18" s="1">
        <v>1</v>
      </c>
      <c r="C18" s="1">
        <f>Forecast_Data!E12</f>
        <v>0</v>
      </c>
      <c r="D18" s="1">
        <f>Forecast_Data!F12</f>
        <v>0</v>
      </c>
      <c r="E18" s="1">
        <f>Forecast_Data!G12</f>
        <v>0</v>
      </c>
      <c r="F18" s="1">
        <f>Forecast_Data!H12</f>
        <v>0</v>
      </c>
      <c r="G18" s="1">
        <f>Forecast_Data!I12</f>
        <v>0</v>
      </c>
      <c r="H18" s="1">
        <f>Forecast_Data!J12</f>
        <v>19</v>
      </c>
      <c r="I18" s="1">
        <f>Forecast_Data!K12</f>
        <v>1</v>
      </c>
      <c r="J18" s="1" t="str">
        <f>Forecast_Data!L12</f>
        <v>Adam Vinatieri</v>
      </c>
      <c r="K18" s="2">
        <f>$U$41+(VLOOKUP(J18,Estimates!$C$9:$F$35,4,FALSE)-$U$41)*VLOOKUP(J18,$T$45:$Z$80,5,FALSE)</f>
        <v>14.26307927262248</v>
      </c>
      <c r="L18" s="2">
        <f t="shared" si="2"/>
        <v>0.3306</v>
      </c>
      <c r="M18" s="13">
        <f t="shared" si="3"/>
        <v>0.99591667091124181</v>
      </c>
      <c r="N18" s="13">
        <f t="shared" si="4"/>
        <v>4.0833290887581919E-3</v>
      </c>
      <c r="O18" s="4">
        <f t="shared" si="5"/>
        <v>1.6673576447098806E-5</v>
      </c>
      <c r="S18" s="1"/>
      <c r="T18" s="5" t="s">
        <v>13</v>
      </c>
      <c r="U18" s="1">
        <f t="shared" si="6"/>
        <v>83</v>
      </c>
      <c r="V18" s="15">
        <f t="shared" si="7"/>
        <v>7.0833394843153336E-3</v>
      </c>
      <c r="W18" s="13">
        <f t="shared" si="8"/>
        <v>0.34118026965490367</v>
      </c>
    </row>
    <row r="19" spans="1:23" x14ac:dyDescent="0.25">
      <c r="A19" s="1">
        <f>Forecast_Data!C13</f>
        <v>2012</v>
      </c>
      <c r="B19" s="1">
        <v>1</v>
      </c>
      <c r="C19" s="1">
        <f>Forecast_Data!E13</f>
        <v>0</v>
      </c>
      <c r="D19" s="1">
        <f>Forecast_Data!F13</f>
        <v>0</v>
      </c>
      <c r="E19" s="1">
        <f>Forecast_Data!G13</f>
        <v>0</v>
      </c>
      <c r="F19" s="1">
        <f>Forecast_Data!H13</f>
        <v>0</v>
      </c>
      <c r="G19" s="1">
        <f>Forecast_Data!I13</f>
        <v>0</v>
      </c>
      <c r="H19" s="1">
        <f>Forecast_Data!J13</f>
        <v>53</v>
      </c>
      <c r="I19" s="1">
        <f>Forecast_Data!K13</f>
        <v>1</v>
      </c>
      <c r="J19" s="1" t="str">
        <f>Forecast_Data!L13</f>
        <v>Adam Vinatieri</v>
      </c>
      <c r="K19" s="2">
        <f>$U$41+(VLOOKUP(J19,Estimates!$C$9:$F$35,4,FALSE)-$U$41)*VLOOKUP(J19,$T$45:$Z$80,5,FALSE)</f>
        <v>14.26307927262248</v>
      </c>
      <c r="L19" s="2">
        <f t="shared" si="2"/>
        <v>0.3306</v>
      </c>
      <c r="M19" s="13">
        <f t="shared" si="3"/>
        <v>0.65617351794924694</v>
      </c>
      <c r="N19" s="13">
        <f t="shared" si="4"/>
        <v>0.34382648205075306</v>
      </c>
      <c r="O19" s="4">
        <f t="shared" si="5"/>
        <v>0.11821664975939682</v>
      </c>
      <c r="S19" s="1"/>
      <c r="T19" s="5" t="s">
        <v>16</v>
      </c>
      <c r="U19" s="1">
        <f t="shared" si="6"/>
        <v>71</v>
      </c>
      <c r="V19" s="15">
        <f t="shared" si="7"/>
        <v>-0.12864836034470711</v>
      </c>
      <c r="W19" s="13">
        <f t="shared" si="8"/>
        <v>0.45449929008307427</v>
      </c>
    </row>
    <row r="20" spans="1:23" x14ac:dyDescent="0.25">
      <c r="A20" s="1">
        <f>Forecast_Data!C14</f>
        <v>2012</v>
      </c>
      <c r="B20" s="1">
        <v>1</v>
      </c>
      <c r="C20" s="1">
        <f>Forecast_Data!E14</f>
        <v>0</v>
      </c>
      <c r="D20" s="1">
        <f>Forecast_Data!F14</f>
        <v>0</v>
      </c>
      <c r="E20" s="1">
        <f>Forecast_Data!G14</f>
        <v>0</v>
      </c>
      <c r="F20" s="1">
        <f>Forecast_Data!H14</f>
        <v>0</v>
      </c>
      <c r="G20" s="1">
        <f>Forecast_Data!I14</f>
        <v>0</v>
      </c>
      <c r="H20" s="1">
        <f>Forecast_Data!J14</f>
        <v>40</v>
      </c>
      <c r="I20" s="1">
        <f>Forecast_Data!K14</f>
        <v>1</v>
      </c>
      <c r="J20" s="1" t="str">
        <f>Forecast_Data!L14</f>
        <v>Adam Vinatieri</v>
      </c>
      <c r="K20" s="2">
        <f>$U$41+(VLOOKUP(J20,Estimates!$C$9:$F$35,4,FALSE)-$U$41)*VLOOKUP(J20,$T$45:$Z$80,5,FALSE)</f>
        <v>14.26307927262248</v>
      </c>
      <c r="L20" s="2">
        <f t="shared" si="2"/>
        <v>0.3306</v>
      </c>
      <c r="M20" s="13">
        <f t="shared" si="3"/>
        <v>0.88461720199801774</v>
      </c>
      <c r="N20" s="13">
        <f t="shared" si="4"/>
        <v>0.11538279800198226</v>
      </c>
      <c r="O20" s="4">
        <f t="shared" si="5"/>
        <v>1.3313190074766241E-2</v>
      </c>
      <c r="S20" s="1"/>
      <c r="T20" s="5" t="s">
        <v>14</v>
      </c>
      <c r="U20" s="1">
        <f t="shared" si="6"/>
        <v>62</v>
      </c>
      <c r="V20" s="15">
        <f t="shared" si="7"/>
        <v>3.0069147974952037E-2</v>
      </c>
      <c r="W20" s="13">
        <f t="shared" si="8"/>
        <v>0.36013088749409672</v>
      </c>
    </row>
    <row r="21" spans="1:23" x14ac:dyDescent="0.25">
      <c r="A21" s="1">
        <f>Forecast_Data!C15</f>
        <v>2012</v>
      </c>
      <c r="B21" s="1">
        <v>1</v>
      </c>
      <c r="C21" s="1">
        <f>Forecast_Data!E15</f>
        <v>0</v>
      </c>
      <c r="D21" s="1">
        <f>Forecast_Data!F15</f>
        <v>0</v>
      </c>
      <c r="E21" s="1">
        <f>Forecast_Data!G15</f>
        <v>0</v>
      </c>
      <c r="F21" s="1">
        <f>Forecast_Data!H15</f>
        <v>1</v>
      </c>
      <c r="G21" s="1">
        <f>Forecast_Data!I15</f>
        <v>0</v>
      </c>
      <c r="H21" s="1">
        <f>Forecast_Data!J15</f>
        <v>26</v>
      </c>
      <c r="I21" s="1">
        <f>Forecast_Data!K15</f>
        <v>1</v>
      </c>
      <c r="J21" s="1" t="str">
        <f>Forecast_Data!L15</f>
        <v>Adam Vinatieri</v>
      </c>
      <c r="K21" s="2">
        <f>$U$41+(VLOOKUP(J21,Estimates!$C$9:$F$35,4,FALSE)-$U$41)*VLOOKUP(J21,$T$45:$Z$80,5,FALSE)</f>
        <v>14.26307927262248</v>
      </c>
      <c r="L21" s="2">
        <f t="shared" si="2"/>
        <v>0.3306</v>
      </c>
      <c r="M21" s="13">
        <f t="shared" si="3"/>
        <v>0.97434050332064259</v>
      </c>
      <c r="N21" s="13">
        <f t="shared" si="4"/>
        <v>2.5659496679357408E-2</v>
      </c>
      <c r="O21" s="4">
        <f t="shared" si="5"/>
        <v>6.5840976983795379E-4</v>
      </c>
      <c r="S21" s="1"/>
      <c r="T21" s="5" t="s">
        <v>23</v>
      </c>
      <c r="U21" s="1">
        <f t="shared" si="6"/>
        <v>58</v>
      </c>
      <c r="V21" s="15">
        <f t="shared" si="7"/>
        <v>-3.2391176413537455E-2</v>
      </c>
      <c r="W21" s="13">
        <f t="shared" si="8"/>
        <v>0.35052994256830222</v>
      </c>
    </row>
    <row r="22" spans="1:23" x14ac:dyDescent="0.25">
      <c r="A22" s="1">
        <f>Forecast_Data!C16</f>
        <v>2013</v>
      </c>
      <c r="B22" s="1">
        <v>1</v>
      </c>
      <c r="C22" s="1">
        <f>Forecast_Data!E16</f>
        <v>0</v>
      </c>
      <c r="D22" s="1">
        <f>Forecast_Data!F16</f>
        <v>0</v>
      </c>
      <c r="E22" s="1">
        <f>Forecast_Data!G16</f>
        <v>0</v>
      </c>
      <c r="F22" s="1">
        <f>Forecast_Data!H16</f>
        <v>0</v>
      </c>
      <c r="G22" s="1">
        <f>Forecast_Data!I16</f>
        <v>0</v>
      </c>
      <c r="H22" s="1">
        <f>Forecast_Data!J16</f>
        <v>41</v>
      </c>
      <c r="I22" s="1">
        <f>Forecast_Data!K16</f>
        <v>1</v>
      </c>
      <c r="J22" s="1" t="str">
        <f>Forecast_Data!L16</f>
        <v>Adam Vinatieri</v>
      </c>
      <c r="K22" s="2">
        <f>$U$41+(VLOOKUP(J22,Estimates!$C$9:$F$35,4,FALSE)-$U$41)*VLOOKUP(J22,$T$45:$Z$80,5,FALSE)</f>
        <v>14.26307927262248</v>
      </c>
      <c r="L22" s="2">
        <f t="shared" si="2"/>
        <v>0.37260000000000004</v>
      </c>
      <c r="M22" s="13">
        <f t="shared" si="3"/>
        <v>0.8789128338212715</v>
      </c>
      <c r="N22" s="13">
        <f t="shared" si="4"/>
        <v>0.1210871661787285</v>
      </c>
      <c r="O22" s="4">
        <f t="shared" si="5"/>
        <v>1.4662101813195012E-2</v>
      </c>
      <c r="S22" s="1"/>
      <c r="T22" s="5" t="s">
        <v>20</v>
      </c>
      <c r="U22" s="1">
        <f t="shared" si="6"/>
        <v>52</v>
      </c>
      <c r="V22" s="15">
        <f t="shared" si="7"/>
        <v>-1.4370776349983513E-2</v>
      </c>
      <c r="W22" s="13">
        <f t="shared" si="8"/>
        <v>0.35406057342370295</v>
      </c>
    </row>
    <row r="23" spans="1:23" x14ac:dyDescent="0.25">
      <c r="A23" s="1">
        <f>Forecast_Data!C17</f>
        <v>2013</v>
      </c>
      <c r="B23" s="1">
        <v>1</v>
      </c>
      <c r="C23" s="1">
        <f>Forecast_Data!E17</f>
        <v>0</v>
      </c>
      <c r="D23" s="1">
        <f>Forecast_Data!F17</f>
        <v>0</v>
      </c>
      <c r="E23" s="1">
        <f>Forecast_Data!G17</f>
        <v>0</v>
      </c>
      <c r="F23" s="1">
        <f>Forecast_Data!H17</f>
        <v>0</v>
      </c>
      <c r="G23" s="1">
        <f>Forecast_Data!I17</f>
        <v>0</v>
      </c>
      <c r="H23" s="1">
        <f>Forecast_Data!J17</f>
        <v>49</v>
      </c>
      <c r="I23" s="1">
        <f>Forecast_Data!K17</f>
        <v>1</v>
      </c>
      <c r="J23" s="1" t="str">
        <f>Forecast_Data!L17</f>
        <v>Adam Vinatieri</v>
      </c>
      <c r="K23" s="2">
        <f>$U$41+(VLOOKUP(J23,Estimates!$C$9:$F$35,4,FALSE)-$U$41)*VLOOKUP(J23,$T$45:$Z$80,5,FALSE)</f>
        <v>14.26307927262248</v>
      </c>
      <c r="L23" s="2">
        <f t="shared" si="2"/>
        <v>0.37260000000000004</v>
      </c>
      <c r="M23" s="13">
        <f t="shared" si="3"/>
        <v>0.76500722152156031</v>
      </c>
      <c r="N23" s="13">
        <f t="shared" si="4"/>
        <v>0.23499277847843969</v>
      </c>
      <c r="O23" s="4">
        <f t="shared" si="5"/>
        <v>5.5221605937017026E-2</v>
      </c>
      <c r="S23" s="1"/>
      <c r="T23" s="5" t="s">
        <v>21</v>
      </c>
      <c r="U23" s="1">
        <f t="shared" si="6"/>
        <v>39</v>
      </c>
      <c r="V23" s="15">
        <f t="shared" si="7"/>
        <v>-3.0375637111810565E-2</v>
      </c>
      <c r="W23" s="13">
        <f t="shared" si="8"/>
        <v>0.3326782634393855</v>
      </c>
    </row>
    <row r="24" spans="1:23" x14ac:dyDescent="0.25">
      <c r="A24" s="1">
        <f>Forecast_Data!C18</f>
        <v>2013</v>
      </c>
      <c r="B24" s="1">
        <v>1</v>
      </c>
      <c r="C24" s="1">
        <f>Forecast_Data!E18</f>
        <v>0</v>
      </c>
      <c r="D24" s="1">
        <f>Forecast_Data!F18</f>
        <v>0</v>
      </c>
      <c r="E24" s="1">
        <f>Forecast_Data!G18</f>
        <v>0</v>
      </c>
      <c r="F24" s="1">
        <f>Forecast_Data!H18</f>
        <v>1</v>
      </c>
      <c r="G24" s="1">
        <f>Forecast_Data!I18</f>
        <v>0</v>
      </c>
      <c r="H24" s="1">
        <f>Forecast_Data!J18</f>
        <v>42</v>
      </c>
      <c r="I24" s="1">
        <f>Forecast_Data!K18</f>
        <v>0</v>
      </c>
      <c r="J24" s="1" t="str">
        <f>Forecast_Data!L18</f>
        <v>Adam Vinatieri</v>
      </c>
      <c r="K24" s="2">
        <f>$U$41+(VLOOKUP(J24,Estimates!$C$9:$F$35,4,FALSE)-$U$41)*VLOOKUP(J24,$T$45:$Z$80,5,FALSE)</f>
        <v>14.26307927262248</v>
      </c>
      <c r="L24" s="2">
        <f t="shared" si="2"/>
        <v>0.37260000000000004</v>
      </c>
      <c r="M24" s="13">
        <f t="shared" si="3"/>
        <v>0.83934043482238074</v>
      </c>
      <c r="N24" s="13">
        <f t="shared" si="4"/>
        <v>-0.83934043482238074</v>
      </c>
      <c r="O24" s="4">
        <f t="shared" si="5"/>
        <v>0.70449236552782313</v>
      </c>
      <c r="S24" s="1"/>
      <c r="T24" s="5" t="s">
        <v>11</v>
      </c>
      <c r="U24" s="1">
        <f t="shared" si="6"/>
        <v>36</v>
      </c>
      <c r="V24" s="15">
        <f t="shared" si="7"/>
        <v>5.5228213413529313E-2</v>
      </c>
      <c r="W24" s="13">
        <f t="shared" si="8"/>
        <v>0.29614051078945963</v>
      </c>
    </row>
    <row r="25" spans="1:23" x14ac:dyDescent="0.25">
      <c r="A25" s="1">
        <f>Forecast_Data!C19</f>
        <v>2013</v>
      </c>
      <c r="B25" s="1">
        <v>1</v>
      </c>
      <c r="C25" s="1">
        <f>Forecast_Data!E19</f>
        <v>0</v>
      </c>
      <c r="D25" s="1">
        <f>Forecast_Data!F19</f>
        <v>0</v>
      </c>
      <c r="E25" s="1">
        <f>Forecast_Data!G19</f>
        <v>0</v>
      </c>
      <c r="F25" s="1">
        <f>Forecast_Data!H19</f>
        <v>1</v>
      </c>
      <c r="G25" s="1">
        <f>Forecast_Data!I19</f>
        <v>0</v>
      </c>
      <c r="H25" s="1">
        <f>Forecast_Data!J19</f>
        <v>30</v>
      </c>
      <c r="I25" s="1">
        <f>Forecast_Data!K19</f>
        <v>1</v>
      </c>
      <c r="J25" s="1" t="str">
        <f>Forecast_Data!L19</f>
        <v>Adam Vinatieri</v>
      </c>
      <c r="K25" s="2">
        <f>$U$41+(VLOOKUP(J25,Estimates!$C$9:$F$35,4,FALSE)-$U$41)*VLOOKUP(J25,$T$45:$Z$80,5,FALSE)</f>
        <v>14.26307927262248</v>
      </c>
      <c r="L25" s="2">
        <f t="shared" si="2"/>
        <v>0.37260000000000004</v>
      </c>
      <c r="M25" s="13">
        <f t="shared" si="3"/>
        <v>0.95315334801580831</v>
      </c>
      <c r="N25" s="13">
        <f t="shared" si="4"/>
        <v>4.684665198419169E-2</v>
      </c>
      <c r="O25" s="4">
        <f t="shared" si="5"/>
        <v>2.1946088021279711E-3</v>
      </c>
      <c r="S25" s="1"/>
      <c r="T25" s="5" t="s">
        <v>26</v>
      </c>
      <c r="U25" s="1">
        <f t="shared" si="6"/>
        <v>10</v>
      </c>
      <c r="V25" s="15">
        <f t="shared" si="7"/>
        <v>-5.9892267128137909E-2</v>
      </c>
      <c r="W25" s="13">
        <f t="shared" si="8"/>
        <v>0.37338027789590411</v>
      </c>
    </row>
    <row r="26" spans="1:23" x14ac:dyDescent="0.25">
      <c r="A26" s="1">
        <f>Forecast_Data!C20</f>
        <v>2013</v>
      </c>
      <c r="B26" s="1">
        <v>1</v>
      </c>
      <c r="C26" s="1">
        <f>Forecast_Data!E20</f>
        <v>0</v>
      </c>
      <c r="D26" s="1">
        <f>Forecast_Data!F20</f>
        <v>0</v>
      </c>
      <c r="E26" s="1">
        <f>Forecast_Data!G20</f>
        <v>0</v>
      </c>
      <c r="F26" s="1">
        <f>Forecast_Data!H20</f>
        <v>1</v>
      </c>
      <c r="G26" s="1">
        <f>Forecast_Data!I20</f>
        <v>0</v>
      </c>
      <c r="H26" s="1">
        <f>Forecast_Data!J20</f>
        <v>35</v>
      </c>
      <c r="I26" s="1">
        <f>Forecast_Data!K20</f>
        <v>1</v>
      </c>
      <c r="J26" s="1" t="str">
        <f>Forecast_Data!L20</f>
        <v>Adam Vinatieri</v>
      </c>
      <c r="K26" s="2">
        <f>$U$41+(VLOOKUP(J26,Estimates!$C$9:$F$35,4,FALSE)-$U$41)*VLOOKUP(J26,$T$45:$Z$80,5,FALSE)</f>
        <v>14.26307927262248</v>
      </c>
      <c r="L26" s="2">
        <f t="shared" si="2"/>
        <v>0.37260000000000004</v>
      </c>
      <c r="M26" s="13">
        <f t="shared" si="3"/>
        <v>0.9142458403699093</v>
      </c>
      <c r="N26" s="13">
        <f t="shared" si="4"/>
        <v>8.5754159630090698E-2</v>
      </c>
      <c r="O26" s="4">
        <f t="shared" si="5"/>
        <v>7.3537758938630772E-3</v>
      </c>
      <c r="S26" s="1"/>
      <c r="T26" s="5" t="s">
        <v>24</v>
      </c>
      <c r="U26" s="1">
        <f t="shared" si="6"/>
        <v>8</v>
      </c>
      <c r="V26" s="15">
        <f t="shared" si="7"/>
        <v>-0.16941492322773916</v>
      </c>
      <c r="W26" s="13">
        <f t="shared" si="8"/>
        <v>0.46600664486490723</v>
      </c>
    </row>
    <row r="27" spans="1:23" x14ac:dyDescent="0.25">
      <c r="A27" s="1">
        <f>Forecast_Data!C21</f>
        <v>2013</v>
      </c>
      <c r="B27" s="1">
        <v>1</v>
      </c>
      <c r="C27" s="1">
        <f>Forecast_Data!E21</f>
        <v>0</v>
      </c>
      <c r="D27" s="1">
        <f>Forecast_Data!F21</f>
        <v>0</v>
      </c>
      <c r="E27" s="1">
        <f>Forecast_Data!G21</f>
        <v>0</v>
      </c>
      <c r="F27" s="1">
        <f>Forecast_Data!H21</f>
        <v>1</v>
      </c>
      <c r="G27" s="1">
        <f>Forecast_Data!I21</f>
        <v>0</v>
      </c>
      <c r="H27" s="1">
        <f>Forecast_Data!J21</f>
        <v>27</v>
      </c>
      <c r="I27" s="1">
        <f>Forecast_Data!K21</f>
        <v>1</v>
      </c>
      <c r="J27" s="1" t="str">
        <f>Forecast_Data!L21</f>
        <v>Adam Vinatieri</v>
      </c>
      <c r="K27" s="2">
        <f>$U$41+(VLOOKUP(J27,Estimates!$C$9:$F$35,4,FALSE)-$U$41)*VLOOKUP(J27,$T$45:$Z$80,5,FALSE)</f>
        <v>14.26307927262248</v>
      </c>
      <c r="L27" s="2">
        <f t="shared" si="2"/>
        <v>0.37260000000000004</v>
      </c>
      <c r="M27" s="13">
        <f t="shared" si="3"/>
        <v>0.9706069528088801</v>
      </c>
      <c r="N27" s="13">
        <f t="shared" si="4"/>
        <v>2.9393047191119903E-2</v>
      </c>
      <c r="O27" s="4">
        <f t="shared" si="5"/>
        <v>8.6395122317940167E-4</v>
      </c>
      <c r="S27" s="1"/>
      <c r="T27" s="5" t="s">
        <v>50</v>
      </c>
      <c r="U27" s="1">
        <f t="shared" si="6"/>
        <v>0</v>
      </c>
      <c r="V27" s="15"/>
      <c r="W27" s="13"/>
    </row>
    <row r="28" spans="1:23" x14ac:dyDescent="0.25">
      <c r="A28" s="1">
        <f>Forecast_Data!C22</f>
        <v>2013</v>
      </c>
      <c r="B28" s="1">
        <v>1</v>
      </c>
      <c r="C28" s="1">
        <f>Forecast_Data!E22</f>
        <v>0</v>
      </c>
      <c r="D28" s="1">
        <f>Forecast_Data!F22</f>
        <v>0</v>
      </c>
      <c r="E28" s="1">
        <f>Forecast_Data!G22</f>
        <v>0</v>
      </c>
      <c r="F28" s="1">
        <f>Forecast_Data!H22</f>
        <v>0</v>
      </c>
      <c r="G28" s="1">
        <f>Forecast_Data!I22</f>
        <v>0</v>
      </c>
      <c r="H28" s="1">
        <f>Forecast_Data!J22</f>
        <v>47</v>
      </c>
      <c r="I28" s="1">
        <f>Forecast_Data!K22</f>
        <v>1</v>
      </c>
      <c r="J28" s="1" t="str">
        <f>Forecast_Data!L22</f>
        <v>Adam Vinatieri</v>
      </c>
      <c r="K28" s="2">
        <f>$U$41+(VLOOKUP(J28,Estimates!$C$9:$F$35,4,FALSE)-$U$41)*VLOOKUP(J28,$T$45:$Z$80,5,FALSE)</f>
        <v>14.26307927262248</v>
      </c>
      <c r="L28" s="2">
        <f t="shared" si="2"/>
        <v>0.37260000000000004</v>
      </c>
      <c r="M28" s="13">
        <f t="shared" si="3"/>
        <v>0.80142352626353819</v>
      </c>
      <c r="N28" s="13">
        <f t="shared" si="4"/>
        <v>0.19857647373646181</v>
      </c>
      <c r="O28" s="4">
        <f t="shared" si="5"/>
        <v>3.9432615921607711E-2</v>
      </c>
      <c r="S28" s="1"/>
      <c r="T28" s="5" t="s">
        <v>55</v>
      </c>
      <c r="U28" s="1">
        <f t="shared" si="6"/>
        <v>0</v>
      </c>
    </row>
    <row r="29" spans="1:23" x14ac:dyDescent="0.25">
      <c r="A29" s="1">
        <f>Forecast_Data!C23</f>
        <v>2013</v>
      </c>
      <c r="B29" s="1">
        <v>1</v>
      </c>
      <c r="C29" s="1">
        <f>Forecast_Data!E23</f>
        <v>0</v>
      </c>
      <c r="D29" s="1">
        <f>Forecast_Data!F23</f>
        <v>0</v>
      </c>
      <c r="E29" s="1">
        <f>Forecast_Data!G23</f>
        <v>0</v>
      </c>
      <c r="F29" s="1">
        <f>Forecast_Data!H23</f>
        <v>0</v>
      </c>
      <c r="G29" s="1">
        <f>Forecast_Data!I23</f>
        <v>0</v>
      </c>
      <c r="H29" s="1">
        <f>Forecast_Data!J23</f>
        <v>48</v>
      </c>
      <c r="I29" s="1">
        <f>Forecast_Data!K23</f>
        <v>1</v>
      </c>
      <c r="J29" s="1" t="str">
        <f>Forecast_Data!L23</f>
        <v>Adam Vinatieri</v>
      </c>
      <c r="K29" s="2">
        <f>$U$41+(VLOOKUP(J29,Estimates!$C$9:$F$35,4,FALSE)-$U$41)*VLOOKUP(J29,$T$45:$Z$80,5,FALSE)</f>
        <v>14.26307927262248</v>
      </c>
      <c r="L29" s="2">
        <f t="shared" si="2"/>
        <v>0.37260000000000004</v>
      </c>
      <c r="M29" s="13">
        <f t="shared" si="3"/>
        <v>0.78411118115442557</v>
      </c>
      <c r="N29" s="13">
        <f t="shared" si="4"/>
        <v>0.21588881884557443</v>
      </c>
      <c r="O29" s="4">
        <f t="shared" si="5"/>
        <v>4.6607982102537249E-2</v>
      </c>
      <c r="S29" s="1"/>
      <c r="T29" s="5" t="s">
        <v>58</v>
      </c>
      <c r="U29" s="1">
        <f t="shared" si="6"/>
        <v>0</v>
      </c>
      <c r="V29" s="15"/>
      <c r="W29" s="13"/>
    </row>
    <row r="30" spans="1:23" x14ac:dyDescent="0.25">
      <c r="A30" s="1">
        <f>Forecast_Data!C24</f>
        <v>2013</v>
      </c>
      <c r="B30" s="1">
        <v>1</v>
      </c>
      <c r="C30" s="1">
        <f>Forecast_Data!E24</f>
        <v>0</v>
      </c>
      <c r="D30" s="1">
        <f>Forecast_Data!F24</f>
        <v>0</v>
      </c>
      <c r="E30" s="1">
        <f>Forecast_Data!G24</f>
        <v>0</v>
      </c>
      <c r="F30" s="1">
        <f>Forecast_Data!H24</f>
        <v>0</v>
      </c>
      <c r="G30" s="1">
        <f>Forecast_Data!I24</f>
        <v>0</v>
      </c>
      <c r="H30" s="1">
        <f>Forecast_Data!J24</f>
        <v>45</v>
      </c>
      <c r="I30" s="1">
        <f>Forecast_Data!K24</f>
        <v>1</v>
      </c>
      <c r="J30" s="1" t="str">
        <f>Forecast_Data!L24</f>
        <v>Adam Vinatieri</v>
      </c>
      <c r="K30" s="2">
        <f>$U$41+(VLOOKUP(J30,Estimates!$C$9:$F$35,4,FALSE)-$U$41)*VLOOKUP(J30,$T$45:$Z$80,5,FALSE)</f>
        <v>14.26307927262248</v>
      </c>
      <c r="L30" s="2">
        <f t="shared" si="2"/>
        <v>0.37260000000000004</v>
      </c>
      <c r="M30" s="13">
        <f t="shared" si="3"/>
        <v>0.83156651237096124</v>
      </c>
      <c r="N30" s="13">
        <f t="shared" si="4"/>
        <v>0.16843348762903876</v>
      </c>
      <c r="O30" s="4">
        <f t="shared" si="5"/>
        <v>2.8369839754881554E-2</v>
      </c>
      <c r="S30" s="1"/>
      <c r="T30" s="5" t="s">
        <v>67</v>
      </c>
      <c r="U30" s="1">
        <f t="shared" si="6"/>
        <v>0</v>
      </c>
      <c r="V30" s="15"/>
      <c r="W30" s="13"/>
    </row>
    <row r="31" spans="1:23" x14ac:dyDescent="0.25">
      <c r="A31" s="1">
        <f>Forecast_Data!C25</f>
        <v>2013</v>
      </c>
      <c r="B31" s="1">
        <v>1</v>
      </c>
      <c r="C31" s="1">
        <f>Forecast_Data!E25</f>
        <v>0</v>
      </c>
      <c r="D31" s="1">
        <f>Forecast_Data!F25</f>
        <v>0</v>
      </c>
      <c r="E31" s="1">
        <f>Forecast_Data!G25</f>
        <v>0</v>
      </c>
      <c r="F31" s="1">
        <f>Forecast_Data!H25</f>
        <v>0</v>
      </c>
      <c r="G31" s="1">
        <f>Forecast_Data!I25</f>
        <v>0</v>
      </c>
      <c r="H31" s="1">
        <f>Forecast_Data!J25</f>
        <v>37</v>
      </c>
      <c r="I31" s="1">
        <f>Forecast_Data!K25</f>
        <v>1</v>
      </c>
      <c r="J31" s="1" t="str">
        <f>Forecast_Data!L25</f>
        <v>Adam Vinatieri</v>
      </c>
      <c r="K31" s="2">
        <f>$U$41+(VLOOKUP(J31,Estimates!$C$9:$F$35,4,FALSE)-$U$41)*VLOOKUP(J31,$T$45:$Z$80,5,FALSE)</f>
        <v>14.26307927262248</v>
      </c>
      <c r="L31" s="2">
        <f t="shared" si="2"/>
        <v>0.37260000000000004</v>
      </c>
      <c r="M31" s="13">
        <f t="shared" si="3"/>
        <v>0.91537561097679021</v>
      </c>
      <c r="N31" s="13">
        <f t="shared" si="4"/>
        <v>8.462438902320979E-2</v>
      </c>
      <c r="O31" s="4">
        <f t="shared" si="5"/>
        <v>7.1612872175515494E-3</v>
      </c>
      <c r="S31" s="1"/>
      <c r="T31" s="5" t="s">
        <v>72</v>
      </c>
      <c r="U31" s="1">
        <f t="shared" si="6"/>
        <v>0</v>
      </c>
    </row>
    <row r="32" spans="1:23" x14ac:dyDescent="0.25">
      <c r="A32" s="1">
        <f>Forecast_Data!C26</f>
        <v>2013</v>
      </c>
      <c r="B32" s="1">
        <v>1</v>
      </c>
      <c r="C32" s="1">
        <f>Forecast_Data!E26</f>
        <v>0</v>
      </c>
      <c r="D32" s="1">
        <f>Forecast_Data!F26</f>
        <v>0</v>
      </c>
      <c r="E32" s="1">
        <f>Forecast_Data!G26</f>
        <v>0</v>
      </c>
      <c r="F32" s="1">
        <f>Forecast_Data!H26</f>
        <v>0</v>
      </c>
      <c r="G32" s="1">
        <f>Forecast_Data!I26</f>
        <v>0</v>
      </c>
      <c r="H32" s="1">
        <f>Forecast_Data!J26</f>
        <v>49</v>
      </c>
      <c r="I32" s="1">
        <f>Forecast_Data!K26</f>
        <v>1</v>
      </c>
      <c r="J32" s="1" t="str">
        <f>Forecast_Data!L26</f>
        <v>Adam Vinatieri</v>
      </c>
      <c r="K32" s="2">
        <f>$U$41+(VLOOKUP(J32,Estimates!$C$9:$F$35,4,FALSE)-$U$41)*VLOOKUP(J32,$T$45:$Z$80,5,FALSE)</f>
        <v>14.26307927262248</v>
      </c>
      <c r="L32" s="2">
        <f t="shared" si="2"/>
        <v>0.37260000000000004</v>
      </c>
      <c r="M32" s="13">
        <f t="shared" si="3"/>
        <v>0.76500722152156031</v>
      </c>
      <c r="N32" s="13">
        <f t="shared" si="4"/>
        <v>0.23499277847843969</v>
      </c>
      <c r="O32" s="4">
        <f t="shared" si="5"/>
        <v>5.5221605937017026E-2</v>
      </c>
      <c r="S32" s="1"/>
      <c r="T32" s="5" t="s">
        <v>75</v>
      </c>
      <c r="U32" s="1">
        <f t="shared" si="6"/>
        <v>0</v>
      </c>
    </row>
    <row r="33" spans="1:26" x14ac:dyDescent="0.25">
      <c r="A33" s="1">
        <f>Forecast_Data!C27</f>
        <v>2013</v>
      </c>
      <c r="B33" s="1">
        <v>1</v>
      </c>
      <c r="C33" s="1">
        <f>Forecast_Data!E27</f>
        <v>0</v>
      </c>
      <c r="D33" s="1">
        <f>Forecast_Data!F27</f>
        <v>0</v>
      </c>
      <c r="E33" s="1">
        <f>Forecast_Data!G27</f>
        <v>0</v>
      </c>
      <c r="F33" s="1">
        <f>Forecast_Data!H27</f>
        <v>0</v>
      </c>
      <c r="G33" s="1">
        <f>Forecast_Data!I27</f>
        <v>0</v>
      </c>
      <c r="H33" s="1">
        <f>Forecast_Data!J27</f>
        <v>37</v>
      </c>
      <c r="I33" s="1">
        <f>Forecast_Data!K27</f>
        <v>1</v>
      </c>
      <c r="J33" s="1" t="str">
        <f>Forecast_Data!L27</f>
        <v>Adam Vinatieri</v>
      </c>
      <c r="K33" s="2">
        <f>$U$41+(VLOOKUP(J33,Estimates!$C$9:$F$35,4,FALSE)-$U$41)*VLOOKUP(J33,$T$45:$Z$80,5,FALSE)</f>
        <v>14.26307927262248</v>
      </c>
      <c r="L33" s="2">
        <f t="shared" si="2"/>
        <v>0.37260000000000004</v>
      </c>
      <c r="M33" s="13">
        <f t="shared" si="3"/>
        <v>0.91537561097679021</v>
      </c>
      <c r="N33" s="13">
        <f t="shared" si="4"/>
        <v>8.462438902320979E-2</v>
      </c>
      <c r="O33" s="4">
        <f t="shared" si="5"/>
        <v>7.1612872175515494E-3</v>
      </c>
      <c r="S33" s="1"/>
      <c r="T33" s="5" t="s">
        <v>80</v>
      </c>
      <c r="U33" s="1">
        <f t="shared" si="6"/>
        <v>0</v>
      </c>
    </row>
    <row r="34" spans="1:26" x14ac:dyDescent="0.25">
      <c r="A34" s="1">
        <f>Forecast_Data!C28</f>
        <v>2013</v>
      </c>
      <c r="B34" s="1">
        <v>1</v>
      </c>
      <c r="C34" s="1">
        <f>Forecast_Data!E28</f>
        <v>0</v>
      </c>
      <c r="D34" s="1">
        <f>Forecast_Data!F28</f>
        <v>0</v>
      </c>
      <c r="E34" s="1">
        <f>Forecast_Data!G28</f>
        <v>0</v>
      </c>
      <c r="F34" s="1">
        <f>Forecast_Data!H28</f>
        <v>0</v>
      </c>
      <c r="G34" s="1">
        <f>Forecast_Data!I28</f>
        <v>0</v>
      </c>
      <c r="H34" s="1">
        <f>Forecast_Data!J28</f>
        <v>43</v>
      </c>
      <c r="I34" s="1">
        <f>Forecast_Data!K28</f>
        <v>1</v>
      </c>
      <c r="J34" s="1" t="str">
        <f>Forecast_Data!L28</f>
        <v>Adam Vinatieri</v>
      </c>
      <c r="K34" s="2">
        <f>$U$41+(VLOOKUP(J34,Estimates!$C$9:$F$35,4,FALSE)-$U$41)*VLOOKUP(J34,$T$45:$Z$80,5,FALSE)</f>
        <v>14.26307927262248</v>
      </c>
      <c r="L34" s="2">
        <f t="shared" si="2"/>
        <v>0.37260000000000004</v>
      </c>
      <c r="M34" s="13">
        <f t="shared" si="3"/>
        <v>0.85699673382996933</v>
      </c>
      <c r="N34" s="13">
        <f t="shared" si="4"/>
        <v>0.14300326617003067</v>
      </c>
      <c r="O34" s="4">
        <f t="shared" si="5"/>
        <v>2.0449934135296638E-2</v>
      </c>
      <c r="S34" s="1"/>
      <c r="T34" s="5" t="s">
        <v>83</v>
      </c>
      <c r="U34" s="1">
        <f t="shared" si="6"/>
        <v>0</v>
      </c>
    </row>
    <row r="35" spans="1:26" x14ac:dyDescent="0.25">
      <c r="A35" s="1">
        <f>Forecast_Data!C29</f>
        <v>2013</v>
      </c>
      <c r="B35" s="1">
        <v>1</v>
      </c>
      <c r="C35" s="1">
        <f>Forecast_Data!E29</f>
        <v>0</v>
      </c>
      <c r="D35" s="1">
        <f>Forecast_Data!F29</f>
        <v>0</v>
      </c>
      <c r="E35" s="1">
        <f>Forecast_Data!G29</f>
        <v>0</v>
      </c>
      <c r="F35" s="1">
        <f>Forecast_Data!H29</f>
        <v>0</v>
      </c>
      <c r="G35" s="1">
        <f>Forecast_Data!I29</f>
        <v>0</v>
      </c>
      <c r="H35" s="1">
        <f>Forecast_Data!J29</f>
        <v>40</v>
      </c>
      <c r="I35" s="1">
        <f>Forecast_Data!K29</f>
        <v>1</v>
      </c>
      <c r="J35" s="1" t="str">
        <f>Forecast_Data!L29</f>
        <v>Adam Vinatieri</v>
      </c>
      <c r="K35" s="2">
        <f>$U$41+(VLOOKUP(J35,Estimates!$C$9:$F$35,4,FALSE)-$U$41)*VLOOKUP(J35,$T$45:$Z$80,5,FALSE)</f>
        <v>14.26307927262248</v>
      </c>
      <c r="L35" s="2">
        <f t="shared" si="2"/>
        <v>0.37260000000000004</v>
      </c>
      <c r="M35" s="13">
        <f t="shared" si="3"/>
        <v>0.8888353655914295</v>
      </c>
      <c r="N35" s="13">
        <f t="shared" si="4"/>
        <v>0.1111646344085705</v>
      </c>
      <c r="O35" s="4">
        <f t="shared" si="5"/>
        <v>1.2357575943191135E-2</v>
      </c>
      <c r="S35" s="1"/>
      <c r="T35" s="5" t="s">
        <v>88</v>
      </c>
      <c r="U35" s="1">
        <f t="shared" si="6"/>
        <v>0</v>
      </c>
    </row>
    <row r="36" spans="1:26" x14ac:dyDescent="0.25">
      <c r="A36" s="1">
        <f>Forecast_Data!C30</f>
        <v>2013</v>
      </c>
      <c r="B36" s="1">
        <v>1</v>
      </c>
      <c r="C36" s="1">
        <f>Forecast_Data!E30</f>
        <v>0</v>
      </c>
      <c r="D36" s="1">
        <f>Forecast_Data!F30</f>
        <v>0</v>
      </c>
      <c r="E36" s="1">
        <f>Forecast_Data!G30</f>
        <v>0</v>
      </c>
      <c r="F36" s="1">
        <f>Forecast_Data!H30</f>
        <v>0</v>
      </c>
      <c r="G36" s="1">
        <f>Forecast_Data!I30</f>
        <v>0</v>
      </c>
      <c r="H36" s="1">
        <f>Forecast_Data!J30</f>
        <v>23</v>
      </c>
      <c r="I36" s="1">
        <f>Forecast_Data!K30</f>
        <v>1</v>
      </c>
      <c r="J36" s="1" t="str">
        <f>Forecast_Data!L30</f>
        <v>Adam Vinatieri</v>
      </c>
      <c r="K36" s="2">
        <f>$U$41+(VLOOKUP(J36,Estimates!$C$9:$F$35,4,FALSE)-$U$41)*VLOOKUP(J36,$T$45:$Z$80,5,FALSE)</f>
        <v>14.26307927262248</v>
      </c>
      <c r="L36" s="2">
        <f t="shared" si="2"/>
        <v>0.37260000000000004</v>
      </c>
      <c r="M36" s="13">
        <f t="shared" si="3"/>
        <v>0.9893068191616694</v>
      </c>
      <c r="N36" s="13">
        <f t="shared" si="4"/>
        <v>1.0693180838330596E-2</v>
      </c>
      <c r="O36" s="4">
        <f t="shared" si="5"/>
        <v>1.1434411644124063E-4</v>
      </c>
      <c r="S36" s="1"/>
      <c r="T36" s="5" t="s">
        <v>91</v>
      </c>
      <c r="U36" s="1">
        <f t="shared" si="6"/>
        <v>0</v>
      </c>
    </row>
    <row r="37" spans="1:26" x14ac:dyDescent="0.25">
      <c r="A37" s="1">
        <f>Forecast_Data!C31</f>
        <v>2013</v>
      </c>
      <c r="B37" s="1">
        <v>1</v>
      </c>
      <c r="C37" s="1">
        <f>Forecast_Data!E31</f>
        <v>0</v>
      </c>
      <c r="D37" s="1">
        <f>Forecast_Data!F31</f>
        <v>0</v>
      </c>
      <c r="E37" s="1">
        <f>Forecast_Data!G31</f>
        <v>0</v>
      </c>
      <c r="F37" s="1">
        <f>Forecast_Data!H31</f>
        <v>0</v>
      </c>
      <c r="G37" s="1">
        <f>Forecast_Data!I31</f>
        <v>0</v>
      </c>
      <c r="H37" s="1">
        <f>Forecast_Data!J31</f>
        <v>26</v>
      </c>
      <c r="I37" s="1">
        <f>Forecast_Data!K31</f>
        <v>1</v>
      </c>
      <c r="J37" s="1" t="str">
        <f>Forecast_Data!L31</f>
        <v>Adam Vinatieri</v>
      </c>
      <c r="K37" s="2">
        <f>$U$41+(VLOOKUP(J37,Estimates!$C$9:$F$35,4,FALSE)-$U$41)*VLOOKUP(J37,$T$45:$Z$80,5,FALSE)</f>
        <v>14.26307927262248</v>
      </c>
      <c r="L37" s="2">
        <f t="shared" si="2"/>
        <v>0.37260000000000004</v>
      </c>
      <c r="M37" s="13">
        <f t="shared" si="3"/>
        <v>0.98038814786538353</v>
      </c>
      <c r="N37" s="13">
        <f t="shared" si="4"/>
        <v>1.961185213461647E-2</v>
      </c>
      <c r="O37" s="4">
        <f t="shared" si="5"/>
        <v>3.8462474415006061E-4</v>
      </c>
      <c r="S37" s="1"/>
      <c r="T37" s="5" t="s">
        <v>106</v>
      </c>
      <c r="U37" s="1">
        <f t="shared" si="6"/>
        <v>0</v>
      </c>
      <c r="V37" s="15"/>
      <c r="W37" s="13"/>
    </row>
    <row r="38" spans="1:26" x14ac:dyDescent="0.25">
      <c r="A38" s="1">
        <f>Forecast_Data!C32</f>
        <v>2013</v>
      </c>
      <c r="B38" s="1">
        <v>1</v>
      </c>
      <c r="C38" s="1">
        <f>Forecast_Data!E32</f>
        <v>0</v>
      </c>
      <c r="D38" s="1">
        <f>Forecast_Data!F32</f>
        <v>0</v>
      </c>
      <c r="E38" s="1">
        <f>Forecast_Data!G32</f>
        <v>0</v>
      </c>
      <c r="F38" s="1">
        <f>Forecast_Data!H32</f>
        <v>0</v>
      </c>
      <c r="G38" s="1">
        <f>Forecast_Data!I32</f>
        <v>0</v>
      </c>
      <c r="H38" s="1">
        <f>Forecast_Data!J32</f>
        <v>39</v>
      </c>
      <c r="I38" s="1">
        <f>Forecast_Data!K32</f>
        <v>1</v>
      </c>
      <c r="J38" s="1" t="str">
        <f>Forecast_Data!L32</f>
        <v>Adam Vinatieri</v>
      </c>
      <c r="K38" s="2">
        <f>$U$41+(VLOOKUP(J38,Estimates!$C$9:$F$35,4,FALSE)-$U$41)*VLOOKUP(J38,$T$45:$Z$80,5,FALSE)</f>
        <v>14.26307927262248</v>
      </c>
      <c r="L38" s="2">
        <f t="shared" si="2"/>
        <v>0.37260000000000004</v>
      </c>
      <c r="M38" s="13">
        <f t="shared" si="3"/>
        <v>0.89818023661774582</v>
      </c>
      <c r="N38" s="13">
        <f t="shared" si="4"/>
        <v>0.10181976338225418</v>
      </c>
      <c r="O38" s="4">
        <f t="shared" si="5"/>
        <v>1.036726421521823E-2</v>
      </c>
      <c r="T38" s="5"/>
    </row>
    <row r="39" spans="1:26" x14ac:dyDescent="0.25">
      <c r="A39" s="1">
        <f>Forecast_Data!C33</f>
        <v>2013</v>
      </c>
      <c r="B39" s="1">
        <v>1</v>
      </c>
      <c r="C39" s="1">
        <f>Forecast_Data!E33</f>
        <v>0</v>
      </c>
      <c r="D39" s="1">
        <f>Forecast_Data!F33</f>
        <v>0</v>
      </c>
      <c r="E39" s="1">
        <f>Forecast_Data!G33</f>
        <v>0</v>
      </c>
      <c r="F39" s="1">
        <f>Forecast_Data!H33</f>
        <v>0</v>
      </c>
      <c r="G39" s="1">
        <f>Forecast_Data!I33</f>
        <v>0</v>
      </c>
      <c r="H39" s="1">
        <f>Forecast_Data!J33</f>
        <v>37</v>
      </c>
      <c r="I39" s="1">
        <f>Forecast_Data!K33</f>
        <v>1</v>
      </c>
      <c r="J39" s="1" t="str">
        <f>Forecast_Data!L33</f>
        <v>Adam Vinatieri</v>
      </c>
      <c r="K39" s="2">
        <f>$U$41+(VLOOKUP(J39,Estimates!$C$9:$F$35,4,FALSE)-$U$41)*VLOOKUP(J39,$T$45:$Z$80,5,FALSE)</f>
        <v>14.26307927262248</v>
      </c>
      <c r="L39" s="2">
        <f t="shared" si="2"/>
        <v>0.37260000000000004</v>
      </c>
      <c r="M39" s="13">
        <f t="shared" si="3"/>
        <v>0.91537561097679021</v>
      </c>
      <c r="N39" s="13">
        <f t="shared" si="4"/>
        <v>8.462438902320979E-2</v>
      </c>
      <c r="O39" s="4">
        <f t="shared" si="5"/>
        <v>7.1612872175515494E-3</v>
      </c>
    </row>
    <row r="40" spans="1:26" x14ac:dyDescent="0.25">
      <c r="A40" s="1">
        <f>Forecast_Data!C34</f>
        <v>2014</v>
      </c>
      <c r="B40" s="1">
        <v>1</v>
      </c>
      <c r="C40" s="1">
        <f>Forecast_Data!E34</f>
        <v>0</v>
      </c>
      <c r="D40" s="1">
        <f>Forecast_Data!F34</f>
        <v>0</v>
      </c>
      <c r="E40" s="1">
        <f>Forecast_Data!G34</f>
        <v>0</v>
      </c>
      <c r="F40" s="1">
        <f>Forecast_Data!H34</f>
        <v>0</v>
      </c>
      <c r="G40" s="1">
        <f>Forecast_Data!I34</f>
        <v>0</v>
      </c>
      <c r="H40" s="1">
        <f>Forecast_Data!J34</f>
        <v>46</v>
      </c>
      <c r="I40" s="1">
        <f>Forecast_Data!K34</f>
        <v>1</v>
      </c>
      <c r="J40" s="1" t="str">
        <f>Forecast_Data!L34</f>
        <v>Adam Vinatieri</v>
      </c>
      <c r="K40" s="2">
        <f>$U$41+(VLOOKUP(J40,Estimates!$C$9:$F$35,4,FALSE)-$U$41)*VLOOKUP(J40,$T$45:$Z$80,5,FALSE)</f>
        <v>14.26307927262248</v>
      </c>
      <c r="L40" s="2">
        <f t="shared" si="2"/>
        <v>0.41460000000000008</v>
      </c>
      <c r="M40" s="13">
        <f t="shared" si="3"/>
        <v>0.82336451915577835</v>
      </c>
      <c r="N40" s="13">
        <f t="shared" si="4"/>
        <v>0.17663548084422165</v>
      </c>
      <c r="O40" s="4">
        <f t="shared" si="5"/>
        <v>3.1200093093069394E-2</v>
      </c>
      <c r="T40" s="5" t="s">
        <v>228</v>
      </c>
      <c r="U40" s="2">
        <f>Wald_Tests!E2</f>
        <v>35.583632917270897</v>
      </c>
    </row>
    <row r="41" spans="1:26" x14ac:dyDescent="0.25">
      <c r="A41" s="1">
        <f>Forecast_Data!C35</f>
        <v>2014</v>
      </c>
      <c r="B41" s="1">
        <v>1</v>
      </c>
      <c r="C41" s="1">
        <f>Forecast_Data!E35</f>
        <v>0</v>
      </c>
      <c r="D41" s="1">
        <f>Forecast_Data!F35</f>
        <v>0</v>
      </c>
      <c r="E41" s="1">
        <f>Forecast_Data!G35</f>
        <v>0</v>
      </c>
      <c r="F41" s="1">
        <f>Forecast_Data!H35</f>
        <v>0</v>
      </c>
      <c r="G41" s="1">
        <f>Forecast_Data!I35</f>
        <v>0</v>
      </c>
      <c r="H41" s="1">
        <f>Forecast_Data!J35</f>
        <v>27</v>
      </c>
      <c r="I41" s="1">
        <f>Forecast_Data!K35</f>
        <v>1</v>
      </c>
      <c r="J41" s="1" t="str">
        <f>Forecast_Data!L35</f>
        <v>Adam Vinatieri</v>
      </c>
      <c r="K41" s="2">
        <f>$U$41+(VLOOKUP(J41,Estimates!$C$9:$F$35,4,FALSE)-$U$41)*VLOOKUP(J41,$T$45:$Z$80,5,FALSE)</f>
        <v>14.26307927262248</v>
      </c>
      <c r="L41" s="2">
        <f t="shared" si="2"/>
        <v>0.41460000000000008</v>
      </c>
      <c r="M41" s="13">
        <f t="shared" si="3"/>
        <v>0.97751424420952315</v>
      </c>
      <c r="N41" s="13">
        <f t="shared" si="4"/>
        <v>2.2485755790476847E-2</v>
      </c>
      <c r="O41" s="4">
        <f t="shared" si="5"/>
        <v>5.0560921346896306E-4</v>
      </c>
      <c r="T41" s="5" t="s">
        <v>231</v>
      </c>
      <c r="U41" s="2">
        <f>AVERAGE(Estimates!F9:F35)</f>
        <v>14.220526092313172</v>
      </c>
    </row>
    <row r="42" spans="1:26" x14ac:dyDescent="0.25">
      <c r="A42" s="1">
        <f>Forecast_Data!C36</f>
        <v>2014</v>
      </c>
      <c r="B42" s="1">
        <v>1</v>
      </c>
      <c r="C42" s="1">
        <f>Forecast_Data!E36</f>
        <v>0</v>
      </c>
      <c r="D42" s="1">
        <f>Forecast_Data!F36</f>
        <v>0</v>
      </c>
      <c r="E42" s="1">
        <f>Forecast_Data!G36</f>
        <v>0</v>
      </c>
      <c r="F42" s="1">
        <f>Forecast_Data!H36</f>
        <v>1</v>
      </c>
      <c r="G42" s="1">
        <f>Forecast_Data!I36</f>
        <v>0</v>
      </c>
      <c r="H42" s="1">
        <f>Forecast_Data!J36</f>
        <v>27</v>
      </c>
      <c r="I42" s="1">
        <f>Forecast_Data!K36</f>
        <v>1</v>
      </c>
      <c r="J42" s="1" t="str">
        <f>Forecast_Data!L36</f>
        <v>Adam Vinatieri</v>
      </c>
      <c r="K42" s="2">
        <f>$U$41+(VLOOKUP(J42,Estimates!$C$9:$F$35,4,FALSE)-$U$41)*VLOOKUP(J42,$T$45:$Z$80,5,FALSE)</f>
        <v>14.26307927262248</v>
      </c>
      <c r="L42" s="2">
        <f t="shared" si="2"/>
        <v>0.41460000000000008</v>
      </c>
      <c r="M42" s="13">
        <f t="shared" si="3"/>
        <v>0.9717817810859215</v>
      </c>
      <c r="N42" s="13">
        <f t="shared" si="4"/>
        <v>2.8218218914078497E-2</v>
      </c>
      <c r="O42" s="4">
        <f t="shared" si="5"/>
        <v>7.962678786828574E-4</v>
      </c>
      <c r="T42" s="5" t="s">
        <v>235</v>
      </c>
      <c r="U42" s="13">
        <f>(U40-26)/U40</f>
        <v>0.26932699478864558</v>
      </c>
    </row>
    <row r="43" spans="1:26" x14ac:dyDescent="0.25">
      <c r="A43" s="1">
        <f>Forecast_Data!C37</f>
        <v>2014</v>
      </c>
      <c r="B43" s="1">
        <v>1</v>
      </c>
      <c r="C43" s="1">
        <f>Forecast_Data!E37</f>
        <v>0</v>
      </c>
      <c r="D43" s="1">
        <f>Forecast_Data!F37</f>
        <v>0</v>
      </c>
      <c r="E43" s="1">
        <f>Forecast_Data!G37</f>
        <v>0</v>
      </c>
      <c r="F43" s="1">
        <f>Forecast_Data!H37</f>
        <v>1</v>
      </c>
      <c r="G43" s="1">
        <f>Forecast_Data!I37</f>
        <v>0</v>
      </c>
      <c r="H43" s="1">
        <f>Forecast_Data!J37</f>
        <v>34</v>
      </c>
      <c r="I43" s="1">
        <f>Forecast_Data!K37</f>
        <v>1</v>
      </c>
      <c r="J43" s="1" t="str">
        <f>Forecast_Data!L37</f>
        <v>Adam Vinatieri</v>
      </c>
      <c r="K43" s="2">
        <f>$U$41+(VLOOKUP(J43,Estimates!$C$9:$F$35,4,FALSE)-$U$41)*VLOOKUP(J43,$T$45:$Z$80,5,FALSE)</f>
        <v>14.26307927262248</v>
      </c>
      <c r="L43" s="2">
        <f t="shared" si="2"/>
        <v>0.41460000000000008</v>
      </c>
      <c r="M43" s="13">
        <f t="shared" si="3"/>
        <v>0.92587853043334489</v>
      </c>
      <c r="N43" s="13">
        <f t="shared" si="4"/>
        <v>7.4121469566655107E-2</v>
      </c>
      <c r="O43" s="4">
        <f t="shared" si="5"/>
        <v>5.4939922507205793E-3</v>
      </c>
    </row>
    <row r="44" spans="1:26" x14ac:dyDescent="0.25">
      <c r="A44" s="1">
        <f>Forecast_Data!C38</f>
        <v>2014</v>
      </c>
      <c r="B44" s="1">
        <v>1</v>
      </c>
      <c r="C44" s="1">
        <f>Forecast_Data!E38</f>
        <v>0</v>
      </c>
      <c r="D44" s="1">
        <f>Forecast_Data!F38</f>
        <v>0</v>
      </c>
      <c r="E44" s="1">
        <f>Forecast_Data!G38</f>
        <v>0</v>
      </c>
      <c r="F44" s="1">
        <f>Forecast_Data!H38</f>
        <v>0</v>
      </c>
      <c r="G44" s="1">
        <f>Forecast_Data!I38</f>
        <v>0</v>
      </c>
      <c r="H44" s="1">
        <f>Forecast_Data!J38</f>
        <v>31</v>
      </c>
      <c r="I44" s="1">
        <f>Forecast_Data!K38</f>
        <v>1</v>
      </c>
      <c r="J44" s="1" t="str">
        <f>Forecast_Data!L38</f>
        <v>Adam Vinatieri</v>
      </c>
      <c r="K44" s="2">
        <f>$U$41+(VLOOKUP(J44,Estimates!$C$9:$F$35,4,FALSE)-$U$41)*VLOOKUP(J44,$T$45:$Z$80,5,FALSE)</f>
        <v>14.26307927262248</v>
      </c>
      <c r="L44" s="2">
        <f t="shared" si="2"/>
        <v>0.41460000000000008</v>
      </c>
      <c r="M44" s="13">
        <f t="shared" si="3"/>
        <v>0.9586867570484775</v>
      </c>
      <c r="N44" s="13">
        <f t="shared" si="4"/>
        <v>4.13132429515225E-2</v>
      </c>
      <c r="O44" s="4">
        <f t="shared" si="5"/>
        <v>1.7067840431715235E-3</v>
      </c>
      <c r="U44" s="1" t="s">
        <v>225</v>
      </c>
      <c r="V44" s="1" t="s">
        <v>227</v>
      </c>
      <c r="W44" s="1" t="s">
        <v>226</v>
      </c>
      <c r="X44" s="1" t="s">
        <v>229</v>
      </c>
      <c r="Y44" s="1" t="s">
        <v>230</v>
      </c>
      <c r="Z44" s="1" t="s">
        <v>234</v>
      </c>
    </row>
    <row r="45" spans="1:26" x14ac:dyDescent="0.25">
      <c r="A45" s="1">
        <f>Forecast_Data!C39</f>
        <v>2014</v>
      </c>
      <c r="B45" s="1">
        <v>1</v>
      </c>
      <c r="C45" s="1">
        <f>Forecast_Data!E39</f>
        <v>0</v>
      </c>
      <c r="D45" s="1">
        <f>Forecast_Data!F39</f>
        <v>0</v>
      </c>
      <c r="E45" s="1">
        <f>Forecast_Data!G39</f>
        <v>0</v>
      </c>
      <c r="F45" s="1">
        <f>Forecast_Data!H39</f>
        <v>0</v>
      </c>
      <c r="G45" s="1">
        <f>Forecast_Data!I39</f>
        <v>0</v>
      </c>
      <c r="H45" s="1">
        <f>Forecast_Data!J39</f>
        <v>53</v>
      </c>
      <c r="I45" s="1">
        <f>Forecast_Data!K39</f>
        <v>1</v>
      </c>
      <c r="J45" s="1" t="str">
        <f>Forecast_Data!L39</f>
        <v>Adam Vinatieri</v>
      </c>
      <c r="K45" s="2">
        <f>$U$41+(VLOOKUP(J45,Estimates!$C$9:$F$35,4,FALSE)-$U$41)*VLOOKUP(J45,$T$45:$Z$80,5,FALSE)</f>
        <v>14.26307927262248</v>
      </c>
      <c r="L45" s="2">
        <f t="shared" si="2"/>
        <v>0.41460000000000008</v>
      </c>
      <c r="M45" s="13">
        <f t="shared" si="3"/>
        <v>0.67486850095801387</v>
      </c>
      <c r="N45" s="13">
        <f t="shared" si="4"/>
        <v>0.32513149904198613</v>
      </c>
      <c r="O45" s="4">
        <f t="shared" si="5"/>
        <v>0.10571049166928903</v>
      </c>
      <c r="T45" s="5" t="s">
        <v>16</v>
      </c>
      <c r="U45" s="13">
        <f>VLOOKUP(T45,Wald_Parts!$D$2:$G$28,4,FALSE)</f>
        <v>1.9227771331738999E-2</v>
      </c>
      <c r="V45" s="3">
        <f>1/U45</f>
        <v>52.008107582874921</v>
      </c>
      <c r="W45" s="2">
        <f t="shared" ref="W45:W71" si="9">U45*SUM(V$45:V$71)-27</f>
        <v>-9.4845495470944705</v>
      </c>
      <c r="X45" s="13">
        <f t="shared" ref="X45:X71" si="10">(U$40-26)/(U$40+W45)</f>
        <v>0.36720189676171422</v>
      </c>
      <c r="Y45" s="1">
        <f t="shared" ref="Y45:Y71" si="11">RANK(U45,U$45:U$71,1)</f>
        <v>1</v>
      </c>
      <c r="Z45" s="1">
        <f t="shared" ref="Z45:Z71" si="12">RANK(X45,X$45:X$71)</f>
        <v>1</v>
      </c>
    </row>
    <row r="46" spans="1:26" x14ac:dyDescent="0.25">
      <c r="A46" s="1">
        <f>Forecast_Data!C40</f>
        <v>2014</v>
      </c>
      <c r="B46" s="1">
        <v>1</v>
      </c>
      <c r="C46" s="1">
        <f>Forecast_Data!E40</f>
        <v>0</v>
      </c>
      <c r="D46" s="1">
        <f>Forecast_Data!F40</f>
        <v>0</v>
      </c>
      <c r="E46" s="1">
        <f>Forecast_Data!G40</f>
        <v>0</v>
      </c>
      <c r="F46" s="1">
        <f>Forecast_Data!H40</f>
        <v>0</v>
      </c>
      <c r="G46" s="1">
        <f>Forecast_Data!I40</f>
        <v>0</v>
      </c>
      <c r="H46" s="1">
        <f>Forecast_Data!J40</f>
        <v>46</v>
      </c>
      <c r="I46" s="1">
        <f>Forecast_Data!K40</f>
        <v>1</v>
      </c>
      <c r="J46" s="1" t="str">
        <f>Forecast_Data!L40</f>
        <v>Adam Vinatieri</v>
      </c>
      <c r="K46" s="2">
        <f>$U$41+(VLOOKUP(J46,Estimates!$C$9:$F$35,4,FALSE)-$U$41)*VLOOKUP(J46,$T$45:$Z$80,5,FALSE)</f>
        <v>14.26307927262248</v>
      </c>
      <c r="L46" s="2">
        <f t="shared" si="2"/>
        <v>0.41460000000000008</v>
      </c>
      <c r="M46" s="13">
        <f t="shared" si="3"/>
        <v>0.82336451915577835</v>
      </c>
      <c r="N46" s="13">
        <f t="shared" si="4"/>
        <v>0.17663548084422165</v>
      </c>
      <c r="O46" s="4">
        <f t="shared" si="5"/>
        <v>3.1200093093069394E-2</v>
      </c>
      <c r="T46" s="5" t="s">
        <v>19</v>
      </c>
      <c r="U46" s="13">
        <f>VLOOKUP(T46,Wald_Parts!$D$2:$G$28,4,FALSE)</f>
        <v>2.1546522390798298E-2</v>
      </c>
      <c r="V46" s="3">
        <f t="shared" ref="V46:V71" si="13">1/U46</f>
        <v>46.411201857199103</v>
      </c>
      <c r="W46" s="2">
        <f t="shared" si="9"/>
        <v>-7.372293863018669</v>
      </c>
      <c r="X46" s="13">
        <f t="shared" si="10"/>
        <v>0.33970854410139667</v>
      </c>
      <c r="Y46" s="1">
        <f t="shared" si="11"/>
        <v>2</v>
      </c>
      <c r="Z46" s="1">
        <f t="shared" si="12"/>
        <v>2</v>
      </c>
    </row>
    <row r="47" spans="1:26" x14ac:dyDescent="0.25">
      <c r="A47" s="1">
        <f>Forecast_Data!C41</f>
        <v>2014</v>
      </c>
      <c r="B47" s="1">
        <v>1</v>
      </c>
      <c r="C47" s="1">
        <f>Forecast_Data!E41</f>
        <v>0</v>
      </c>
      <c r="D47" s="1">
        <f>Forecast_Data!F41</f>
        <v>0</v>
      </c>
      <c r="E47" s="1">
        <f>Forecast_Data!G41</f>
        <v>0</v>
      </c>
      <c r="F47" s="1">
        <f>Forecast_Data!H41</f>
        <v>0</v>
      </c>
      <c r="G47" s="1">
        <f>Forecast_Data!I41</f>
        <v>0</v>
      </c>
      <c r="H47" s="1">
        <f>Forecast_Data!J41</f>
        <v>20</v>
      </c>
      <c r="I47" s="1">
        <f>Forecast_Data!K41</f>
        <v>1</v>
      </c>
      <c r="J47" s="1" t="str">
        <f>Forecast_Data!L41</f>
        <v>Adam Vinatieri</v>
      </c>
      <c r="K47" s="2">
        <f>$U$41+(VLOOKUP(J47,Estimates!$C$9:$F$35,4,FALSE)-$U$41)*VLOOKUP(J47,$T$45:$Z$80,5,FALSE)</f>
        <v>14.26307927262248</v>
      </c>
      <c r="L47" s="2">
        <f t="shared" si="2"/>
        <v>0.41460000000000008</v>
      </c>
      <c r="M47" s="13">
        <f t="shared" si="3"/>
        <v>0.99505983941560894</v>
      </c>
      <c r="N47" s="13">
        <f t="shared" si="4"/>
        <v>4.9401605843910623E-3</v>
      </c>
      <c r="O47" s="4">
        <f t="shared" si="5"/>
        <v>2.4405186599571042E-5</v>
      </c>
      <c r="T47" s="5" t="s">
        <v>50</v>
      </c>
      <c r="U47" s="13">
        <f>VLOOKUP(T47,Wald_Parts!$D$2:$G$28,4,FALSE)</f>
        <v>2.2715033194243499E-2</v>
      </c>
      <c r="V47" s="3">
        <f t="shared" si="13"/>
        <v>44.023708503909319</v>
      </c>
      <c r="W47" s="2">
        <f t="shared" si="9"/>
        <v>-6.3078442849417407</v>
      </c>
      <c r="X47" s="13">
        <f t="shared" si="10"/>
        <v>0.32735695142598903</v>
      </c>
      <c r="Y47" s="1">
        <f t="shared" si="11"/>
        <v>3</v>
      </c>
      <c r="Z47" s="1">
        <f t="shared" si="12"/>
        <v>3</v>
      </c>
    </row>
    <row r="48" spans="1:26" x14ac:dyDescent="0.25">
      <c r="A48" s="1">
        <f>Forecast_Data!C42</f>
        <v>2014</v>
      </c>
      <c r="B48" s="1">
        <v>1</v>
      </c>
      <c r="C48" s="1">
        <f>Forecast_Data!E42</f>
        <v>0</v>
      </c>
      <c r="D48" s="1">
        <f>Forecast_Data!F42</f>
        <v>0</v>
      </c>
      <c r="E48" s="1">
        <f>Forecast_Data!G42</f>
        <v>0</v>
      </c>
      <c r="F48" s="1">
        <f>Forecast_Data!H42</f>
        <v>0</v>
      </c>
      <c r="G48" s="1">
        <f>Forecast_Data!I42</f>
        <v>0</v>
      </c>
      <c r="H48" s="1">
        <f>Forecast_Data!J42</f>
        <v>32</v>
      </c>
      <c r="I48" s="1">
        <f>Forecast_Data!K42</f>
        <v>1</v>
      </c>
      <c r="J48" s="1" t="str">
        <f>Forecast_Data!L42</f>
        <v>Adam Vinatieri</v>
      </c>
      <c r="K48" s="2">
        <f>$U$41+(VLOOKUP(J48,Estimates!$C$9:$F$35,4,FALSE)-$U$41)*VLOOKUP(J48,$T$45:$Z$80,5,FALSE)</f>
        <v>14.26307927262248</v>
      </c>
      <c r="L48" s="2">
        <f t="shared" si="2"/>
        <v>0.41460000000000008</v>
      </c>
      <c r="M48" s="13">
        <f t="shared" si="3"/>
        <v>0.95296599346552935</v>
      </c>
      <c r="N48" s="13">
        <f t="shared" si="4"/>
        <v>4.7034006534470651E-2</v>
      </c>
      <c r="O48" s="4">
        <f t="shared" si="5"/>
        <v>2.212197770684628E-3</v>
      </c>
      <c r="T48" s="5" t="s">
        <v>75</v>
      </c>
      <c r="U48" s="13">
        <f>VLOOKUP(T48,Wald_Parts!$D$2:$G$28,4,FALSE)</f>
        <v>2.31166807811325E-2</v>
      </c>
      <c r="V48" s="3">
        <f t="shared" si="13"/>
        <v>43.258805598777208</v>
      </c>
      <c r="W48" s="2">
        <f t="shared" si="9"/>
        <v>-5.9419652505852874</v>
      </c>
      <c r="X48" s="13">
        <f t="shared" si="10"/>
        <v>0.32331625281805521</v>
      </c>
      <c r="Y48" s="1">
        <f t="shared" si="11"/>
        <v>4</v>
      </c>
      <c r="Z48" s="1">
        <f t="shared" si="12"/>
        <v>4</v>
      </c>
    </row>
    <row r="49" spans="1:26" x14ac:dyDescent="0.25">
      <c r="A49" s="1">
        <f>Forecast_Data!C43</f>
        <v>2014</v>
      </c>
      <c r="B49" s="1">
        <v>1</v>
      </c>
      <c r="C49" s="1">
        <f>Forecast_Data!E43</f>
        <v>0</v>
      </c>
      <c r="D49" s="1">
        <f>Forecast_Data!F43</f>
        <v>0</v>
      </c>
      <c r="E49" s="1">
        <f>Forecast_Data!G43</f>
        <v>0</v>
      </c>
      <c r="F49" s="1">
        <f>Forecast_Data!H43</f>
        <v>0</v>
      </c>
      <c r="G49" s="1">
        <f>Forecast_Data!I43</f>
        <v>0</v>
      </c>
      <c r="H49" s="1">
        <f>Forecast_Data!J43</f>
        <v>29</v>
      </c>
      <c r="I49" s="1">
        <f>Forecast_Data!K43</f>
        <v>1</v>
      </c>
      <c r="J49" s="1" t="str">
        <f>Forecast_Data!L43</f>
        <v>Adam Vinatieri</v>
      </c>
      <c r="K49" s="2">
        <f>$U$41+(VLOOKUP(J49,Estimates!$C$9:$F$35,4,FALSE)-$U$41)*VLOOKUP(J49,$T$45:$Z$80,5,FALSE)</f>
        <v>14.26307927262248</v>
      </c>
      <c r="L49" s="2">
        <f t="shared" si="2"/>
        <v>0.41460000000000008</v>
      </c>
      <c r="M49" s="13">
        <f t="shared" si="3"/>
        <v>0.96892705360247033</v>
      </c>
      <c r="N49" s="13">
        <f t="shared" si="4"/>
        <v>3.1072946397529666E-2</v>
      </c>
      <c r="O49" s="4">
        <f t="shared" si="5"/>
        <v>9.6552799782375189E-4</v>
      </c>
      <c r="T49" s="5" t="s">
        <v>14</v>
      </c>
      <c r="U49" s="13">
        <f>VLOOKUP(T49,Wald_Parts!$D$2:$G$28,4,FALSE)</f>
        <v>2.3233905048917598E-2</v>
      </c>
      <c r="V49" s="3">
        <f t="shared" si="13"/>
        <v>43.040547763906233</v>
      </c>
      <c r="W49" s="2">
        <f t="shared" si="9"/>
        <v>-5.835180339383502</v>
      </c>
      <c r="X49" s="13">
        <f t="shared" si="10"/>
        <v>0.32215567825516406</v>
      </c>
      <c r="Y49" s="1">
        <f t="shared" si="11"/>
        <v>5</v>
      </c>
      <c r="Z49" s="1">
        <f t="shared" si="12"/>
        <v>5</v>
      </c>
    </row>
    <row r="50" spans="1:26" x14ac:dyDescent="0.25">
      <c r="A50" s="1">
        <f>Forecast_Data!C44</f>
        <v>2014</v>
      </c>
      <c r="B50" s="1">
        <v>1</v>
      </c>
      <c r="C50" s="1">
        <f>Forecast_Data!E44</f>
        <v>0</v>
      </c>
      <c r="D50" s="1">
        <f>Forecast_Data!F44</f>
        <v>0</v>
      </c>
      <c r="E50" s="1">
        <f>Forecast_Data!G44</f>
        <v>0</v>
      </c>
      <c r="F50" s="1">
        <f>Forecast_Data!H44</f>
        <v>0</v>
      </c>
      <c r="G50" s="1">
        <f>Forecast_Data!I44</f>
        <v>0</v>
      </c>
      <c r="H50" s="1">
        <f>Forecast_Data!J44</f>
        <v>38</v>
      </c>
      <c r="I50" s="1">
        <f>Forecast_Data!K44</f>
        <v>1</v>
      </c>
      <c r="J50" s="1" t="str">
        <f>Forecast_Data!L44</f>
        <v>Adam Vinatieri</v>
      </c>
      <c r="K50" s="2">
        <f>$U$41+(VLOOKUP(J50,Estimates!$C$9:$F$35,4,FALSE)-$U$41)*VLOOKUP(J50,$T$45:$Z$80,5,FALSE)</f>
        <v>14.26307927262248</v>
      </c>
      <c r="L50" s="2">
        <f t="shared" si="2"/>
        <v>0.41460000000000008</v>
      </c>
      <c r="M50" s="13">
        <f t="shared" si="3"/>
        <v>0.9104931995039125</v>
      </c>
      <c r="N50" s="13">
        <f t="shared" si="4"/>
        <v>8.9506800496087502E-2</v>
      </c>
      <c r="O50" s="4">
        <f t="shared" si="5"/>
        <v>8.0114673350464103E-3</v>
      </c>
      <c r="T50" s="5" t="s">
        <v>24</v>
      </c>
      <c r="U50" s="13">
        <f>VLOOKUP(T50,Wald_Parts!$D$2:$G$28,4,FALSE)</f>
        <v>2.4131244957490298E-2</v>
      </c>
      <c r="V50" s="3">
        <f t="shared" si="13"/>
        <v>41.440050099429357</v>
      </c>
      <c r="W50" s="2">
        <f t="shared" si="9"/>
        <v>-5.0177526491511131</v>
      </c>
      <c r="X50" s="13">
        <f t="shared" si="10"/>
        <v>0.313540223059325</v>
      </c>
      <c r="Y50" s="1">
        <f t="shared" si="11"/>
        <v>6</v>
      </c>
      <c r="Z50" s="1">
        <f t="shared" si="12"/>
        <v>6</v>
      </c>
    </row>
    <row r="51" spans="1:26" x14ac:dyDescent="0.25">
      <c r="A51" s="1">
        <f>Forecast_Data!C45</f>
        <v>2014</v>
      </c>
      <c r="B51" s="1">
        <v>1</v>
      </c>
      <c r="C51" s="1">
        <f>Forecast_Data!E45</f>
        <v>0</v>
      </c>
      <c r="D51" s="1">
        <f>Forecast_Data!F45</f>
        <v>0</v>
      </c>
      <c r="E51" s="1">
        <f>Forecast_Data!G45</f>
        <v>0</v>
      </c>
      <c r="F51" s="1">
        <f>Forecast_Data!H45</f>
        <v>0</v>
      </c>
      <c r="G51" s="1">
        <f>Forecast_Data!I45</f>
        <v>0</v>
      </c>
      <c r="H51" s="1">
        <f>Forecast_Data!J45</f>
        <v>29</v>
      </c>
      <c r="I51" s="1">
        <f>Forecast_Data!K45</f>
        <v>1</v>
      </c>
      <c r="J51" s="1" t="str">
        <f>Forecast_Data!L45</f>
        <v>Adam Vinatieri</v>
      </c>
      <c r="K51" s="2">
        <f>$U$41+(VLOOKUP(J51,Estimates!$C$9:$F$35,4,FALSE)-$U$41)*VLOOKUP(J51,$T$45:$Z$80,5,FALSE)</f>
        <v>14.26307927262248</v>
      </c>
      <c r="L51" s="2">
        <f t="shared" si="2"/>
        <v>0.41460000000000008</v>
      </c>
      <c r="M51" s="13">
        <f t="shared" si="3"/>
        <v>0.96892705360247033</v>
      </c>
      <c r="N51" s="13">
        <f t="shared" si="4"/>
        <v>3.1072946397529666E-2</v>
      </c>
      <c r="O51" s="4">
        <f t="shared" si="5"/>
        <v>9.6552799782375189E-4</v>
      </c>
      <c r="T51" s="5" t="s">
        <v>55</v>
      </c>
      <c r="U51" s="13">
        <f>VLOOKUP(T51,Wald_Parts!$D$2:$G$28,4,FALSE)</f>
        <v>2.42624883031567E-2</v>
      </c>
      <c r="V51" s="3">
        <f t="shared" si="13"/>
        <v>41.215887979218266</v>
      </c>
      <c r="W51" s="2">
        <f t="shared" si="9"/>
        <v>-4.8981971229992709</v>
      </c>
      <c r="X51" s="13">
        <f t="shared" si="10"/>
        <v>0.31231861856301141</v>
      </c>
      <c r="Y51" s="1">
        <f t="shared" si="11"/>
        <v>7</v>
      </c>
      <c r="Z51" s="1">
        <f t="shared" si="12"/>
        <v>7</v>
      </c>
    </row>
    <row r="52" spans="1:26" x14ac:dyDescent="0.25">
      <c r="A52" s="1">
        <f>Forecast_Data!C46</f>
        <v>2014</v>
      </c>
      <c r="B52" s="1">
        <v>1</v>
      </c>
      <c r="C52" s="1">
        <f>Forecast_Data!E46</f>
        <v>0</v>
      </c>
      <c r="D52" s="1">
        <f>Forecast_Data!F46</f>
        <v>0</v>
      </c>
      <c r="E52" s="1">
        <f>Forecast_Data!G46</f>
        <v>0</v>
      </c>
      <c r="F52" s="1">
        <f>Forecast_Data!H46</f>
        <v>0</v>
      </c>
      <c r="G52" s="1">
        <f>Forecast_Data!I46</f>
        <v>0</v>
      </c>
      <c r="H52" s="1">
        <f>Forecast_Data!J46</f>
        <v>22</v>
      </c>
      <c r="I52" s="1">
        <f>Forecast_Data!K46</f>
        <v>1</v>
      </c>
      <c r="J52" s="1" t="str">
        <f>Forecast_Data!L46</f>
        <v>Adam Vinatieri</v>
      </c>
      <c r="K52" s="2">
        <f>$U$41+(VLOOKUP(J52,Estimates!$C$9:$F$35,4,FALSE)-$U$41)*VLOOKUP(J52,$T$45:$Z$80,5,FALSE)</f>
        <v>14.26307927262248</v>
      </c>
      <c r="L52" s="2">
        <f t="shared" si="2"/>
        <v>0.41460000000000008</v>
      </c>
      <c r="M52" s="13">
        <f t="shared" si="3"/>
        <v>0.9918408693302555</v>
      </c>
      <c r="N52" s="13">
        <f t="shared" si="4"/>
        <v>8.1591306697444965E-3</v>
      </c>
      <c r="O52" s="4">
        <f t="shared" si="5"/>
        <v>6.6571413285965275E-5</v>
      </c>
      <c r="T52" s="5" t="s">
        <v>18</v>
      </c>
      <c r="U52" s="13">
        <f>VLOOKUP(T52,Wald_Parts!$D$2:$G$28,4,FALSE)</f>
        <v>2.5617613422694599E-2</v>
      </c>
      <c r="V52" s="3">
        <f t="shared" si="13"/>
        <v>39.035642528437165</v>
      </c>
      <c r="W52" s="2">
        <f t="shared" si="9"/>
        <v>-3.6637520862219866</v>
      </c>
      <c r="X52" s="13">
        <f t="shared" si="10"/>
        <v>0.3002402473867874</v>
      </c>
      <c r="Y52" s="1">
        <f t="shared" si="11"/>
        <v>8</v>
      </c>
      <c r="Z52" s="1">
        <f t="shared" si="12"/>
        <v>8</v>
      </c>
    </row>
    <row r="53" spans="1:26" x14ac:dyDescent="0.25">
      <c r="A53" s="1">
        <f>Forecast_Data!C47</f>
        <v>2014</v>
      </c>
      <c r="B53" s="1">
        <v>1</v>
      </c>
      <c r="C53" s="1">
        <f>Forecast_Data!E47</f>
        <v>0</v>
      </c>
      <c r="D53" s="1">
        <f>Forecast_Data!F47</f>
        <v>0</v>
      </c>
      <c r="E53" s="1">
        <f>Forecast_Data!G47</f>
        <v>0</v>
      </c>
      <c r="F53" s="1">
        <f>Forecast_Data!H47</f>
        <v>0</v>
      </c>
      <c r="G53" s="1">
        <f>Forecast_Data!I47</f>
        <v>0</v>
      </c>
      <c r="H53" s="1">
        <f>Forecast_Data!J47</f>
        <v>53</v>
      </c>
      <c r="I53" s="1">
        <f>Forecast_Data!K47</f>
        <v>1</v>
      </c>
      <c r="J53" s="1" t="str">
        <f>Forecast_Data!L47</f>
        <v>Adam Vinatieri</v>
      </c>
      <c r="K53" s="2">
        <f>$U$41+(VLOOKUP(J53,Estimates!$C$9:$F$35,4,FALSE)-$U$41)*VLOOKUP(J53,$T$45:$Z$80,5,FALSE)</f>
        <v>14.26307927262248</v>
      </c>
      <c r="L53" s="2">
        <f t="shared" si="2"/>
        <v>0.41460000000000008</v>
      </c>
      <c r="M53" s="13">
        <f t="shared" si="3"/>
        <v>0.67486850095801387</v>
      </c>
      <c r="N53" s="13">
        <f t="shared" si="4"/>
        <v>0.32513149904198613</v>
      </c>
      <c r="O53" s="4">
        <f t="shared" si="5"/>
        <v>0.10571049166928903</v>
      </c>
      <c r="T53" s="5" t="s">
        <v>20</v>
      </c>
      <c r="U53" s="13">
        <f>VLOOKUP(T53,Wald_Parts!$D$2:$G$28,4,FALSE)</f>
        <v>2.5827977145688099E-2</v>
      </c>
      <c r="V53" s="3">
        <f t="shared" si="13"/>
        <v>38.717705004898029</v>
      </c>
      <c r="W53" s="2">
        <f t="shared" si="9"/>
        <v>-3.4721222138041021</v>
      </c>
      <c r="X53" s="13">
        <f t="shared" si="10"/>
        <v>0.29844852226887719</v>
      </c>
      <c r="Y53" s="1">
        <f t="shared" si="11"/>
        <v>9</v>
      </c>
      <c r="Z53" s="1">
        <f t="shared" si="12"/>
        <v>9</v>
      </c>
    </row>
    <row r="54" spans="1:26" x14ac:dyDescent="0.25">
      <c r="A54" s="1">
        <f>Forecast_Data!C48</f>
        <v>2015</v>
      </c>
      <c r="B54" s="1">
        <v>1</v>
      </c>
      <c r="C54" s="1">
        <f>Forecast_Data!E48</f>
        <v>0</v>
      </c>
      <c r="D54" s="1">
        <f>Forecast_Data!F48</f>
        <v>0</v>
      </c>
      <c r="E54" s="1">
        <f>Forecast_Data!G48</f>
        <v>0</v>
      </c>
      <c r="F54" s="1">
        <f>Forecast_Data!H48</f>
        <v>0</v>
      </c>
      <c r="G54" s="1">
        <f>Forecast_Data!I48</f>
        <v>0</v>
      </c>
      <c r="H54" s="1">
        <f>Forecast_Data!J48</f>
        <v>29</v>
      </c>
      <c r="I54" s="1">
        <f>Forecast_Data!K48</f>
        <v>0</v>
      </c>
      <c r="J54" s="1" t="str">
        <f>Forecast_Data!L48</f>
        <v>Adam Vinatieri</v>
      </c>
      <c r="K54" s="2">
        <f>$U$41+(VLOOKUP(J54,Estimates!$C$9:$F$35,4,FALSE)-$U$41)*VLOOKUP(J54,$T$45:$Z$80,5,FALSE)</f>
        <v>14.26307927262248</v>
      </c>
      <c r="L54" s="2">
        <f t="shared" si="2"/>
        <v>0.45660000000000001</v>
      </c>
      <c r="M54" s="13">
        <f t="shared" si="3"/>
        <v>0.97016696297783322</v>
      </c>
      <c r="N54" s="13">
        <f t="shared" si="4"/>
        <v>-0.97016696297783322</v>
      </c>
      <c r="O54" s="4">
        <f t="shared" si="5"/>
        <v>0.94122393605363242</v>
      </c>
      <c r="T54" s="5" t="s">
        <v>11</v>
      </c>
      <c r="U54" s="13">
        <f>VLOOKUP(T54,Wald_Parts!$D$2:$G$28,4,FALSE)</f>
        <v>2.6731434255758701E-2</v>
      </c>
      <c r="V54" s="3">
        <f t="shared" si="13"/>
        <v>37.40914125416117</v>
      </c>
      <c r="W54" s="2">
        <f t="shared" si="9"/>
        <v>-2.6491220868135308</v>
      </c>
      <c r="X54" s="13">
        <f t="shared" si="10"/>
        <v>0.29099059544579875</v>
      </c>
      <c r="Y54" s="1">
        <f t="shared" si="11"/>
        <v>10</v>
      </c>
      <c r="Z54" s="1">
        <f t="shared" si="12"/>
        <v>10</v>
      </c>
    </row>
    <row r="55" spans="1:26" x14ac:dyDescent="0.25">
      <c r="A55" s="1">
        <f>Forecast_Data!C49</f>
        <v>2015</v>
      </c>
      <c r="B55" s="1">
        <v>1</v>
      </c>
      <c r="C55" s="1">
        <f>Forecast_Data!E49</f>
        <v>0</v>
      </c>
      <c r="D55" s="1">
        <f>Forecast_Data!F49</f>
        <v>0</v>
      </c>
      <c r="E55" s="1">
        <f>Forecast_Data!G49</f>
        <v>0</v>
      </c>
      <c r="F55" s="1">
        <f>Forecast_Data!H49</f>
        <v>0</v>
      </c>
      <c r="G55" s="1">
        <f>Forecast_Data!I49</f>
        <v>0</v>
      </c>
      <c r="H55" s="1">
        <f>Forecast_Data!J49</f>
        <v>54</v>
      </c>
      <c r="I55" s="1">
        <f>Forecast_Data!K49</f>
        <v>1</v>
      </c>
      <c r="J55" s="1" t="str">
        <f>Forecast_Data!L49</f>
        <v>Adam Vinatieri</v>
      </c>
      <c r="K55" s="2">
        <f>$U$41+(VLOOKUP(J55,Estimates!$C$9:$F$35,4,FALSE)-$U$41)*VLOOKUP(J55,$T$45:$Z$80,5,FALSE)</f>
        <v>14.26307927262248</v>
      </c>
      <c r="L55" s="2">
        <f t="shared" si="2"/>
        <v>0.45660000000000001</v>
      </c>
      <c r="M55" s="13">
        <f t="shared" si="3"/>
        <v>0.65299764023750062</v>
      </c>
      <c r="N55" s="13">
        <f t="shared" si="4"/>
        <v>0.34700235976249938</v>
      </c>
      <c r="O55" s="4">
        <f t="shared" si="5"/>
        <v>0.12041063768074305</v>
      </c>
      <c r="T55" s="5" t="s">
        <v>67</v>
      </c>
      <c r="U55" s="13">
        <f>VLOOKUP(T55,Wald_Parts!$D$2:$G$28,4,FALSE)</f>
        <v>2.7663217254228298E-2</v>
      </c>
      <c r="V55" s="3">
        <f t="shared" si="13"/>
        <v>36.149085292931751</v>
      </c>
      <c r="W55" s="2">
        <f t="shared" si="9"/>
        <v>-1.8003186211922291</v>
      </c>
      <c r="X55" s="13">
        <f t="shared" si="10"/>
        <v>0.28367947659840165</v>
      </c>
      <c r="Y55" s="1">
        <f t="shared" si="11"/>
        <v>11</v>
      </c>
      <c r="Z55" s="1">
        <f t="shared" si="12"/>
        <v>11</v>
      </c>
    </row>
    <row r="56" spans="1:26" x14ac:dyDescent="0.25">
      <c r="A56" s="1">
        <f>Forecast_Data!C50</f>
        <v>2015</v>
      </c>
      <c r="B56" s="1">
        <v>1</v>
      </c>
      <c r="C56" s="1">
        <f>Forecast_Data!E50</f>
        <v>0</v>
      </c>
      <c r="D56" s="1">
        <f>Forecast_Data!F50</f>
        <v>0</v>
      </c>
      <c r="E56" s="1">
        <f>Forecast_Data!G50</f>
        <v>0</v>
      </c>
      <c r="F56" s="1">
        <f>Forecast_Data!H50</f>
        <v>0</v>
      </c>
      <c r="G56" s="1">
        <f>Forecast_Data!I50</f>
        <v>0</v>
      </c>
      <c r="H56" s="1">
        <f>Forecast_Data!J50</f>
        <v>32</v>
      </c>
      <c r="I56" s="1">
        <f>Forecast_Data!K50</f>
        <v>1</v>
      </c>
      <c r="J56" s="1" t="str">
        <f>Forecast_Data!L50</f>
        <v>Adam Vinatieri</v>
      </c>
      <c r="K56" s="2">
        <f>$U$41+(VLOOKUP(J56,Estimates!$C$9:$F$35,4,FALSE)-$U$41)*VLOOKUP(J56,$T$45:$Z$80,5,FALSE)</f>
        <v>14.26307927262248</v>
      </c>
      <c r="L56" s="2">
        <f t="shared" si="2"/>
        <v>0.45660000000000001</v>
      </c>
      <c r="M56" s="13">
        <f t="shared" si="3"/>
        <v>0.95481309755309163</v>
      </c>
      <c r="N56" s="13">
        <f t="shared" si="4"/>
        <v>4.5186902446908372E-2</v>
      </c>
      <c r="O56" s="4">
        <f t="shared" si="5"/>
        <v>2.0418561527464139E-3</v>
      </c>
      <c r="T56" s="5" t="s">
        <v>80</v>
      </c>
      <c r="U56" s="13">
        <f>VLOOKUP(T56,Wald_Parts!$D$2:$G$28,4,FALSE)</f>
        <v>2.8422093866981898E-2</v>
      </c>
      <c r="V56" s="3">
        <f t="shared" si="13"/>
        <v>35.183896185836801</v>
      </c>
      <c r="W56" s="2">
        <f t="shared" si="9"/>
        <v>-1.1090234377190704</v>
      </c>
      <c r="X56" s="13">
        <f t="shared" si="10"/>
        <v>0.27799105086180326</v>
      </c>
      <c r="Y56" s="1">
        <f t="shared" si="11"/>
        <v>12</v>
      </c>
      <c r="Z56" s="1">
        <f t="shared" si="12"/>
        <v>12</v>
      </c>
    </row>
    <row r="57" spans="1:26" x14ac:dyDescent="0.25">
      <c r="A57" s="1">
        <f>Forecast_Data!C51</f>
        <v>2015</v>
      </c>
      <c r="B57" s="1">
        <v>1</v>
      </c>
      <c r="C57" s="1">
        <f>Forecast_Data!E51</f>
        <v>0</v>
      </c>
      <c r="D57" s="1">
        <f>Forecast_Data!F51</f>
        <v>0</v>
      </c>
      <c r="E57" s="1">
        <f>Forecast_Data!G51</f>
        <v>0</v>
      </c>
      <c r="F57" s="1">
        <f>Forecast_Data!H51</f>
        <v>0</v>
      </c>
      <c r="G57" s="1">
        <f>Forecast_Data!I51</f>
        <v>0</v>
      </c>
      <c r="H57" s="1">
        <f>Forecast_Data!J51</f>
        <v>27</v>
      </c>
      <c r="I57" s="1">
        <f>Forecast_Data!K51</f>
        <v>1</v>
      </c>
      <c r="J57" s="1" t="str">
        <f>Forecast_Data!L51</f>
        <v>Adam Vinatieri</v>
      </c>
      <c r="K57" s="2">
        <f>$U$41+(VLOOKUP(J57,Estimates!$C$9:$F$35,4,FALSE)-$U$41)*VLOOKUP(J57,$T$45:$Z$80,5,FALSE)</f>
        <v>14.26307927262248</v>
      </c>
      <c r="L57" s="2">
        <f t="shared" si="2"/>
        <v>0.45660000000000001</v>
      </c>
      <c r="M57" s="13">
        <f t="shared" si="3"/>
        <v>0.97841912933893016</v>
      </c>
      <c r="N57" s="13">
        <f t="shared" si="4"/>
        <v>2.158087066106984E-2</v>
      </c>
      <c r="O57" s="4">
        <f t="shared" si="5"/>
        <v>4.6573397848982499E-4</v>
      </c>
      <c r="T57" s="5" t="s">
        <v>25</v>
      </c>
      <c r="U57" s="13">
        <f>VLOOKUP(T57,Wald_Parts!$D$2:$G$28,4,FALSE)</f>
        <v>2.8801538732900801E-2</v>
      </c>
      <c r="V57" s="3">
        <f t="shared" si="13"/>
        <v>34.720367174607659</v>
      </c>
      <c r="W57" s="2">
        <f t="shared" si="9"/>
        <v>-0.76336987059757888</v>
      </c>
      <c r="X57" s="13">
        <f t="shared" si="10"/>
        <v>0.27523149105522066</v>
      </c>
      <c r="Y57" s="1">
        <f t="shared" si="11"/>
        <v>13</v>
      </c>
      <c r="Z57" s="1">
        <f t="shared" si="12"/>
        <v>13</v>
      </c>
    </row>
    <row r="58" spans="1:26" x14ac:dyDescent="0.25">
      <c r="A58" s="1">
        <f>Forecast_Data!C52</f>
        <v>2015</v>
      </c>
      <c r="B58" s="1">
        <v>1</v>
      </c>
      <c r="C58" s="1">
        <f>Forecast_Data!E52</f>
        <v>0</v>
      </c>
      <c r="D58" s="1">
        <f>Forecast_Data!F52</f>
        <v>0</v>
      </c>
      <c r="E58" s="1">
        <f>Forecast_Data!G52</f>
        <v>0</v>
      </c>
      <c r="F58" s="1">
        <f>Forecast_Data!H52</f>
        <v>1</v>
      </c>
      <c r="G58" s="1">
        <f>Forecast_Data!I52</f>
        <v>0</v>
      </c>
      <c r="H58" s="1">
        <f>Forecast_Data!J52</f>
        <v>48</v>
      </c>
      <c r="I58" s="1">
        <f>Forecast_Data!K52</f>
        <v>1</v>
      </c>
      <c r="J58" s="1" t="str">
        <f>Forecast_Data!L52</f>
        <v>Adam Vinatieri</v>
      </c>
      <c r="K58" s="2">
        <f>$U$41+(VLOOKUP(J58,Estimates!$C$9:$F$35,4,FALSE)-$U$41)*VLOOKUP(J58,$T$45:$Z$80,5,FALSE)</f>
        <v>14.26307927262248</v>
      </c>
      <c r="L58" s="2">
        <f t="shared" si="2"/>
        <v>0.45660000000000001</v>
      </c>
      <c r="M58" s="13">
        <f t="shared" si="3"/>
        <v>0.75783013969503576</v>
      </c>
      <c r="N58" s="13">
        <f t="shared" si="4"/>
        <v>0.24216986030496424</v>
      </c>
      <c r="O58" s="4">
        <f t="shared" si="5"/>
        <v>5.8646241240125893E-2</v>
      </c>
      <c r="T58" s="5" t="s">
        <v>58</v>
      </c>
      <c r="U58" s="13">
        <f>VLOOKUP(T58,Wald_Parts!$D$2:$G$28,4,FALSE)</f>
        <v>3.0019630402227802E-2</v>
      </c>
      <c r="V58" s="3">
        <f t="shared" si="13"/>
        <v>33.311536038291415</v>
      </c>
      <c r="W58" s="2">
        <f t="shared" si="9"/>
        <v>0.34624517074504269</v>
      </c>
      <c r="X58" s="13">
        <f t="shared" si="10"/>
        <v>0.26673157347749044</v>
      </c>
      <c r="Y58" s="1">
        <f t="shared" si="11"/>
        <v>14</v>
      </c>
      <c r="Z58" s="1">
        <f t="shared" si="12"/>
        <v>14</v>
      </c>
    </row>
    <row r="59" spans="1:26" x14ac:dyDescent="0.25">
      <c r="A59" s="1">
        <f>Forecast_Data!C53</f>
        <v>2015</v>
      </c>
      <c r="B59" s="1">
        <v>1</v>
      </c>
      <c r="C59" s="1">
        <f>Forecast_Data!E53</f>
        <v>0</v>
      </c>
      <c r="D59" s="1">
        <f>Forecast_Data!F53</f>
        <v>0</v>
      </c>
      <c r="E59" s="1">
        <f>Forecast_Data!G53</f>
        <v>0</v>
      </c>
      <c r="F59" s="1">
        <f>Forecast_Data!H53</f>
        <v>1</v>
      </c>
      <c r="G59" s="1">
        <f>Forecast_Data!I53</f>
        <v>0</v>
      </c>
      <c r="H59" s="1">
        <f>Forecast_Data!J53</f>
        <v>42</v>
      </c>
      <c r="I59" s="1">
        <f>Forecast_Data!K53</f>
        <v>1</v>
      </c>
      <c r="J59" s="1" t="str">
        <f>Forecast_Data!L53</f>
        <v>Adam Vinatieri</v>
      </c>
      <c r="K59" s="2">
        <f>$U$41+(VLOOKUP(J59,Estimates!$C$9:$F$35,4,FALSE)-$U$41)*VLOOKUP(J59,$T$45:$Z$80,5,FALSE)</f>
        <v>14.26307927262248</v>
      </c>
      <c r="L59" s="2">
        <f t="shared" si="2"/>
        <v>0.45660000000000001</v>
      </c>
      <c r="M59" s="13">
        <f t="shared" si="3"/>
        <v>0.85034745073133333</v>
      </c>
      <c r="N59" s="13">
        <f t="shared" si="4"/>
        <v>0.14965254926866667</v>
      </c>
      <c r="O59" s="4">
        <f t="shared" si="5"/>
        <v>2.2395885502610704E-2</v>
      </c>
      <c r="T59" s="5" t="s">
        <v>83</v>
      </c>
      <c r="U59" s="13">
        <f>VLOOKUP(T59,Wald_Parts!$D$2:$G$28,4,FALSE)</f>
        <v>3.07302244172344E-2</v>
      </c>
      <c r="V59" s="3">
        <f t="shared" si="13"/>
        <v>32.541252755680205</v>
      </c>
      <c r="W59" s="2">
        <f t="shared" si="9"/>
        <v>0.99355754237878813</v>
      </c>
      <c r="X59" s="13">
        <f t="shared" si="10"/>
        <v>0.26201118229250359</v>
      </c>
      <c r="Y59" s="1">
        <f t="shared" si="11"/>
        <v>15</v>
      </c>
      <c r="Z59" s="1">
        <f t="shared" si="12"/>
        <v>15</v>
      </c>
    </row>
    <row r="60" spans="1:26" x14ac:dyDescent="0.25">
      <c r="A60" s="1">
        <f>Forecast_Data!C54</f>
        <v>2015</v>
      </c>
      <c r="B60" s="1">
        <v>1</v>
      </c>
      <c r="C60" s="1">
        <f>Forecast_Data!E54</f>
        <v>0</v>
      </c>
      <c r="D60" s="1">
        <f>Forecast_Data!F54</f>
        <v>0</v>
      </c>
      <c r="E60" s="1">
        <f>Forecast_Data!G54</f>
        <v>0</v>
      </c>
      <c r="F60" s="1">
        <f>Forecast_Data!H54</f>
        <v>0</v>
      </c>
      <c r="G60" s="1">
        <f>Forecast_Data!I54</f>
        <v>0</v>
      </c>
      <c r="H60" s="1">
        <f>Forecast_Data!J54</f>
        <v>43</v>
      </c>
      <c r="I60" s="1">
        <f>Forecast_Data!K54</f>
        <v>1</v>
      </c>
      <c r="J60" s="1" t="str">
        <f>Forecast_Data!L54</f>
        <v>Adam Vinatieri</v>
      </c>
      <c r="K60" s="2">
        <f>$U$41+(VLOOKUP(J60,Estimates!$C$9:$F$35,4,FALSE)-$U$41)*VLOOKUP(J60,$T$45:$Z$80,5,FALSE)</f>
        <v>14.26307927262248</v>
      </c>
      <c r="L60" s="2">
        <f t="shared" si="2"/>
        <v>0.45660000000000001</v>
      </c>
      <c r="M60" s="13">
        <f t="shared" si="3"/>
        <v>0.86698579171809564</v>
      </c>
      <c r="N60" s="13">
        <f t="shared" si="4"/>
        <v>0.13301420828190436</v>
      </c>
      <c r="O60" s="4">
        <f t="shared" si="5"/>
        <v>1.7692779604861833E-2</v>
      </c>
      <c r="T60" s="5" t="s">
        <v>22</v>
      </c>
      <c r="U60" s="13">
        <f>VLOOKUP(T60,Wald_Parts!$D$2:$G$28,4,FALSE)</f>
        <v>3.1095358098600302E-2</v>
      </c>
      <c r="V60" s="3">
        <f t="shared" si="13"/>
        <v>32.159140821890489</v>
      </c>
      <c r="W60" s="2">
        <f t="shared" si="9"/>
        <v>1.3261744013121231</v>
      </c>
      <c r="X60" s="13">
        <f t="shared" si="10"/>
        <v>0.25965003920369467</v>
      </c>
      <c r="Y60" s="1">
        <f t="shared" si="11"/>
        <v>16</v>
      </c>
      <c r="Z60" s="1">
        <f t="shared" si="12"/>
        <v>16</v>
      </c>
    </row>
    <row r="61" spans="1:26" x14ac:dyDescent="0.25">
      <c r="A61" s="1">
        <f>Forecast_Data!C55</f>
        <v>2015</v>
      </c>
      <c r="B61" s="1">
        <v>1</v>
      </c>
      <c r="C61" s="1">
        <f>Forecast_Data!E55</f>
        <v>0</v>
      </c>
      <c r="D61" s="1">
        <f>Forecast_Data!F55</f>
        <v>0</v>
      </c>
      <c r="E61" s="1">
        <f>Forecast_Data!G55</f>
        <v>0</v>
      </c>
      <c r="F61" s="1">
        <f>Forecast_Data!H55</f>
        <v>0</v>
      </c>
      <c r="G61" s="1">
        <f>Forecast_Data!I55</f>
        <v>0</v>
      </c>
      <c r="H61" s="1">
        <f>Forecast_Data!J55</f>
        <v>55</v>
      </c>
      <c r="I61" s="1">
        <f>Forecast_Data!K55</f>
        <v>1</v>
      </c>
      <c r="J61" s="1" t="str">
        <f>Forecast_Data!L55</f>
        <v>Adam Vinatieri</v>
      </c>
      <c r="K61" s="2">
        <f>$U$41+(VLOOKUP(J61,Estimates!$C$9:$F$35,4,FALSE)-$U$41)*VLOOKUP(J61,$T$45:$Z$80,5,FALSE)</f>
        <v>14.26307927262248</v>
      </c>
      <c r="L61" s="2">
        <f t="shared" si="2"/>
        <v>0.45660000000000001</v>
      </c>
      <c r="M61" s="13">
        <f t="shared" si="3"/>
        <v>0.61868931552458961</v>
      </c>
      <c r="N61" s="13">
        <f t="shared" si="4"/>
        <v>0.38131068447541039</v>
      </c>
      <c r="O61" s="4">
        <f t="shared" si="5"/>
        <v>0.14539783809510598</v>
      </c>
      <c r="T61" s="5" t="s">
        <v>72</v>
      </c>
      <c r="U61" s="13">
        <f>VLOOKUP(T61,Wald_Parts!$D$2:$G$28,4,FALSE)</f>
        <v>3.3163177473226703E-2</v>
      </c>
      <c r="V61" s="3">
        <f t="shared" si="13"/>
        <v>30.153926016507917</v>
      </c>
      <c r="W61" s="2">
        <f t="shared" si="9"/>
        <v>3.2098450138308507</v>
      </c>
      <c r="X61" s="13">
        <f t="shared" si="10"/>
        <v>0.24704237486238498</v>
      </c>
      <c r="Y61" s="1">
        <f t="shared" si="11"/>
        <v>17</v>
      </c>
      <c r="Z61" s="1">
        <f t="shared" si="12"/>
        <v>17</v>
      </c>
    </row>
    <row r="62" spans="1:26" x14ac:dyDescent="0.25">
      <c r="A62" s="1">
        <f>Forecast_Data!C56</f>
        <v>2015</v>
      </c>
      <c r="B62" s="1">
        <v>1</v>
      </c>
      <c r="C62" s="1">
        <f>Forecast_Data!E56</f>
        <v>0</v>
      </c>
      <c r="D62" s="1">
        <f>Forecast_Data!F56</f>
        <v>0</v>
      </c>
      <c r="E62" s="1">
        <f>Forecast_Data!G56</f>
        <v>0</v>
      </c>
      <c r="F62" s="1">
        <f>Forecast_Data!H56</f>
        <v>0</v>
      </c>
      <c r="G62" s="1">
        <f>Forecast_Data!I56</f>
        <v>0</v>
      </c>
      <c r="H62" s="1">
        <f>Forecast_Data!J56</f>
        <v>43</v>
      </c>
      <c r="I62" s="1">
        <f>Forecast_Data!K56</f>
        <v>1</v>
      </c>
      <c r="J62" s="1" t="str">
        <f>Forecast_Data!L56</f>
        <v>Adam Vinatieri</v>
      </c>
      <c r="K62" s="2">
        <f>$U$41+(VLOOKUP(J62,Estimates!$C$9:$F$35,4,FALSE)-$U$41)*VLOOKUP(J62,$T$45:$Z$80,5,FALSE)</f>
        <v>14.26307927262248</v>
      </c>
      <c r="L62" s="2">
        <f t="shared" si="2"/>
        <v>0.45660000000000001</v>
      </c>
      <c r="M62" s="13">
        <f t="shared" si="3"/>
        <v>0.86698579171809564</v>
      </c>
      <c r="N62" s="13">
        <f t="shared" si="4"/>
        <v>0.13301420828190436</v>
      </c>
      <c r="O62" s="4">
        <f t="shared" si="5"/>
        <v>1.7692779604861833E-2</v>
      </c>
      <c r="T62" s="5" t="s">
        <v>13</v>
      </c>
      <c r="U62" s="13">
        <f>VLOOKUP(T62,Wald_Parts!$D$2:$G$28,4,FALSE)</f>
        <v>3.4736232720220098E-2</v>
      </c>
      <c r="V62" s="3">
        <f t="shared" si="13"/>
        <v>28.788383819696605</v>
      </c>
      <c r="W62" s="2">
        <f t="shared" si="9"/>
        <v>4.6428125046036861</v>
      </c>
      <c r="X62" s="13">
        <f t="shared" si="10"/>
        <v>0.23824210209882102</v>
      </c>
      <c r="Y62" s="1">
        <f t="shared" si="11"/>
        <v>18</v>
      </c>
      <c r="Z62" s="1">
        <f t="shared" si="12"/>
        <v>18</v>
      </c>
    </row>
    <row r="63" spans="1:26" x14ac:dyDescent="0.25">
      <c r="A63" s="1">
        <f>Forecast_Data!C57</f>
        <v>2015</v>
      </c>
      <c r="B63" s="1">
        <v>1</v>
      </c>
      <c r="C63" s="1">
        <f>Forecast_Data!E57</f>
        <v>0</v>
      </c>
      <c r="D63" s="1">
        <f>Forecast_Data!F57</f>
        <v>0</v>
      </c>
      <c r="E63" s="1">
        <f>Forecast_Data!G57</f>
        <v>0</v>
      </c>
      <c r="F63" s="1">
        <f>Forecast_Data!H57</f>
        <v>0</v>
      </c>
      <c r="G63" s="1">
        <f>Forecast_Data!I57</f>
        <v>0</v>
      </c>
      <c r="H63" s="1">
        <f>Forecast_Data!J57</f>
        <v>49</v>
      </c>
      <c r="I63" s="1">
        <f>Forecast_Data!K57</f>
        <v>1</v>
      </c>
      <c r="J63" s="1" t="str">
        <f>Forecast_Data!L57</f>
        <v>Adam Vinatieri</v>
      </c>
      <c r="K63" s="2">
        <f>$U$41+(VLOOKUP(J63,Estimates!$C$9:$F$35,4,FALSE)-$U$41)*VLOOKUP(J63,$T$45:$Z$80,5,FALSE)</f>
        <v>14.26307927262248</v>
      </c>
      <c r="L63" s="2">
        <f t="shared" si="2"/>
        <v>0.45660000000000001</v>
      </c>
      <c r="M63" s="13">
        <f t="shared" si="3"/>
        <v>0.7797706766571777</v>
      </c>
      <c r="N63" s="13">
        <f t="shared" si="4"/>
        <v>0.2202293233428223</v>
      </c>
      <c r="O63" s="4">
        <f t="shared" si="5"/>
        <v>4.8500954860037374E-2</v>
      </c>
      <c r="T63" s="5" t="s">
        <v>21</v>
      </c>
      <c r="U63" s="13">
        <f>VLOOKUP(T63,Wald_Parts!$D$2:$G$28,4,FALSE)</f>
        <v>3.6558253685040801E-2</v>
      </c>
      <c r="V63" s="3">
        <f t="shared" si="13"/>
        <v>27.353604157771574</v>
      </c>
      <c r="W63" s="2">
        <f t="shared" si="9"/>
        <v>6.3025741786357159</v>
      </c>
      <c r="X63" s="13">
        <f t="shared" si="10"/>
        <v>0.22880164096327238</v>
      </c>
      <c r="Y63" s="1">
        <f t="shared" si="11"/>
        <v>19</v>
      </c>
      <c r="Z63" s="1">
        <f t="shared" si="12"/>
        <v>19</v>
      </c>
    </row>
    <row r="64" spans="1:26" x14ac:dyDescent="0.25">
      <c r="A64" s="1">
        <f>Forecast_Data!C58</f>
        <v>2015</v>
      </c>
      <c r="B64" s="1">
        <v>1</v>
      </c>
      <c r="C64" s="1">
        <f>Forecast_Data!E58</f>
        <v>0</v>
      </c>
      <c r="D64" s="1">
        <f>Forecast_Data!F58</f>
        <v>0</v>
      </c>
      <c r="E64" s="1">
        <f>Forecast_Data!G58</f>
        <v>0</v>
      </c>
      <c r="F64" s="1">
        <f>Forecast_Data!H58</f>
        <v>0</v>
      </c>
      <c r="G64" s="1">
        <f>Forecast_Data!I58</f>
        <v>0</v>
      </c>
      <c r="H64" s="1">
        <f>Forecast_Data!J58</f>
        <v>27</v>
      </c>
      <c r="I64" s="1">
        <f>Forecast_Data!K58</f>
        <v>1</v>
      </c>
      <c r="J64" s="1" t="str">
        <f>Forecast_Data!L58</f>
        <v>Adam Vinatieri</v>
      </c>
      <c r="K64" s="2">
        <f>$U$41+(VLOOKUP(J64,Estimates!$C$9:$F$35,4,FALSE)-$U$41)*VLOOKUP(J64,$T$45:$Z$80,5,FALSE)</f>
        <v>14.26307927262248</v>
      </c>
      <c r="L64" s="2">
        <f t="shared" si="2"/>
        <v>0.45660000000000001</v>
      </c>
      <c r="M64" s="13">
        <f t="shared" si="3"/>
        <v>0.97841912933893016</v>
      </c>
      <c r="N64" s="13">
        <f t="shared" si="4"/>
        <v>2.158087066106984E-2</v>
      </c>
      <c r="O64" s="4">
        <f t="shared" si="5"/>
        <v>4.6573397848982499E-4</v>
      </c>
      <c r="T64" s="5" t="s">
        <v>91</v>
      </c>
      <c r="U64" s="13">
        <f>VLOOKUP(T64,Wald_Parts!$D$2:$G$28,4,FALSE)</f>
        <v>3.7071448603545297E-2</v>
      </c>
      <c r="V64" s="3">
        <f t="shared" si="13"/>
        <v>26.974937254120839</v>
      </c>
      <c r="W64" s="2">
        <f t="shared" si="9"/>
        <v>6.7700667451252414</v>
      </c>
      <c r="X64" s="13">
        <f t="shared" si="10"/>
        <v>0.22627616934677738</v>
      </c>
      <c r="Y64" s="1">
        <f t="shared" si="11"/>
        <v>20</v>
      </c>
      <c r="Z64" s="1">
        <f t="shared" si="12"/>
        <v>20</v>
      </c>
    </row>
    <row r="65" spans="1:26" x14ac:dyDescent="0.25">
      <c r="A65" s="1">
        <f>Forecast_Data!C59</f>
        <v>2015</v>
      </c>
      <c r="B65" s="1">
        <v>1</v>
      </c>
      <c r="C65" s="1">
        <f>Forecast_Data!E59</f>
        <v>0</v>
      </c>
      <c r="D65" s="1">
        <f>Forecast_Data!F59</f>
        <v>0</v>
      </c>
      <c r="E65" s="1">
        <f>Forecast_Data!G59</f>
        <v>0</v>
      </c>
      <c r="F65" s="1">
        <f>Forecast_Data!H59</f>
        <v>0</v>
      </c>
      <c r="G65" s="1">
        <f>Forecast_Data!I59</f>
        <v>0</v>
      </c>
      <c r="H65" s="1">
        <f>Forecast_Data!J59</f>
        <v>26</v>
      </c>
      <c r="I65" s="1">
        <f>Forecast_Data!K59</f>
        <v>1</v>
      </c>
      <c r="J65" s="1" t="str">
        <f>Forecast_Data!L59</f>
        <v>Adam Vinatieri</v>
      </c>
      <c r="K65" s="2">
        <f>$U$41+(VLOOKUP(J65,Estimates!$C$9:$F$35,4,FALSE)-$U$41)*VLOOKUP(J65,$T$45:$Z$80,5,FALSE)</f>
        <v>14.26307927262248</v>
      </c>
      <c r="L65" s="2">
        <f t="shared" si="2"/>
        <v>0.45660000000000001</v>
      </c>
      <c r="M65" s="13">
        <f t="shared" si="3"/>
        <v>0.9819397130567219</v>
      </c>
      <c r="N65" s="13">
        <f t="shared" si="4"/>
        <v>1.8060286943278103E-2</v>
      </c>
      <c r="O65" s="4">
        <f t="shared" si="5"/>
        <v>3.2617396447354153E-4</v>
      </c>
      <c r="T65" s="5" t="s">
        <v>88</v>
      </c>
      <c r="U65" s="13">
        <f>VLOOKUP(T65,Wald_Parts!$D$2:$G$28,4,FALSE)</f>
        <v>3.8037413816388803E-2</v>
      </c>
      <c r="V65" s="3">
        <f t="shared" si="13"/>
        <v>26.289905113610534</v>
      </c>
      <c r="W65" s="2">
        <f t="shared" si="9"/>
        <v>7.6500083427695955</v>
      </c>
      <c r="X65" s="13">
        <f t="shared" si="10"/>
        <v>0.22167073228062217</v>
      </c>
      <c r="Y65" s="1">
        <f t="shared" si="11"/>
        <v>21</v>
      </c>
      <c r="Z65" s="1">
        <f t="shared" si="12"/>
        <v>21</v>
      </c>
    </row>
    <row r="66" spans="1:26" x14ac:dyDescent="0.25">
      <c r="A66" s="1">
        <f>Forecast_Data!C60</f>
        <v>2015</v>
      </c>
      <c r="B66" s="1">
        <v>1</v>
      </c>
      <c r="C66" s="1">
        <f>Forecast_Data!E60</f>
        <v>0</v>
      </c>
      <c r="D66" s="1">
        <f>Forecast_Data!F60</f>
        <v>0</v>
      </c>
      <c r="E66" s="1">
        <f>Forecast_Data!G60</f>
        <v>0</v>
      </c>
      <c r="F66" s="1">
        <f>Forecast_Data!H60</f>
        <v>0</v>
      </c>
      <c r="G66" s="1">
        <f>Forecast_Data!I60</f>
        <v>0</v>
      </c>
      <c r="H66" s="1">
        <f>Forecast_Data!J60</f>
        <v>44</v>
      </c>
      <c r="I66" s="1">
        <f>Forecast_Data!K60</f>
        <v>1</v>
      </c>
      <c r="J66" s="1" t="str">
        <f>Forecast_Data!L60</f>
        <v>Adam Vinatieri</v>
      </c>
      <c r="K66" s="2">
        <f>$U$41+(VLOOKUP(J66,Estimates!$C$9:$F$35,4,FALSE)-$U$41)*VLOOKUP(J66,$T$45:$Z$80,5,FALSE)</f>
        <v>14.26307927262248</v>
      </c>
      <c r="L66" s="2">
        <f t="shared" si="2"/>
        <v>0.45660000000000001</v>
      </c>
      <c r="M66" s="13">
        <f t="shared" si="3"/>
        <v>0.8554856065916262</v>
      </c>
      <c r="N66" s="13">
        <f t="shared" si="4"/>
        <v>0.1445143934083738</v>
      </c>
      <c r="O66" s="4">
        <f t="shared" si="5"/>
        <v>2.0884409902190232E-2</v>
      </c>
      <c r="T66" s="5" t="s">
        <v>12</v>
      </c>
      <c r="U66" s="13">
        <f>VLOOKUP(T66,Wald_Parts!$D$2:$G$28,4,FALSE)</f>
        <v>3.8681731187602403E-2</v>
      </c>
      <c r="V66" s="3">
        <f t="shared" si="13"/>
        <v>25.85199703576097</v>
      </c>
      <c r="W66" s="2">
        <f t="shared" si="9"/>
        <v>8.2369463085238124</v>
      </c>
      <c r="X66" s="13">
        <f t="shared" si="10"/>
        <v>0.21870164855396415</v>
      </c>
      <c r="Y66" s="1">
        <f t="shared" si="11"/>
        <v>22</v>
      </c>
      <c r="Z66" s="1">
        <f t="shared" si="12"/>
        <v>22</v>
      </c>
    </row>
    <row r="67" spans="1:26" x14ac:dyDescent="0.25">
      <c r="A67" s="1">
        <f>Forecast_Data!C61</f>
        <v>2015</v>
      </c>
      <c r="B67" s="1">
        <v>1</v>
      </c>
      <c r="C67" s="1">
        <f>Forecast_Data!E61</f>
        <v>0</v>
      </c>
      <c r="D67" s="1">
        <f>Forecast_Data!F61</f>
        <v>0</v>
      </c>
      <c r="E67" s="1">
        <f>Forecast_Data!G61</f>
        <v>0</v>
      </c>
      <c r="F67" s="1">
        <f>Forecast_Data!H61</f>
        <v>0</v>
      </c>
      <c r="G67" s="1">
        <f>Forecast_Data!I61</f>
        <v>0</v>
      </c>
      <c r="H67" s="1">
        <f>Forecast_Data!J61</f>
        <v>29</v>
      </c>
      <c r="I67" s="1">
        <f>Forecast_Data!K61</f>
        <v>1</v>
      </c>
      <c r="J67" s="1" t="str">
        <f>Forecast_Data!L61</f>
        <v>Adam Vinatieri</v>
      </c>
      <c r="K67" s="2">
        <f>$U$41+(VLOOKUP(J67,Estimates!$C$9:$F$35,4,FALSE)-$U$41)*VLOOKUP(J67,$T$45:$Z$80,5,FALSE)</f>
        <v>14.26307927262248</v>
      </c>
      <c r="L67" s="2">
        <f t="shared" si="2"/>
        <v>0.45660000000000001</v>
      </c>
      <c r="M67" s="13">
        <f t="shared" si="3"/>
        <v>0.97016696297783322</v>
      </c>
      <c r="N67" s="13">
        <f t="shared" si="4"/>
        <v>2.9833037022166775E-2</v>
      </c>
      <c r="O67" s="4">
        <f t="shared" si="5"/>
        <v>8.9001009796597344E-4</v>
      </c>
      <c r="T67" s="5" t="s">
        <v>15</v>
      </c>
      <c r="U67" s="13">
        <f>VLOOKUP(T67,Wald_Parts!$D$2:$G$28,4,FALSE)</f>
        <v>4.0059967170044002E-2</v>
      </c>
      <c r="V67" s="3">
        <f t="shared" si="13"/>
        <v>24.962576623072696</v>
      </c>
      <c r="W67" s="2">
        <f t="shared" si="9"/>
        <v>9.4924440802816434</v>
      </c>
      <c r="X67" s="13">
        <f t="shared" si="10"/>
        <v>0.21261018162231049</v>
      </c>
      <c r="Y67" s="1">
        <f t="shared" si="11"/>
        <v>23</v>
      </c>
      <c r="Z67" s="1">
        <f t="shared" si="12"/>
        <v>23</v>
      </c>
    </row>
    <row r="68" spans="1:26" x14ac:dyDescent="0.25">
      <c r="A68" s="1">
        <f>Forecast_Data!C62</f>
        <v>2015</v>
      </c>
      <c r="B68" s="1">
        <v>1</v>
      </c>
      <c r="C68" s="1">
        <f>Forecast_Data!E62</f>
        <v>0</v>
      </c>
      <c r="D68" s="1">
        <f>Forecast_Data!F62</f>
        <v>0</v>
      </c>
      <c r="E68" s="1">
        <f>Forecast_Data!G62</f>
        <v>0</v>
      </c>
      <c r="F68" s="1">
        <f>Forecast_Data!H62</f>
        <v>0</v>
      </c>
      <c r="G68" s="1">
        <f>Forecast_Data!I62</f>
        <v>0</v>
      </c>
      <c r="H68" s="1">
        <f>Forecast_Data!J62</f>
        <v>49</v>
      </c>
      <c r="I68" s="1">
        <f>Forecast_Data!K62</f>
        <v>1</v>
      </c>
      <c r="J68" s="1" t="str">
        <f>Forecast_Data!L62</f>
        <v>Adam Vinatieri</v>
      </c>
      <c r="K68" s="2">
        <f>$U$41+(VLOOKUP(J68,Estimates!$C$9:$F$35,4,FALSE)-$U$41)*VLOOKUP(J68,$T$45:$Z$80,5,FALSE)</f>
        <v>14.26307927262248</v>
      </c>
      <c r="L68" s="2">
        <f t="shared" si="2"/>
        <v>0.45660000000000001</v>
      </c>
      <c r="M68" s="13">
        <f t="shared" si="3"/>
        <v>0.7797706766571777</v>
      </c>
      <c r="N68" s="13">
        <f t="shared" si="4"/>
        <v>0.2202293233428223</v>
      </c>
      <c r="O68" s="4">
        <f t="shared" si="5"/>
        <v>4.8500954860037374E-2</v>
      </c>
      <c r="T68" s="5" t="s">
        <v>26</v>
      </c>
      <c r="U68" s="13">
        <f>VLOOKUP(T68,Wald_Parts!$D$2:$G$28,4,FALSE)</f>
        <v>4.2743356211101702E-2</v>
      </c>
      <c r="V68" s="3">
        <f t="shared" si="13"/>
        <v>23.395448758426479</v>
      </c>
      <c r="W68" s="2">
        <f t="shared" si="9"/>
        <v>11.936865068216548</v>
      </c>
      <c r="X68" s="13">
        <f t="shared" si="10"/>
        <v>0.20167366344093651</v>
      </c>
      <c r="Y68" s="1">
        <f t="shared" si="11"/>
        <v>24</v>
      </c>
      <c r="Z68" s="1">
        <f t="shared" si="12"/>
        <v>24</v>
      </c>
    </row>
    <row r="69" spans="1:26" x14ac:dyDescent="0.25">
      <c r="A69" s="1">
        <f>Forecast_Data!C63</f>
        <v>2015</v>
      </c>
      <c r="B69" s="1">
        <v>1</v>
      </c>
      <c r="C69" s="1">
        <f>Forecast_Data!E63</f>
        <v>0</v>
      </c>
      <c r="D69" s="1">
        <f>Forecast_Data!F63</f>
        <v>0</v>
      </c>
      <c r="E69" s="1">
        <f>Forecast_Data!G63</f>
        <v>0</v>
      </c>
      <c r="F69" s="1">
        <f>Forecast_Data!H63</f>
        <v>0</v>
      </c>
      <c r="G69" s="1">
        <f>Forecast_Data!I63</f>
        <v>0</v>
      </c>
      <c r="H69" s="1">
        <f>Forecast_Data!J63</f>
        <v>52</v>
      </c>
      <c r="I69" s="1">
        <f>Forecast_Data!K63</f>
        <v>1</v>
      </c>
      <c r="J69" s="1" t="str">
        <f>Forecast_Data!L63</f>
        <v>Adam Vinatieri</v>
      </c>
      <c r="K69" s="2">
        <f>$U$41+(VLOOKUP(J69,Estimates!$C$9:$F$35,4,FALSE)-$U$41)*VLOOKUP(J69,$T$45:$Z$80,5,FALSE)</f>
        <v>14.26307927262248</v>
      </c>
      <c r="L69" s="2">
        <f t="shared" si="2"/>
        <v>0.45660000000000001</v>
      </c>
      <c r="M69" s="13">
        <f t="shared" si="3"/>
        <v>0.71193977339848391</v>
      </c>
      <c r="N69" s="13">
        <f t="shared" si="4"/>
        <v>0.28806022660151609</v>
      </c>
      <c r="O69" s="4">
        <f t="shared" si="5"/>
        <v>8.29786941497168E-2</v>
      </c>
      <c r="T69" s="5" t="s">
        <v>17</v>
      </c>
      <c r="U69" s="13">
        <f>VLOOKUP(T69,Wald_Parts!$D$2:$G$28,4,FALSE)</f>
        <v>4.3017219149382502E-2</v>
      </c>
      <c r="V69" s="3">
        <f t="shared" si="13"/>
        <v>23.246504999018622</v>
      </c>
      <c r="W69" s="2">
        <f t="shared" si="9"/>
        <v>12.186339260705324</v>
      </c>
      <c r="X69" s="13">
        <f t="shared" si="10"/>
        <v>0.20062044167757162</v>
      </c>
      <c r="Y69" s="1">
        <f t="shared" si="11"/>
        <v>25</v>
      </c>
      <c r="Z69" s="1">
        <f t="shared" si="12"/>
        <v>25</v>
      </c>
    </row>
    <row r="70" spans="1:26" x14ac:dyDescent="0.25">
      <c r="A70" s="1">
        <f>Forecast_Data!C64</f>
        <v>2015</v>
      </c>
      <c r="B70" s="1">
        <v>1</v>
      </c>
      <c r="C70" s="1">
        <f>Forecast_Data!E64</f>
        <v>0</v>
      </c>
      <c r="D70" s="1">
        <f>Forecast_Data!F64</f>
        <v>0</v>
      </c>
      <c r="E70" s="1">
        <f>Forecast_Data!G64</f>
        <v>0</v>
      </c>
      <c r="F70" s="1">
        <f>Forecast_Data!H64</f>
        <v>0</v>
      </c>
      <c r="G70" s="1">
        <f>Forecast_Data!I64</f>
        <v>0</v>
      </c>
      <c r="H70" s="1">
        <f>Forecast_Data!J64</f>
        <v>35</v>
      </c>
      <c r="I70" s="1">
        <f>Forecast_Data!K64</f>
        <v>1</v>
      </c>
      <c r="J70" s="1" t="str">
        <f>Forecast_Data!L64</f>
        <v>Adam Vinatieri</v>
      </c>
      <c r="K70" s="2">
        <f>$U$41+(VLOOKUP(J70,Estimates!$C$9:$F$35,4,FALSE)-$U$41)*VLOOKUP(J70,$T$45:$Z$80,5,FALSE)</f>
        <v>14.26307927262248</v>
      </c>
      <c r="L70" s="2">
        <f t="shared" si="2"/>
        <v>0.45660000000000001</v>
      </c>
      <c r="M70" s="13">
        <f t="shared" si="3"/>
        <v>0.93605089399373875</v>
      </c>
      <c r="N70" s="13">
        <f t="shared" si="4"/>
        <v>6.3949106006261247E-2</v>
      </c>
      <c r="O70" s="4">
        <f t="shared" si="5"/>
        <v>4.0894881590000385E-3</v>
      </c>
      <c r="T70" s="5" t="s">
        <v>23</v>
      </c>
      <c r="U70" s="13">
        <f>VLOOKUP(T70,Wald_Parts!$D$2:$G$28,4,FALSE)</f>
        <v>4.5391239881575299E-2</v>
      </c>
      <c r="V70" s="3">
        <f t="shared" si="13"/>
        <v>22.030682629709542</v>
      </c>
      <c r="W70" s="2">
        <f t="shared" si="9"/>
        <v>14.348942601023531</v>
      </c>
      <c r="X70" s="13">
        <f t="shared" si="10"/>
        <v>0.19193147595119783</v>
      </c>
      <c r="Y70" s="1">
        <f t="shared" si="11"/>
        <v>26</v>
      </c>
      <c r="Z70" s="1">
        <f t="shared" si="12"/>
        <v>26</v>
      </c>
    </row>
    <row r="71" spans="1:26" x14ac:dyDescent="0.25">
      <c r="A71" s="1">
        <f>Forecast_Data!C65</f>
        <v>2012</v>
      </c>
      <c r="B71" s="1">
        <v>1</v>
      </c>
      <c r="C71" s="1">
        <f>Forecast_Data!E65</f>
        <v>0</v>
      </c>
      <c r="D71" s="1">
        <f>Forecast_Data!F65</f>
        <v>0</v>
      </c>
      <c r="E71" s="1">
        <f>Forecast_Data!G65</f>
        <v>1</v>
      </c>
      <c r="F71" s="1">
        <f>Forecast_Data!H65</f>
        <v>1</v>
      </c>
      <c r="G71" s="1">
        <f>Forecast_Data!I65</f>
        <v>0</v>
      </c>
      <c r="H71" s="1">
        <f>Forecast_Data!J65</f>
        <v>37</v>
      </c>
      <c r="I71" s="1">
        <f>Forecast_Data!K65</f>
        <v>0</v>
      </c>
      <c r="J71" s="1" t="str">
        <f>Forecast_Data!L65</f>
        <v>Adam Vinatieri</v>
      </c>
      <c r="K71" s="2">
        <f>$U$41+(VLOOKUP(J71,Estimates!$C$9:$F$35,4,FALSE)-$U$41)*VLOOKUP(J71,$T$45:$Z$80,5,FALSE)</f>
        <v>14.26307927262248</v>
      </c>
      <c r="L71" s="2">
        <f t="shared" si="2"/>
        <v>0.3306</v>
      </c>
      <c r="M71" s="13">
        <f t="shared" si="3"/>
        <v>0.87058378264238501</v>
      </c>
      <c r="N71" s="13">
        <f t="shared" si="4"/>
        <v>-0.87058378264238501</v>
      </c>
      <c r="O71" s="4">
        <f t="shared" si="5"/>
        <v>0.75791612259992347</v>
      </c>
      <c r="T71" s="5" t="s">
        <v>106</v>
      </c>
      <c r="U71" s="13">
        <f>VLOOKUP(T71,Wald_Parts!$D$2:$G$28,4,FALSE)</f>
        <v>4.7011505249243801E-2</v>
      </c>
      <c r="V71" s="3">
        <f t="shared" si="13"/>
        <v>21.271388667481251</v>
      </c>
      <c r="W71" s="2">
        <f t="shared" si="9"/>
        <v>15.824915935546734</v>
      </c>
      <c r="X71" s="13">
        <f t="shared" si="10"/>
        <v>0.18642099672388693</v>
      </c>
      <c r="Y71" s="1">
        <f t="shared" si="11"/>
        <v>27</v>
      </c>
      <c r="Z71" s="1">
        <f t="shared" si="12"/>
        <v>27</v>
      </c>
    </row>
    <row r="72" spans="1:26" x14ac:dyDescent="0.25">
      <c r="A72" s="1">
        <f>Forecast_Data!C66</f>
        <v>2012</v>
      </c>
      <c r="B72" s="1">
        <v>1</v>
      </c>
      <c r="C72" s="1">
        <f>Forecast_Data!E66</f>
        <v>0</v>
      </c>
      <c r="D72" s="1">
        <f>Forecast_Data!F66</f>
        <v>0</v>
      </c>
      <c r="E72" s="1">
        <f>Forecast_Data!G66</f>
        <v>0</v>
      </c>
      <c r="F72" s="1">
        <f>Forecast_Data!H66</f>
        <v>0</v>
      </c>
      <c r="G72" s="1">
        <f>Forecast_Data!I66</f>
        <v>0</v>
      </c>
      <c r="H72" s="1">
        <f>Forecast_Data!J66</f>
        <v>26</v>
      </c>
      <c r="I72" s="1">
        <f>Forecast_Data!K66</f>
        <v>1</v>
      </c>
      <c r="J72" s="1" t="str">
        <f>Forecast_Data!L66</f>
        <v>Adam Vinatieri</v>
      </c>
      <c r="K72" s="2">
        <f>$U$41+(VLOOKUP(J72,Estimates!$C$9:$F$35,4,FALSE)-$U$41)*VLOOKUP(J72,$T$45:$Z$80,5,FALSE)</f>
        <v>14.26307927262248</v>
      </c>
      <c r="L72" s="2">
        <f t="shared" si="2"/>
        <v>0.3306</v>
      </c>
      <c r="M72" s="13">
        <f t="shared" si="3"/>
        <v>0.97956409919149745</v>
      </c>
      <c r="N72" s="13">
        <f t="shared" si="4"/>
        <v>2.043590080850255E-2</v>
      </c>
      <c r="O72" s="4">
        <f t="shared" si="5"/>
        <v>4.1762604185495515E-4</v>
      </c>
    </row>
    <row r="73" spans="1:26" x14ac:dyDescent="0.25">
      <c r="A73" s="1">
        <f>Forecast_Data!C67</f>
        <v>2012</v>
      </c>
      <c r="B73" s="1">
        <v>1</v>
      </c>
      <c r="C73" s="1">
        <f>Forecast_Data!E67</f>
        <v>0</v>
      </c>
      <c r="D73" s="1">
        <f>Forecast_Data!F67</f>
        <v>0</v>
      </c>
      <c r="E73" s="1">
        <f>Forecast_Data!G67</f>
        <v>0</v>
      </c>
      <c r="F73" s="1">
        <f>Forecast_Data!H67</f>
        <v>0</v>
      </c>
      <c r="G73" s="1">
        <f>Forecast_Data!I67</f>
        <v>0</v>
      </c>
      <c r="H73" s="1">
        <f>Forecast_Data!J67</f>
        <v>45</v>
      </c>
      <c r="I73" s="1">
        <f>Forecast_Data!K67</f>
        <v>1</v>
      </c>
      <c r="J73" s="1" t="str">
        <f>Forecast_Data!L67</f>
        <v>Adam Vinatieri</v>
      </c>
      <c r="K73" s="2">
        <f>$U$41+(VLOOKUP(J73,Estimates!$C$9:$F$35,4,FALSE)-$U$41)*VLOOKUP(J73,$T$45:$Z$80,5,FALSE)</f>
        <v>14.26307927262248</v>
      </c>
      <c r="L73" s="2">
        <f t="shared" ref="L73:L136" si="14">IF(A73=2012,$A$5,IF(A73=2013,$B$5,IF(A73=2014,$C$5,$D$5)))</f>
        <v>0.3306</v>
      </c>
      <c r="M73" s="13">
        <f t="shared" ref="M73:M136" si="15">1/(1+EXP(-(SUMPRODUCT($A$3:$G$3,B73:H73)+$H$3*H73^2+$I$3*H73^3+K73+L73)))</f>
        <v>0.82560165053485624</v>
      </c>
      <c r="N73" s="13">
        <f t="shared" ref="N73:N136" si="16">I73-M73</f>
        <v>0.17439834946514376</v>
      </c>
      <c r="O73" s="4">
        <f t="shared" ref="O73:O136" si="17">N73^2</f>
        <v>3.0414784296166411E-2</v>
      </c>
      <c r="T73" s="5" t="s">
        <v>239</v>
      </c>
      <c r="X73" s="12">
        <f>MAX(X45:X71)</f>
        <v>0.36720189676171422</v>
      </c>
    </row>
    <row r="74" spans="1:26" x14ac:dyDescent="0.25">
      <c r="A74" s="1">
        <f>Forecast_Data!C68</f>
        <v>2012</v>
      </c>
      <c r="B74" s="1">
        <v>1</v>
      </c>
      <c r="C74" s="1">
        <f>Forecast_Data!E68</f>
        <v>0</v>
      </c>
      <c r="D74" s="1">
        <f>Forecast_Data!F68</f>
        <v>0</v>
      </c>
      <c r="E74" s="1">
        <f>Forecast_Data!G68</f>
        <v>0</v>
      </c>
      <c r="F74" s="1">
        <f>Forecast_Data!H68</f>
        <v>0</v>
      </c>
      <c r="G74" s="1">
        <f>Forecast_Data!I68</f>
        <v>0</v>
      </c>
      <c r="H74" s="1">
        <f>Forecast_Data!J68</f>
        <v>53</v>
      </c>
      <c r="I74" s="1">
        <f>Forecast_Data!K68</f>
        <v>1</v>
      </c>
      <c r="J74" s="1" t="str">
        <f>Forecast_Data!L68</f>
        <v>Adam Vinatieri</v>
      </c>
      <c r="K74" s="2">
        <f>$U$41+(VLOOKUP(J74,Estimates!$C$9:$F$35,4,FALSE)-$U$41)*VLOOKUP(J74,$T$45:$Z$80,5,FALSE)</f>
        <v>14.26307927262248</v>
      </c>
      <c r="L74" s="2">
        <f t="shared" si="14"/>
        <v>0.3306</v>
      </c>
      <c r="M74" s="13">
        <f t="shared" si="15"/>
        <v>0.65617351794924694</v>
      </c>
      <c r="N74" s="13">
        <f t="shared" si="16"/>
        <v>0.34382648205075306</v>
      </c>
      <c r="O74" s="4">
        <f t="shared" si="17"/>
        <v>0.11821664975939682</v>
      </c>
      <c r="T74" s="5" t="s">
        <v>240</v>
      </c>
      <c r="X74" s="12">
        <f>MIN(X45:X71)</f>
        <v>0.18642099672388693</v>
      </c>
    </row>
    <row r="75" spans="1:26" x14ac:dyDescent="0.25">
      <c r="A75" s="1">
        <f>Forecast_Data!C69</f>
        <v>2012</v>
      </c>
      <c r="B75" s="1">
        <v>1</v>
      </c>
      <c r="C75" s="1">
        <f>Forecast_Data!E69</f>
        <v>0</v>
      </c>
      <c r="D75" s="1">
        <f>Forecast_Data!F69</f>
        <v>0</v>
      </c>
      <c r="E75" s="1">
        <f>Forecast_Data!G69</f>
        <v>1</v>
      </c>
      <c r="F75" s="1">
        <f>Forecast_Data!H69</f>
        <v>0</v>
      </c>
      <c r="G75" s="1">
        <f>Forecast_Data!I69</f>
        <v>0</v>
      </c>
      <c r="H75" s="1">
        <f>Forecast_Data!J69</f>
        <v>36</v>
      </c>
      <c r="I75" s="1">
        <f>Forecast_Data!K69</f>
        <v>0</v>
      </c>
      <c r="J75" s="1" t="str">
        <f>Forecast_Data!L69</f>
        <v>Adam Vinatieri</v>
      </c>
      <c r="K75" s="2">
        <f>$U$41+(VLOOKUP(J75,Estimates!$C$9:$F$35,4,FALSE)-$U$41)*VLOOKUP(J75,$T$45:$Z$80,5,FALSE)</f>
        <v>14.26307927262248</v>
      </c>
      <c r="L75" s="2">
        <f t="shared" si="14"/>
        <v>0.3306</v>
      </c>
      <c r="M75" s="13">
        <f t="shared" si="15"/>
        <v>0.90431957318326517</v>
      </c>
      <c r="N75" s="13">
        <f t="shared" si="16"/>
        <v>-0.90431957318326517</v>
      </c>
      <c r="O75" s="4">
        <f t="shared" si="17"/>
        <v>0.81779389044236284</v>
      </c>
    </row>
    <row r="76" spans="1:26" x14ac:dyDescent="0.25">
      <c r="A76" s="1">
        <f>Forecast_Data!C70</f>
        <v>2012</v>
      </c>
      <c r="B76" s="1">
        <v>1</v>
      </c>
      <c r="C76" s="1">
        <f>Forecast_Data!E70</f>
        <v>0</v>
      </c>
      <c r="D76" s="1">
        <f>Forecast_Data!F70</f>
        <v>0</v>
      </c>
      <c r="E76" s="1">
        <f>Forecast_Data!G70</f>
        <v>1</v>
      </c>
      <c r="F76" s="1">
        <f>Forecast_Data!H70</f>
        <v>0</v>
      </c>
      <c r="G76" s="1">
        <f>Forecast_Data!I70</f>
        <v>0</v>
      </c>
      <c r="H76" s="1">
        <f>Forecast_Data!J70</f>
        <v>37</v>
      </c>
      <c r="I76" s="1">
        <f>Forecast_Data!K70</f>
        <v>1</v>
      </c>
      <c r="J76" s="1" t="str">
        <f>Forecast_Data!L70</f>
        <v>Adam Vinatieri</v>
      </c>
      <c r="K76" s="2">
        <f>$U$41+(VLOOKUP(J76,Estimates!$C$9:$F$35,4,FALSE)-$U$41)*VLOOKUP(J76,$T$45:$Z$80,5,FALSE)</f>
        <v>14.26307927262248</v>
      </c>
      <c r="L76" s="2">
        <f t="shared" si="14"/>
        <v>0.3306</v>
      </c>
      <c r="M76" s="13">
        <f t="shared" si="15"/>
        <v>0.8946455933378954</v>
      </c>
      <c r="N76" s="13">
        <f t="shared" si="16"/>
        <v>0.1053544066621046</v>
      </c>
      <c r="O76" s="4">
        <f t="shared" si="17"/>
        <v>1.1099551003124111E-2</v>
      </c>
    </row>
    <row r="77" spans="1:26" x14ac:dyDescent="0.25">
      <c r="A77" s="1">
        <f>Forecast_Data!C71</f>
        <v>2012</v>
      </c>
      <c r="B77" s="1">
        <v>1</v>
      </c>
      <c r="C77" s="1">
        <f>Forecast_Data!E71</f>
        <v>0</v>
      </c>
      <c r="D77" s="1">
        <f>Forecast_Data!F71</f>
        <v>0</v>
      </c>
      <c r="E77" s="1">
        <f>Forecast_Data!G71</f>
        <v>1</v>
      </c>
      <c r="F77" s="1">
        <f>Forecast_Data!H71</f>
        <v>0</v>
      </c>
      <c r="G77" s="1">
        <f>Forecast_Data!I71</f>
        <v>0</v>
      </c>
      <c r="H77" s="1">
        <f>Forecast_Data!J71</f>
        <v>20</v>
      </c>
      <c r="I77" s="1">
        <f>Forecast_Data!K71</f>
        <v>1</v>
      </c>
      <c r="J77" s="1" t="str">
        <f>Forecast_Data!L71</f>
        <v>Adam Vinatieri</v>
      </c>
      <c r="K77" s="2">
        <f>$U$41+(VLOOKUP(J77,Estimates!$C$9:$F$35,4,FALSE)-$U$41)*VLOOKUP(J77,$T$45:$Z$80,5,FALSE)</f>
        <v>14.26307927262248</v>
      </c>
      <c r="L77" s="2">
        <f t="shared" si="14"/>
        <v>0.3306</v>
      </c>
      <c r="M77" s="13">
        <f t="shared" si="15"/>
        <v>0.99344786576284883</v>
      </c>
      <c r="N77" s="13">
        <f t="shared" si="16"/>
        <v>6.5521342371511748E-3</v>
      </c>
      <c r="O77" s="4">
        <f t="shared" si="17"/>
        <v>4.2930463061648607E-5</v>
      </c>
    </row>
    <row r="78" spans="1:26" x14ac:dyDescent="0.25">
      <c r="A78" s="1">
        <f>Forecast_Data!C72</f>
        <v>2012</v>
      </c>
      <c r="B78" s="1">
        <v>1</v>
      </c>
      <c r="C78" s="1">
        <f>Forecast_Data!E72</f>
        <v>0</v>
      </c>
      <c r="D78" s="1">
        <f>Forecast_Data!F72</f>
        <v>0</v>
      </c>
      <c r="E78" s="1">
        <f>Forecast_Data!G72</f>
        <v>1</v>
      </c>
      <c r="F78" s="1">
        <f>Forecast_Data!H72</f>
        <v>0</v>
      </c>
      <c r="G78" s="1">
        <f>Forecast_Data!I72</f>
        <v>0</v>
      </c>
      <c r="H78" s="1">
        <f>Forecast_Data!J72</f>
        <v>50</v>
      </c>
      <c r="I78" s="1">
        <f>Forecast_Data!K72</f>
        <v>1</v>
      </c>
      <c r="J78" s="1" t="str">
        <f>Forecast_Data!L72</f>
        <v>Adam Vinatieri</v>
      </c>
      <c r="K78" s="2">
        <f>$U$41+(VLOOKUP(J78,Estimates!$C$9:$F$35,4,FALSE)-$U$41)*VLOOKUP(J78,$T$45:$Z$80,5,FALSE)</f>
        <v>14.26307927262248</v>
      </c>
      <c r="L78" s="2">
        <f t="shared" si="14"/>
        <v>0.3306</v>
      </c>
      <c r="M78" s="13">
        <f t="shared" si="15"/>
        <v>0.69511322378395268</v>
      </c>
      <c r="N78" s="13">
        <f t="shared" si="16"/>
        <v>0.30488677621604732</v>
      </c>
      <c r="O78" s="4">
        <f t="shared" si="17"/>
        <v>9.2955946311414114E-2</v>
      </c>
    </row>
    <row r="79" spans="1:26" x14ac:dyDescent="0.25">
      <c r="A79" s="1">
        <f>Forecast_Data!C73</f>
        <v>2012</v>
      </c>
      <c r="B79" s="1">
        <v>1</v>
      </c>
      <c r="C79" s="1">
        <f>Forecast_Data!E73</f>
        <v>0</v>
      </c>
      <c r="D79" s="1">
        <f>Forecast_Data!F73</f>
        <v>0</v>
      </c>
      <c r="E79" s="1">
        <f>Forecast_Data!G73</f>
        <v>1</v>
      </c>
      <c r="F79" s="1">
        <f>Forecast_Data!H73</f>
        <v>0</v>
      </c>
      <c r="G79" s="1">
        <f>Forecast_Data!I73</f>
        <v>0</v>
      </c>
      <c r="H79" s="1">
        <f>Forecast_Data!J73</f>
        <v>47</v>
      </c>
      <c r="I79" s="1">
        <f>Forecast_Data!K73</f>
        <v>1</v>
      </c>
      <c r="J79" s="1" t="str">
        <f>Forecast_Data!L73</f>
        <v>Adam Vinatieri</v>
      </c>
      <c r="K79" s="2">
        <f>$U$41+(VLOOKUP(J79,Estimates!$C$9:$F$35,4,FALSE)-$U$41)*VLOOKUP(J79,$T$45:$Z$80,5,FALSE)</f>
        <v>14.26307927262248</v>
      </c>
      <c r="L79" s="2">
        <f t="shared" si="14"/>
        <v>0.3306</v>
      </c>
      <c r="M79" s="13">
        <f t="shared" si="15"/>
        <v>0.76009510384865797</v>
      </c>
      <c r="N79" s="13">
        <f t="shared" si="16"/>
        <v>0.23990489615134203</v>
      </c>
      <c r="O79" s="4">
        <f t="shared" si="17"/>
        <v>5.7554359197386204E-2</v>
      </c>
    </row>
    <row r="80" spans="1:26" x14ac:dyDescent="0.25">
      <c r="A80" s="1">
        <f>Forecast_Data!C74</f>
        <v>2012</v>
      </c>
      <c r="B80" s="1">
        <v>1</v>
      </c>
      <c r="C80" s="1">
        <f>Forecast_Data!E74</f>
        <v>0</v>
      </c>
      <c r="D80" s="1">
        <f>Forecast_Data!F74</f>
        <v>0</v>
      </c>
      <c r="E80" s="1">
        <f>Forecast_Data!G74</f>
        <v>0</v>
      </c>
      <c r="F80" s="1">
        <f>Forecast_Data!H74</f>
        <v>0</v>
      </c>
      <c r="G80" s="1">
        <f>Forecast_Data!I74</f>
        <v>0</v>
      </c>
      <c r="H80" s="1">
        <f>Forecast_Data!J74</f>
        <v>38</v>
      </c>
      <c r="I80" s="1">
        <f>Forecast_Data!K74</f>
        <v>1</v>
      </c>
      <c r="J80" s="1" t="str">
        <f>Forecast_Data!L74</f>
        <v>Adam Vinatieri</v>
      </c>
      <c r="K80" s="2">
        <f>$U$41+(VLOOKUP(J80,Estimates!$C$9:$F$35,4,FALSE)-$U$41)*VLOOKUP(J80,$T$45:$Z$80,5,FALSE)</f>
        <v>14.26307927262248</v>
      </c>
      <c r="L80" s="2">
        <f t="shared" si="14"/>
        <v>0.3306</v>
      </c>
      <c r="M80" s="13">
        <f t="shared" si="15"/>
        <v>0.90340743000477786</v>
      </c>
      <c r="N80" s="13">
        <f t="shared" si="16"/>
        <v>9.6592569995222144E-2</v>
      </c>
      <c r="O80" s="4">
        <f t="shared" si="17"/>
        <v>9.3301245782818898E-3</v>
      </c>
    </row>
    <row r="81" spans="1:15" x14ac:dyDescent="0.25">
      <c r="A81" s="1">
        <f>Forecast_Data!C75</f>
        <v>2012</v>
      </c>
      <c r="B81" s="1">
        <v>1</v>
      </c>
      <c r="C81" s="1">
        <f>Forecast_Data!E75</f>
        <v>0</v>
      </c>
      <c r="D81" s="1">
        <f>Forecast_Data!F75</f>
        <v>0</v>
      </c>
      <c r="E81" s="1">
        <f>Forecast_Data!G75</f>
        <v>1</v>
      </c>
      <c r="F81" s="1">
        <f>Forecast_Data!H75</f>
        <v>1</v>
      </c>
      <c r="G81" s="1">
        <f>Forecast_Data!I75</f>
        <v>0</v>
      </c>
      <c r="H81" s="1">
        <f>Forecast_Data!J75</f>
        <v>20</v>
      </c>
      <c r="I81" s="1">
        <f>Forecast_Data!K75</f>
        <v>1</v>
      </c>
      <c r="J81" s="1" t="str">
        <f>Forecast_Data!L75</f>
        <v>Adam Vinatieri</v>
      </c>
      <c r="K81" s="2">
        <f>$U$41+(VLOOKUP(J81,Estimates!$C$9:$F$35,4,FALSE)-$U$41)*VLOOKUP(J81,$T$45:$Z$80,5,FALSE)</f>
        <v>14.26307927262248</v>
      </c>
      <c r="L81" s="2">
        <f t="shared" si="14"/>
        <v>0.3306</v>
      </c>
      <c r="M81" s="13">
        <f t="shared" si="15"/>
        <v>0.99174316941089879</v>
      </c>
      <c r="N81" s="13">
        <f t="shared" si="16"/>
        <v>8.256830589101205E-3</v>
      </c>
      <c r="O81" s="4">
        <f t="shared" si="17"/>
        <v>6.8175251377117354E-5</v>
      </c>
    </row>
    <row r="82" spans="1:15" x14ac:dyDescent="0.25">
      <c r="A82" s="1">
        <f>Forecast_Data!C76</f>
        <v>2012</v>
      </c>
      <c r="B82" s="1">
        <v>1</v>
      </c>
      <c r="C82" s="1">
        <f>Forecast_Data!E76</f>
        <v>0</v>
      </c>
      <c r="D82" s="1">
        <f>Forecast_Data!F76</f>
        <v>0</v>
      </c>
      <c r="E82" s="1">
        <f>Forecast_Data!G76</f>
        <v>1</v>
      </c>
      <c r="F82" s="1">
        <f>Forecast_Data!H76</f>
        <v>1</v>
      </c>
      <c r="G82" s="1">
        <f>Forecast_Data!I76</f>
        <v>0</v>
      </c>
      <c r="H82" s="1">
        <f>Forecast_Data!J76</f>
        <v>37</v>
      </c>
      <c r="I82" s="1">
        <f>Forecast_Data!K76</f>
        <v>0</v>
      </c>
      <c r="J82" s="1" t="str">
        <f>Forecast_Data!L76</f>
        <v>Adam Vinatieri</v>
      </c>
      <c r="K82" s="2">
        <f>$U$41+(VLOOKUP(J82,Estimates!$C$9:$F$35,4,FALSE)-$U$41)*VLOOKUP(J82,$T$45:$Z$80,5,FALSE)</f>
        <v>14.26307927262248</v>
      </c>
      <c r="L82" s="2">
        <f t="shared" si="14"/>
        <v>0.3306</v>
      </c>
      <c r="M82" s="13">
        <f t="shared" si="15"/>
        <v>0.87058378264238501</v>
      </c>
      <c r="N82" s="13">
        <f t="shared" si="16"/>
        <v>-0.87058378264238501</v>
      </c>
      <c r="O82" s="4">
        <f t="shared" si="17"/>
        <v>0.75791612259992347</v>
      </c>
    </row>
    <row r="83" spans="1:15" x14ac:dyDescent="0.25">
      <c r="A83" s="1">
        <f>Forecast_Data!C77</f>
        <v>2012</v>
      </c>
      <c r="B83" s="1">
        <v>1</v>
      </c>
      <c r="C83" s="1">
        <f>Forecast_Data!E77</f>
        <v>0</v>
      </c>
      <c r="D83" s="1">
        <f>Forecast_Data!F77</f>
        <v>0</v>
      </c>
      <c r="E83" s="1">
        <f>Forecast_Data!G77</f>
        <v>1</v>
      </c>
      <c r="F83" s="1">
        <f>Forecast_Data!H77</f>
        <v>1</v>
      </c>
      <c r="G83" s="1">
        <f>Forecast_Data!I77</f>
        <v>0</v>
      </c>
      <c r="H83" s="1">
        <f>Forecast_Data!J77</f>
        <v>44</v>
      </c>
      <c r="I83" s="1">
        <f>Forecast_Data!K77</f>
        <v>1</v>
      </c>
      <c r="J83" s="1" t="str">
        <f>Forecast_Data!L77</f>
        <v>Adam Vinatieri</v>
      </c>
      <c r="K83" s="2">
        <f>$U$41+(VLOOKUP(J83,Estimates!$C$9:$F$35,4,FALSE)-$U$41)*VLOOKUP(J83,$T$45:$Z$80,5,FALSE)</f>
        <v>14.26307927262248</v>
      </c>
      <c r="L83" s="2">
        <f t="shared" si="14"/>
        <v>0.3306</v>
      </c>
      <c r="M83" s="13">
        <f t="shared" si="15"/>
        <v>0.77194183253081927</v>
      </c>
      <c r="N83" s="13">
        <f t="shared" si="16"/>
        <v>0.22805816746918073</v>
      </c>
      <c r="O83" s="4">
        <f t="shared" si="17"/>
        <v>5.2010527749400882E-2</v>
      </c>
    </row>
    <row r="84" spans="1:15" x14ac:dyDescent="0.25">
      <c r="A84" s="1">
        <f>Forecast_Data!C78</f>
        <v>2012</v>
      </c>
      <c r="B84" s="1">
        <v>1</v>
      </c>
      <c r="C84" s="1">
        <f>Forecast_Data!E78</f>
        <v>0</v>
      </c>
      <c r="D84" s="1">
        <f>Forecast_Data!F78</f>
        <v>1</v>
      </c>
      <c r="E84" s="1">
        <f>Forecast_Data!G78</f>
        <v>1</v>
      </c>
      <c r="F84" s="1">
        <f>Forecast_Data!H78</f>
        <v>0</v>
      </c>
      <c r="G84" s="1">
        <f>Forecast_Data!I78</f>
        <v>0</v>
      </c>
      <c r="H84" s="1">
        <f>Forecast_Data!J78</f>
        <v>47</v>
      </c>
      <c r="I84" s="1">
        <f>Forecast_Data!K78</f>
        <v>1</v>
      </c>
      <c r="J84" s="1" t="str">
        <f>Forecast_Data!L78</f>
        <v>Adam Vinatieri</v>
      </c>
      <c r="K84" s="2">
        <f>$U$41+(VLOOKUP(J84,Estimates!$C$9:$F$35,4,FALSE)-$U$41)*VLOOKUP(J84,$T$45:$Z$80,5,FALSE)</f>
        <v>14.26307927262248</v>
      </c>
      <c r="L84" s="2">
        <f t="shared" si="14"/>
        <v>0.3306</v>
      </c>
      <c r="M84" s="13">
        <f t="shared" si="15"/>
        <v>0.68799030978555142</v>
      </c>
      <c r="N84" s="13">
        <f t="shared" si="16"/>
        <v>0.31200969021444858</v>
      </c>
      <c r="O84" s="4">
        <f t="shared" si="17"/>
        <v>9.7350046787716166E-2</v>
      </c>
    </row>
    <row r="85" spans="1:15" x14ac:dyDescent="0.25">
      <c r="A85" s="1">
        <f>Forecast_Data!C79</f>
        <v>2012</v>
      </c>
      <c r="B85" s="1">
        <v>1</v>
      </c>
      <c r="C85" s="1">
        <f>Forecast_Data!E79</f>
        <v>0</v>
      </c>
      <c r="D85" s="1">
        <f>Forecast_Data!F79</f>
        <v>1</v>
      </c>
      <c r="E85" s="1">
        <f>Forecast_Data!G79</f>
        <v>1</v>
      </c>
      <c r="F85" s="1">
        <f>Forecast_Data!H79</f>
        <v>0</v>
      </c>
      <c r="G85" s="1">
        <f>Forecast_Data!I79</f>
        <v>0</v>
      </c>
      <c r="H85" s="1">
        <f>Forecast_Data!J79</f>
        <v>58</v>
      </c>
      <c r="I85" s="1">
        <f>Forecast_Data!K79</f>
        <v>0</v>
      </c>
      <c r="J85" s="1" t="str">
        <f>Forecast_Data!L79</f>
        <v>Adam Vinatieri</v>
      </c>
      <c r="K85" s="2">
        <f>$U$41+(VLOOKUP(J85,Estimates!$C$9:$F$35,4,FALSE)-$U$41)*VLOOKUP(J85,$T$45:$Z$80,5,FALSE)</f>
        <v>14.26307927262248</v>
      </c>
      <c r="L85" s="2">
        <f t="shared" si="14"/>
        <v>0.3306</v>
      </c>
      <c r="M85" s="13">
        <f t="shared" si="15"/>
        <v>0.33060475679515816</v>
      </c>
      <c r="N85" s="13">
        <f t="shared" si="16"/>
        <v>-0.33060475679515816</v>
      </c>
      <c r="O85" s="4">
        <f t="shared" si="17"/>
        <v>0.10929950521558568</v>
      </c>
    </row>
    <row r="86" spans="1:15" x14ac:dyDescent="0.25">
      <c r="A86" s="1">
        <f>Forecast_Data!C80</f>
        <v>2012</v>
      </c>
      <c r="B86" s="1">
        <v>1</v>
      </c>
      <c r="C86" s="1">
        <f>Forecast_Data!E80</f>
        <v>0</v>
      </c>
      <c r="D86" s="1">
        <f>Forecast_Data!F80</f>
        <v>1</v>
      </c>
      <c r="E86" s="1">
        <f>Forecast_Data!G80</f>
        <v>0</v>
      </c>
      <c r="F86" s="1">
        <f>Forecast_Data!H80</f>
        <v>1</v>
      </c>
      <c r="G86" s="1">
        <f>Forecast_Data!I80</f>
        <v>0</v>
      </c>
      <c r="H86" s="1">
        <f>Forecast_Data!J80</f>
        <v>48</v>
      </c>
      <c r="I86" s="1">
        <f>Forecast_Data!K80</f>
        <v>1</v>
      </c>
      <c r="J86" s="1" t="str">
        <f>Forecast_Data!L80</f>
        <v>Adam Vinatieri</v>
      </c>
      <c r="K86" s="2">
        <f>$U$41+(VLOOKUP(J86,Estimates!$C$9:$F$35,4,FALSE)-$U$41)*VLOOKUP(J86,$T$45:$Z$80,5,FALSE)</f>
        <v>14.26307927262248</v>
      </c>
      <c r="L86" s="2">
        <f t="shared" si="14"/>
        <v>0.3306</v>
      </c>
      <c r="M86" s="13">
        <f t="shared" si="15"/>
        <v>0.65754195376833247</v>
      </c>
      <c r="N86" s="13">
        <f t="shared" si="16"/>
        <v>0.34245804623166753</v>
      </c>
      <c r="O86" s="4">
        <f t="shared" si="17"/>
        <v>0.11727751342881094</v>
      </c>
    </row>
    <row r="87" spans="1:15" x14ac:dyDescent="0.25">
      <c r="A87" s="1">
        <f>Forecast_Data!C81</f>
        <v>2012</v>
      </c>
      <c r="B87" s="1">
        <v>1</v>
      </c>
      <c r="C87" s="1">
        <f>Forecast_Data!E81</f>
        <v>0</v>
      </c>
      <c r="D87" s="1">
        <f>Forecast_Data!F81</f>
        <v>1</v>
      </c>
      <c r="E87" s="1">
        <f>Forecast_Data!G81</f>
        <v>0</v>
      </c>
      <c r="F87" s="1">
        <f>Forecast_Data!H81</f>
        <v>1</v>
      </c>
      <c r="G87" s="1">
        <f>Forecast_Data!I81</f>
        <v>0</v>
      </c>
      <c r="H87" s="1">
        <f>Forecast_Data!J81</f>
        <v>36</v>
      </c>
      <c r="I87" s="1">
        <f>Forecast_Data!K81</f>
        <v>1</v>
      </c>
      <c r="J87" s="1" t="str">
        <f>Forecast_Data!L81</f>
        <v>Adam Vinatieri</v>
      </c>
      <c r="K87" s="2">
        <f>$U$41+(VLOOKUP(J87,Estimates!$C$9:$F$35,4,FALSE)-$U$41)*VLOOKUP(J87,$T$45:$Z$80,5,FALSE)</f>
        <v>14.26307927262248</v>
      </c>
      <c r="L87" s="2">
        <f t="shared" si="14"/>
        <v>0.3306</v>
      </c>
      <c r="M87" s="13">
        <f t="shared" si="15"/>
        <v>0.86421578072029415</v>
      </c>
      <c r="N87" s="13">
        <f t="shared" si="16"/>
        <v>0.13578421927970585</v>
      </c>
      <c r="O87" s="4">
        <f t="shared" si="17"/>
        <v>1.8437354205399242E-2</v>
      </c>
    </row>
    <row r="88" spans="1:15" x14ac:dyDescent="0.25">
      <c r="A88" s="1">
        <f>Forecast_Data!C82</f>
        <v>2012</v>
      </c>
      <c r="B88" s="1">
        <v>1</v>
      </c>
      <c r="C88" s="1">
        <f>Forecast_Data!E82</f>
        <v>0</v>
      </c>
      <c r="D88" s="1">
        <f>Forecast_Data!F82</f>
        <v>1</v>
      </c>
      <c r="E88" s="1">
        <f>Forecast_Data!G82</f>
        <v>0</v>
      </c>
      <c r="F88" s="1">
        <f>Forecast_Data!H82</f>
        <v>0</v>
      </c>
      <c r="G88" s="1">
        <f>Forecast_Data!I82</f>
        <v>0</v>
      </c>
      <c r="H88" s="1">
        <f>Forecast_Data!J82</f>
        <v>47</v>
      </c>
      <c r="I88" s="1">
        <f>Forecast_Data!K82</f>
        <v>1</v>
      </c>
      <c r="J88" s="1" t="str">
        <f>Forecast_Data!L82</f>
        <v>Adam Vinatieri</v>
      </c>
      <c r="K88" s="2">
        <f>$U$41+(VLOOKUP(J88,Estimates!$C$9:$F$35,4,FALSE)-$U$41)*VLOOKUP(J88,$T$45:$Z$80,5,FALSE)</f>
        <v>14.26307927262248</v>
      </c>
      <c r="L88" s="2">
        <f t="shared" si="14"/>
        <v>0.3306</v>
      </c>
      <c r="M88" s="13">
        <f t="shared" si="15"/>
        <v>0.72923698258729286</v>
      </c>
      <c r="N88" s="13">
        <f t="shared" si="16"/>
        <v>0.27076301741270714</v>
      </c>
      <c r="O88" s="4">
        <f t="shared" si="17"/>
        <v>7.3312611598433955E-2</v>
      </c>
    </row>
    <row r="89" spans="1:15" x14ac:dyDescent="0.25">
      <c r="A89" s="1">
        <f>Forecast_Data!C83</f>
        <v>2012</v>
      </c>
      <c r="B89" s="1">
        <v>1</v>
      </c>
      <c r="C89" s="1">
        <f>Forecast_Data!E83</f>
        <v>0</v>
      </c>
      <c r="D89" s="1">
        <f>Forecast_Data!F83</f>
        <v>1</v>
      </c>
      <c r="E89" s="1">
        <f>Forecast_Data!G83</f>
        <v>0</v>
      </c>
      <c r="F89" s="1">
        <f>Forecast_Data!H83</f>
        <v>0</v>
      </c>
      <c r="G89" s="1">
        <f>Forecast_Data!I83</f>
        <v>0</v>
      </c>
      <c r="H89" s="1">
        <f>Forecast_Data!J83</f>
        <v>52</v>
      </c>
      <c r="I89" s="1">
        <f>Forecast_Data!K83</f>
        <v>1</v>
      </c>
      <c r="J89" s="1" t="str">
        <f>Forecast_Data!L83</f>
        <v>Adam Vinatieri</v>
      </c>
      <c r="K89" s="2">
        <f>$U$41+(VLOOKUP(J89,Estimates!$C$9:$F$35,4,FALSE)-$U$41)*VLOOKUP(J89,$T$45:$Z$80,5,FALSE)</f>
        <v>14.26307927262248</v>
      </c>
      <c r="L89" s="2">
        <f t="shared" si="14"/>
        <v>0.3306</v>
      </c>
      <c r="M89" s="13">
        <f t="shared" si="15"/>
        <v>0.60261268461435169</v>
      </c>
      <c r="N89" s="13">
        <f t="shared" si="16"/>
        <v>0.39738731538564831</v>
      </c>
      <c r="O89" s="4">
        <f t="shared" si="17"/>
        <v>0.1579166784294127</v>
      </c>
    </row>
    <row r="90" spans="1:15" x14ac:dyDescent="0.25">
      <c r="A90" s="1">
        <f>Forecast_Data!C84</f>
        <v>2012</v>
      </c>
      <c r="B90" s="1">
        <v>1</v>
      </c>
      <c r="C90" s="1">
        <f>Forecast_Data!E84</f>
        <v>0</v>
      </c>
      <c r="D90" s="1">
        <f>Forecast_Data!F84</f>
        <v>1</v>
      </c>
      <c r="E90" s="1">
        <f>Forecast_Data!G84</f>
        <v>0</v>
      </c>
      <c r="F90" s="1">
        <f>Forecast_Data!H84</f>
        <v>0</v>
      </c>
      <c r="G90" s="1">
        <f>Forecast_Data!I84</f>
        <v>0</v>
      </c>
      <c r="H90" s="1">
        <f>Forecast_Data!J84</f>
        <v>26</v>
      </c>
      <c r="I90" s="1">
        <f>Forecast_Data!K84</f>
        <v>1</v>
      </c>
      <c r="J90" s="1" t="str">
        <f>Forecast_Data!L84</f>
        <v>Adam Vinatieri</v>
      </c>
      <c r="K90" s="2">
        <f>$U$41+(VLOOKUP(J90,Estimates!$C$9:$F$35,4,FALSE)-$U$41)*VLOOKUP(J90,$T$45:$Z$80,5,FALSE)</f>
        <v>14.26307927262248</v>
      </c>
      <c r="L90" s="2">
        <f t="shared" si="14"/>
        <v>0.3306</v>
      </c>
      <c r="M90" s="13">
        <f t="shared" si="15"/>
        <v>0.97089629013435075</v>
      </c>
      <c r="N90" s="13">
        <f t="shared" si="16"/>
        <v>2.9103709865649252E-2</v>
      </c>
      <c r="O90" s="4">
        <f t="shared" si="17"/>
        <v>8.4702592794388964E-4</v>
      </c>
    </row>
    <row r="91" spans="1:15" x14ac:dyDescent="0.25">
      <c r="A91" s="1">
        <f>Forecast_Data!C85</f>
        <v>2012</v>
      </c>
      <c r="B91" s="1">
        <v>1</v>
      </c>
      <c r="C91" s="1">
        <f>Forecast_Data!E85</f>
        <v>0</v>
      </c>
      <c r="D91" s="1">
        <f>Forecast_Data!F85</f>
        <v>1</v>
      </c>
      <c r="E91" s="1">
        <f>Forecast_Data!G85</f>
        <v>0</v>
      </c>
      <c r="F91" s="1">
        <f>Forecast_Data!H85</f>
        <v>0</v>
      </c>
      <c r="G91" s="1">
        <f>Forecast_Data!I85</f>
        <v>0</v>
      </c>
      <c r="H91" s="1">
        <f>Forecast_Data!J85</f>
        <v>40</v>
      </c>
      <c r="I91" s="1">
        <f>Forecast_Data!K85</f>
        <v>0</v>
      </c>
      <c r="J91" s="1" t="str">
        <f>Forecast_Data!L85</f>
        <v>Adam Vinatieri</v>
      </c>
      <c r="K91" s="2">
        <f>$U$41+(VLOOKUP(J91,Estimates!$C$9:$F$35,4,FALSE)-$U$41)*VLOOKUP(J91,$T$45:$Z$80,5,FALSE)</f>
        <v>14.26307927262248</v>
      </c>
      <c r="L91" s="2">
        <f t="shared" si="14"/>
        <v>0.3306</v>
      </c>
      <c r="M91" s="13">
        <f t="shared" si="15"/>
        <v>0.84216679221805546</v>
      </c>
      <c r="N91" s="13">
        <f t="shared" si="16"/>
        <v>-0.84216679221805546</v>
      </c>
      <c r="O91" s="4">
        <f t="shared" si="17"/>
        <v>0.70924490591484934</v>
      </c>
    </row>
    <row r="92" spans="1:15" x14ac:dyDescent="0.25">
      <c r="A92" s="1">
        <f>Forecast_Data!C86</f>
        <v>2013</v>
      </c>
      <c r="B92" s="1">
        <v>1</v>
      </c>
      <c r="C92" s="1">
        <f>Forecast_Data!E86</f>
        <v>0</v>
      </c>
      <c r="D92" s="1">
        <f>Forecast_Data!F86</f>
        <v>0</v>
      </c>
      <c r="E92" s="1">
        <f>Forecast_Data!G86</f>
        <v>0</v>
      </c>
      <c r="F92" s="1">
        <f>Forecast_Data!H86</f>
        <v>0</v>
      </c>
      <c r="G92" s="1">
        <f>Forecast_Data!I86</f>
        <v>0</v>
      </c>
      <c r="H92" s="1">
        <f>Forecast_Data!J86</f>
        <v>52</v>
      </c>
      <c r="I92" s="1">
        <f>Forecast_Data!K86</f>
        <v>0</v>
      </c>
      <c r="J92" s="1" t="str">
        <f>Forecast_Data!L86</f>
        <v>Adam Vinatieri</v>
      </c>
      <c r="K92" s="2">
        <f>$U$41+(VLOOKUP(J92,Estimates!$C$9:$F$35,4,FALSE)-$U$41)*VLOOKUP(J92,$T$45:$Z$80,5,FALSE)</f>
        <v>14.26307927262248</v>
      </c>
      <c r="L92" s="2">
        <f t="shared" si="14"/>
        <v>0.37260000000000004</v>
      </c>
      <c r="M92" s="13">
        <f t="shared" si="15"/>
        <v>0.69441116958072457</v>
      </c>
      <c r="N92" s="13">
        <f t="shared" si="16"/>
        <v>-0.69441116958072457</v>
      </c>
      <c r="O92" s="4">
        <f t="shared" si="17"/>
        <v>0.48220687243846982</v>
      </c>
    </row>
    <row r="93" spans="1:15" x14ac:dyDescent="0.25">
      <c r="A93" s="1">
        <f>Forecast_Data!C87</f>
        <v>2013</v>
      </c>
      <c r="B93" s="1">
        <v>1</v>
      </c>
      <c r="C93" s="1">
        <f>Forecast_Data!E87</f>
        <v>0</v>
      </c>
      <c r="D93" s="1">
        <f>Forecast_Data!F87</f>
        <v>0</v>
      </c>
      <c r="E93" s="1">
        <f>Forecast_Data!G87</f>
        <v>0</v>
      </c>
      <c r="F93" s="1">
        <f>Forecast_Data!H87</f>
        <v>0</v>
      </c>
      <c r="G93" s="1">
        <f>Forecast_Data!I87</f>
        <v>0</v>
      </c>
      <c r="H93" s="1">
        <f>Forecast_Data!J87</f>
        <v>30</v>
      </c>
      <c r="I93" s="1">
        <f>Forecast_Data!K87</f>
        <v>1</v>
      </c>
      <c r="J93" s="1" t="str">
        <f>Forecast_Data!L87</f>
        <v>Adam Vinatieri</v>
      </c>
      <c r="K93" s="2">
        <f>$U$41+(VLOOKUP(J93,Estimates!$C$9:$F$35,4,FALSE)-$U$41)*VLOOKUP(J93,$T$45:$Z$80,5,FALSE)</f>
        <v>14.26307927262248</v>
      </c>
      <c r="L93" s="2">
        <f t="shared" si="14"/>
        <v>0.37260000000000004</v>
      </c>
      <c r="M93" s="13">
        <f t="shared" si="15"/>
        <v>0.96252419377684806</v>
      </c>
      <c r="N93" s="13">
        <f t="shared" si="16"/>
        <v>3.7475806223151942E-2</v>
      </c>
      <c r="O93" s="4">
        <f t="shared" si="17"/>
        <v>1.4044360520752339E-3</v>
      </c>
    </row>
    <row r="94" spans="1:15" x14ac:dyDescent="0.25">
      <c r="A94" s="1">
        <f>Forecast_Data!C88</f>
        <v>2013</v>
      </c>
      <c r="B94" s="1">
        <v>1</v>
      </c>
      <c r="C94" s="1">
        <f>Forecast_Data!E88</f>
        <v>0</v>
      </c>
      <c r="D94" s="1">
        <f>Forecast_Data!F88</f>
        <v>0</v>
      </c>
      <c r="E94" s="1">
        <f>Forecast_Data!G88</f>
        <v>0</v>
      </c>
      <c r="F94" s="1">
        <f>Forecast_Data!H88</f>
        <v>0</v>
      </c>
      <c r="G94" s="1">
        <f>Forecast_Data!I88</f>
        <v>0</v>
      </c>
      <c r="H94" s="1">
        <f>Forecast_Data!J88</f>
        <v>38</v>
      </c>
      <c r="I94" s="1">
        <f>Forecast_Data!K88</f>
        <v>1</v>
      </c>
      <c r="J94" s="1" t="str">
        <f>Forecast_Data!L88</f>
        <v>Adam Vinatieri</v>
      </c>
      <c r="K94" s="2">
        <f>$U$41+(VLOOKUP(J94,Estimates!$C$9:$F$35,4,FALSE)-$U$41)*VLOOKUP(J94,$T$45:$Z$80,5,FALSE)</f>
        <v>14.26307927262248</v>
      </c>
      <c r="L94" s="2">
        <f t="shared" si="14"/>
        <v>0.37260000000000004</v>
      </c>
      <c r="M94" s="13">
        <f t="shared" si="15"/>
        <v>0.90701086954236265</v>
      </c>
      <c r="N94" s="13">
        <f t="shared" si="16"/>
        <v>9.2989130457637348E-2</v>
      </c>
      <c r="O94" s="4">
        <f t="shared" si="17"/>
        <v>8.6469783832674972E-3</v>
      </c>
    </row>
    <row r="95" spans="1:15" x14ac:dyDescent="0.25">
      <c r="A95" s="1">
        <f>Forecast_Data!C89</f>
        <v>2013</v>
      </c>
      <c r="B95" s="1">
        <v>1</v>
      </c>
      <c r="C95" s="1">
        <f>Forecast_Data!E89</f>
        <v>0</v>
      </c>
      <c r="D95" s="1">
        <f>Forecast_Data!F89</f>
        <v>0</v>
      </c>
      <c r="E95" s="1">
        <f>Forecast_Data!G89</f>
        <v>0</v>
      </c>
      <c r="F95" s="1">
        <f>Forecast_Data!H89</f>
        <v>1</v>
      </c>
      <c r="G95" s="1">
        <f>Forecast_Data!I89</f>
        <v>0</v>
      </c>
      <c r="H95" s="1">
        <f>Forecast_Data!J89</f>
        <v>43</v>
      </c>
      <c r="I95" s="1">
        <f>Forecast_Data!K89</f>
        <v>1</v>
      </c>
      <c r="J95" s="1" t="str">
        <f>Forecast_Data!L89</f>
        <v>Adam Vinatieri</v>
      </c>
      <c r="K95" s="2">
        <f>$U$41+(VLOOKUP(J95,Estimates!$C$9:$F$35,4,FALSE)-$U$41)*VLOOKUP(J95,$T$45:$Z$80,5,FALSE)</f>
        <v>14.26307927262248</v>
      </c>
      <c r="L95" s="2">
        <f t="shared" si="14"/>
        <v>0.37260000000000004</v>
      </c>
      <c r="M95" s="13">
        <f t="shared" si="15"/>
        <v>0.82600859104507718</v>
      </c>
      <c r="N95" s="13">
        <f t="shared" si="16"/>
        <v>0.17399140895492282</v>
      </c>
      <c r="O95" s="4">
        <f t="shared" si="17"/>
        <v>3.0273010390119197E-2</v>
      </c>
    </row>
    <row r="96" spans="1:15" x14ac:dyDescent="0.25">
      <c r="A96" s="1">
        <f>Forecast_Data!C90</f>
        <v>2013</v>
      </c>
      <c r="B96" s="1">
        <v>1</v>
      </c>
      <c r="C96" s="1">
        <f>Forecast_Data!E90</f>
        <v>0</v>
      </c>
      <c r="D96" s="1">
        <f>Forecast_Data!F90</f>
        <v>0</v>
      </c>
      <c r="E96" s="1">
        <f>Forecast_Data!G90</f>
        <v>0</v>
      </c>
      <c r="F96" s="1">
        <f>Forecast_Data!H90</f>
        <v>1</v>
      </c>
      <c r="G96" s="1">
        <f>Forecast_Data!I90</f>
        <v>0</v>
      </c>
      <c r="H96" s="1">
        <f>Forecast_Data!J90</f>
        <v>41</v>
      </c>
      <c r="I96" s="1">
        <f>Forecast_Data!K90</f>
        <v>1</v>
      </c>
      <c r="J96" s="1" t="str">
        <f>Forecast_Data!L90</f>
        <v>Adam Vinatieri</v>
      </c>
      <c r="K96" s="2">
        <f>$U$41+(VLOOKUP(J96,Estimates!$C$9:$F$35,4,FALSE)-$U$41)*VLOOKUP(J96,$T$45:$Z$80,5,FALSE)</f>
        <v>14.26307927262248</v>
      </c>
      <c r="L96" s="2">
        <f t="shared" si="14"/>
        <v>0.37260000000000004</v>
      </c>
      <c r="M96" s="13">
        <f t="shared" si="15"/>
        <v>0.85185283847105142</v>
      </c>
      <c r="N96" s="13">
        <f t="shared" si="16"/>
        <v>0.14814716152894858</v>
      </c>
      <c r="O96" s="4">
        <f t="shared" si="17"/>
        <v>2.1947581469084383E-2</v>
      </c>
    </row>
    <row r="97" spans="1:15" x14ac:dyDescent="0.25">
      <c r="A97" s="1">
        <f>Forecast_Data!C91</f>
        <v>2013</v>
      </c>
      <c r="B97" s="1">
        <v>1</v>
      </c>
      <c r="C97" s="1">
        <f>Forecast_Data!E91</f>
        <v>0</v>
      </c>
      <c r="D97" s="1">
        <f>Forecast_Data!F91</f>
        <v>0</v>
      </c>
      <c r="E97" s="1">
        <f>Forecast_Data!G91</f>
        <v>0</v>
      </c>
      <c r="F97" s="1">
        <f>Forecast_Data!H91</f>
        <v>1</v>
      </c>
      <c r="G97" s="1">
        <f>Forecast_Data!I91</f>
        <v>0</v>
      </c>
      <c r="H97" s="1">
        <f>Forecast_Data!J91</f>
        <v>51</v>
      </c>
      <c r="I97" s="1">
        <f>Forecast_Data!K91</f>
        <v>0</v>
      </c>
      <c r="J97" s="1" t="str">
        <f>Forecast_Data!L91</f>
        <v>Adam Vinatieri</v>
      </c>
      <c r="K97" s="2">
        <f>$U$41+(VLOOKUP(J97,Estimates!$C$9:$F$35,4,FALSE)-$U$41)*VLOOKUP(J97,$T$45:$Z$80,5,FALSE)</f>
        <v>14.26307927262248</v>
      </c>
      <c r="L97" s="2">
        <f t="shared" si="14"/>
        <v>0.37260000000000004</v>
      </c>
      <c r="M97" s="13">
        <f t="shared" si="15"/>
        <v>0.67119121837966389</v>
      </c>
      <c r="N97" s="13">
        <f t="shared" si="16"/>
        <v>-0.67119121837966389</v>
      </c>
      <c r="O97" s="4">
        <f t="shared" si="17"/>
        <v>0.45049765162997768</v>
      </c>
    </row>
    <row r="98" spans="1:15" x14ac:dyDescent="0.25">
      <c r="A98" s="1">
        <f>Forecast_Data!C92</f>
        <v>2013</v>
      </c>
      <c r="B98" s="1">
        <v>1</v>
      </c>
      <c r="C98" s="1">
        <f>Forecast_Data!E92</f>
        <v>0</v>
      </c>
      <c r="D98" s="1">
        <f>Forecast_Data!F92</f>
        <v>0</v>
      </c>
      <c r="E98" s="1">
        <f>Forecast_Data!G92</f>
        <v>1</v>
      </c>
      <c r="F98" s="1">
        <f>Forecast_Data!H92</f>
        <v>1</v>
      </c>
      <c r="G98" s="1">
        <f>Forecast_Data!I92</f>
        <v>0</v>
      </c>
      <c r="H98" s="1">
        <f>Forecast_Data!J92</f>
        <v>30</v>
      </c>
      <c r="I98" s="1">
        <f>Forecast_Data!K92</f>
        <v>1</v>
      </c>
      <c r="J98" s="1" t="str">
        <f>Forecast_Data!L92</f>
        <v>Adam Vinatieri</v>
      </c>
      <c r="K98" s="2">
        <f>$U$41+(VLOOKUP(J98,Estimates!$C$9:$F$35,4,FALSE)-$U$41)*VLOOKUP(J98,$T$45:$Z$80,5,FALSE)</f>
        <v>14.26307927262248</v>
      </c>
      <c r="L98" s="2">
        <f t="shared" si="14"/>
        <v>0.37260000000000004</v>
      </c>
      <c r="M98" s="13">
        <f t="shared" si="15"/>
        <v>0.94336798488416562</v>
      </c>
      <c r="N98" s="13">
        <f t="shared" si="16"/>
        <v>5.6632015115834378E-2</v>
      </c>
      <c r="O98" s="4">
        <f t="shared" si="17"/>
        <v>3.2071851360800934E-3</v>
      </c>
    </row>
    <row r="99" spans="1:15" x14ac:dyDescent="0.25">
      <c r="A99" s="1">
        <f>Forecast_Data!C93</f>
        <v>2013</v>
      </c>
      <c r="B99" s="1">
        <v>1</v>
      </c>
      <c r="C99" s="1">
        <f>Forecast_Data!E93</f>
        <v>0</v>
      </c>
      <c r="D99" s="1">
        <f>Forecast_Data!F93</f>
        <v>0</v>
      </c>
      <c r="E99" s="1">
        <f>Forecast_Data!G93</f>
        <v>1</v>
      </c>
      <c r="F99" s="1">
        <f>Forecast_Data!H93</f>
        <v>1</v>
      </c>
      <c r="G99" s="1">
        <f>Forecast_Data!I93</f>
        <v>0</v>
      </c>
      <c r="H99" s="1">
        <f>Forecast_Data!J93</f>
        <v>50</v>
      </c>
      <c r="I99" s="1">
        <f>Forecast_Data!K93</f>
        <v>1</v>
      </c>
      <c r="J99" s="1" t="str">
        <f>Forecast_Data!L93</f>
        <v>Adam Vinatieri</v>
      </c>
      <c r="K99" s="2">
        <f>$U$41+(VLOOKUP(J99,Estimates!$C$9:$F$35,4,FALSE)-$U$41)*VLOOKUP(J99,$T$45:$Z$80,5,FALSE)</f>
        <v>14.26307927262248</v>
      </c>
      <c r="L99" s="2">
        <f t="shared" si="14"/>
        <v>0.37260000000000004</v>
      </c>
      <c r="M99" s="13">
        <f t="shared" si="15"/>
        <v>0.65320719429201202</v>
      </c>
      <c r="N99" s="13">
        <f t="shared" si="16"/>
        <v>0.34679280570798798</v>
      </c>
      <c r="O99" s="4">
        <f t="shared" si="17"/>
        <v>0.1202652500908183</v>
      </c>
    </row>
    <row r="100" spans="1:15" x14ac:dyDescent="0.25">
      <c r="A100" s="1">
        <f>Forecast_Data!C94</f>
        <v>2013</v>
      </c>
      <c r="B100" s="1">
        <v>1</v>
      </c>
      <c r="C100" s="1">
        <f>Forecast_Data!E94</f>
        <v>0</v>
      </c>
      <c r="D100" s="1">
        <f>Forecast_Data!F94</f>
        <v>0</v>
      </c>
      <c r="E100" s="1">
        <f>Forecast_Data!G94</f>
        <v>1</v>
      </c>
      <c r="F100" s="1">
        <f>Forecast_Data!H94</f>
        <v>1</v>
      </c>
      <c r="G100" s="1">
        <f>Forecast_Data!I94</f>
        <v>0</v>
      </c>
      <c r="H100" s="1">
        <f>Forecast_Data!J94</f>
        <v>51</v>
      </c>
      <c r="I100" s="1">
        <f>Forecast_Data!K94</f>
        <v>1</v>
      </c>
      <c r="J100" s="1" t="str">
        <f>Forecast_Data!L94</f>
        <v>Adam Vinatieri</v>
      </c>
      <c r="K100" s="2">
        <f>$U$41+(VLOOKUP(J100,Estimates!$C$9:$F$35,4,FALSE)-$U$41)*VLOOKUP(J100,$T$45:$Z$80,5,FALSE)</f>
        <v>14.26307927262248</v>
      </c>
      <c r="L100" s="2">
        <f t="shared" si="14"/>
        <v>0.37260000000000004</v>
      </c>
      <c r="M100" s="13">
        <f t="shared" si="15"/>
        <v>0.62564144962780122</v>
      </c>
      <c r="N100" s="13">
        <f t="shared" si="16"/>
        <v>0.37435855037219878</v>
      </c>
      <c r="O100" s="4">
        <f t="shared" si="17"/>
        <v>0.14014432423677409</v>
      </c>
    </row>
    <row r="101" spans="1:15" x14ac:dyDescent="0.25">
      <c r="A101" s="1">
        <f>Forecast_Data!C95</f>
        <v>2013</v>
      </c>
      <c r="B101" s="1">
        <v>1</v>
      </c>
      <c r="C101" s="1">
        <f>Forecast_Data!E95</f>
        <v>0</v>
      </c>
      <c r="D101" s="1">
        <f>Forecast_Data!F95</f>
        <v>0</v>
      </c>
      <c r="E101" s="1">
        <f>Forecast_Data!G95</f>
        <v>1</v>
      </c>
      <c r="F101" s="1">
        <f>Forecast_Data!H95</f>
        <v>0</v>
      </c>
      <c r="G101" s="1">
        <f>Forecast_Data!I95</f>
        <v>0</v>
      </c>
      <c r="H101" s="1">
        <f>Forecast_Data!J95</f>
        <v>27</v>
      </c>
      <c r="I101" s="1">
        <f>Forecast_Data!K95</f>
        <v>1</v>
      </c>
      <c r="J101" s="1" t="str">
        <f>Forecast_Data!L95</f>
        <v>Adam Vinatieri</v>
      </c>
      <c r="K101" s="2">
        <f>$U$41+(VLOOKUP(J101,Estimates!$C$9:$F$35,4,FALSE)-$U$41)*VLOOKUP(J101,$T$45:$Z$80,5,FALSE)</f>
        <v>14.26307927262248</v>
      </c>
      <c r="L101" s="2">
        <f t="shared" si="14"/>
        <v>0.37260000000000004</v>
      </c>
      <c r="M101" s="13">
        <f t="shared" si="15"/>
        <v>0.97153263574767956</v>
      </c>
      <c r="N101" s="13">
        <f t="shared" si="16"/>
        <v>2.8467364252320437E-2</v>
      </c>
      <c r="O101" s="4">
        <f t="shared" si="17"/>
        <v>8.1039082747429148E-4</v>
      </c>
    </row>
    <row r="102" spans="1:15" x14ac:dyDescent="0.25">
      <c r="A102" s="1">
        <f>Forecast_Data!C96</f>
        <v>2013</v>
      </c>
      <c r="B102" s="1">
        <v>1</v>
      </c>
      <c r="C102" s="1">
        <f>Forecast_Data!E96</f>
        <v>0</v>
      </c>
      <c r="D102" s="1">
        <f>Forecast_Data!F96</f>
        <v>0</v>
      </c>
      <c r="E102" s="1">
        <f>Forecast_Data!G96</f>
        <v>1</v>
      </c>
      <c r="F102" s="1">
        <f>Forecast_Data!H96</f>
        <v>0</v>
      </c>
      <c r="G102" s="1">
        <f>Forecast_Data!I96</f>
        <v>0</v>
      </c>
      <c r="H102" s="1">
        <f>Forecast_Data!J96</f>
        <v>52</v>
      </c>
      <c r="I102" s="1">
        <f>Forecast_Data!K96</f>
        <v>1</v>
      </c>
      <c r="J102" s="1" t="str">
        <f>Forecast_Data!L96</f>
        <v>Adam Vinatieri</v>
      </c>
      <c r="K102" s="2">
        <f>$U$41+(VLOOKUP(J102,Estimates!$C$9:$F$35,4,FALSE)-$U$41)*VLOOKUP(J102,$T$45:$Z$80,5,FALSE)</f>
        <v>14.26307927262248</v>
      </c>
      <c r="L102" s="2">
        <f t="shared" si="14"/>
        <v>0.37260000000000004</v>
      </c>
      <c r="M102" s="13">
        <f t="shared" si="15"/>
        <v>0.65040262400187088</v>
      </c>
      <c r="N102" s="13">
        <f t="shared" si="16"/>
        <v>0.34959737599812912</v>
      </c>
      <c r="O102" s="4">
        <f t="shared" si="17"/>
        <v>0.12221832530477726</v>
      </c>
    </row>
    <row r="103" spans="1:15" x14ac:dyDescent="0.25">
      <c r="A103" s="1">
        <f>Forecast_Data!C97</f>
        <v>2013</v>
      </c>
      <c r="B103" s="1">
        <v>1</v>
      </c>
      <c r="C103" s="1">
        <f>Forecast_Data!E97</f>
        <v>0</v>
      </c>
      <c r="D103" s="1">
        <f>Forecast_Data!F97</f>
        <v>0</v>
      </c>
      <c r="E103" s="1">
        <f>Forecast_Data!G97</f>
        <v>1</v>
      </c>
      <c r="F103" s="1">
        <f>Forecast_Data!H97</f>
        <v>0</v>
      </c>
      <c r="G103" s="1">
        <f>Forecast_Data!I97</f>
        <v>0</v>
      </c>
      <c r="H103" s="1">
        <f>Forecast_Data!J97</f>
        <v>42</v>
      </c>
      <c r="I103" s="1">
        <f>Forecast_Data!K97</f>
        <v>1</v>
      </c>
      <c r="J103" s="1" t="str">
        <f>Forecast_Data!L97</f>
        <v>Adam Vinatieri</v>
      </c>
      <c r="K103" s="2">
        <f>$U$41+(VLOOKUP(J103,Estimates!$C$9:$F$35,4,FALSE)-$U$41)*VLOOKUP(J103,$T$45:$Z$80,5,FALSE)</f>
        <v>14.26307927262248</v>
      </c>
      <c r="L103" s="2">
        <f t="shared" si="14"/>
        <v>0.37260000000000004</v>
      </c>
      <c r="M103" s="13">
        <f t="shared" si="15"/>
        <v>0.84373456258758439</v>
      </c>
      <c r="N103" s="13">
        <f t="shared" si="16"/>
        <v>0.15626543741241561</v>
      </c>
      <c r="O103" s="4">
        <f t="shared" si="17"/>
        <v>2.441888692969358E-2</v>
      </c>
    </row>
    <row r="104" spans="1:15" x14ac:dyDescent="0.25">
      <c r="A104" s="1">
        <f>Forecast_Data!C98</f>
        <v>2013</v>
      </c>
      <c r="B104" s="1">
        <v>1</v>
      </c>
      <c r="C104" s="1">
        <f>Forecast_Data!E98</f>
        <v>0</v>
      </c>
      <c r="D104" s="1">
        <f>Forecast_Data!F98</f>
        <v>1</v>
      </c>
      <c r="E104" s="1">
        <f>Forecast_Data!G98</f>
        <v>0</v>
      </c>
      <c r="F104" s="1">
        <f>Forecast_Data!H98</f>
        <v>1</v>
      </c>
      <c r="G104" s="1">
        <f>Forecast_Data!I98</f>
        <v>0</v>
      </c>
      <c r="H104" s="1">
        <f>Forecast_Data!J98</f>
        <v>48</v>
      </c>
      <c r="I104" s="1">
        <f>Forecast_Data!K98</f>
        <v>1</v>
      </c>
      <c r="J104" s="1" t="str">
        <f>Forecast_Data!L98</f>
        <v>Adam Vinatieri</v>
      </c>
      <c r="K104" s="2">
        <f>$U$41+(VLOOKUP(J104,Estimates!$C$9:$F$35,4,FALSE)-$U$41)*VLOOKUP(J104,$T$45:$Z$80,5,FALSE)</f>
        <v>14.26307927262248</v>
      </c>
      <c r="L104" s="2">
        <f t="shared" si="14"/>
        <v>0.37260000000000004</v>
      </c>
      <c r="M104" s="13">
        <f t="shared" si="15"/>
        <v>0.66693599711270357</v>
      </c>
      <c r="N104" s="13">
        <f t="shared" si="16"/>
        <v>0.33306400288729643</v>
      </c>
      <c r="O104" s="4">
        <f t="shared" si="17"/>
        <v>0.110931630019309</v>
      </c>
    </row>
    <row r="105" spans="1:15" x14ac:dyDescent="0.25">
      <c r="A105" s="1">
        <f>Forecast_Data!C99</f>
        <v>2013</v>
      </c>
      <c r="B105" s="1">
        <v>1</v>
      </c>
      <c r="C105" s="1">
        <f>Forecast_Data!E99</f>
        <v>0</v>
      </c>
      <c r="D105" s="1">
        <f>Forecast_Data!F99</f>
        <v>1</v>
      </c>
      <c r="E105" s="1">
        <f>Forecast_Data!G99</f>
        <v>0</v>
      </c>
      <c r="F105" s="1">
        <f>Forecast_Data!H99</f>
        <v>1</v>
      </c>
      <c r="G105" s="1">
        <f>Forecast_Data!I99</f>
        <v>0</v>
      </c>
      <c r="H105" s="1">
        <f>Forecast_Data!J99</f>
        <v>30</v>
      </c>
      <c r="I105" s="1">
        <f>Forecast_Data!K99</f>
        <v>1</v>
      </c>
      <c r="J105" s="1" t="str">
        <f>Forecast_Data!L99</f>
        <v>Adam Vinatieri</v>
      </c>
      <c r="K105" s="2">
        <f>$U$41+(VLOOKUP(J105,Estimates!$C$9:$F$35,4,FALSE)-$U$41)*VLOOKUP(J105,$T$45:$Z$80,5,FALSE)</f>
        <v>14.26307927262248</v>
      </c>
      <c r="L105" s="2">
        <f t="shared" si="14"/>
        <v>0.37260000000000004</v>
      </c>
      <c r="M105" s="13">
        <f t="shared" si="15"/>
        <v>0.9340378446203591</v>
      </c>
      <c r="N105" s="13">
        <f t="shared" si="16"/>
        <v>6.5962155379640897E-2</v>
      </c>
      <c r="O105" s="4">
        <f t="shared" si="17"/>
        <v>4.3510059423278883E-3</v>
      </c>
    </row>
    <row r="106" spans="1:15" x14ac:dyDescent="0.25">
      <c r="A106" s="1">
        <f>Forecast_Data!C100</f>
        <v>2013</v>
      </c>
      <c r="B106" s="1">
        <v>1</v>
      </c>
      <c r="C106" s="1">
        <f>Forecast_Data!E100</f>
        <v>0</v>
      </c>
      <c r="D106" s="1">
        <f>Forecast_Data!F100</f>
        <v>1</v>
      </c>
      <c r="E106" s="1">
        <f>Forecast_Data!G100</f>
        <v>0</v>
      </c>
      <c r="F106" s="1">
        <f>Forecast_Data!H100</f>
        <v>1</v>
      </c>
      <c r="G106" s="1">
        <f>Forecast_Data!I100</f>
        <v>0</v>
      </c>
      <c r="H106" s="1">
        <f>Forecast_Data!J100</f>
        <v>50</v>
      </c>
      <c r="I106" s="1">
        <f>Forecast_Data!K100</f>
        <v>1</v>
      </c>
      <c r="J106" s="1" t="str">
        <f>Forecast_Data!L100</f>
        <v>Adam Vinatieri</v>
      </c>
      <c r="K106" s="2">
        <f>$U$41+(VLOOKUP(J106,Estimates!$C$9:$F$35,4,FALSE)-$U$41)*VLOOKUP(J106,$T$45:$Z$80,5,FALSE)</f>
        <v>14.26307927262248</v>
      </c>
      <c r="L106" s="2">
        <f t="shared" si="14"/>
        <v>0.37260000000000004</v>
      </c>
      <c r="M106" s="13">
        <f t="shared" si="15"/>
        <v>0.61555431893340151</v>
      </c>
      <c r="N106" s="13">
        <f t="shared" si="16"/>
        <v>0.38444568106659849</v>
      </c>
      <c r="O106" s="4">
        <f t="shared" si="17"/>
        <v>0.14779848169076076</v>
      </c>
    </row>
    <row r="107" spans="1:15" x14ac:dyDescent="0.25">
      <c r="A107" s="1">
        <f>Forecast_Data!C101</f>
        <v>2013</v>
      </c>
      <c r="B107" s="1">
        <v>1</v>
      </c>
      <c r="C107" s="1">
        <f>Forecast_Data!E101</f>
        <v>1</v>
      </c>
      <c r="D107" s="1">
        <f>Forecast_Data!F101</f>
        <v>1</v>
      </c>
      <c r="E107" s="1">
        <f>Forecast_Data!G101</f>
        <v>0</v>
      </c>
      <c r="F107" s="1">
        <f>Forecast_Data!H101</f>
        <v>0</v>
      </c>
      <c r="G107" s="1">
        <f>Forecast_Data!I101</f>
        <v>0</v>
      </c>
      <c r="H107" s="1">
        <f>Forecast_Data!J101</f>
        <v>44</v>
      </c>
      <c r="I107" s="1">
        <f>Forecast_Data!K101</f>
        <v>0</v>
      </c>
      <c r="J107" s="1" t="str">
        <f>Forecast_Data!L101</f>
        <v>Adam Vinatieri</v>
      </c>
      <c r="K107" s="2">
        <f>$U$41+(VLOOKUP(J107,Estimates!$C$9:$F$35,4,FALSE)-$U$41)*VLOOKUP(J107,$T$45:$Z$80,5,FALSE)</f>
        <v>14.26307927262248</v>
      </c>
      <c r="L107" s="2">
        <f t="shared" si="14"/>
        <v>0.37260000000000004</v>
      </c>
      <c r="M107" s="13">
        <f t="shared" si="15"/>
        <v>0.73651167552268626</v>
      </c>
      <c r="N107" s="13">
        <f t="shared" si="16"/>
        <v>-0.73651167552268626</v>
      </c>
      <c r="O107" s="4">
        <f t="shared" si="17"/>
        <v>0.54244944818123464</v>
      </c>
    </row>
    <row r="108" spans="1:15" x14ac:dyDescent="0.25">
      <c r="A108" s="1">
        <f>Forecast_Data!C102</f>
        <v>2013</v>
      </c>
      <c r="B108" s="1">
        <v>1</v>
      </c>
      <c r="C108" s="1">
        <f>Forecast_Data!E102</f>
        <v>0</v>
      </c>
      <c r="D108" s="1">
        <f>Forecast_Data!F102</f>
        <v>1</v>
      </c>
      <c r="E108" s="1">
        <f>Forecast_Data!G102</f>
        <v>1</v>
      </c>
      <c r="F108" s="1">
        <f>Forecast_Data!H102</f>
        <v>1</v>
      </c>
      <c r="G108" s="1">
        <f>Forecast_Data!I102</f>
        <v>0</v>
      </c>
      <c r="H108" s="1">
        <f>Forecast_Data!J102</f>
        <v>34</v>
      </c>
      <c r="I108" s="1">
        <f>Forecast_Data!K102</f>
        <v>0</v>
      </c>
      <c r="J108" s="1" t="str">
        <f>Forecast_Data!L102</f>
        <v>Adam Vinatieri</v>
      </c>
      <c r="K108" s="2">
        <f>$U$41+(VLOOKUP(J108,Estimates!$C$9:$F$35,4,FALSE)-$U$41)*VLOOKUP(J108,$T$45:$Z$80,5,FALSE)</f>
        <v>14.26307927262248</v>
      </c>
      <c r="L108" s="2">
        <f t="shared" si="14"/>
        <v>0.37260000000000004</v>
      </c>
      <c r="M108" s="13">
        <f t="shared" si="15"/>
        <v>0.87220120887876351</v>
      </c>
      <c r="N108" s="13">
        <f t="shared" si="16"/>
        <v>-0.87220120887876351</v>
      </c>
      <c r="O108" s="4">
        <f t="shared" si="17"/>
        <v>0.76073494876957648</v>
      </c>
    </row>
    <row r="109" spans="1:15" x14ac:dyDescent="0.25">
      <c r="A109" s="1">
        <f>Forecast_Data!C103</f>
        <v>2013</v>
      </c>
      <c r="B109" s="1">
        <v>1</v>
      </c>
      <c r="C109" s="1">
        <f>Forecast_Data!E103</f>
        <v>0</v>
      </c>
      <c r="D109" s="1">
        <f>Forecast_Data!F103</f>
        <v>1</v>
      </c>
      <c r="E109" s="1">
        <f>Forecast_Data!G103</f>
        <v>1</v>
      </c>
      <c r="F109" s="1">
        <f>Forecast_Data!H103</f>
        <v>1</v>
      </c>
      <c r="G109" s="1">
        <f>Forecast_Data!I103</f>
        <v>0</v>
      </c>
      <c r="H109" s="1">
        <f>Forecast_Data!J103</f>
        <v>46</v>
      </c>
      <c r="I109" s="1">
        <f>Forecast_Data!K103</f>
        <v>1</v>
      </c>
      <c r="J109" s="1" t="str">
        <f>Forecast_Data!L103</f>
        <v>Adam Vinatieri</v>
      </c>
      <c r="K109" s="2">
        <f>$U$41+(VLOOKUP(J109,Estimates!$C$9:$F$35,4,FALSE)-$U$41)*VLOOKUP(J109,$T$45:$Z$80,5,FALSE)</f>
        <v>14.26307927262248</v>
      </c>
      <c r="L109" s="2">
        <f t="shared" si="14"/>
        <v>0.37260000000000004</v>
      </c>
      <c r="M109" s="13">
        <f t="shared" si="15"/>
        <v>0.66860195435246472</v>
      </c>
      <c r="N109" s="13">
        <f t="shared" si="16"/>
        <v>0.33139804564753528</v>
      </c>
      <c r="O109" s="4">
        <f t="shared" si="17"/>
        <v>0.10982466465900588</v>
      </c>
    </row>
    <row r="110" spans="1:15" x14ac:dyDescent="0.25">
      <c r="A110" s="1">
        <f>Forecast_Data!C104</f>
        <v>2013</v>
      </c>
      <c r="B110" s="1">
        <v>1</v>
      </c>
      <c r="C110" s="1">
        <f>Forecast_Data!E104</f>
        <v>0</v>
      </c>
      <c r="D110" s="1">
        <f>Forecast_Data!F104</f>
        <v>1</v>
      </c>
      <c r="E110" s="1">
        <f>Forecast_Data!G104</f>
        <v>1</v>
      </c>
      <c r="F110" s="1">
        <f>Forecast_Data!H104</f>
        <v>1</v>
      </c>
      <c r="G110" s="1">
        <f>Forecast_Data!I104</f>
        <v>0</v>
      </c>
      <c r="H110" s="1">
        <f>Forecast_Data!J104</f>
        <v>45</v>
      </c>
      <c r="I110" s="1">
        <f>Forecast_Data!K104</f>
        <v>1</v>
      </c>
      <c r="J110" s="1" t="str">
        <f>Forecast_Data!L104</f>
        <v>Adam Vinatieri</v>
      </c>
      <c r="K110" s="2">
        <f>$U$41+(VLOOKUP(J110,Estimates!$C$9:$F$35,4,FALSE)-$U$41)*VLOOKUP(J110,$T$45:$Z$80,5,FALSE)</f>
        <v>14.26307927262248</v>
      </c>
      <c r="L110" s="2">
        <f t="shared" si="14"/>
        <v>0.37260000000000004</v>
      </c>
      <c r="M110" s="13">
        <f t="shared" si="15"/>
        <v>0.69025852361202422</v>
      </c>
      <c r="N110" s="13">
        <f t="shared" si="16"/>
        <v>0.30974147638797578</v>
      </c>
      <c r="O110" s="4">
        <f t="shared" si="17"/>
        <v>9.5939782195002959E-2</v>
      </c>
    </row>
    <row r="111" spans="1:15" x14ac:dyDescent="0.25">
      <c r="A111" s="1">
        <f>Forecast_Data!C105</f>
        <v>2013</v>
      </c>
      <c r="B111" s="1">
        <v>1</v>
      </c>
      <c r="C111" s="1">
        <f>Forecast_Data!E105</f>
        <v>0</v>
      </c>
      <c r="D111" s="1">
        <f>Forecast_Data!F105</f>
        <v>1</v>
      </c>
      <c r="E111" s="1">
        <f>Forecast_Data!G105</f>
        <v>1</v>
      </c>
      <c r="F111" s="1">
        <f>Forecast_Data!H105</f>
        <v>1</v>
      </c>
      <c r="G111" s="1">
        <f>Forecast_Data!I105</f>
        <v>0</v>
      </c>
      <c r="H111" s="1">
        <f>Forecast_Data!J105</f>
        <v>30</v>
      </c>
      <c r="I111" s="1">
        <f>Forecast_Data!K105</f>
        <v>1</v>
      </c>
      <c r="J111" s="1" t="str">
        <f>Forecast_Data!L105</f>
        <v>Adam Vinatieri</v>
      </c>
      <c r="K111" s="2">
        <f>$U$41+(VLOOKUP(J111,Estimates!$C$9:$F$35,4,FALSE)-$U$41)*VLOOKUP(J111,$T$45:$Z$80,5,FALSE)</f>
        <v>14.26307927262248</v>
      </c>
      <c r="L111" s="2">
        <f t="shared" si="14"/>
        <v>0.37260000000000004</v>
      </c>
      <c r="M111" s="13">
        <f t="shared" si="15"/>
        <v>0.92059226848099851</v>
      </c>
      <c r="N111" s="13">
        <f t="shared" si="16"/>
        <v>7.940773151900149E-2</v>
      </c>
      <c r="O111" s="4">
        <f t="shared" si="17"/>
        <v>6.3055878249938229E-3</v>
      </c>
    </row>
    <row r="112" spans="1:15" x14ac:dyDescent="0.25">
      <c r="A112" s="1">
        <f>Forecast_Data!C106</f>
        <v>2013</v>
      </c>
      <c r="B112" s="1">
        <v>1</v>
      </c>
      <c r="C112" s="1">
        <f>Forecast_Data!E106</f>
        <v>1</v>
      </c>
      <c r="D112" s="1">
        <f>Forecast_Data!F106</f>
        <v>0</v>
      </c>
      <c r="E112" s="1">
        <f>Forecast_Data!G106</f>
        <v>1</v>
      </c>
      <c r="F112" s="1">
        <f>Forecast_Data!H106</f>
        <v>0</v>
      </c>
      <c r="G112" s="1">
        <f>Forecast_Data!I106</f>
        <v>0</v>
      </c>
      <c r="H112" s="1">
        <f>Forecast_Data!J106</f>
        <v>36</v>
      </c>
      <c r="I112" s="1">
        <f>Forecast_Data!K106</f>
        <v>1</v>
      </c>
      <c r="J112" s="1" t="str">
        <f>Forecast_Data!L106</f>
        <v>Adam Vinatieri</v>
      </c>
      <c r="K112" s="2">
        <f>$U$41+(VLOOKUP(J112,Estimates!$C$9:$F$35,4,FALSE)-$U$41)*VLOOKUP(J112,$T$45:$Z$80,5,FALSE)</f>
        <v>14.26307927262248</v>
      </c>
      <c r="L112" s="2">
        <f t="shared" si="14"/>
        <v>0.37260000000000004</v>
      </c>
      <c r="M112" s="13">
        <f t="shared" si="15"/>
        <v>0.87913406034403685</v>
      </c>
      <c r="N112" s="13">
        <f t="shared" si="16"/>
        <v>0.12086593965596315</v>
      </c>
      <c r="O112" s="4">
        <f t="shared" si="17"/>
        <v>1.4608575368918925E-2</v>
      </c>
    </row>
    <row r="113" spans="1:15" x14ac:dyDescent="0.25">
      <c r="A113" s="1">
        <f>Forecast_Data!C107</f>
        <v>2013</v>
      </c>
      <c r="B113" s="1">
        <v>1</v>
      </c>
      <c r="C113" s="1">
        <f>Forecast_Data!E107</f>
        <v>1</v>
      </c>
      <c r="D113" s="1">
        <f>Forecast_Data!F107</f>
        <v>0</v>
      </c>
      <c r="E113" s="1">
        <f>Forecast_Data!G107</f>
        <v>1</v>
      </c>
      <c r="F113" s="1">
        <f>Forecast_Data!H107</f>
        <v>0</v>
      </c>
      <c r="G113" s="1">
        <f>Forecast_Data!I107</f>
        <v>0</v>
      </c>
      <c r="H113" s="1">
        <f>Forecast_Data!J107</f>
        <v>21</v>
      </c>
      <c r="I113" s="1">
        <f>Forecast_Data!K107</f>
        <v>1</v>
      </c>
      <c r="J113" s="1" t="str">
        <f>Forecast_Data!L107</f>
        <v>Adam Vinatieri</v>
      </c>
      <c r="K113" s="2">
        <f>$U$41+(VLOOKUP(J113,Estimates!$C$9:$F$35,4,FALSE)-$U$41)*VLOOKUP(J113,$T$45:$Z$80,5,FALSE)</f>
        <v>14.26307927262248</v>
      </c>
      <c r="L113" s="2">
        <f t="shared" si="14"/>
        <v>0.37260000000000004</v>
      </c>
      <c r="M113" s="13">
        <f t="shared" si="15"/>
        <v>0.9890087163172564</v>
      </c>
      <c r="N113" s="13">
        <f t="shared" si="16"/>
        <v>1.0991283682743602E-2</v>
      </c>
      <c r="O113" s="4">
        <f t="shared" si="17"/>
        <v>1.2080831699454576E-4</v>
      </c>
    </row>
    <row r="114" spans="1:15" x14ac:dyDescent="0.25">
      <c r="A114" s="1">
        <f>Forecast_Data!C108</f>
        <v>2014</v>
      </c>
      <c r="B114" s="1">
        <v>1</v>
      </c>
      <c r="C114" s="1">
        <f>Forecast_Data!E108</f>
        <v>0</v>
      </c>
      <c r="D114" s="1">
        <f>Forecast_Data!F108</f>
        <v>0</v>
      </c>
      <c r="E114" s="1">
        <f>Forecast_Data!G108</f>
        <v>0</v>
      </c>
      <c r="F114" s="1">
        <f>Forecast_Data!H108</f>
        <v>1</v>
      </c>
      <c r="G114" s="1">
        <f>Forecast_Data!I108</f>
        <v>1</v>
      </c>
      <c r="H114" s="1">
        <f>Forecast_Data!J108</f>
        <v>25</v>
      </c>
      <c r="I114" s="1">
        <f>Forecast_Data!K108</f>
        <v>1</v>
      </c>
      <c r="J114" s="1" t="str">
        <f>Forecast_Data!L108</f>
        <v>Adam Vinatieri</v>
      </c>
      <c r="K114" s="2">
        <f>$U$41+(VLOOKUP(J114,Estimates!$C$9:$F$35,4,FALSE)-$U$41)*VLOOKUP(J114,$T$45:$Z$80,5,FALSE)</f>
        <v>14.26307927262248</v>
      </c>
      <c r="L114" s="2">
        <f t="shared" si="14"/>
        <v>0.41460000000000008</v>
      </c>
      <c r="M114" s="13">
        <f t="shared" si="15"/>
        <v>0.99255636419304583</v>
      </c>
      <c r="N114" s="13">
        <f t="shared" si="16"/>
        <v>7.4436358069541742E-3</v>
      </c>
      <c r="O114" s="4">
        <f t="shared" si="17"/>
        <v>5.5407714026570319E-5</v>
      </c>
    </row>
    <row r="115" spans="1:15" x14ac:dyDescent="0.25">
      <c r="A115" s="1">
        <f>Forecast_Data!C109</f>
        <v>2014</v>
      </c>
      <c r="B115" s="1">
        <v>1</v>
      </c>
      <c r="C115" s="1">
        <f>Forecast_Data!E109</f>
        <v>0</v>
      </c>
      <c r="D115" s="1">
        <f>Forecast_Data!F109</f>
        <v>0</v>
      </c>
      <c r="E115" s="1">
        <f>Forecast_Data!G109</f>
        <v>0</v>
      </c>
      <c r="F115" s="1">
        <f>Forecast_Data!H109</f>
        <v>0</v>
      </c>
      <c r="G115" s="1">
        <f>Forecast_Data!I109</f>
        <v>0</v>
      </c>
      <c r="H115" s="1">
        <f>Forecast_Data!J109</f>
        <v>31</v>
      </c>
      <c r="I115" s="1">
        <f>Forecast_Data!K109</f>
        <v>1</v>
      </c>
      <c r="J115" s="1" t="str">
        <f>Forecast_Data!L109</f>
        <v>Adam Vinatieri</v>
      </c>
      <c r="K115" s="2">
        <f>$U$41+(VLOOKUP(J115,Estimates!$C$9:$F$35,4,FALSE)-$U$41)*VLOOKUP(J115,$T$45:$Z$80,5,FALSE)</f>
        <v>14.26307927262248</v>
      </c>
      <c r="L115" s="2">
        <f t="shared" si="14"/>
        <v>0.41460000000000008</v>
      </c>
      <c r="M115" s="13">
        <f t="shared" si="15"/>
        <v>0.9586867570484775</v>
      </c>
      <c r="N115" s="13">
        <f t="shared" si="16"/>
        <v>4.13132429515225E-2</v>
      </c>
      <c r="O115" s="4">
        <f t="shared" si="17"/>
        <v>1.7067840431715235E-3</v>
      </c>
    </row>
    <row r="116" spans="1:15" x14ac:dyDescent="0.25">
      <c r="A116" s="1">
        <f>Forecast_Data!C110</f>
        <v>2014</v>
      </c>
      <c r="B116" s="1">
        <v>1</v>
      </c>
      <c r="C116" s="1">
        <f>Forecast_Data!E110</f>
        <v>0</v>
      </c>
      <c r="D116" s="1">
        <f>Forecast_Data!F110</f>
        <v>0</v>
      </c>
      <c r="E116" s="1">
        <f>Forecast_Data!G110</f>
        <v>0</v>
      </c>
      <c r="F116" s="1">
        <f>Forecast_Data!H110</f>
        <v>0</v>
      </c>
      <c r="G116" s="1">
        <f>Forecast_Data!I110</f>
        <v>0</v>
      </c>
      <c r="H116" s="1">
        <f>Forecast_Data!J110</f>
        <v>30</v>
      </c>
      <c r="I116" s="1">
        <f>Forecast_Data!K110</f>
        <v>1</v>
      </c>
      <c r="J116" s="1" t="str">
        <f>Forecast_Data!L110</f>
        <v>Adam Vinatieri</v>
      </c>
      <c r="K116" s="2">
        <f>$U$41+(VLOOKUP(J116,Estimates!$C$9:$F$35,4,FALSE)-$U$41)*VLOOKUP(J116,$T$45:$Z$80,5,FALSE)</f>
        <v>14.26307927262248</v>
      </c>
      <c r="L116" s="2">
        <f t="shared" si="14"/>
        <v>0.41460000000000008</v>
      </c>
      <c r="M116" s="13">
        <f t="shared" si="15"/>
        <v>0.96401010751684124</v>
      </c>
      <c r="N116" s="13">
        <f t="shared" si="16"/>
        <v>3.5989892483158759E-2</v>
      </c>
      <c r="O116" s="4">
        <f t="shared" si="17"/>
        <v>1.2952723609493274E-3</v>
      </c>
    </row>
    <row r="117" spans="1:15" x14ac:dyDescent="0.25">
      <c r="A117" s="1">
        <f>Forecast_Data!C111</f>
        <v>2014</v>
      </c>
      <c r="B117" s="1">
        <v>1</v>
      </c>
      <c r="C117" s="1">
        <f>Forecast_Data!E111</f>
        <v>0</v>
      </c>
      <c r="D117" s="1">
        <f>Forecast_Data!F111</f>
        <v>0</v>
      </c>
      <c r="E117" s="1">
        <f>Forecast_Data!G111</f>
        <v>1</v>
      </c>
      <c r="F117" s="1">
        <f>Forecast_Data!H111</f>
        <v>0</v>
      </c>
      <c r="G117" s="1">
        <f>Forecast_Data!I111</f>
        <v>0</v>
      </c>
      <c r="H117" s="1">
        <f>Forecast_Data!J111</f>
        <v>38</v>
      </c>
      <c r="I117" s="1">
        <f>Forecast_Data!K111</f>
        <v>1</v>
      </c>
      <c r="J117" s="1" t="str">
        <f>Forecast_Data!L111</f>
        <v>Adam Vinatieri</v>
      </c>
      <c r="K117" s="2">
        <f>$U$41+(VLOOKUP(J117,Estimates!$C$9:$F$35,4,FALSE)-$U$41)*VLOOKUP(J117,$T$45:$Z$80,5,FALSE)</f>
        <v>14.26307927262248</v>
      </c>
      <c r="L117" s="2">
        <f t="shared" si="14"/>
        <v>0.41460000000000008</v>
      </c>
      <c r="M117" s="13">
        <f t="shared" si="15"/>
        <v>0.89279915726169201</v>
      </c>
      <c r="N117" s="13">
        <f t="shared" si="16"/>
        <v>0.10720084273830799</v>
      </c>
      <c r="O117" s="4">
        <f t="shared" si="17"/>
        <v>1.1492020683803441E-2</v>
      </c>
    </row>
    <row r="118" spans="1:15" x14ac:dyDescent="0.25">
      <c r="A118" s="1">
        <f>Forecast_Data!C112</f>
        <v>2014</v>
      </c>
      <c r="B118" s="1">
        <v>1</v>
      </c>
      <c r="C118" s="1">
        <f>Forecast_Data!E112</f>
        <v>0</v>
      </c>
      <c r="D118" s="1">
        <f>Forecast_Data!F112</f>
        <v>0</v>
      </c>
      <c r="E118" s="1">
        <f>Forecast_Data!G112</f>
        <v>1</v>
      </c>
      <c r="F118" s="1">
        <f>Forecast_Data!H112</f>
        <v>0</v>
      </c>
      <c r="G118" s="1">
        <f>Forecast_Data!I112</f>
        <v>0</v>
      </c>
      <c r="H118" s="1">
        <f>Forecast_Data!J112</f>
        <v>34</v>
      </c>
      <c r="I118" s="1">
        <f>Forecast_Data!K112</f>
        <v>1</v>
      </c>
      <c r="J118" s="1" t="str">
        <f>Forecast_Data!L112</f>
        <v>Adam Vinatieri</v>
      </c>
      <c r="K118" s="2">
        <f>$U$41+(VLOOKUP(J118,Estimates!$C$9:$F$35,4,FALSE)-$U$41)*VLOOKUP(J118,$T$45:$Z$80,5,FALSE)</f>
        <v>14.26307927262248</v>
      </c>
      <c r="L118" s="2">
        <f t="shared" si="14"/>
        <v>0.41460000000000008</v>
      </c>
      <c r="M118" s="13">
        <f t="shared" si="15"/>
        <v>0.92810852104501929</v>
      </c>
      <c r="N118" s="13">
        <f t="shared" si="16"/>
        <v>7.1891478954980714E-2</v>
      </c>
      <c r="O118" s="4">
        <f t="shared" si="17"/>
        <v>5.1683847463344351E-3</v>
      </c>
    </row>
    <row r="119" spans="1:15" x14ac:dyDescent="0.25">
      <c r="A119" s="1">
        <f>Forecast_Data!C113</f>
        <v>2014</v>
      </c>
      <c r="B119" s="1">
        <v>1</v>
      </c>
      <c r="C119" s="1">
        <f>Forecast_Data!E113</f>
        <v>0</v>
      </c>
      <c r="D119" s="1">
        <f>Forecast_Data!F113</f>
        <v>1</v>
      </c>
      <c r="E119" s="1">
        <f>Forecast_Data!G113</f>
        <v>0</v>
      </c>
      <c r="F119" s="1">
        <f>Forecast_Data!H113</f>
        <v>0</v>
      </c>
      <c r="G119" s="1">
        <f>Forecast_Data!I113</f>
        <v>0</v>
      </c>
      <c r="H119" s="1">
        <f>Forecast_Data!J113</f>
        <v>23</v>
      </c>
      <c r="I119" s="1">
        <f>Forecast_Data!K113</f>
        <v>1</v>
      </c>
      <c r="J119" s="1" t="str">
        <f>Forecast_Data!L113</f>
        <v>Adam Vinatieri</v>
      </c>
      <c r="K119" s="2">
        <f>$U$41+(VLOOKUP(J119,Estimates!$C$9:$F$35,4,FALSE)-$U$41)*VLOOKUP(J119,$T$45:$Z$80,5,FALSE)</f>
        <v>14.26307927262248</v>
      </c>
      <c r="L119" s="2">
        <f t="shared" si="14"/>
        <v>0.41460000000000008</v>
      </c>
      <c r="M119" s="13">
        <f t="shared" si="15"/>
        <v>0.98532661412453015</v>
      </c>
      <c r="N119" s="13">
        <f t="shared" si="16"/>
        <v>1.4673385875469847E-2</v>
      </c>
      <c r="O119" s="4">
        <f t="shared" si="17"/>
        <v>2.1530825305043799E-4</v>
      </c>
    </row>
    <row r="120" spans="1:15" x14ac:dyDescent="0.25">
      <c r="A120" s="1">
        <f>Forecast_Data!C114</f>
        <v>2014</v>
      </c>
      <c r="B120" s="1">
        <v>1</v>
      </c>
      <c r="C120" s="1">
        <f>Forecast_Data!E114</f>
        <v>0</v>
      </c>
      <c r="D120" s="1">
        <f>Forecast_Data!F114</f>
        <v>1</v>
      </c>
      <c r="E120" s="1">
        <f>Forecast_Data!G114</f>
        <v>0</v>
      </c>
      <c r="F120" s="1">
        <f>Forecast_Data!H114</f>
        <v>0</v>
      </c>
      <c r="G120" s="1">
        <f>Forecast_Data!I114</f>
        <v>0</v>
      </c>
      <c r="H120" s="1">
        <f>Forecast_Data!J114</f>
        <v>50</v>
      </c>
      <c r="I120" s="1">
        <f>Forecast_Data!K114</f>
        <v>1</v>
      </c>
      <c r="J120" s="1" t="str">
        <f>Forecast_Data!L114</f>
        <v>Adam Vinatieri</v>
      </c>
      <c r="K120" s="2">
        <f>$U$41+(VLOOKUP(J120,Estimates!$C$9:$F$35,4,FALSE)-$U$41)*VLOOKUP(J120,$T$45:$Z$80,5,FALSE)</f>
        <v>14.26307927262248</v>
      </c>
      <c r="L120" s="2">
        <f t="shared" si="14"/>
        <v>0.41460000000000008</v>
      </c>
      <c r="M120" s="13">
        <f t="shared" si="15"/>
        <v>0.67823842688617264</v>
      </c>
      <c r="N120" s="13">
        <f t="shared" si="16"/>
        <v>0.32176157311382736</v>
      </c>
      <c r="O120" s="4">
        <f t="shared" si="17"/>
        <v>0.10353050993268487</v>
      </c>
    </row>
    <row r="121" spans="1:15" x14ac:dyDescent="0.25">
      <c r="A121" s="1">
        <f>Forecast_Data!C115</f>
        <v>2014</v>
      </c>
      <c r="B121" s="1">
        <v>1</v>
      </c>
      <c r="C121" s="1">
        <f>Forecast_Data!E115</f>
        <v>0</v>
      </c>
      <c r="D121" s="1">
        <f>Forecast_Data!F115</f>
        <v>0</v>
      </c>
      <c r="E121" s="1">
        <f>Forecast_Data!G115</f>
        <v>1</v>
      </c>
      <c r="F121" s="1">
        <f>Forecast_Data!H115</f>
        <v>1</v>
      </c>
      <c r="G121" s="1">
        <f>Forecast_Data!I115</f>
        <v>0</v>
      </c>
      <c r="H121" s="1">
        <f>Forecast_Data!J115</f>
        <v>31</v>
      </c>
      <c r="I121" s="1">
        <f>Forecast_Data!K115</f>
        <v>1</v>
      </c>
      <c r="J121" s="1" t="str">
        <f>Forecast_Data!L115</f>
        <v>Adam Vinatieri</v>
      </c>
      <c r="K121" s="2">
        <f>$U$41+(VLOOKUP(J121,Estimates!$C$9:$F$35,4,FALSE)-$U$41)*VLOOKUP(J121,$T$45:$Z$80,5,FALSE)</f>
        <v>14.26307927262248</v>
      </c>
      <c r="L121" s="2">
        <f t="shared" si="14"/>
        <v>0.41460000000000008</v>
      </c>
      <c r="M121" s="13">
        <f t="shared" si="15"/>
        <v>0.93769596717084114</v>
      </c>
      <c r="N121" s="13">
        <f t="shared" si="16"/>
        <v>6.2304032829158862E-2</v>
      </c>
      <c r="O121" s="4">
        <f t="shared" si="17"/>
        <v>3.8817925067769054E-3</v>
      </c>
    </row>
    <row r="122" spans="1:15" x14ac:dyDescent="0.25">
      <c r="A122" s="1">
        <f>Forecast_Data!C116</f>
        <v>2014</v>
      </c>
      <c r="B122" s="1">
        <v>1</v>
      </c>
      <c r="C122" s="1">
        <f>Forecast_Data!E116</f>
        <v>0</v>
      </c>
      <c r="D122" s="1">
        <f>Forecast_Data!F116</f>
        <v>0</v>
      </c>
      <c r="E122" s="1">
        <f>Forecast_Data!G116</f>
        <v>1</v>
      </c>
      <c r="F122" s="1">
        <f>Forecast_Data!H116</f>
        <v>1</v>
      </c>
      <c r="G122" s="1">
        <f>Forecast_Data!I116</f>
        <v>0</v>
      </c>
      <c r="H122" s="1">
        <f>Forecast_Data!J116</f>
        <v>23</v>
      </c>
      <c r="I122" s="1">
        <f>Forecast_Data!K116</f>
        <v>1</v>
      </c>
      <c r="J122" s="1" t="str">
        <f>Forecast_Data!L116</f>
        <v>Adam Vinatieri</v>
      </c>
      <c r="K122" s="2">
        <f>$U$41+(VLOOKUP(J122,Estimates!$C$9:$F$35,4,FALSE)-$U$41)*VLOOKUP(J122,$T$45:$Z$80,5,FALSE)</f>
        <v>14.26307927262248</v>
      </c>
      <c r="L122" s="2">
        <f t="shared" si="14"/>
        <v>0.41460000000000008</v>
      </c>
      <c r="M122" s="13">
        <f t="shared" si="15"/>
        <v>0.98427133261118016</v>
      </c>
      <c r="N122" s="13">
        <f t="shared" si="16"/>
        <v>1.5728667388819839E-2</v>
      </c>
      <c r="O122" s="4">
        <f t="shared" si="17"/>
        <v>2.4739097782812468E-4</v>
      </c>
    </row>
    <row r="123" spans="1:15" x14ac:dyDescent="0.25">
      <c r="A123" s="1">
        <f>Forecast_Data!C117</f>
        <v>2014</v>
      </c>
      <c r="B123" s="1">
        <v>1</v>
      </c>
      <c r="C123" s="1">
        <f>Forecast_Data!E117</f>
        <v>0</v>
      </c>
      <c r="D123" s="1">
        <f>Forecast_Data!F117</f>
        <v>0</v>
      </c>
      <c r="E123" s="1">
        <f>Forecast_Data!G117</f>
        <v>0</v>
      </c>
      <c r="F123" s="1">
        <f>Forecast_Data!H117</f>
        <v>0</v>
      </c>
      <c r="G123" s="1">
        <f>Forecast_Data!I117</f>
        <v>0</v>
      </c>
      <c r="H123" s="1">
        <f>Forecast_Data!J117</f>
        <v>48</v>
      </c>
      <c r="I123" s="1">
        <f>Forecast_Data!K117</f>
        <v>1</v>
      </c>
      <c r="J123" s="1" t="str">
        <f>Forecast_Data!L117</f>
        <v>Adam Vinatieri</v>
      </c>
      <c r="K123" s="2">
        <f>$U$41+(VLOOKUP(J123,Estimates!$C$9:$F$35,4,FALSE)-$U$41)*VLOOKUP(J123,$T$45:$Z$80,5,FALSE)</f>
        <v>14.26307927262248</v>
      </c>
      <c r="L123" s="2">
        <f t="shared" si="14"/>
        <v>0.41460000000000008</v>
      </c>
      <c r="M123" s="13">
        <f t="shared" si="15"/>
        <v>0.79113611741889678</v>
      </c>
      <c r="N123" s="13">
        <f t="shared" si="16"/>
        <v>0.20886388258110322</v>
      </c>
      <c r="O123" s="4">
        <f t="shared" si="17"/>
        <v>4.3624121446852876E-2</v>
      </c>
    </row>
    <row r="124" spans="1:15" x14ac:dyDescent="0.25">
      <c r="A124" s="1">
        <f>Forecast_Data!C118</f>
        <v>2014</v>
      </c>
      <c r="B124" s="1">
        <v>1</v>
      </c>
      <c r="C124" s="1">
        <f>Forecast_Data!E118</f>
        <v>0</v>
      </c>
      <c r="D124" s="1">
        <f>Forecast_Data!F118</f>
        <v>0</v>
      </c>
      <c r="E124" s="1">
        <f>Forecast_Data!G118</f>
        <v>0</v>
      </c>
      <c r="F124" s="1">
        <f>Forecast_Data!H118</f>
        <v>0</v>
      </c>
      <c r="G124" s="1">
        <f>Forecast_Data!I118</f>
        <v>0</v>
      </c>
      <c r="H124" s="1">
        <f>Forecast_Data!J118</f>
        <v>31</v>
      </c>
      <c r="I124" s="1">
        <f>Forecast_Data!K118</f>
        <v>1</v>
      </c>
      <c r="J124" s="1" t="str">
        <f>Forecast_Data!L118</f>
        <v>Adam Vinatieri</v>
      </c>
      <c r="K124" s="2">
        <f>$U$41+(VLOOKUP(J124,Estimates!$C$9:$F$35,4,FALSE)-$U$41)*VLOOKUP(J124,$T$45:$Z$80,5,FALSE)</f>
        <v>14.26307927262248</v>
      </c>
      <c r="L124" s="2">
        <f t="shared" si="14"/>
        <v>0.41460000000000008</v>
      </c>
      <c r="M124" s="13">
        <f t="shared" si="15"/>
        <v>0.9586867570484775</v>
      </c>
      <c r="N124" s="13">
        <f t="shared" si="16"/>
        <v>4.13132429515225E-2</v>
      </c>
      <c r="O124" s="4">
        <f t="shared" si="17"/>
        <v>1.7067840431715235E-3</v>
      </c>
    </row>
    <row r="125" spans="1:15" x14ac:dyDescent="0.25">
      <c r="A125" s="1">
        <f>Forecast_Data!C119</f>
        <v>2014</v>
      </c>
      <c r="B125" s="1">
        <v>1</v>
      </c>
      <c r="C125" s="1">
        <f>Forecast_Data!E119</f>
        <v>0</v>
      </c>
      <c r="D125" s="1">
        <f>Forecast_Data!F119</f>
        <v>0</v>
      </c>
      <c r="E125" s="1">
        <f>Forecast_Data!G119</f>
        <v>0</v>
      </c>
      <c r="F125" s="1">
        <f>Forecast_Data!H119</f>
        <v>0</v>
      </c>
      <c r="G125" s="1">
        <f>Forecast_Data!I119</f>
        <v>0</v>
      </c>
      <c r="H125" s="1">
        <f>Forecast_Data!J119</f>
        <v>48</v>
      </c>
      <c r="I125" s="1">
        <f>Forecast_Data!K119</f>
        <v>1</v>
      </c>
      <c r="J125" s="1" t="str">
        <f>Forecast_Data!L119</f>
        <v>Adam Vinatieri</v>
      </c>
      <c r="K125" s="2">
        <f>$U$41+(VLOOKUP(J125,Estimates!$C$9:$F$35,4,FALSE)-$U$41)*VLOOKUP(J125,$T$45:$Z$80,5,FALSE)</f>
        <v>14.26307927262248</v>
      </c>
      <c r="L125" s="2">
        <f t="shared" si="14"/>
        <v>0.41460000000000008</v>
      </c>
      <c r="M125" s="13">
        <f t="shared" si="15"/>
        <v>0.79113611741889678</v>
      </c>
      <c r="N125" s="13">
        <f t="shared" si="16"/>
        <v>0.20886388258110322</v>
      </c>
      <c r="O125" s="4">
        <f t="shared" si="17"/>
        <v>4.3624121446852876E-2</v>
      </c>
    </row>
    <row r="126" spans="1:15" x14ac:dyDescent="0.25">
      <c r="A126" s="1">
        <f>Forecast_Data!C120</f>
        <v>2014</v>
      </c>
      <c r="B126" s="1">
        <v>1</v>
      </c>
      <c r="C126" s="1">
        <f>Forecast_Data!E120</f>
        <v>0</v>
      </c>
      <c r="D126" s="1">
        <f>Forecast_Data!F120</f>
        <v>0</v>
      </c>
      <c r="E126" s="1">
        <f>Forecast_Data!G120</f>
        <v>0</v>
      </c>
      <c r="F126" s="1">
        <f>Forecast_Data!H120</f>
        <v>0</v>
      </c>
      <c r="G126" s="1">
        <f>Forecast_Data!I120</f>
        <v>0</v>
      </c>
      <c r="H126" s="1">
        <f>Forecast_Data!J120</f>
        <v>43</v>
      </c>
      <c r="I126" s="1">
        <f>Forecast_Data!K120</f>
        <v>1</v>
      </c>
      <c r="J126" s="1" t="str">
        <f>Forecast_Data!L120</f>
        <v>Adam Vinatieri</v>
      </c>
      <c r="K126" s="2">
        <f>$U$41+(VLOOKUP(J126,Estimates!$C$9:$F$35,4,FALSE)-$U$41)*VLOOKUP(J126,$T$45:$Z$80,5,FALSE)</f>
        <v>14.26307927262248</v>
      </c>
      <c r="L126" s="2">
        <f t="shared" si="14"/>
        <v>0.41460000000000008</v>
      </c>
      <c r="M126" s="13">
        <f t="shared" si="15"/>
        <v>0.86206720252637115</v>
      </c>
      <c r="N126" s="13">
        <f t="shared" si="16"/>
        <v>0.13793279747362885</v>
      </c>
      <c r="O126" s="4">
        <f t="shared" si="17"/>
        <v>1.9025456618901114E-2</v>
      </c>
    </row>
    <row r="127" spans="1:15" x14ac:dyDescent="0.25">
      <c r="A127" s="1">
        <f>Forecast_Data!C121</f>
        <v>2014</v>
      </c>
      <c r="B127" s="1">
        <v>1</v>
      </c>
      <c r="C127" s="1">
        <f>Forecast_Data!E121</f>
        <v>0</v>
      </c>
      <c r="D127" s="1">
        <f>Forecast_Data!F121</f>
        <v>1</v>
      </c>
      <c r="E127" s="1">
        <f>Forecast_Data!G121</f>
        <v>1</v>
      </c>
      <c r="F127" s="1">
        <f>Forecast_Data!H121</f>
        <v>1</v>
      </c>
      <c r="G127" s="1">
        <f>Forecast_Data!I121</f>
        <v>0</v>
      </c>
      <c r="H127" s="1">
        <f>Forecast_Data!J121</f>
        <v>51</v>
      </c>
      <c r="I127" s="1">
        <f>Forecast_Data!K121</f>
        <v>1</v>
      </c>
      <c r="J127" s="1" t="str">
        <f>Forecast_Data!L121</f>
        <v>Adam Vinatieri</v>
      </c>
      <c r="K127" s="2">
        <f>$U$41+(VLOOKUP(J127,Estimates!$C$9:$F$35,4,FALSE)-$U$41)*VLOOKUP(J127,$T$45:$Z$80,5,FALSE)</f>
        <v>14.26307927262248</v>
      </c>
      <c r="L127" s="2">
        <f t="shared" si="14"/>
        <v>0.41460000000000008</v>
      </c>
      <c r="M127" s="13">
        <f t="shared" si="15"/>
        <v>0.54812627998437746</v>
      </c>
      <c r="N127" s="13">
        <f t="shared" si="16"/>
        <v>0.45187372001562254</v>
      </c>
      <c r="O127" s="4">
        <f t="shared" si="17"/>
        <v>0.20418985884075722</v>
      </c>
    </row>
    <row r="128" spans="1:15" x14ac:dyDescent="0.25">
      <c r="A128" s="1">
        <f>Forecast_Data!C122</f>
        <v>2014</v>
      </c>
      <c r="B128" s="1">
        <v>1</v>
      </c>
      <c r="C128" s="1">
        <f>Forecast_Data!E122</f>
        <v>0</v>
      </c>
      <c r="D128" s="1">
        <f>Forecast_Data!F122</f>
        <v>1</v>
      </c>
      <c r="E128" s="1">
        <f>Forecast_Data!G122</f>
        <v>1</v>
      </c>
      <c r="F128" s="1">
        <f>Forecast_Data!H122</f>
        <v>1</v>
      </c>
      <c r="G128" s="1">
        <f>Forecast_Data!I122</f>
        <v>0</v>
      </c>
      <c r="H128" s="1">
        <f>Forecast_Data!J122</f>
        <v>33</v>
      </c>
      <c r="I128" s="1">
        <f>Forecast_Data!K122</f>
        <v>1</v>
      </c>
      <c r="J128" s="1" t="str">
        <f>Forecast_Data!L122</f>
        <v>Adam Vinatieri</v>
      </c>
      <c r="K128" s="2">
        <f>$U$41+(VLOOKUP(J128,Estimates!$C$9:$F$35,4,FALSE)-$U$41)*VLOOKUP(J128,$T$45:$Z$80,5,FALSE)</f>
        <v>14.26307927262248</v>
      </c>
      <c r="L128" s="2">
        <f t="shared" si="14"/>
        <v>0.41460000000000008</v>
      </c>
      <c r="M128" s="13">
        <f t="shared" si="15"/>
        <v>0.8894077996471772</v>
      </c>
      <c r="N128" s="13">
        <f t="shared" si="16"/>
        <v>0.1105922003528228</v>
      </c>
      <c r="O128" s="4">
        <f t="shared" si="17"/>
        <v>1.22306347788789E-2</v>
      </c>
    </row>
    <row r="129" spans="1:15" x14ac:dyDescent="0.25">
      <c r="A129" s="1">
        <f>Forecast_Data!C123</f>
        <v>2014</v>
      </c>
      <c r="B129" s="1">
        <v>1</v>
      </c>
      <c r="C129" s="1">
        <f>Forecast_Data!E123</f>
        <v>0</v>
      </c>
      <c r="D129" s="1">
        <f>Forecast_Data!F123</f>
        <v>1</v>
      </c>
      <c r="E129" s="1">
        <f>Forecast_Data!G123</f>
        <v>0</v>
      </c>
      <c r="F129" s="1">
        <f>Forecast_Data!H123</f>
        <v>1</v>
      </c>
      <c r="G129" s="1">
        <f>Forecast_Data!I123</f>
        <v>0</v>
      </c>
      <c r="H129" s="1">
        <f>Forecast_Data!J123</f>
        <v>23</v>
      </c>
      <c r="I129" s="1">
        <f>Forecast_Data!K123</f>
        <v>1</v>
      </c>
      <c r="J129" s="1" t="str">
        <f>Forecast_Data!L123</f>
        <v>Adam Vinatieri</v>
      </c>
      <c r="K129" s="2">
        <f>$U$41+(VLOOKUP(J129,Estimates!$C$9:$F$35,4,FALSE)-$U$41)*VLOOKUP(J129,$T$45:$Z$80,5,FALSE)</f>
        <v>14.26307927262248</v>
      </c>
      <c r="L129" s="2">
        <f t="shared" si="14"/>
        <v>0.41460000000000008</v>
      </c>
      <c r="M129" s="13">
        <f t="shared" si="15"/>
        <v>0.98154822217954296</v>
      </c>
      <c r="N129" s="13">
        <f t="shared" si="16"/>
        <v>1.8451777820457038E-2</v>
      </c>
      <c r="O129" s="4">
        <f t="shared" si="17"/>
        <v>3.4046810473551027E-4</v>
      </c>
    </row>
    <row r="130" spans="1:15" x14ac:dyDescent="0.25">
      <c r="A130" s="1">
        <f>Forecast_Data!C124</f>
        <v>2014</v>
      </c>
      <c r="B130" s="1">
        <v>1</v>
      </c>
      <c r="C130" s="1">
        <f>Forecast_Data!E124</f>
        <v>0</v>
      </c>
      <c r="D130" s="1">
        <f>Forecast_Data!F124</f>
        <v>1</v>
      </c>
      <c r="E130" s="1">
        <f>Forecast_Data!G124</f>
        <v>0</v>
      </c>
      <c r="F130" s="1">
        <f>Forecast_Data!H124</f>
        <v>1</v>
      </c>
      <c r="G130" s="1">
        <f>Forecast_Data!I124</f>
        <v>0</v>
      </c>
      <c r="H130" s="1">
        <f>Forecast_Data!J124</f>
        <v>46</v>
      </c>
      <c r="I130" s="1">
        <f>Forecast_Data!K124</f>
        <v>0</v>
      </c>
      <c r="J130" s="1" t="str">
        <f>Forecast_Data!L124</f>
        <v>Adam Vinatieri</v>
      </c>
      <c r="K130" s="2">
        <f>$U$41+(VLOOKUP(J130,Estimates!$C$9:$F$35,4,FALSE)-$U$41)*VLOOKUP(J130,$T$45:$Z$80,5,FALSE)</f>
        <v>14.26307927262248</v>
      </c>
      <c r="L130" s="2">
        <f t="shared" si="14"/>
        <v>0.41460000000000008</v>
      </c>
      <c r="M130" s="13">
        <f t="shared" si="15"/>
        <v>0.71988333280549088</v>
      </c>
      <c r="N130" s="13">
        <f t="shared" si="16"/>
        <v>-0.71988333280549088</v>
      </c>
      <c r="O130" s="4">
        <f t="shared" si="17"/>
        <v>0.51823201285114118</v>
      </c>
    </row>
    <row r="131" spans="1:15" x14ac:dyDescent="0.25">
      <c r="A131" s="1">
        <f>Forecast_Data!C125</f>
        <v>2014</v>
      </c>
      <c r="B131" s="1">
        <v>1</v>
      </c>
      <c r="C131" s="1">
        <f>Forecast_Data!E125</f>
        <v>0</v>
      </c>
      <c r="D131" s="1">
        <f>Forecast_Data!F125</f>
        <v>1</v>
      </c>
      <c r="E131" s="1">
        <f>Forecast_Data!G125</f>
        <v>0</v>
      </c>
      <c r="F131" s="1">
        <f>Forecast_Data!H125</f>
        <v>1</v>
      </c>
      <c r="G131" s="1">
        <f>Forecast_Data!I125</f>
        <v>0</v>
      </c>
      <c r="H131" s="1">
        <f>Forecast_Data!J125</f>
        <v>26</v>
      </c>
      <c r="I131" s="1">
        <f>Forecast_Data!K125</f>
        <v>1</v>
      </c>
      <c r="J131" s="1" t="str">
        <f>Forecast_Data!L125</f>
        <v>Adam Vinatieri</v>
      </c>
      <c r="K131" s="2">
        <f>$U$41+(VLOOKUP(J131,Estimates!$C$9:$F$35,4,FALSE)-$U$41)*VLOOKUP(J131,$T$45:$Z$80,5,FALSE)</f>
        <v>14.26307927262248</v>
      </c>
      <c r="L131" s="2">
        <f t="shared" si="14"/>
        <v>0.41460000000000008</v>
      </c>
      <c r="M131" s="13">
        <f t="shared" si="15"/>
        <v>0.96637839535690884</v>
      </c>
      <c r="N131" s="13">
        <f t="shared" si="16"/>
        <v>3.3621604643091163E-2</v>
      </c>
      <c r="O131" s="4">
        <f t="shared" si="17"/>
        <v>1.1304122987763293E-3</v>
      </c>
    </row>
    <row r="132" spans="1:15" x14ac:dyDescent="0.25">
      <c r="A132" s="1">
        <f>Forecast_Data!C126</f>
        <v>2014</v>
      </c>
      <c r="B132" s="1">
        <v>1</v>
      </c>
      <c r="C132" s="1">
        <f>Forecast_Data!E126</f>
        <v>0</v>
      </c>
      <c r="D132" s="1">
        <f>Forecast_Data!F126</f>
        <v>1</v>
      </c>
      <c r="E132" s="1">
        <f>Forecast_Data!G126</f>
        <v>0</v>
      </c>
      <c r="F132" s="1">
        <f>Forecast_Data!H126</f>
        <v>1</v>
      </c>
      <c r="G132" s="1">
        <f>Forecast_Data!I126</f>
        <v>1</v>
      </c>
      <c r="H132" s="1">
        <f>Forecast_Data!J126</f>
        <v>44</v>
      </c>
      <c r="I132" s="1">
        <f>Forecast_Data!K126</f>
        <v>0</v>
      </c>
      <c r="J132" s="1" t="str">
        <f>Forecast_Data!L126</f>
        <v>Adam Vinatieri</v>
      </c>
      <c r="K132" s="2">
        <f>$U$41+(VLOOKUP(J132,Estimates!$C$9:$F$35,4,FALSE)-$U$41)*VLOOKUP(J132,$T$45:$Z$80,5,FALSE)</f>
        <v>14.26307927262248</v>
      </c>
      <c r="L132" s="2">
        <f t="shared" si="14"/>
        <v>0.41460000000000008</v>
      </c>
      <c r="M132" s="13">
        <f t="shared" si="15"/>
        <v>0.89282855285353524</v>
      </c>
      <c r="N132" s="13">
        <f t="shared" si="16"/>
        <v>-0.89282855285353524</v>
      </c>
      <c r="O132" s="4">
        <f t="shared" si="17"/>
        <v>0.797142824790538</v>
      </c>
    </row>
    <row r="133" spans="1:15" x14ac:dyDescent="0.25">
      <c r="A133" s="1">
        <f>Forecast_Data!C127</f>
        <v>2014</v>
      </c>
      <c r="B133" s="1">
        <v>1</v>
      </c>
      <c r="C133" s="1">
        <f>Forecast_Data!E127</f>
        <v>0</v>
      </c>
      <c r="D133" s="1">
        <f>Forecast_Data!F127</f>
        <v>1</v>
      </c>
      <c r="E133" s="1">
        <f>Forecast_Data!G127</f>
        <v>0</v>
      </c>
      <c r="F133" s="1">
        <f>Forecast_Data!H127</f>
        <v>1</v>
      </c>
      <c r="G133" s="1">
        <f>Forecast_Data!I127</f>
        <v>1</v>
      </c>
      <c r="H133" s="1">
        <f>Forecast_Data!J127</f>
        <v>30</v>
      </c>
      <c r="I133" s="1">
        <f>Forecast_Data!K127</f>
        <v>1</v>
      </c>
      <c r="J133" s="1" t="str">
        <f>Forecast_Data!L127</f>
        <v>Adam Vinatieri</v>
      </c>
      <c r="K133" s="2">
        <f>$U$41+(VLOOKUP(J133,Estimates!$C$9:$F$35,4,FALSE)-$U$41)*VLOOKUP(J133,$T$45:$Z$80,5,FALSE)</f>
        <v>14.26307927262248</v>
      </c>
      <c r="L133" s="2">
        <f t="shared" si="14"/>
        <v>0.41460000000000008</v>
      </c>
      <c r="M133" s="13">
        <f t="shared" si="15"/>
        <v>0.97519369353750496</v>
      </c>
      <c r="N133" s="13">
        <f t="shared" si="16"/>
        <v>2.4806306462495042E-2</v>
      </c>
      <c r="O133" s="4">
        <f t="shared" si="17"/>
        <v>6.1535284031122327E-4</v>
      </c>
    </row>
    <row r="134" spans="1:15" x14ac:dyDescent="0.25">
      <c r="A134" s="1">
        <f>Forecast_Data!C128</f>
        <v>2014</v>
      </c>
      <c r="B134" s="1">
        <v>1</v>
      </c>
      <c r="C134" s="1">
        <f>Forecast_Data!E128</f>
        <v>1</v>
      </c>
      <c r="D134" s="1">
        <f>Forecast_Data!F128</f>
        <v>0</v>
      </c>
      <c r="E134" s="1">
        <f>Forecast_Data!G128</f>
        <v>1</v>
      </c>
      <c r="F134" s="1">
        <f>Forecast_Data!H128</f>
        <v>0</v>
      </c>
      <c r="G134" s="1">
        <f>Forecast_Data!I128</f>
        <v>0</v>
      </c>
      <c r="H134" s="1">
        <f>Forecast_Data!J128</f>
        <v>51</v>
      </c>
      <c r="I134" s="1">
        <f>Forecast_Data!K128</f>
        <v>0</v>
      </c>
      <c r="J134" s="1" t="str">
        <f>Forecast_Data!L128</f>
        <v>Adam Vinatieri</v>
      </c>
      <c r="K134" s="2">
        <f>$U$41+(VLOOKUP(J134,Estimates!$C$9:$F$35,4,FALSE)-$U$41)*VLOOKUP(J134,$T$45:$Z$80,5,FALSE)</f>
        <v>14.26307927262248</v>
      </c>
      <c r="L134" s="2">
        <f t="shared" si="14"/>
        <v>0.41460000000000008</v>
      </c>
      <c r="M134" s="13">
        <f t="shared" si="15"/>
        <v>0.61883755311910671</v>
      </c>
      <c r="N134" s="13">
        <f t="shared" si="16"/>
        <v>-0.61883755311910671</v>
      </c>
      <c r="O134" s="4">
        <f t="shared" si="17"/>
        <v>0.3829599171504432</v>
      </c>
    </row>
    <row r="135" spans="1:15" x14ac:dyDescent="0.25">
      <c r="A135" s="1">
        <f>Forecast_Data!C129</f>
        <v>2015</v>
      </c>
      <c r="B135" s="1">
        <v>1</v>
      </c>
      <c r="C135" s="1">
        <f>Forecast_Data!E129</f>
        <v>0</v>
      </c>
      <c r="D135" s="1">
        <f>Forecast_Data!F129</f>
        <v>0</v>
      </c>
      <c r="E135" s="1">
        <f>Forecast_Data!G129</f>
        <v>1</v>
      </c>
      <c r="F135" s="1">
        <f>Forecast_Data!H129</f>
        <v>0</v>
      </c>
      <c r="G135" s="1">
        <f>Forecast_Data!I129</f>
        <v>0</v>
      </c>
      <c r="H135" s="1">
        <f>Forecast_Data!J129</f>
        <v>52</v>
      </c>
      <c r="I135" s="1">
        <f>Forecast_Data!K129</f>
        <v>0</v>
      </c>
      <c r="J135" s="1" t="str">
        <f>Forecast_Data!L129</f>
        <v>Adam Vinatieri</v>
      </c>
      <c r="K135" s="2">
        <f>$U$41+(VLOOKUP(J135,Estimates!$C$9:$F$35,4,FALSE)-$U$41)*VLOOKUP(J135,$T$45:$Z$80,5,FALSE)</f>
        <v>14.26307927262248</v>
      </c>
      <c r="L135" s="2">
        <f t="shared" si="14"/>
        <v>0.45660000000000001</v>
      </c>
      <c r="M135" s="13">
        <f t="shared" si="15"/>
        <v>0.66925322628526263</v>
      </c>
      <c r="N135" s="13">
        <f t="shared" si="16"/>
        <v>-0.66925322628526263</v>
      </c>
      <c r="O135" s="4">
        <f t="shared" si="17"/>
        <v>0.44789988089323296</v>
      </c>
    </row>
    <row r="136" spans="1:15" x14ac:dyDescent="0.25">
      <c r="A136" s="1">
        <f>Forecast_Data!C130</f>
        <v>2015</v>
      </c>
      <c r="B136" s="1">
        <v>1</v>
      </c>
      <c r="C136" s="1">
        <f>Forecast_Data!E130</f>
        <v>1</v>
      </c>
      <c r="D136" s="1">
        <f>Forecast_Data!F130</f>
        <v>0</v>
      </c>
      <c r="E136" s="1">
        <f>Forecast_Data!G130</f>
        <v>0</v>
      </c>
      <c r="F136" s="1">
        <f>Forecast_Data!H130</f>
        <v>1</v>
      </c>
      <c r="G136" s="1">
        <f>Forecast_Data!I130</f>
        <v>0</v>
      </c>
      <c r="H136" s="1">
        <f>Forecast_Data!J130</f>
        <v>47</v>
      </c>
      <c r="I136" s="1">
        <f>Forecast_Data!K130</f>
        <v>1</v>
      </c>
      <c r="J136" s="1" t="str">
        <f>Forecast_Data!L130</f>
        <v>Adam Vinatieri</v>
      </c>
      <c r="K136" s="2">
        <f>$U$41+(VLOOKUP(J136,Estimates!$C$9:$F$35,4,FALSE)-$U$41)*VLOOKUP(J136,$T$45:$Z$80,5,FALSE)</f>
        <v>14.26307927262248</v>
      </c>
      <c r="L136" s="2">
        <f t="shared" si="14"/>
        <v>0.45660000000000001</v>
      </c>
      <c r="M136" s="13">
        <f t="shared" si="15"/>
        <v>0.71957092020735003</v>
      </c>
      <c r="N136" s="13">
        <f t="shared" si="16"/>
        <v>0.28042907979264997</v>
      </c>
      <c r="O136" s="4">
        <f t="shared" si="17"/>
        <v>7.8640468793352444E-2</v>
      </c>
    </row>
    <row r="137" spans="1:15" x14ac:dyDescent="0.25">
      <c r="A137" s="1">
        <f>Forecast_Data!C131</f>
        <v>2015</v>
      </c>
      <c r="B137" s="1">
        <v>1</v>
      </c>
      <c r="C137" s="1">
        <f>Forecast_Data!E131</f>
        <v>1</v>
      </c>
      <c r="D137" s="1">
        <f>Forecast_Data!F131</f>
        <v>0</v>
      </c>
      <c r="E137" s="1">
        <f>Forecast_Data!G131</f>
        <v>0</v>
      </c>
      <c r="F137" s="1">
        <f>Forecast_Data!H131</f>
        <v>1</v>
      </c>
      <c r="G137" s="1">
        <f>Forecast_Data!I131</f>
        <v>0</v>
      </c>
      <c r="H137" s="1">
        <f>Forecast_Data!J131</f>
        <v>34</v>
      </c>
      <c r="I137" s="1">
        <f>Forecast_Data!K131</f>
        <v>1</v>
      </c>
      <c r="J137" s="1" t="str">
        <f>Forecast_Data!L131</f>
        <v>Adam Vinatieri</v>
      </c>
      <c r="K137" s="2">
        <f>$U$41+(VLOOKUP(J137,Estimates!$C$9:$F$35,4,FALSE)-$U$41)*VLOOKUP(J137,$T$45:$Z$80,5,FALSE)</f>
        <v>14.26307927262248</v>
      </c>
      <c r="L137" s="2">
        <f t="shared" ref="L137:L200" si="18">IF(A137=2012,$A$5,IF(A137=2013,$B$5,IF(A137=2014,$C$5,$D$5)))</f>
        <v>0.45660000000000001</v>
      </c>
      <c r="M137" s="13">
        <f t="shared" ref="M137:M200" si="19">1/(1+EXP(-(SUMPRODUCT($A$3:$G$3,B137:H137)+$H$3*H137^2+$I$3*H137^3+K137+L137)))</f>
        <v>0.90577660268292448</v>
      </c>
      <c r="N137" s="13">
        <f t="shared" ref="N137:N200" si="20">I137-M137</f>
        <v>9.4223397317075519E-2</v>
      </c>
      <c r="O137" s="4">
        <f t="shared" ref="O137:O200" si="21">N137^2</f>
        <v>8.8780486019714739E-3</v>
      </c>
    </row>
    <row r="138" spans="1:15" x14ac:dyDescent="0.25">
      <c r="A138" s="1">
        <f>Forecast_Data!C132</f>
        <v>2015</v>
      </c>
      <c r="B138" s="1">
        <v>1</v>
      </c>
      <c r="C138" s="1">
        <f>Forecast_Data!E132</f>
        <v>1</v>
      </c>
      <c r="D138" s="1">
        <f>Forecast_Data!F132</f>
        <v>0</v>
      </c>
      <c r="E138" s="1">
        <f>Forecast_Data!G132</f>
        <v>0</v>
      </c>
      <c r="F138" s="1">
        <f>Forecast_Data!H132</f>
        <v>1</v>
      </c>
      <c r="G138" s="1">
        <f>Forecast_Data!I132</f>
        <v>0</v>
      </c>
      <c r="H138" s="1">
        <f>Forecast_Data!J132</f>
        <v>24</v>
      </c>
      <c r="I138" s="1">
        <f>Forecast_Data!K132</f>
        <v>1</v>
      </c>
      <c r="J138" s="1" t="str">
        <f>Forecast_Data!L132</f>
        <v>Adam Vinatieri</v>
      </c>
      <c r="K138" s="2">
        <f>$U$41+(VLOOKUP(J138,Estimates!$C$9:$F$35,4,FALSE)-$U$41)*VLOOKUP(J138,$T$45:$Z$80,5,FALSE)</f>
        <v>14.26307927262248</v>
      </c>
      <c r="L138" s="2">
        <f t="shared" si="18"/>
        <v>0.45660000000000001</v>
      </c>
      <c r="M138" s="13">
        <f t="shared" si="19"/>
        <v>0.97930337433724812</v>
      </c>
      <c r="N138" s="13">
        <f t="shared" si="20"/>
        <v>2.0696625662751877E-2</v>
      </c>
      <c r="O138" s="4">
        <f t="shared" si="21"/>
        <v>4.283503138240796E-4</v>
      </c>
    </row>
    <row r="139" spans="1:15" x14ac:dyDescent="0.25">
      <c r="A139" s="1">
        <f>Forecast_Data!C133</f>
        <v>2015</v>
      </c>
      <c r="B139" s="1">
        <v>1</v>
      </c>
      <c r="C139" s="1">
        <f>Forecast_Data!E133</f>
        <v>1</v>
      </c>
      <c r="D139" s="1">
        <f>Forecast_Data!F133</f>
        <v>0</v>
      </c>
      <c r="E139" s="1">
        <f>Forecast_Data!G133</f>
        <v>0</v>
      </c>
      <c r="F139" s="1">
        <f>Forecast_Data!H133</f>
        <v>1</v>
      </c>
      <c r="G139" s="1">
        <f>Forecast_Data!I133</f>
        <v>0</v>
      </c>
      <c r="H139" s="1">
        <f>Forecast_Data!J133</f>
        <v>50</v>
      </c>
      <c r="I139" s="1">
        <f>Forecast_Data!K133</f>
        <v>1</v>
      </c>
      <c r="J139" s="1" t="str">
        <f>Forecast_Data!L133</f>
        <v>Adam Vinatieri</v>
      </c>
      <c r="K139" s="2">
        <f>$U$41+(VLOOKUP(J139,Estimates!$C$9:$F$35,4,FALSE)-$U$41)*VLOOKUP(J139,$T$45:$Z$80,5,FALSE)</f>
        <v>14.26307927262248</v>
      </c>
      <c r="L139" s="2">
        <f t="shared" si="18"/>
        <v>0.45660000000000001</v>
      </c>
      <c r="M139" s="13">
        <f t="shared" si="19"/>
        <v>0.64868580469615011</v>
      </c>
      <c r="N139" s="13">
        <f t="shared" si="20"/>
        <v>0.35131419530384989</v>
      </c>
      <c r="O139" s="4">
        <f t="shared" si="21"/>
        <v>0.12342166382199159</v>
      </c>
    </row>
    <row r="140" spans="1:15" x14ac:dyDescent="0.25">
      <c r="A140" s="1">
        <f>Forecast_Data!C134</f>
        <v>2015</v>
      </c>
      <c r="B140" s="1">
        <v>1</v>
      </c>
      <c r="C140" s="1">
        <f>Forecast_Data!E134</f>
        <v>0</v>
      </c>
      <c r="D140" s="1">
        <f>Forecast_Data!F134</f>
        <v>1</v>
      </c>
      <c r="E140" s="1">
        <f>Forecast_Data!G134</f>
        <v>0</v>
      </c>
      <c r="F140" s="1">
        <f>Forecast_Data!H134</f>
        <v>1</v>
      </c>
      <c r="G140" s="1">
        <f>Forecast_Data!I134</f>
        <v>0</v>
      </c>
      <c r="H140" s="1">
        <f>Forecast_Data!J134</f>
        <v>35</v>
      </c>
      <c r="I140" s="1">
        <f>Forecast_Data!K134</f>
        <v>1</v>
      </c>
      <c r="J140" s="1" t="str">
        <f>Forecast_Data!L134</f>
        <v>Adam Vinatieri</v>
      </c>
      <c r="K140" s="2">
        <f>$U$41+(VLOOKUP(J140,Estimates!$C$9:$F$35,4,FALSE)-$U$41)*VLOOKUP(J140,$T$45:$Z$80,5,FALSE)</f>
        <v>14.26307927262248</v>
      </c>
      <c r="L140" s="2">
        <f t="shared" si="18"/>
        <v>0.45660000000000001</v>
      </c>
      <c r="M140" s="13">
        <f t="shared" si="19"/>
        <v>0.88974651048888687</v>
      </c>
      <c r="N140" s="13">
        <f t="shared" si="20"/>
        <v>0.11025348951111313</v>
      </c>
      <c r="O140" s="4">
        <f t="shared" si="21"/>
        <v>1.2155831949377133E-2</v>
      </c>
    </row>
    <row r="141" spans="1:15" x14ac:dyDescent="0.25">
      <c r="A141" s="1">
        <f>Forecast_Data!C135</f>
        <v>2015</v>
      </c>
      <c r="B141" s="1">
        <v>1</v>
      </c>
      <c r="C141" s="1">
        <f>Forecast_Data!E135</f>
        <v>0</v>
      </c>
      <c r="D141" s="1">
        <f>Forecast_Data!F135</f>
        <v>0</v>
      </c>
      <c r="E141" s="1">
        <f>Forecast_Data!G135</f>
        <v>0</v>
      </c>
      <c r="F141" s="1">
        <f>Forecast_Data!H135</f>
        <v>1</v>
      </c>
      <c r="G141" s="1">
        <f>Forecast_Data!I135</f>
        <v>0</v>
      </c>
      <c r="H141" s="1">
        <f>Forecast_Data!J135</f>
        <v>25</v>
      </c>
      <c r="I141" s="1">
        <f>Forecast_Data!K135</f>
        <v>1</v>
      </c>
      <c r="J141" s="1" t="str">
        <f>Forecast_Data!L135</f>
        <v>Adam Vinatieri</v>
      </c>
      <c r="K141" s="2">
        <f>$U$41+(VLOOKUP(J141,Estimates!$C$9:$F$35,4,FALSE)-$U$41)*VLOOKUP(J141,$T$45:$Z$80,5,FALSE)</f>
        <v>14.26307927262248</v>
      </c>
      <c r="L141" s="2">
        <f t="shared" si="18"/>
        <v>0.45660000000000001</v>
      </c>
      <c r="M141" s="13">
        <f t="shared" si="19"/>
        <v>0.9812166413405049</v>
      </c>
      <c r="N141" s="13">
        <f t="shared" si="20"/>
        <v>1.8783358659495097E-2</v>
      </c>
      <c r="O141" s="4">
        <f t="shared" si="21"/>
        <v>3.5281456253122946E-4</v>
      </c>
    </row>
    <row r="142" spans="1:15" x14ac:dyDescent="0.25">
      <c r="A142" s="1">
        <f>Forecast_Data!C136</f>
        <v>2015</v>
      </c>
      <c r="B142" s="1">
        <v>1</v>
      </c>
      <c r="C142" s="1">
        <f>Forecast_Data!E136</f>
        <v>0</v>
      </c>
      <c r="D142" s="1">
        <f>Forecast_Data!F136</f>
        <v>0</v>
      </c>
      <c r="E142" s="1">
        <f>Forecast_Data!G136</f>
        <v>0</v>
      </c>
      <c r="F142" s="1">
        <f>Forecast_Data!H136</f>
        <v>1</v>
      </c>
      <c r="G142" s="1">
        <f>Forecast_Data!I136</f>
        <v>0</v>
      </c>
      <c r="H142" s="1">
        <f>Forecast_Data!J136</f>
        <v>21</v>
      </c>
      <c r="I142" s="1">
        <f>Forecast_Data!K136</f>
        <v>1</v>
      </c>
      <c r="J142" s="1" t="str">
        <f>Forecast_Data!L136</f>
        <v>Adam Vinatieri</v>
      </c>
      <c r="K142" s="2">
        <f>$U$41+(VLOOKUP(J142,Estimates!$C$9:$F$35,4,FALSE)-$U$41)*VLOOKUP(J142,$T$45:$Z$80,5,FALSE)</f>
        <v>14.26307927262248</v>
      </c>
      <c r="L142" s="2">
        <f t="shared" si="18"/>
        <v>0.45660000000000001</v>
      </c>
      <c r="M142" s="13">
        <f t="shared" si="19"/>
        <v>0.9922675048097771</v>
      </c>
      <c r="N142" s="13">
        <f t="shared" si="20"/>
        <v>7.7324951902228989E-3</v>
      </c>
      <c r="O142" s="4">
        <f t="shared" si="21"/>
        <v>5.9791481866820267E-5</v>
      </c>
    </row>
    <row r="143" spans="1:15" x14ac:dyDescent="0.25">
      <c r="A143" s="1">
        <f>Forecast_Data!C137</f>
        <v>2015</v>
      </c>
      <c r="B143" s="1">
        <v>1</v>
      </c>
      <c r="C143" s="1">
        <f>Forecast_Data!E137</f>
        <v>0</v>
      </c>
      <c r="D143" s="1">
        <f>Forecast_Data!F137</f>
        <v>0</v>
      </c>
      <c r="E143" s="1">
        <f>Forecast_Data!G137</f>
        <v>0</v>
      </c>
      <c r="F143" s="1">
        <f>Forecast_Data!H137</f>
        <v>1</v>
      </c>
      <c r="G143" s="1">
        <f>Forecast_Data!I137</f>
        <v>0</v>
      </c>
      <c r="H143" s="1">
        <f>Forecast_Data!J137</f>
        <v>32</v>
      </c>
      <c r="I143" s="1">
        <f>Forecast_Data!K137</f>
        <v>1</v>
      </c>
      <c r="J143" s="1" t="str">
        <f>Forecast_Data!L137</f>
        <v>Adam Vinatieri</v>
      </c>
      <c r="K143" s="2">
        <f>$U$41+(VLOOKUP(J143,Estimates!$C$9:$F$35,4,FALSE)-$U$41)*VLOOKUP(J143,$T$45:$Z$80,5,FALSE)</f>
        <v>14.26307927262248</v>
      </c>
      <c r="L143" s="2">
        <f t="shared" si="18"/>
        <v>0.45660000000000001</v>
      </c>
      <c r="M143" s="13">
        <f t="shared" si="19"/>
        <v>0.94362701641156999</v>
      </c>
      <c r="N143" s="13">
        <f t="shared" si="20"/>
        <v>5.6372983588430015E-2</v>
      </c>
      <c r="O143" s="4">
        <f t="shared" si="21"/>
        <v>3.1779132786613996E-3</v>
      </c>
    </row>
    <row r="144" spans="1:15" x14ac:dyDescent="0.25">
      <c r="A144" s="1">
        <f>Forecast_Data!C138</f>
        <v>2015</v>
      </c>
      <c r="B144" s="1">
        <v>1</v>
      </c>
      <c r="C144" s="1">
        <f>Forecast_Data!E138</f>
        <v>0</v>
      </c>
      <c r="D144" s="1">
        <f>Forecast_Data!F138</f>
        <v>0</v>
      </c>
      <c r="E144" s="1">
        <f>Forecast_Data!G138</f>
        <v>1</v>
      </c>
      <c r="F144" s="1">
        <f>Forecast_Data!H138</f>
        <v>1</v>
      </c>
      <c r="G144" s="1">
        <f>Forecast_Data!I138</f>
        <v>0</v>
      </c>
      <c r="H144" s="1">
        <f>Forecast_Data!J138</f>
        <v>38</v>
      </c>
      <c r="I144" s="1">
        <f>Forecast_Data!K138</f>
        <v>1</v>
      </c>
      <c r="J144" s="1" t="str">
        <f>Forecast_Data!L138</f>
        <v>Adam Vinatieri</v>
      </c>
      <c r="K144" s="2">
        <f>$U$41+(VLOOKUP(J144,Estimates!$C$9:$F$35,4,FALSE)-$U$41)*VLOOKUP(J144,$T$45:$Z$80,5,FALSE)</f>
        <v>14.26307927262248</v>
      </c>
      <c r="L144" s="2">
        <f t="shared" si="18"/>
        <v>0.45660000000000001</v>
      </c>
      <c r="M144" s="13">
        <f t="shared" si="19"/>
        <v>0.87310436848583461</v>
      </c>
      <c r="N144" s="13">
        <f t="shared" si="20"/>
        <v>0.12689563151416539</v>
      </c>
      <c r="O144" s="4">
        <f t="shared" si="21"/>
        <v>1.6102501297378842E-2</v>
      </c>
    </row>
    <row r="145" spans="1:15" x14ac:dyDescent="0.25">
      <c r="A145" s="1">
        <f>Forecast_Data!C139</f>
        <v>2012</v>
      </c>
      <c r="B145" s="1">
        <v>1</v>
      </c>
      <c r="C145" s="1">
        <f>Forecast_Data!E139</f>
        <v>0</v>
      </c>
      <c r="D145" s="1">
        <f>Forecast_Data!F139</f>
        <v>0</v>
      </c>
      <c r="E145" s="1">
        <f>Forecast_Data!G139</f>
        <v>0</v>
      </c>
      <c r="F145" s="1">
        <f>Forecast_Data!H139</f>
        <v>0</v>
      </c>
      <c r="G145" s="1">
        <f>Forecast_Data!I139</f>
        <v>0</v>
      </c>
      <c r="H145" s="1">
        <f>Forecast_Data!J139</f>
        <v>29</v>
      </c>
      <c r="I145" s="1">
        <f>Forecast_Data!K139</f>
        <v>1</v>
      </c>
      <c r="J145" s="1" t="str">
        <f>Forecast_Data!L139</f>
        <v>David Akers</v>
      </c>
      <c r="K145" s="2">
        <f>$U$41+(VLOOKUP(J145,Estimates!$C$9:$F$35,4,FALSE)-$U$41)*VLOOKUP(J145,$T$45:$Z$80,5,FALSE)</f>
        <v>14.245211291116687</v>
      </c>
      <c r="L145" s="2">
        <f t="shared" si="18"/>
        <v>0.3306</v>
      </c>
      <c r="M145" s="13">
        <f t="shared" si="19"/>
        <v>0.96570913842401718</v>
      </c>
      <c r="N145" s="13">
        <f t="shared" si="20"/>
        <v>3.4290861575982823E-2</v>
      </c>
      <c r="O145" s="4">
        <f t="shared" si="21"/>
        <v>1.1758631876232152E-3</v>
      </c>
    </row>
    <row r="146" spans="1:15" x14ac:dyDescent="0.25">
      <c r="A146" s="1">
        <f>Forecast_Data!C140</f>
        <v>2012</v>
      </c>
      <c r="B146" s="1">
        <v>1</v>
      </c>
      <c r="C146" s="1">
        <f>Forecast_Data!E140</f>
        <v>0</v>
      </c>
      <c r="D146" s="1">
        <f>Forecast_Data!F140</f>
        <v>0</v>
      </c>
      <c r="E146" s="1">
        <f>Forecast_Data!G140</f>
        <v>0</v>
      </c>
      <c r="F146" s="1">
        <f>Forecast_Data!H140</f>
        <v>0</v>
      </c>
      <c r="G146" s="1">
        <f>Forecast_Data!I140</f>
        <v>0</v>
      </c>
      <c r="H146" s="1">
        <f>Forecast_Data!J140</f>
        <v>43</v>
      </c>
      <c r="I146" s="1">
        <f>Forecast_Data!K140</f>
        <v>0</v>
      </c>
      <c r="J146" s="1" t="str">
        <f>Forecast_Data!L140</f>
        <v>David Akers</v>
      </c>
      <c r="K146" s="2">
        <f>$U$41+(VLOOKUP(J146,Estimates!$C$9:$F$35,4,FALSE)-$U$41)*VLOOKUP(J146,$T$45:$Z$80,5,FALSE)</f>
        <v>14.245211291116687</v>
      </c>
      <c r="L146" s="2">
        <f t="shared" si="18"/>
        <v>0.3306</v>
      </c>
      <c r="M146" s="13">
        <f t="shared" si="19"/>
        <v>0.84950176414491252</v>
      </c>
      <c r="N146" s="13">
        <f t="shared" si="20"/>
        <v>-0.84950176414491252</v>
      </c>
      <c r="O146" s="4">
        <f t="shared" si="21"/>
        <v>0.72165324728531854</v>
      </c>
    </row>
    <row r="147" spans="1:15" x14ac:dyDescent="0.25">
      <c r="A147" s="1">
        <f>Forecast_Data!C141</f>
        <v>2012</v>
      </c>
      <c r="B147" s="1">
        <v>1</v>
      </c>
      <c r="C147" s="1">
        <f>Forecast_Data!E141</f>
        <v>0</v>
      </c>
      <c r="D147" s="1">
        <f>Forecast_Data!F141</f>
        <v>0</v>
      </c>
      <c r="E147" s="1">
        <f>Forecast_Data!G141</f>
        <v>0</v>
      </c>
      <c r="F147" s="1">
        <f>Forecast_Data!H141</f>
        <v>0</v>
      </c>
      <c r="G147" s="1">
        <f>Forecast_Data!I141</f>
        <v>0</v>
      </c>
      <c r="H147" s="1">
        <f>Forecast_Data!J141</f>
        <v>29</v>
      </c>
      <c r="I147" s="1">
        <f>Forecast_Data!K141</f>
        <v>1</v>
      </c>
      <c r="J147" s="1" t="str">
        <f>Forecast_Data!L141</f>
        <v>David Akers</v>
      </c>
      <c r="K147" s="2">
        <f>$U$41+(VLOOKUP(J147,Estimates!$C$9:$F$35,4,FALSE)-$U$41)*VLOOKUP(J147,$T$45:$Z$80,5,FALSE)</f>
        <v>14.245211291116687</v>
      </c>
      <c r="L147" s="2">
        <f t="shared" si="18"/>
        <v>0.3306</v>
      </c>
      <c r="M147" s="13">
        <f t="shared" si="19"/>
        <v>0.96570913842401718</v>
      </c>
      <c r="N147" s="13">
        <f t="shared" si="20"/>
        <v>3.4290861575982823E-2</v>
      </c>
      <c r="O147" s="4">
        <f t="shared" si="21"/>
        <v>1.1758631876232152E-3</v>
      </c>
    </row>
    <row r="148" spans="1:15" x14ac:dyDescent="0.25">
      <c r="A148" s="1">
        <f>Forecast_Data!C142</f>
        <v>2012</v>
      </c>
      <c r="B148" s="1">
        <v>1</v>
      </c>
      <c r="C148" s="1">
        <f>Forecast_Data!E142</f>
        <v>0</v>
      </c>
      <c r="D148" s="1">
        <f>Forecast_Data!F142</f>
        <v>0</v>
      </c>
      <c r="E148" s="1">
        <f>Forecast_Data!G142</f>
        <v>0</v>
      </c>
      <c r="F148" s="1">
        <f>Forecast_Data!H142</f>
        <v>0</v>
      </c>
      <c r="G148" s="1">
        <f>Forecast_Data!I142</f>
        <v>0</v>
      </c>
      <c r="H148" s="1">
        <f>Forecast_Data!J142</f>
        <v>27</v>
      </c>
      <c r="I148" s="1">
        <f>Forecast_Data!K142</f>
        <v>1</v>
      </c>
      <c r="J148" s="1" t="str">
        <f>Forecast_Data!L142</f>
        <v>David Akers</v>
      </c>
      <c r="K148" s="2">
        <f>$U$41+(VLOOKUP(J148,Estimates!$C$9:$F$35,4,FALSE)-$U$41)*VLOOKUP(J148,$T$45:$Z$80,5,FALSE)</f>
        <v>14.245211291116687</v>
      </c>
      <c r="L148" s="2">
        <f t="shared" si="18"/>
        <v>0.3306</v>
      </c>
      <c r="M148" s="13">
        <f t="shared" si="19"/>
        <v>0.97516282294755163</v>
      </c>
      <c r="N148" s="13">
        <f t="shared" si="20"/>
        <v>2.4837177052448367E-2</v>
      </c>
      <c r="O148" s="4">
        <f t="shared" si="21"/>
        <v>6.1688536393466773E-4</v>
      </c>
    </row>
    <row r="149" spans="1:15" x14ac:dyDescent="0.25">
      <c r="A149" s="1">
        <f>Forecast_Data!C143</f>
        <v>2012</v>
      </c>
      <c r="B149" s="1">
        <v>1</v>
      </c>
      <c r="C149" s="1">
        <f>Forecast_Data!E143</f>
        <v>0</v>
      </c>
      <c r="D149" s="1">
        <f>Forecast_Data!F143</f>
        <v>0</v>
      </c>
      <c r="E149" s="1">
        <f>Forecast_Data!G143</f>
        <v>0</v>
      </c>
      <c r="F149" s="1">
        <f>Forecast_Data!H143</f>
        <v>0</v>
      </c>
      <c r="G149" s="1">
        <f>Forecast_Data!I143</f>
        <v>0</v>
      </c>
      <c r="H149" s="1">
        <f>Forecast_Data!J143</f>
        <v>50</v>
      </c>
      <c r="I149" s="1">
        <f>Forecast_Data!K143</f>
        <v>0</v>
      </c>
      <c r="J149" s="1" t="str">
        <f>Forecast_Data!L143</f>
        <v>David Akers</v>
      </c>
      <c r="K149" s="2">
        <f>$U$41+(VLOOKUP(J149,Estimates!$C$9:$F$35,4,FALSE)-$U$41)*VLOOKUP(J149,$T$45:$Z$80,5,FALSE)</f>
        <v>14.245211291116687</v>
      </c>
      <c r="L149" s="2">
        <f t="shared" si="18"/>
        <v>0.3306</v>
      </c>
      <c r="M149" s="13">
        <f t="shared" si="19"/>
        <v>0.73229161971117351</v>
      </c>
      <c r="N149" s="13">
        <f t="shared" si="20"/>
        <v>-0.73229161971117351</v>
      </c>
      <c r="O149" s="4">
        <f t="shared" si="21"/>
        <v>0.53625101629921401</v>
      </c>
    </row>
    <row r="150" spans="1:15" x14ac:dyDescent="0.25">
      <c r="A150" s="1">
        <f>Forecast_Data!C144</f>
        <v>2012</v>
      </c>
      <c r="B150" s="1">
        <v>1</v>
      </c>
      <c r="C150" s="1">
        <f>Forecast_Data!E144</f>
        <v>0</v>
      </c>
      <c r="D150" s="1">
        <f>Forecast_Data!F144</f>
        <v>0</v>
      </c>
      <c r="E150" s="1">
        <f>Forecast_Data!G144</f>
        <v>0</v>
      </c>
      <c r="F150" s="1">
        <f>Forecast_Data!H144</f>
        <v>0</v>
      </c>
      <c r="G150" s="1">
        <f>Forecast_Data!I144</f>
        <v>0</v>
      </c>
      <c r="H150" s="1">
        <f>Forecast_Data!J144</f>
        <v>33</v>
      </c>
      <c r="I150" s="1">
        <f>Forecast_Data!K144</f>
        <v>0</v>
      </c>
      <c r="J150" s="1" t="str">
        <f>Forecast_Data!L144</f>
        <v>David Akers</v>
      </c>
      <c r="K150" s="2">
        <f>$U$41+(VLOOKUP(J150,Estimates!$C$9:$F$35,4,FALSE)-$U$41)*VLOOKUP(J150,$T$45:$Z$80,5,FALSE)</f>
        <v>14.245211291116687</v>
      </c>
      <c r="L150" s="2">
        <f t="shared" si="18"/>
        <v>0.3306</v>
      </c>
      <c r="M150" s="13">
        <f t="shared" si="19"/>
        <v>0.94149079343356801</v>
      </c>
      <c r="N150" s="13">
        <f t="shared" si="20"/>
        <v>-0.94149079343356801</v>
      </c>
      <c r="O150" s="4">
        <f t="shared" si="21"/>
        <v>0.88640491412016942</v>
      </c>
    </row>
    <row r="151" spans="1:15" x14ac:dyDescent="0.25">
      <c r="A151" s="1">
        <f>Forecast_Data!C145</f>
        <v>2012</v>
      </c>
      <c r="B151" s="1">
        <v>1</v>
      </c>
      <c r="C151" s="1">
        <f>Forecast_Data!E145</f>
        <v>0</v>
      </c>
      <c r="D151" s="1">
        <f>Forecast_Data!F145</f>
        <v>0</v>
      </c>
      <c r="E151" s="1">
        <f>Forecast_Data!G145</f>
        <v>0</v>
      </c>
      <c r="F151" s="1">
        <f>Forecast_Data!H145</f>
        <v>0</v>
      </c>
      <c r="G151" s="1">
        <f>Forecast_Data!I145</f>
        <v>0</v>
      </c>
      <c r="H151" s="1">
        <f>Forecast_Data!J145</f>
        <v>23</v>
      </c>
      <c r="I151" s="1">
        <f>Forecast_Data!K145</f>
        <v>1</v>
      </c>
      <c r="J151" s="1" t="str">
        <f>Forecast_Data!L145</f>
        <v>David Akers</v>
      </c>
      <c r="K151" s="2">
        <f>$U$41+(VLOOKUP(J151,Estimates!$C$9:$F$35,4,FALSE)-$U$41)*VLOOKUP(J151,$T$45:$Z$80,5,FALSE)</f>
        <v>14.245211291116687</v>
      </c>
      <c r="L151" s="2">
        <f t="shared" si="18"/>
        <v>0.3306</v>
      </c>
      <c r="M151" s="13">
        <f t="shared" si="19"/>
        <v>0.98865457360385633</v>
      </c>
      <c r="N151" s="13">
        <f t="shared" si="20"/>
        <v>1.1345426396143665E-2</v>
      </c>
      <c r="O151" s="4">
        <f t="shared" si="21"/>
        <v>1.2871870011031344E-4</v>
      </c>
    </row>
    <row r="152" spans="1:15" x14ac:dyDescent="0.25">
      <c r="A152" s="1">
        <f>Forecast_Data!C146</f>
        <v>2012</v>
      </c>
      <c r="B152" s="1">
        <v>1</v>
      </c>
      <c r="C152" s="1">
        <f>Forecast_Data!E146</f>
        <v>0</v>
      </c>
      <c r="D152" s="1">
        <f>Forecast_Data!F146</f>
        <v>0</v>
      </c>
      <c r="E152" s="1">
        <f>Forecast_Data!G146</f>
        <v>0</v>
      </c>
      <c r="F152" s="1">
        <f>Forecast_Data!H146</f>
        <v>0</v>
      </c>
      <c r="G152" s="1">
        <f>Forecast_Data!I146</f>
        <v>0</v>
      </c>
      <c r="H152" s="1">
        <f>Forecast_Data!J146</f>
        <v>33</v>
      </c>
      <c r="I152" s="1">
        <f>Forecast_Data!K146</f>
        <v>1</v>
      </c>
      <c r="J152" s="1" t="str">
        <f>Forecast_Data!L146</f>
        <v>David Akers</v>
      </c>
      <c r="K152" s="2">
        <f>$U$41+(VLOOKUP(J152,Estimates!$C$9:$F$35,4,FALSE)-$U$41)*VLOOKUP(J152,$T$45:$Z$80,5,FALSE)</f>
        <v>14.245211291116687</v>
      </c>
      <c r="L152" s="2">
        <f t="shared" si="18"/>
        <v>0.3306</v>
      </c>
      <c r="M152" s="13">
        <f t="shared" si="19"/>
        <v>0.94149079343356801</v>
      </c>
      <c r="N152" s="13">
        <f t="shared" si="20"/>
        <v>5.8509206566431993E-2</v>
      </c>
      <c r="O152" s="4">
        <f t="shared" si="21"/>
        <v>3.4233272530334088E-3</v>
      </c>
    </row>
    <row r="153" spans="1:15" x14ac:dyDescent="0.25">
      <c r="A153" s="1">
        <f>Forecast_Data!C147</f>
        <v>2012</v>
      </c>
      <c r="B153" s="1">
        <v>1</v>
      </c>
      <c r="C153" s="1">
        <f>Forecast_Data!E147</f>
        <v>0</v>
      </c>
      <c r="D153" s="1">
        <f>Forecast_Data!F147</f>
        <v>0</v>
      </c>
      <c r="E153" s="1">
        <f>Forecast_Data!G147</f>
        <v>0</v>
      </c>
      <c r="F153" s="1">
        <f>Forecast_Data!H147</f>
        <v>0</v>
      </c>
      <c r="G153" s="1">
        <f>Forecast_Data!I147</f>
        <v>0</v>
      </c>
      <c r="H153" s="1">
        <f>Forecast_Data!J147</f>
        <v>51</v>
      </c>
      <c r="I153" s="1">
        <f>Forecast_Data!K147</f>
        <v>0</v>
      </c>
      <c r="J153" s="1" t="str">
        <f>Forecast_Data!L147</f>
        <v>David Akers</v>
      </c>
      <c r="K153" s="2">
        <f>$U$41+(VLOOKUP(J153,Estimates!$C$9:$F$35,4,FALSE)-$U$41)*VLOOKUP(J153,$T$45:$Z$80,5,FALSE)</f>
        <v>14.245211291116687</v>
      </c>
      <c r="L153" s="2">
        <f t="shared" si="18"/>
        <v>0.3306</v>
      </c>
      <c r="M153" s="13">
        <f t="shared" si="19"/>
        <v>0.70820396825303422</v>
      </c>
      <c r="N153" s="13">
        <f t="shared" si="20"/>
        <v>-0.70820396825303422</v>
      </c>
      <c r="O153" s="4">
        <f t="shared" si="21"/>
        <v>0.50155286064934468</v>
      </c>
    </row>
    <row r="154" spans="1:15" x14ac:dyDescent="0.25">
      <c r="A154" s="1">
        <f>Forecast_Data!C148</f>
        <v>2012</v>
      </c>
      <c r="B154" s="1">
        <v>1</v>
      </c>
      <c r="C154" s="1">
        <f>Forecast_Data!E148</f>
        <v>0</v>
      </c>
      <c r="D154" s="1">
        <f>Forecast_Data!F148</f>
        <v>0</v>
      </c>
      <c r="E154" s="1">
        <f>Forecast_Data!G148</f>
        <v>0</v>
      </c>
      <c r="F154" s="1">
        <f>Forecast_Data!H148</f>
        <v>0</v>
      </c>
      <c r="G154" s="1">
        <f>Forecast_Data!I148</f>
        <v>0</v>
      </c>
      <c r="H154" s="1">
        <f>Forecast_Data!J148</f>
        <v>38</v>
      </c>
      <c r="I154" s="1">
        <f>Forecast_Data!K148</f>
        <v>0</v>
      </c>
      <c r="J154" s="1" t="str">
        <f>Forecast_Data!L148</f>
        <v>David Akers</v>
      </c>
      <c r="K154" s="2">
        <f>$U$41+(VLOOKUP(J154,Estimates!$C$9:$F$35,4,FALSE)-$U$41)*VLOOKUP(J154,$T$45:$Z$80,5,FALSE)</f>
        <v>14.245211291116687</v>
      </c>
      <c r="L154" s="2">
        <f t="shared" si="18"/>
        <v>0.3306</v>
      </c>
      <c r="M154" s="13">
        <f t="shared" si="19"/>
        <v>0.90183694787164059</v>
      </c>
      <c r="N154" s="13">
        <f t="shared" si="20"/>
        <v>-0.90183694787164059</v>
      </c>
      <c r="O154" s="4">
        <f t="shared" si="21"/>
        <v>0.81330988054643616</v>
      </c>
    </row>
    <row r="155" spans="1:15" x14ac:dyDescent="0.25">
      <c r="A155" s="1">
        <f>Forecast_Data!C149</f>
        <v>2012</v>
      </c>
      <c r="B155" s="1">
        <v>1</v>
      </c>
      <c r="C155" s="1">
        <f>Forecast_Data!E149</f>
        <v>0</v>
      </c>
      <c r="D155" s="1">
        <f>Forecast_Data!F149</f>
        <v>0</v>
      </c>
      <c r="E155" s="1">
        <f>Forecast_Data!G149</f>
        <v>0</v>
      </c>
      <c r="F155" s="1">
        <f>Forecast_Data!H149</f>
        <v>0</v>
      </c>
      <c r="G155" s="1">
        <f>Forecast_Data!I149</f>
        <v>0</v>
      </c>
      <c r="H155" s="1">
        <f>Forecast_Data!J149</f>
        <v>36</v>
      </c>
      <c r="I155" s="1">
        <f>Forecast_Data!K149</f>
        <v>1</v>
      </c>
      <c r="J155" s="1" t="str">
        <f>Forecast_Data!L149</f>
        <v>David Akers</v>
      </c>
      <c r="K155" s="2">
        <f>$U$41+(VLOOKUP(J155,Estimates!$C$9:$F$35,4,FALSE)-$U$41)*VLOOKUP(J155,$T$45:$Z$80,5,FALSE)</f>
        <v>14.245211291116687</v>
      </c>
      <c r="L155" s="2">
        <f t="shared" si="18"/>
        <v>0.3306</v>
      </c>
      <c r="M155" s="13">
        <f t="shared" si="19"/>
        <v>0.91896116373421799</v>
      </c>
      <c r="N155" s="13">
        <f t="shared" si="20"/>
        <v>8.103883626578201E-2</v>
      </c>
      <c r="O155" s="4">
        <f t="shared" si="21"/>
        <v>6.5672929833122257E-3</v>
      </c>
    </row>
    <row r="156" spans="1:15" x14ac:dyDescent="0.25">
      <c r="A156" s="1">
        <f>Forecast_Data!C150</f>
        <v>2012</v>
      </c>
      <c r="B156" s="1">
        <v>1</v>
      </c>
      <c r="C156" s="1">
        <f>Forecast_Data!E150</f>
        <v>0</v>
      </c>
      <c r="D156" s="1">
        <f>Forecast_Data!F150</f>
        <v>0</v>
      </c>
      <c r="E156" s="1">
        <f>Forecast_Data!G150</f>
        <v>0</v>
      </c>
      <c r="F156" s="1">
        <f>Forecast_Data!H150</f>
        <v>0</v>
      </c>
      <c r="G156" s="1">
        <f>Forecast_Data!I150</f>
        <v>0</v>
      </c>
      <c r="H156" s="1">
        <f>Forecast_Data!J150</f>
        <v>27</v>
      </c>
      <c r="I156" s="1">
        <f>Forecast_Data!K150</f>
        <v>1</v>
      </c>
      <c r="J156" s="1" t="str">
        <f>Forecast_Data!L150</f>
        <v>David Akers</v>
      </c>
      <c r="K156" s="2">
        <f>$U$41+(VLOOKUP(J156,Estimates!$C$9:$F$35,4,FALSE)-$U$41)*VLOOKUP(J156,$T$45:$Z$80,5,FALSE)</f>
        <v>14.245211291116687</v>
      </c>
      <c r="L156" s="2">
        <f t="shared" si="18"/>
        <v>0.3306</v>
      </c>
      <c r="M156" s="13">
        <f t="shared" si="19"/>
        <v>0.97516282294755163</v>
      </c>
      <c r="N156" s="13">
        <f t="shared" si="20"/>
        <v>2.4837177052448367E-2</v>
      </c>
      <c r="O156" s="4">
        <f t="shared" si="21"/>
        <v>6.1688536393466773E-4</v>
      </c>
    </row>
    <row r="157" spans="1:15" x14ac:dyDescent="0.25">
      <c r="A157" s="1">
        <f>Forecast_Data!C151</f>
        <v>2012</v>
      </c>
      <c r="B157" s="1">
        <v>1</v>
      </c>
      <c r="C157" s="1">
        <f>Forecast_Data!E151</f>
        <v>0</v>
      </c>
      <c r="D157" s="1">
        <f>Forecast_Data!F151</f>
        <v>0</v>
      </c>
      <c r="E157" s="1">
        <f>Forecast_Data!G151</f>
        <v>0</v>
      </c>
      <c r="F157" s="1">
        <f>Forecast_Data!H151</f>
        <v>0</v>
      </c>
      <c r="G157" s="1">
        <f>Forecast_Data!I151</f>
        <v>0</v>
      </c>
      <c r="H157" s="1">
        <f>Forecast_Data!J151</f>
        <v>34</v>
      </c>
      <c r="I157" s="1">
        <f>Forecast_Data!K151</f>
        <v>1</v>
      </c>
      <c r="J157" s="1" t="str">
        <f>Forecast_Data!L151</f>
        <v>David Akers</v>
      </c>
      <c r="K157" s="2">
        <f>$U$41+(VLOOKUP(J157,Estimates!$C$9:$F$35,4,FALSE)-$U$41)*VLOOKUP(J157,$T$45:$Z$80,5,FALSE)</f>
        <v>14.245211291116687</v>
      </c>
      <c r="L157" s="2">
        <f t="shared" si="18"/>
        <v>0.3306</v>
      </c>
      <c r="M157" s="13">
        <f t="shared" si="19"/>
        <v>0.93438824911131591</v>
      </c>
      <c r="N157" s="13">
        <f t="shared" si="20"/>
        <v>6.5611750888684095E-2</v>
      </c>
      <c r="O157" s="4">
        <f t="shared" si="21"/>
        <v>4.3049018546787382E-3</v>
      </c>
    </row>
    <row r="158" spans="1:15" x14ac:dyDescent="0.25">
      <c r="A158" s="1">
        <f>Forecast_Data!C152</f>
        <v>2013</v>
      </c>
      <c r="B158" s="1">
        <v>1</v>
      </c>
      <c r="C158" s="1">
        <f>Forecast_Data!E152</f>
        <v>0</v>
      </c>
      <c r="D158" s="1">
        <f>Forecast_Data!F152</f>
        <v>0</v>
      </c>
      <c r="E158" s="1">
        <f>Forecast_Data!G152</f>
        <v>0</v>
      </c>
      <c r="F158" s="1">
        <f>Forecast_Data!H152</f>
        <v>0</v>
      </c>
      <c r="G158" s="1">
        <f>Forecast_Data!I152</f>
        <v>0</v>
      </c>
      <c r="H158" s="1">
        <f>Forecast_Data!J152</f>
        <v>33</v>
      </c>
      <c r="I158" s="1">
        <f>Forecast_Data!K152</f>
        <v>1</v>
      </c>
      <c r="J158" s="1" t="str">
        <f>Forecast_Data!L152</f>
        <v>David Akers</v>
      </c>
      <c r="K158" s="2">
        <f>$U$41+(VLOOKUP(J158,Estimates!$C$9:$F$35,4,FALSE)-$U$41)*VLOOKUP(J158,$T$45:$Z$80,5,FALSE)</f>
        <v>14.245211291116687</v>
      </c>
      <c r="L158" s="2">
        <f t="shared" si="18"/>
        <v>0.37260000000000004</v>
      </c>
      <c r="M158" s="13">
        <f t="shared" si="19"/>
        <v>0.94376195327530643</v>
      </c>
      <c r="N158" s="13">
        <f t="shared" si="20"/>
        <v>5.6238046724693569E-2</v>
      </c>
      <c r="O158" s="4">
        <f t="shared" si="21"/>
        <v>3.1627178994088172E-3</v>
      </c>
    </row>
    <row r="159" spans="1:15" x14ac:dyDescent="0.25">
      <c r="A159" s="1">
        <f>Forecast_Data!C153</f>
        <v>2013</v>
      </c>
      <c r="B159" s="1">
        <v>1</v>
      </c>
      <c r="C159" s="1">
        <f>Forecast_Data!E153</f>
        <v>0</v>
      </c>
      <c r="D159" s="1">
        <f>Forecast_Data!F153</f>
        <v>0</v>
      </c>
      <c r="E159" s="1">
        <f>Forecast_Data!G153</f>
        <v>0</v>
      </c>
      <c r="F159" s="1">
        <f>Forecast_Data!H153</f>
        <v>0</v>
      </c>
      <c r="G159" s="1">
        <f>Forecast_Data!I153</f>
        <v>0</v>
      </c>
      <c r="H159" s="1">
        <f>Forecast_Data!J153</f>
        <v>42</v>
      </c>
      <c r="I159" s="1">
        <f>Forecast_Data!K153</f>
        <v>1</v>
      </c>
      <c r="J159" s="1" t="str">
        <f>Forecast_Data!L153</f>
        <v>David Akers</v>
      </c>
      <c r="K159" s="2">
        <f>$U$41+(VLOOKUP(J159,Estimates!$C$9:$F$35,4,FALSE)-$U$41)*VLOOKUP(J159,$T$45:$Z$80,5,FALSE)</f>
        <v>14.245211291116687</v>
      </c>
      <c r="L159" s="2">
        <f t="shared" si="18"/>
        <v>0.37260000000000004</v>
      </c>
      <c r="M159" s="13">
        <f t="shared" si="19"/>
        <v>0.86627629862498434</v>
      </c>
      <c r="N159" s="13">
        <f t="shared" si="20"/>
        <v>0.13372370137501566</v>
      </c>
      <c r="O159" s="4">
        <f t="shared" si="21"/>
        <v>1.7882028309434365E-2</v>
      </c>
    </row>
    <row r="160" spans="1:15" x14ac:dyDescent="0.25">
      <c r="A160" s="1">
        <f>Forecast_Data!C154</f>
        <v>2013</v>
      </c>
      <c r="B160" s="1">
        <v>1</v>
      </c>
      <c r="C160" s="1">
        <f>Forecast_Data!E154</f>
        <v>0</v>
      </c>
      <c r="D160" s="1">
        <f>Forecast_Data!F154</f>
        <v>0</v>
      </c>
      <c r="E160" s="1">
        <f>Forecast_Data!G154</f>
        <v>0</v>
      </c>
      <c r="F160" s="1">
        <f>Forecast_Data!H154</f>
        <v>1</v>
      </c>
      <c r="G160" s="1">
        <f>Forecast_Data!I154</f>
        <v>0</v>
      </c>
      <c r="H160" s="1">
        <f>Forecast_Data!J154</f>
        <v>47</v>
      </c>
      <c r="I160" s="1">
        <f>Forecast_Data!K154</f>
        <v>0</v>
      </c>
      <c r="J160" s="1" t="str">
        <f>Forecast_Data!L154</f>
        <v>David Akers</v>
      </c>
      <c r="K160" s="2">
        <f>$U$41+(VLOOKUP(J160,Estimates!$C$9:$F$35,4,FALSE)-$U$41)*VLOOKUP(J160,$T$45:$Z$80,5,FALSE)</f>
        <v>14.245211291116687</v>
      </c>
      <c r="L160" s="2">
        <f t="shared" si="18"/>
        <v>0.37260000000000004</v>
      </c>
      <c r="M160" s="13">
        <f t="shared" si="19"/>
        <v>0.75848288638352435</v>
      </c>
      <c r="N160" s="13">
        <f t="shared" si="20"/>
        <v>-0.75848288638352435</v>
      </c>
      <c r="O160" s="4">
        <f t="shared" si="21"/>
        <v>0.57529628893668228</v>
      </c>
    </row>
    <row r="161" spans="1:15" x14ac:dyDescent="0.25">
      <c r="A161" s="1">
        <f>Forecast_Data!C155</f>
        <v>2013</v>
      </c>
      <c r="B161" s="1">
        <v>1</v>
      </c>
      <c r="C161" s="1">
        <f>Forecast_Data!E155</f>
        <v>0</v>
      </c>
      <c r="D161" s="1">
        <f>Forecast_Data!F155</f>
        <v>0</v>
      </c>
      <c r="E161" s="1">
        <f>Forecast_Data!G155</f>
        <v>0</v>
      </c>
      <c r="F161" s="1">
        <f>Forecast_Data!H155</f>
        <v>1</v>
      </c>
      <c r="G161" s="1">
        <f>Forecast_Data!I155</f>
        <v>0</v>
      </c>
      <c r="H161" s="1">
        <f>Forecast_Data!J155</f>
        <v>47</v>
      </c>
      <c r="I161" s="1">
        <f>Forecast_Data!K155</f>
        <v>0</v>
      </c>
      <c r="J161" s="1" t="str">
        <f>Forecast_Data!L155</f>
        <v>David Akers</v>
      </c>
      <c r="K161" s="2">
        <f>$U$41+(VLOOKUP(J161,Estimates!$C$9:$F$35,4,FALSE)-$U$41)*VLOOKUP(J161,$T$45:$Z$80,5,FALSE)</f>
        <v>14.245211291116687</v>
      </c>
      <c r="L161" s="2">
        <f t="shared" si="18"/>
        <v>0.37260000000000004</v>
      </c>
      <c r="M161" s="13">
        <f t="shared" si="19"/>
        <v>0.75848288638352435</v>
      </c>
      <c r="N161" s="13">
        <f t="shared" si="20"/>
        <v>-0.75848288638352435</v>
      </c>
      <c r="O161" s="4">
        <f t="shared" si="21"/>
        <v>0.57529628893668228</v>
      </c>
    </row>
    <row r="162" spans="1:15" x14ac:dyDescent="0.25">
      <c r="A162" s="1">
        <f>Forecast_Data!C156</f>
        <v>2013</v>
      </c>
      <c r="B162" s="1">
        <v>1</v>
      </c>
      <c r="C162" s="1">
        <f>Forecast_Data!E156</f>
        <v>0</v>
      </c>
      <c r="D162" s="1">
        <f>Forecast_Data!F156</f>
        <v>0</v>
      </c>
      <c r="E162" s="1">
        <f>Forecast_Data!G156</f>
        <v>0</v>
      </c>
      <c r="F162" s="1">
        <f>Forecast_Data!H156</f>
        <v>0</v>
      </c>
      <c r="G162" s="1">
        <f>Forecast_Data!I156</f>
        <v>0</v>
      </c>
      <c r="H162" s="1">
        <f>Forecast_Data!J156</f>
        <v>23</v>
      </c>
      <c r="I162" s="1">
        <f>Forecast_Data!K156</f>
        <v>1</v>
      </c>
      <c r="J162" s="1" t="str">
        <f>Forecast_Data!L156</f>
        <v>David Akers</v>
      </c>
      <c r="K162" s="2">
        <f>$U$41+(VLOOKUP(J162,Estimates!$C$9:$F$35,4,FALSE)-$U$41)*VLOOKUP(J162,$T$45:$Z$80,5,FALSE)</f>
        <v>14.245211291116687</v>
      </c>
      <c r="L162" s="2">
        <f t="shared" si="18"/>
        <v>0.37260000000000004</v>
      </c>
      <c r="M162" s="13">
        <f t="shared" si="19"/>
        <v>0.98911613463543169</v>
      </c>
      <c r="N162" s="13">
        <f t="shared" si="20"/>
        <v>1.0883865364568313E-2</v>
      </c>
      <c r="O162" s="4">
        <f t="shared" si="21"/>
        <v>1.1845852527404973E-4</v>
      </c>
    </row>
    <row r="163" spans="1:15" x14ac:dyDescent="0.25">
      <c r="A163" s="1">
        <f>Forecast_Data!C157</f>
        <v>2013</v>
      </c>
      <c r="B163" s="1">
        <v>1</v>
      </c>
      <c r="C163" s="1">
        <f>Forecast_Data!E157</f>
        <v>0</v>
      </c>
      <c r="D163" s="1">
        <f>Forecast_Data!F157</f>
        <v>0</v>
      </c>
      <c r="E163" s="1">
        <f>Forecast_Data!G157</f>
        <v>0</v>
      </c>
      <c r="F163" s="1">
        <f>Forecast_Data!H157</f>
        <v>0</v>
      </c>
      <c r="G163" s="1">
        <f>Forecast_Data!I157</f>
        <v>0</v>
      </c>
      <c r="H163" s="1">
        <f>Forecast_Data!J157</f>
        <v>31</v>
      </c>
      <c r="I163" s="1">
        <f>Forecast_Data!K157</f>
        <v>1</v>
      </c>
      <c r="J163" s="1" t="str">
        <f>Forecast_Data!L157</f>
        <v>David Akers</v>
      </c>
      <c r="K163" s="2">
        <f>$U$41+(VLOOKUP(J163,Estimates!$C$9:$F$35,4,FALSE)-$U$41)*VLOOKUP(J163,$T$45:$Z$80,5,FALSE)</f>
        <v>14.245211291116687</v>
      </c>
      <c r="L163" s="2">
        <f t="shared" si="18"/>
        <v>0.37260000000000004</v>
      </c>
      <c r="M163" s="13">
        <f t="shared" si="19"/>
        <v>0.95624939469481662</v>
      </c>
      <c r="N163" s="13">
        <f t="shared" si="20"/>
        <v>4.3750605305183377E-2</v>
      </c>
      <c r="O163" s="4">
        <f t="shared" si="21"/>
        <v>1.9141154645699399E-3</v>
      </c>
    </row>
    <row r="164" spans="1:15" x14ac:dyDescent="0.25">
      <c r="A164" s="1">
        <f>Forecast_Data!C158</f>
        <v>2013</v>
      </c>
      <c r="B164" s="1">
        <v>1</v>
      </c>
      <c r="C164" s="1">
        <f>Forecast_Data!E158</f>
        <v>0</v>
      </c>
      <c r="D164" s="1">
        <f>Forecast_Data!F158</f>
        <v>0</v>
      </c>
      <c r="E164" s="1">
        <f>Forecast_Data!G158</f>
        <v>0</v>
      </c>
      <c r="F164" s="1">
        <f>Forecast_Data!H158</f>
        <v>0</v>
      </c>
      <c r="G164" s="1">
        <f>Forecast_Data!I158</f>
        <v>0</v>
      </c>
      <c r="H164" s="1">
        <f>Forecast_Data!J158</f>
        <v>41</v>
      </c>
      <c r="I164" s="1">
        <f>Forecast_Data!K158</f>
        <v>1</v>
      </c>
      <c r="J164" s="1" t="str">
        <f>Forecast_Data!L158</f>
        <v>David Akers</v>
      </c>
      <c r="K164" s="2">
        <f>$U$41+(VLOOKUP(J164,Estimates!$C$9:$F$35,4,FALSE)-$U$41)*VLOOKUP(J164,$T$45:$Z$80,5,FALSE)</f>
        <v>14.245211291116687</v>
      </c>
      <c r="L164" s="2">
        <f t="shared" si="18"/>
        <v>0.37260000000000004</v>
      </c>
      <c r="M164" s="13">
        <f t="shared" si="19"/>
        <v>0.87699832164792979</v>
      </c>
      <c r="N164" s="13">
        <f t="shared" si="20"/>
        <v>0.12300167835207021</v>
      </c>
      <c r="O164" s="4">
        <f t="shared" si="21"/>
        <v>1.5129412877426137E-2</v>
      </c>
    </row>
    <row r="165" spans="1:15" x14ac:dyDescent="0.25">
      <c r="A165" s="1">
        <f>Forecast_Data!C159</f>
        <v>2013</v>
      </c>
      <c r="B165" s="1">
        <v>1</v>
      </c>
      <c r="C165" s="1">
        <f>Forecast_Data!E159</f>
        <v>0</v>
      </c>
      <c r="D165" s="1">
        <f>Forecast_Data!F159</f>
        <v>0</v>
      </c>
      <c r="E165" s="1">
        <f>Forecast_Data!G159</f>
        <v>0</v>
      </c>
      <c r="F165" s="1">
        <f>Forecast_Data!H159</f>
        <v>0</v>
      </c>
      <c r="G165" s="1">
        <f>Forecast_Data!I159</f>
        <v>0</v>
      </c>
      <c r="H165" s="1">
        <f>Forecast_Data!J159</f>
        <v>43</v>
      </c>
      <c r="I165" s="1">
        <f>Forecast_Data!K159</f>
        <v>1</v>
      </c>
      <c r="J165" s="1" t="str">
        <f>Forecast_Data!L159</f>
        <v>David Akers</v>
      </c>
      <c r="K165" s="2">
        <f>$U$41+(VLOOKUP(J165,Estimates!$C$9:$F$35,4,FALSE)-$U$41)*VLOOKUP(J165,$T$45:$Z$80,5,FALSE)</f>
        <v>14.245211291116687</v>
      </c>
      <c r="L165" s="2">
        <f t="shared" si="18"/>
        <v>0.37260000000000004</v>
      </c>
      <c r="M165" s="13">
        <f t="shared" si="19"/>
        <v>0.85479295429861735</v>
      </c>
      <c r="N165" s="13">
        <f t="shared" si="20"/>
        <v>0.14520704570138265</v>
      </c>
      <c r="O165" s="4">
        <f t="shared" si="21"/>
        <v>2.108508612132343E-2</v>
      </c>
    </row>
    <row r="166" spans="1:15" x14ac:dyDescent="0.25">
      <c r="A166" s="1">
        <f>Forecast_Data!C160</f>
        <v>2013</v>
      </c>
      <c r="B166" s="1">
        <v>1</v>
      </c>
      <c r="C166" s="1">
        <f>Forecast_Data!E160</f>
        <v>0</v>
      </c>
      <c r="D166" s="1">
        <f>Forecast_Data!F160</f>
        <v>0</v>
      </c>
      <c r="E166" s="1">
        <f>Forecast_Data!G160</f>
        <v>0</v>
      </c>
      <c r="F166" s="1">
        <f>Forecast_Data!H160</f>
        <v>0</v>
      </c>
      <c r="G166" s="1">
        <f>Forecast_Data!I160</f>
        <v>0</v>
      </c>
      <c r="H166" s="1">
        <f>Forecast_Data!J160</f>
        <v>36</v>
      </c>
      <c r="I166" s="1">
        <f>Forecast_Data!K160</f>
        <v>1</v>
      </c>
      <c r="J166" s="1" t="str">
        <f>Forecast_Data!L160</f>
        <v>David Akers</v>
      </c>
      <c r="K166" s="2">
        <f>$U$41+(VLOOKUP(J166,Estimates!$C$9:$F$35,4,FALSE)-$U$41)*VLOOKUP(J166,$T$45:$Z$80,5,FALSE)</f>
        <v>14.245211291116687</v>
      </c>
      <c r="L166" s="2">
        <f t="shared" si="18"/>
        <v>0.37260000000000004</v>
      </c>
      <c r="M166" s="13">
        <f t="shared" si="19"/>
        <v>0.92203443832071519</v>
      </c>
      <c r="N166" s="13">
        <f t="shared" si="20"/>
        <v>7.7965561679284812E-2</v>
      </c>
      <c r="O166" s="4">
        <f t="shared" si="21"/>
        <v>6.0786288079663639E-3</v>
      </c>
    </row>
    <row r="167" spans="1:15" x14ac:dyDescent="0.25">
      <c r="A167" s="1">
        <f>Forecast_Data!C161</f>
        <v>2013</v>
      </c>
      <c r="B167" s="1">
        <v>1</v>
      </c>
      <c r="C167" s="1">
        <f>Forecast_Data!E161</f>
        <v>0</v>
      </c>
      <c r="D167" s="1">
        <f>Forecast_Data!F161</f>
        <v>0</v>
      </c>
      <c r="E167" s="1">
        <f>Forecast_Data!G161</f>
        <v>0</v>
      </c>
      <c r="F167" s="1">
        <f>Forecast_Data!H161</f>
        <v>0</v>
      </c>
      <c r="G167" s="1">
        <f>Forecast_Data!I161</f>
        <v>0</v>
      </c>
      <c r="H167" s="1">
        <f>Forecast_Data!J161</f>
        <v>34</v>
      </c>
      <c r="I167" s="1">
        <f>Forecast_Data!K161</f>
        <v>0</v>
      </c>
      <c r="J167" s="1" t="str">
        <f>Forecast_Data!L161</f>
        <v>David Akers</v>
      </c>
      <c r="K167" s="2">
        <f>$U$41+(VLOOKUP(J167,Estimates!$C$9:$F$35,4,FALSE)-$U$41)*VLOOKUP(J167,$T$45:$Z$80,5,FALSE)</f>
        <v>14.245211291116687</v>
      </c>
      <c r="L167" s="2">
        <f t="shared" si="18"/>
        <v>0.37260000000000004</v>
      </c>
      <c r="M167" s="13">
        <f t="shared" si="19"/>
        <v>0.93691663643553469</v>
      </c>
      <c r="N167" s="13">
        <f t="shared" si="20"/>
        <v>-0.93691663643553469</v>
      </c>
      <c r="O167" s="4">
        <f t="shared" si="21"/>
        <v>0.87781278362967585</v>
      </c>
    </row>
    <row r="168" spans="1:15" x14ac:dyDescent="0.25">
      <c r="A168" s="1">
        <f>Forecast_Data!C162</f>
        <v>2013</v>
      </c>
      <c r="B168" s="1">
        <v>1</v>
      </c>
      <c r="C168" s="1">
        <f>Forecast_Data!E162</f>
        <v>0</v>
      </c>
      <c r="D168" s="1">
        <f>Forecast_Data!F162</f>
        <v>0</v>
      </c>
      <c r="E168" s="1">
        <f>Forecast_Data!G162</f>
        <v>0</v>
      </c>
      <c r="F168" s="1">
        <f>Forecast_Data!H162</f>
        <v>0</v>
      </c>
      <c r="G168" s="1">
        <f>Forecast_Data!I162</f>
        <v>0</v>
      </c>
      <c r="H168" s="1">
        <f>Forecast_Data!J162</f>
        <v>20</v>
      </c>
      <c r="I168" s="1">
        <f>Forecast_Data!K162</f>
        <v>1</v>
      </c>
      <c r="J168" s="1" t="str">
        <f>Forecast_Data!L162</f>
        <v>David Akers</v>
      </c>
      <c r="K168" s="2">
        <f>$U$41+(VLOOKUP(J168,Estimates!$C$9:$F$35,4,FALSE)-$U$41)*VLOOKUP(J168,$T$45:$Z$80,5,FALSE)</f>
        <v>14.245211291116687</v>
      </c>
      <c r="L168" s="2">
        <f t="shared" si="18"/>
        <v>0.37260000000000004</v>
      </c>
      <c r="M168" s="13">
        <f t="shared" si="19"/>
        <v>0.99475664754323956</v>
      </c>
      <c r="N168" s="13">
        <f t="shared" si="20"/>
        <v>5.2433524567604417E-3</v>
      </c>
      <c r="O168" s="4">
        <f t="shared" si="21"/>
        <v>2.7492744985815761E-5</v>
      </c>
    </row>
    <row r="169" spans="1:15" x14ac:dyDescent="0.25">
      <c r="A169" s="1">
        <f>Forecast_Data!C163</f>
        <v>2013</v>
      </c>
      <c r="B169" s="1">
        <v>1</v>
      </c>
      <c r="C169" s="1">
        <f>Forecast_Data!E163</f>
        <v>0</v>
      </c>
      <c r="D169" s="1">
        <f>Forecast_Data!F163</f>
        <v>0</v>
      </c>
      <c r="E169" s="1">
        <f>Forecast_Data!G163</f>
        <v>0</v>
      </c>
      <c r="F169" s="1">
        <f>Forecast_Data!H163</f>
        <v>0</v>
      </c>
      <c r="G169" s="1">
        <f>Forecast_Data!I163</f>
        <v>0</v>
      </c>
      <c r="H169" s="1">
        <f>Forecast_Data!J163</f>
        <v>27</v>
      </c>
      <c r="I169" s="1">
        <f>Forecast_Data!K163</f>
        <v>1</v>
      </c>
      <c r="J169" s="1" t="str">
        <f>Forecast_Data!L163</f>
        <v>David Akers</v>
      </c>
      <c r="K169" s="2">
        <f>$U$41+(VLOOKUP(J169,Estimates!$C$9:$F$35,4,FALSE)-$U$41)*VLOOKUP(J169,$T$45:$Z$80,5,FALSE)</f>
        <v>14.245211291116687</v>
      </c>
      <c r="L169" s="2">
        <f t="shared" si="18"/>
        <v>0.37260000000000004</v>
      </c>
      <c r="M169" s="13">
        <f t="shared" si="19"/>
        <v>0.976160027562191</v>
      </c>
      <c r="N169" s="13">
        <f t="shared" si="20"/>
        <v>2.3839972437808998E-2</v>
      </c>
      <c r="O169" s="4">
        <f t="shared" si="21"/>
        <v>5.6834428583549268E-4</v>
      </c>
    </row>
    <row r="170" spans="1:15" x14ac:dyDescent="0.25">
      <c r="A170" s="1">
        <f>Forecast_Data!C164</f>
        <v>2013</v>
      </c>
      <c r="B170" s="1">
        <v>1</v>
      </c>
      <c r="C170" s="1">
        <f>Forecast_Data!E164</f>
        <v>0</v>
      </c>
      <c r="D170" s="1">
        <f>Forecast_Data!F164</f>
        <v>0</v>
      </c>
      <c r="E170" s="1">
        <f>Forecast_Data!G164</f>
        <v>0</v>
      </c>
      <c r="F170" s="1">
        <f>Forecast_Data!H164</f>
        <v>0</v>
      </c>
      <c r="G170" s="1">
        <f>Forecast_Data!I164</f>
        <v>0</v>
      </c>
      <c r="H170" s="1">
        <f>Forecast_Data!J164</f>
        <v>31</v>
      </c>
      <c r="I170" s="1">
        <f>Forecast_Data!K164</f>
        <v>0</v>
      </c>
      <c r="J170" s="1" t="str">
        <f>Forecast_Data!L164</f>
        <v>David Akers</v>
      </c>
      <c r="K170" s="2">
        <f>$U$41+(VLOOKUP(J170,Estimates!$C$9:$F$35,4,FALSE)-$U$41)*VLOOKUP(J170,$T$45:$Z$80,5,FALSE)</f>
        <v>14.245211291116687</v>
      </c>
      <c r="L170" s="2">
        <f t="shared" si="18"/>
        <v>0.37260000000000004</v>
      </c>
      <c r="M170" s="13">
        <f t="shared" si="19"/>
        <v>0.95624939469481662</v>
      </c>
      <c r="N170" s="13">
        <f t="shared" si="20"/>
        <v>-0.95624939469481662</v>
      </c>
      <c r="O170" s="4">
        <f t="shared" si="21"/>
        <v>0.91441290485420323</v>
      </c>
    </row>
    <row r="171" spans="1:15" x14ac:dyDescent="0.25">
      <c r="A171" s="1">
        <f>Forecast_Data!C165</f>
        <v>2013</v>
      </c>
      <c r="B171" s="1">
        <v>1</v>
      </c>
      <c r="C171" s="1">
        <f>Forecast_Data!E165</f>
        <v>0</v>
      </c>
      <c r="D171" s="1">
        <f>Forecast_Data!F165</f>
        <v>0</v>
      </c>
      <c r="E171" s="1">
        <f>Forecast_Data!G165</f>
        <v>0</v>
      </c>
      <c r="F171" s="1">
        <f>Forecast_Data!H165</f>
        <v>0</v>
      </c>
      <c r="G171" s="1">
        <f>Forecast_Data!I165</f>
        <v>0</v>
      </c>
      <c r="H171" s="1">
        <f>Forecast_Data!J165</f>
        <v>40</v>
      </c>
      <c r="I171" s="1">
        <f>Forecast_Data!K165</f>
        <v>1</v>
      </c>
      <c r="J171" s="1" t="str">
        <f>Forecast_Data!L165</f>
        <v>David Akers</v>
      </c>
      <c r="K171" s="2">
        <f>$U$41+(VLOOKUP(J171,Estimates!$C$9:$F$35,4,FALSE)-$U$41)*VLOOKUP(J171,$T$45:$Z$80,5,FALSE)</f>
        <v>14.245211291116687</v>
      </c>
      <c r="L171" s="2">
        <f t="shared" si="18"/>
        <v>0.37260000000000004</v>
      </c>
      <c r="M171" s="13">
        <f t="shared" si="19"/>
        <v>0.88705757866079682</v>
      </c>
      <c r="N171" s="13">
        <f t="shared" si="20"/>
        <v>0.11294242133920318</v>
      </c>
      <c r="O171" s="4">
        <f t="shared" si="21"/>
        <v>1.2755990537962099E-2</v>
      </c>
    </row>
    <row r="172" spans="1:15" x14ac:dyDescent="0.25">
      <c r="A172" s="1">
        <f>Forecast_Data!C166</f>
        <v>2013</v>
      </c>
      <c r="B172" s="1">
        <v>1</v>
      </c>
      <c r="C172" s="1">
        <f>Forecast_Data!E166</f>
        <v>0</v>
      </c>
      <c r="D172" s="1">
        <f>Forecast_Data!F166</f>
        <v>0</v>
      </c>
      <c r="E172" s="1">
        <f>Forecast_Data!G166</f>
        <v>0</v>
      </c>
      <c r="F172" s="1">
        <f>Forecast_Data!H166</f>
        <v>0</v>
      </c>
      <c r="G172" s="1">
        <f>Forecast_Data!I166</f>
        <v>0</v>
      </c>
      <c r="H172" s="1">
        <f>Forecast_Data!J166</f>
        <v>37</v>
      </c>
      <c r="I172" s="1">
        <f>Forecast_Data!K166</f>
        <v>1</v>
      </c>
      <c r="J172" s="1" t="str">
        <f>Forecast_Data!L166</f>
        <v>David Akers</v>
      </c>
      <c r="K172" s="2">
        <f>$U$41+(VLOOKUP(J172,Estimates!$C$9:$F$35,4,FALSE)-$U$41)*VLOOKUP(J172,$T$45:$Z$80,5,FALSE)</f>
        <v>14.245211291116687</v>
      </c>
      <c r="L172" s="2">
        <f t="shared" si="18"/>
        <v>0.37260000000000004</v>
      </c>
      <c r="M172" s="13">
        <f t="shared" si="19"/>
        <v>0.91398118951554486</v>
      </c>
      <c r="N172" s="13">
        <f t="shared" si="20"/>
        <v>8.6018810484455144E-2</v>
      </c>
      <c r="O172" s="4">
        <f t="shared" si="21"/>
        <v>7.3992357571606099E-3</v>
      </c>
    </row>
    <row r="173" spans="1:15" x14ac:dyDescent="0.25">
      <c r="A173" s="1">
        <f>Forecast_Data!C167</f>
        <v>2013</v>
      </c>
      <c r="B173" s="1">
        <v>1</v>
      </c>
      <c r="C173" s="1">
        <f>Forecast_Data!E167</f>
        <v>0</v>
      </c>
      <c r="D173" s="1">
        <f>Forecast_Data!F167</f>
        <v>0</v>
      </c>
      <c r="E173" s="1">
        <f>Forecast_Data!G167</f>
        <v>0</v>
      </c>
      <c r="F173" s="1">
        <f>Forecast_Data!H167</f>
        <v>0</v>
      </c>
      <c r="G173" s="1">
        <f>Forecast_Data!I167</f>
        <v>0</v>
      </c>
      <c r="H173" s="1">
        <f>Forecast_Data!J167</f>
        <v>25</v>
      </c>
      <c r="I173" s="1">
        <f>Forecast_Data!K167</f>
        <v>1</v>
      </c>
      <c r="J173" s="1" t="str">
        <f>Forecast_Data!L167</f>
        <v>David Akers</v>
      </c>
      <c r="K173" s="2">
        <f>$U$41+(VLOOKUP(J173,Estimates!$C$9:$F$35,4,FALSE)-$U$41)*VLOOKUP(J173,$T$45:$Z$80,5,FALSE)</f>
        <v>14.245211291116687</v>
      </c>
      <c r="L173" s="2">
        <f t="shared" si="18"/>
        <v>0.37260000000000004</v>
      </c>
      <c r="M173" s="13">
        <f t="shared" si="19"/>
        <v>0.98348643007876113</v>
      </c>
      <c r="N173" s="13">
        <f t="shared" si="20"/>
        <v>1.6513569921238869E-2</v>
      </c>
      <c r="O173" s="4">
        <f t="shared" si="21"/>
        <v>2.7269799154364512E-4</v>
      </c>
    </row>
    <row r="174" spans="1:15" x14ac:dyDescent="0.25">
      <c r="A174" s="1">
        <f>Forecast_Data!C168</f>
        <v>2013</v>
      </c>
      <c r="B174" s="1">
        <v>1</v>
      </c>
      <c r="C174" s="1">
        <f>Forecast_Data!E168</f>
        <v>0</v>
      </c>
      <c r="D174" s="1">
        <f>Forecast_Data!F168</f>
        <v>0</v>
      </c>
      <c r="E174" s="1">
        <f>Forecast_Data!G168</f>
        <v>0</v>
      </c>
      <c r="F174" s="1">
        <f>Forecast_Data!H168</f>
        <v>0</v>
      </c>
      <c r="G174" s="1">
        <f>Forecast_Data!I168</f>
        <v>0</v>
      </c>
      <c r="H174" s="1">
        <f>Forecast_Data!J168</f>
        <v>53</v>
      </c>
      <c r="I174" s="1">
        <f>Forecast_Data!K168</f>
        <v>1</v>
      </c>
      <c r="J174" s="1" t="str">
        <f>Forecast_Data!L168</f>
        <v>David Akers</v>
      </c>
      <c r="K174" s="2">
        <f>$U$41+(VLOOKUP(J174,Estimates!$C$9:$F$35,4,FALSE)-$U$41)*VLOOKUP(J174,$T$45:$Z$80,5,FALSE)</f>
        <v>14.245211291116687</v>
      </c>
      <c r="L174" s="2">
        <f t="shared" si="18"/>
        <v>0.37260000000000004</v>
      </c>
      <c r="M174" s="13">
        <f t="shared" si="19"/>
        <v>0.6615972345799096</v>
      </c>
      <c r="N174" s="13">
        <f t="shared" si="20"/>
        <v>0.3384027654200904</v>
      </c>
      <c r="O174" s="4">
        <f t="shared" si="21"/>
        <v>0.11451643164396473</v>
      </c>
    </row>
    <row r="175" spans="1:15" x14ac:dyDescent="0.25">
      <c r="A175" s="1">
        <f>Forecast_Data!C169</f>
        <v>2012</v>
      </c>
      <c r="B175" s="1">
        <v>1</v>
      </c>
      <c r="C175" s="1">
        <f>Forecast_Data!E169</f>
        <v>0</v>
      </c>
      <c r="D175" s="1">
        <f>Forecast_Data!F169</f>
        <v>0</v>
      </c>
      <c r="E175" s="1">
        <f>Forecast_Data!G169</f>
        <v>1</v>
      </c>
      <c r="F175" s="1">
        <f>Forecast_Data!H169</f>
        <v>0</v>
      </c>
      <c r="G175" s="1">
        <f>Forecast_Data!I169</f>
        <v>0</v>
      </c>
      <c r="H175" s="1">
        <f>Forecast_Data!J169</f>
        <v>40</v>
      </c>
      <c r="I175" s="1">
        <f>Forecast_Data!K169</f>
        <v>1</v>
      </c>
      <c r="J175" s="1" t="str">
        <f>Forecast_Data!L169</f>
        <v>David Akers</v>
      </c>
      <c r="K175" s="2">
        <f>$U$41+(VLOOKUP(J175,Estimates!$C$9:$F$35,4,FALSE)-$U$41)*VLOOKUP(J175,$T$45:$Z$80,5,FALSE)</f>
        <v>14.245211291116687</v>
      </c>
      <c r="L175" s="2">
        <f t="shared" si="18"/>
        <v>0.3306</v>
      </c>
      <c r="M175" s="13">
        <f t="shared" si="19"/>
        <v>0.86044818875230045</v>
      </c>
      <c r="N175" s="13">
        <f t="shared" si="20"/>
        <v>0.13955181124769955</v>
      </c>
      <c r="O175" s="4">
        <f t="shared" si="21"/>
        <v>1.9474708022513564E-2</v>
      </c>
    </row>
    <row r="176" spans="1:15" x14ac:dyDescent="0.25">
      <c r="A176" s="1">
        <f>Forecast_Data!C170</f>
        <v>2012</v>
      </c>
      <c r="B176" s="1">
        <v>1</v>
      </c>
      <c r="C176" s="1">
        <f>Forecast_Data!E170</f>
        <v>0</v>
      </c>
      <c r="D176" s="1">
        <f>Forecast_Data!F170</f>
        <v>0</v>
      </c>
      <c r="E176" s="1">
        <f>Forecast_Data!G170</f>
        <v>1</v>
      </c>
      <c r="F176" s="1">
        <f>Forecast_Data!H170</f>
        <v>0</v>
      </c>
      <c r="G176" s="1">
        <f>Forecast_Data!I170</f>
        <v>0</v>
      </c>
      <c r="H176" s="1">
        <f>Forecast_Data!J170</f>
        <v>43</v>
      </c>
      <c r="I176" s="1">
        <f>Forecast_Data!K170</f>
        <v>1</v>
      </c>
      <c r="J176" s="1" t="str">
        <f>Forecast_Data!L170</f>
        <v>David Akers</v>
      </c>
      <c r="K176" s="2">
        <f>$U$41+(VLOOKUP(J176,Estimates!$C$9:$F$35,4,FALSE)-$U$41)*VLOOKUP(J176,$T$45:$Z$80,5,FALSE)</f>
        <v>14.245211291116687</v>
      </c>
      <c r="L176" s="2">
        <f t="shared" si="18"/>
        <v>0.3306</v>
      </c>
      <c r="M176" s="13">
        <f t="shared" si="19"/>
        <v>0.82210642345899909</v>
      </c>
      <c r="N176" s="13">
        <f t="shared" si="20"/>
        <v>0.17789357654100091</v>
      </c>
      <c r="O176" s="4">
        <f t="shared" si="21"/>
        <v>3.1646124574548948E-2</v>
      </c>
    </row>
    <row r="177" spans="1:15" x14ac:dyDescent="0.25">
      <c r="A177" s="1">
        <f>Forecast_Data!C171</f>
        <v>2012</v>
      </c>
      <c r="B177" s="1">
        <v>1</v>
      </c>
      <c r="C177" s="1">
        <f>Forecast_Data!E171</f>
        <v>0</v>
      </c>
      <c r="D177" s="1">
        <f>Forecast_Data!F171</f>
        <v>0</v>
      </c>
      <c r="E177" s="1">
        <f>Forecast_Data!G171</f>
        <v>1</v>
      </c>
      <c r="F177" s="1">
        <f>Forecast_Data!H171</f>
        <v>0</v>
      </c>
      <c r="G177" s="1">
        <f>Forecast_Data!I171</f>
        <v>0</v>
      </c>
      <c r="H177" s="1">
        <f>Forecast_Data!J171</f>
        <v>63</v>
      </c>
      <c r="I177" s="1">
        <f>Forecast_Data!K171</f>
        <v>1</v>
      </c>
      <c r="J177" s="1" t="str">
        <f>Forecast_Data!L171</f>
        <v>David Akers</v>
      </c>
      <c r="K177" s="2">
        <f>$U$41+(VLOOKUP(J177,Estimates!$C$9:$F$35,4,FALSE)-$U$41)*VLOOKUP(J177,$T$45:$Z$80,5,FALSE)</f>
        <v>14.245211291116687</v>
      </c>
      <c r="L177" s="2">
        <f t="shared" si="18"/>
        <v>0.3306</v>
      </c>
      <c r="M177" s="13">
        <f t="shared" si="19"/>
        <v>0.19388924335469379</v>
      </c>
      <c r="N177" s="13">
        <f t="shared" si="20"/>
        <v>0.80611075664530618</v>
      </c>
      <c r="O177" s="4">
        <f t="shared" si="21"/>
        <v>0.64981455197926807</v>
      </c>
    </row>
    <row r="178" spans="1:15" x14ac:dyDescent="0.25">
      <c r="A178" s="1">
        <f>Forecast_Data!C172</f>
        <v>2012</v>
      </c>
      <c r="B178" s="1">
        <v>1</v>
      </c>
      <c r="C178" s="1">
        <f>Forecast_Data!E172</f>
        <v>0</v>
      </c>
      <c r="D178" s="1">
        <f>Forecast_Data!F172</f>
        <v>0</v>
      </c>
      <c r="E178" s="1">
        <f>Forecast_Data!G172</f>
        <v>1</v>
      </c>
      <c r="F178" s="1">
        <f>Forecast_Data!H172</f>
        <v>1</v>
      </c>
      <c r="G178" s="1">
        <f>Forecast_Data!I172</f>
        <v>0</v>
      </c>
      <c r="H178" s="1">
        <f>Forecast_Data!J172</f>
        <v>36</v>
      </c>
      <c r="I178" s="1">
        <f>Forecast_Data!K172</f>
        <v>1</v>
      </c>
      <c r="J178" s="1" t="str">
        <f>Forecast_Data!L172</f>
        <v>David Akers</v>
      </c>
      <c r="K178" s="2">
        <f>$U$41+(VLOOKUP(J178,Estimates!$C$9:$F$35,4,FALSE)-$U$41)*VLOOKUP(J178,$T$45:$Z$80,5,FALSE)</f>
        <v>14.245211291116687</v>
      </c>
      <c r="L178" s="2">
        <f t="shared" si="18"/>
        <v>0.3306</v>
      </c>
      <c r="M178" s="13">
        <f t="shared" si="19"/>
        <v>0.88030627397564665</v>
      </c>
      <c r="N178" s="13">
        <f t="shared" si="20"/>
        <v>0.11969372602435335</v>
      </c>
      <c r="O178" s="4">
        <f t="shared" si="21"/>
        <v>1.4326588049592963E-2</v>
      </c>
    </row>
    <row r="179" spans="1:15" x14ac:dyDescent="0.25">
      <c r="A179" s="1">
        <f>Forecast_Data!C173</f>
        <v>2012</v>
      </c>
      <c r="B179" s="1">
        <v>1</v>
      </c>
      <c r="C179" s="1">
        <f>Forecast_Data!E173</f>
        <v>0</v>
      </c>
      <c r="D179" s="1">
        <f>Forecast_Data!F173</f>
        <v>0</v>
      </c>
      <c r="E179" s="1">
        <f>Forecast_Data!G173</f>
        <v>1</v>
      </c>
      <c r="F179" s="1">
        <f>Forecast_Data!H173</f>
        <v>1</v>
      </c>
      <c r="G179" s="1">
        <f>Forecast_Data!I173</f>
        <v>0</v>
      </c>
      <c r="H179" s="1">
        <f>Forecast_Data!J173</f>
        <v>48</v>
      </c>
      <c r="I179" s="1">
        <f>Forecast_Data!K173</f>
        <v>1</v>
      </c>
      <c r="J179" s="1" t="str">
        <f>Forecast_Data!L173</f>
        <v>David Akers</v>
      </c>
      <c r="K179" s="2">
        <f>$U$41+(VLOOKUP(J179,Estimates!$C$9:$F$35,4,FALSE)-$U$41)*VLOOKUP(J179,$T$45:$Z$80,5,FALSE)</f>
        <v>14.245211291116687</v>
      </c>
      <c r="L179" s="2">
        <f t="shared" si="18"/>
        <v>0.3306</v>
      </c>
      <c r="M179" s="13">
        <f t="shared" si="19"/>
        <v>0.68931902754519059</v>
      </c>
      <c r="N179" s="13">
        <f t="shared" si="20"/>
        <v>0.31068097245480941</v>
      </c>
      <c r="O179" s="4">
        <f t="shared" si="21"/>
        <v>9.6522666645466049E-2</v>
      </c>
    </row>
    <row r="180" spans="1:15" x14ac:dyDescent="0.25">
      <c r="A180" s="1">
        <f>Forecast_Data!C174</f>
        <v>2012</v>
      </c>
      <c r="B180" s="1">
        <v>1</v>
      </c>
      <c r="C180" s="1">
        <f>Forecast_Data!E174</f>
        <v>0</v>
      </c>
      <c r="D180" s="1">
        <f>Forecast_Data!F174</f>
        <v>0</v>
      </c>
      <c r="E180" s="1">
        <f>Forecast_Data!G174</f>
        <v>0</v>
      </c>
      <c r="F180" s="1">
        <f>Forecast_Data!H174</f>
        <v>0</v>
      </c>
      <c r="G180" s="1">
        <f>Forecast_Data!I174</f>
        <v>0</v>
      </c>
      <c r="H180" s="1">
        <f>Forecast_Data!J174</f>
        <v>55</v>
      </c>
      <c r="I180" s="1">
        <f>Forecast_Data!K174</f>
        <v>0</v>
      </c>
      <c r="J180" s="1" t="str">
        <f>Forecast_Data!L174</f>
        <v>David Akers</v>
      </c>
      <c r="K180" s="2">
        <f>$U$41+(VLOOKUP(J180,Estimates!$C$9:$F$35,4,FALSE)-$U$41)*VLOOKUP(J180,$T$45:$Z$80,5,FALSE)</f>
        <v>14.245211291116687</v>
      </c>
      <c r="L180" s="2">
        <f t="shared" si="18"/>
        <v>0.3306</v>
      </c>
      <c r="M180" s="13">
        <f t="shared" si="19"/>
        <v>0.58421985765605466</v>
      </c>
      <c r="N180" s="13">
        <f t="shared" si="20"/>
        <v>-0.58421985765605466</v>
      </c>
      <c r="O180" s="4">
        <f t="shared" si="21"/>
        <v>0.34131284207966078</v>
      </c>
    </row>
    <row r="181" spans="1:15" x14ac:dyDescent="0.25">
      <c r="A181" s="1">
        <f>Forecast_Data!C175</f>
        <v>2012</v>
      </c>
      <c r="B181" s="1">
        <v>1</v>
      </c>
      <c r="C181" s="1">
        <f>Forecast_Data!E175</f>
        <v>0</v>
      </c>
      <c r="D181" s="1">
        <f>Forecast_Data!F175</f>
        <v>0</v>
      </c>
      <c r="E181" s="1">
        <f>Forecast_Data!G175</f>
        <v>0</v>
      </c>
      <c r="F181" s="1">
        <f>Forecast_Data!H175</f>
        <v>0</v>
      </c>
      <c r="G181" s="1">
        <f>Forecast_Data!I175</f>
        <v>0</v>
      </c>
      <c r="H181" s="1">
        <f>Forecast_Data!J175</f>
        <v>36</v>
      </c>
      <c r="I181" s="1">
        <f>Forecast_Data!K175</f>
        <v>1</v>
      </c>
      <c r="J181" s="1" t="str">
        <f>Forecast_Data!L175</f>
        <v>David Akers</v>
      </c>
      <c r="K181" s="2">
        <f>$U$41+(VLOOKUP(J181,Estimates!$C$9:$F$35,4,FALSE)-$U$41)*VLOOKUP(J181,$T$45:$Z$80,5,FALSE)</f>
        <v>14.245211291116687</v>
      </c>
      <c r="L181" s="2">
        <f t="shared" si="18"/>
        <v>0.3306</v>
      </c>
      <c r="M181" s="13">
        <f t="shared" si="19"/>
        <v>0.91896116373421799</v>
      </c>
      <c r="N181" s="13">
        <f t="shared" si="20"/>
        <v>8.103883626578201E-2</v>
      </c>
      <c r="O181" s="4">
        <f t="shared" si="21"/>
        <v>6.5672929833122257E-3</v>
      </c>
    </row>
    <row r="182" spans="1:15" x14ac:dyDescent="0.25">
      <c r="A182" s="1">
        <f>Forecast_Data!C176</f>
        <v>2012</v>
      </c>
      <c r="B182" s="1">
        <v>1</v>
      </c>
      <c r="C182" s="1">
        <f>Forecast_Data!E176</f>
        <v>0</v>
      </c>
      <c r="D182" s="1">
        <f>Forecast_Data!F176</f>
        <v>0</v>
      </c>
      <c r="E182" s="1">
        <f>Forecast_Data!G176</f>
        <v>0</v>
      </c>
      <c r="F182" s="1">
        <f>Forecast_Data!H176</f>
        <v>0</v>
      </c>
      <c r="G182" s="1">
        <f>Forecast_Data!I176</f>
        <v>0</v>
      </c>
      <c r="H182" s="1">
        <f>Forecast_Data!J176</f>
        <v>40</v>
      </c>
      <c r="I182" s="1">
        <f>Forecast_Data!K176</f>
        <v>0</v>
      </c>
      <c r="J182" s="1" t="str">
        <f>Forecast_Data!L176</f>
        <v>David Akers</v>
      </c>
      <c r="K182" s="2">
        <f>$U$41+(VLOOKUP(J182,Estimates!$C$9:$F$35,4,FALSE)-$U$41)*VLOOKUP(J182,$T$45:$Z$80,5,FALSE)</f>
        <v>14.245211291116687</v>
      </c>
      <c r="L182" s="2">
        <f t="shared" si="18"/>
        <v>0.3306</v>
      </c>
      <c r="M182" s="13">
        <f t="shared" si="19"/>
        <v>0.88278085298579323</v>
      </c>
      <c r="N182" s="13">
        <f t="shared" si="20"/>
        <v>-0.88278085298579323</v>
      </c>
      <c r="O182" s="4">
        <f t="shared" si="21"/>
        <v>0.77930203439832468</v>
      </c>
    </row>
    <row r="183" spans="1:15" x14ac:dyDescent="0.25">
      <c r="A183" s="1">
        <f>Forecast_Data!C177</f>
        <v>2012</v>
      </c>
      <c r="B183" s="1">
        <v>1</v>
      </c>
      <c r="C183" s="1">
        <f>Forecast_Data!E177</f>
        <v>0</v>
      </c>
      <c r="D183" s="1">
        <f>Forecast_Data!F177</f>
        <v>0</v>
      </c>
      <c r="E183" s="1">
        <f>Forecast_Data!G177</f>
        <v>0</v>
      </c>
      <c r="F183" s="1">
        <f>Forecast_Data!H177</f>
        <v>0</v>
      </c>
      <c r="G183" s="1">
        <f>Forecast_Data!I177</f>
        <v>0</v>
      </c>
      <c r="H183" s="1">
        <f>Forecast_Data!J177</f>
        <v>40</v>
      </c>
      <c r="I183" s="1">
        <f>Forecast_Data!K177</f>
        <v>1</v>
      </c>
      <c r="J183" s="1" t="str">
        <f>Forecast_Data!L177</f>
        <v>David Akers</v>
      </c>
      <c r="K183" s="2">
        <f>$U$41+(VLOOKUP(J183,Estimates!$C$9:$F$35,4,FALSE)-$U$41)*VLOOKUP(J183,$T$45:$Z$80,5,FALSE)</f>
        <v>14.245211291116687</v>
      </c>
      <c r="L183" s="2">
        <f t="shared" si="18"/>
        <v>0.3306</v>
      </c>
      <c r="M183" s="13">
        <f t="shared" si="19"/>
        <v>0.88278085298579323</v>
      </c>
      <c r="N183" s="13">
        <f t="shared" si="20"/>
        <v>0.11721914701420677</v>
      </c>
      <c r="O183" s="4">
        <f t="shared" si="21"/>
        <v>1.3740328426738221E-2</v>
      </c>
    </row>
    <row r="184" spans="1:15" x14ac:dyDescent="0.25">
      <c r="A184" s="1">
        <f>Forecast_Data!C178</f>
        <v>2012</v>
      </c>
      <c r="B184" s="1">
        <v>1</v>
      </c>
      <c r="C184" s="1">
        <f>Forecast_Data!E178</f>
        <v>0</v>
      </c>
      <c r="D184" s="1">
        <f>Forecast_Data!F178</f>
        <v>0</v>
      </c>
      <c r="E184" s="1">
        <f>Forecast_Data!G178</f>
        <v>0</v>
      </c>
      <c r="F184" s="1">
        <f>Forecast_Data!H178</f>
        <v>1</v>
      </c>
      <c r="G184" s="1">
        <f>Forecast_Data!I178</f>
        <v>0</v>
      </c>
      <c r="H184" s="1">
        <f>Forecast_Data!J178</f>
        <v>19</v>
      </c>
      <c r="I184" s="1">
        <f>Forecast_Data!K178</f>
        <v>1</v>
      </c>
      <c r="J184" s="1" t="str">
        <f>Forecast_Data!L178</f>
        <v>David Akers</v>
      </c>
      <c r="K184" s="2">
        <f>$U$41+(VLOOKUP(J184,Estimates!$C$9:$F$35,4,FALSE)-$U$41)*VLOOKUP(J184,$T$45:$Z$80,5,FALSE)</f>
        <v>14.245211291116687</v>
      </c>
      <c r="L184" s="2">
        <f t="shared" si="18"/>
        <v>0.3306</v>
      </c>
      <c r="M184" s="13">
        <f t="shared" si="19"/>
        <v>0.99475862167197504</v>
      </c>
      <c r="N184" s="13">
        <f t="shared" si="20"/>
        <v>5.2413783280249593E-3</v>
      </c>
      <c r="O184" s="4">
        <f t="shared" si="21"/>
        <v>2.7472046777489719E-5</v>
      </c>
    </row>
    <row r="185" spans="1:15" x14ac:dyDescent="0.25">
      <c r="A185" s="1">
        <f>Forecast_Data!C179</f>
        <v>2012</v>
      </c>
      <c r="B185" s="1">
        <v>1</v>
      </c>
      <c r="C185" s="1">
        <f>Forecast_Data!E179</f>
        <v>0</v>
      </c>
      <c r="D185" s="1">
        <f>Forecast_Data!F179</f>
        <v>0</v>
      </c>
      <c r="E185" s="1">
        <f>Forecast_Data!G179</f>
        <v>0</v>
      </c>
      <c r="F185" s="1">
        <f>Forecast_Data!H179</f>
        <v>1</v>
      </c>
      <c r="G185" s="1">
        <f>Forecast_Data!I179</f>
        <v>0</v>
      </c>
      <c r="H185" s="1">
        <f>Forecast_Data!J179</f>
        <v>43</v>
      </c>
      <c r="I185" s="1">
        <f>Forecast_Data!K179</f>
        <v>0</v>
      </c>
      <c r="J185" s="1" t="str">
        <f>Forecast_Data!L179</f>
        <v>David Akers</v>
      </c>
      <c r="K185" s="2">
        <f>$U$41+(VLOOKUP(J185,Estimates!$C$9:$F$35,4,FALSE)-$U$41)*VLOOKUP(J185,$T$45:$Z$80,5,FALSE)</f>
        <v>14.245211291116687</v>
      </c>
      <c r="L185" s="2">
        <f t="shared" si="18"/>
        <v>0.3306</v>
      </c>
      <c r="M185" s="13">
        <f t="shared" si="19"/>
        <v>0.81723585912459684</v>
      </c>
      <c r="N185" s="13">
        <f t="shared" si="20"/>
        <v>-0.81723585912459684</v>
      </c>
      <c r="O185" s="4">
        <f t="shared" si="21"/>
        <v>0.66787444943911789</v>
      </c>
    </row>
    <row r="186" spans="1:15" x14ac:dyDescent="0.25">
      <c r="A186" s="1">
        <f>Forecast_Data!C180</f>
        <v>2012</v>
      </c>
      <c r="B186" s="1">
        <v>1</v>
      </c>
      <c r="C186" s="1">
        <f>Forecast_Data!E180</f>
        <v>0</v>
      </c>
      <c r="D186" s="1">
        <f>Forecast_Data!F180</f>
        <v>0</v>
      </c>
      <c r="E186" s="1">
        <f>Forecast_Data!G180</f>
        <v>0</v>
      </c>
      <c r="F186" s="1">
        <f>Forecast_Data!H180</f>
        <v>1</v>
      </c>
      <c r="G186" s="1">
        <f>Forecast_Data!I180</f>
        <v>0</v>
      </c>
      <c r="H186" s="1">
        <f>Forecast_Data!J180</f>
        <v>42</v>
      </c>
      <c r="I186" s="1">
        <f>Forecast_Data!K180</f>
        <v>1</v>
      </c>
      <c r="J186" s="1" t="str">
        <f>Forecast_Data!L180</f>
        <v>David Akers</v>
      </c>
      <c r="K186" s="2">
        <f>$U$41+(VLOOKUP(J186,Estimates!$C$9:$F$35,4,FALSE)-$U$41)*VLOOKUP(J186,$T$45:$Z$80,5,FALSE)</f>
        <v>14.245211291116687</v>
      </c>
      <c r="L186" s="2">
        <f t="shared" si="18"/>
        <v>0.3306</v>
      </c>
      <c r="M186" s="13">
        <f t="shared" si="19"/>
        <v>0.8311024537374907</v>
      </c>
      <c r="N186" s="13">
        <f t="shared" si="20"/>
        <v>0.1688975462625093</v>
      </c>
      <c r="O186" s="4">
        <f t="shared" si="21"/>
        <v>2.8526381133496471E-2</v>
      </c>
    </row>
    <row r="187" spans="1:15" x14ac:dyDescent="0.25">
      <c r="A187" s="1">
        <f>Forecast_Data!C181</f>
        <v>2012</v>
      </c>
      <c r="B187" s="1">
        <v>1</v>
      </c>
      <c r="C187" s="1">
        <f>Forecast_Data!E181</f>
        <v>0</v>
      </c>
      <c r="D187" s="1">
        <f>Forecast_Data!F181</f>
        <v>0</v>
      </c>
      <c r="E187" s="1">
        <f>Forecast_Data!G181</f>
        <v>0</v>
      </c>
      <c r="F187" s="1">
        <f>Forecast_Data!H181</f>
        <v>1</v>
      </c>
      <c r="G187" s="1">
        <f>Forecast_Data!I181</f>
        <v>0</v>
      </c>
      <c r="H187" s="1">
        <f>Forecast_Data!J181</f>
        <v>52</v>
      </c>
      <c r="I187" s="1">
        <f>Forecast_Data!K181</f>
        <v>0</v>
      </c>
      <c r="J187" s="1" t="str">
        <f>Forecast_Data!L181</f>
        <v>David Akers</v>
      </c>
      <c r="K187" s="2">
        <f>$U$41+(VLOOKUP(J187,Estimates!$C$9:$F$35,4,FALSE)-$U$41)*VLOOKUP(J187,$T$45:$Z$80,5,FALSE)</f>
        <v>14.245211291116687</v>
      </c>
      <c r="L187" s="2">
        <f t="shared" si="18"/>
        <v>0.3306</v>
      </c>
      <c r="M187" s="13">
        <f t="shared" si="19"/>
        <v>0.62901380982215604</v>
      </c>
      <c r="N187" s="13">
        <f t="shared" si="20"/>
        <v>-0.62901380982215604</v>
      </c>
      <c r="O187" s="4">
        <f t="shared" si="21"/>
        <v>0.39565837294698347</v>
      </c>
    </row>
    <row r="188" spans="1:15" x14ac:dyDescent="0.25">
      <c r="A188" s="1">
        <f>Forecast_Data!C182</f>
        <v>2012</v>
      </c>
      <c r="B188" s="1">
        <v>1</v>
      </c>
      <c r="C188" s="1">
        <f>Forecast_Data!E182</f>
        <v>0</v>
      </c>
      <c r="D188" s="1">
        <f>Forecast_Data!F182</f>
        <v>0</v>
      </c>
      <c r="E188" s="1">
        <f>Forecast_Data!G182</f>
        <v>1</v>
      </c>
      <c r="F188" s="1">
        <f>Forecast_Data!H182</f>
        <v>1</v>
      </c>
      <c r="G188" s="1">
        <f>Forecast_Data!I182</f>
        <v>0</v>
      </c>
      <c r="H188" s="1">
        <f>Forecast_Data!J182</f>
        <v>38</v>
      </c>
      <c r="I188" s="1">
        <f>Forecast_Data!K182</f>
        <v>1</v>
      </c>
      <c r="J188" s="1" t="str">
        <f>Forecast_Data!L182</f>
        <v>David Akers</v>
      </c>
      <c r="K188" s="2">
        <f>$U$41+(VLOOKUP(J188,Estimates!$C$9:$F$35,4,FALSE)-$U$41)*VLOOKUP(J188,$T$45:$Z$80,5,FALSE)</f>
        <v>14.245211291116687</v>
      </c>
      <c r="L188" s="2">
        <f t="shared" si="18"/>
        <v>0.3306</v>
      </c>
      <c r="M188" s="13">
        <f t="shared" si="19"/>
        <v>0.85629128539106081</v>
      </c>
      <c r="N188" s="13">
        <f t="shared" si="20"/>
        <v>0.14370871460893919</v>
      </c>
      <c r="O188" s="4">
        <f t="shared" si="21"/>
        <v>2.0652194654553532E-2</v>
      </c>
    </row>
    <row r="189" spans="1:15" x14ac:dyDescent="0.25">
      <c r="A189" s="1">
        <f>Forecast_Data!C183</f>
        <v>2012</v>
      </c>
      <c r="B189" s="1">
        <v>1</v>
      </c>
      <c r="C189" s="1">
        <f>Forecast_Data!E183</f>
        <v>0</v>
      </c>
      <c r="D189" s="1">
        <f>Forecast_Data!F183</f>
        <v>0</v>
      </c>
      <c r="E189" s="1">
        <f>Forecast_Data!G183</f>
        <v>1</v>
      </c>
      <c r="F189" s="1">
        <f>Forecast_Data!H183</f>
        <v>1</v>
      </c>
      <c r="G189" s="1">
        <f>Forecast_Data!I183</f>
        <v>0</v>
      </c>
      <c r="H189" s="1">
        <f>Forecast_Data!J183</f>
        <v>28</v>
      </c>
      <c r="I189" s="1">
        <f>Forecast_Data!K183</f>
        <v>1</v>
      </c>
      <c r="J189" s="1" t="str">
        <f>Forecast_Data!L183</f>
        <v>David Akers</v>
      </c>
      <c r="K189" s="2">
        <f>$U$41+(VLOOKUP(J189,Estimates!$C$9:$F$35,4,FALSE)-$U$41)*VLOOKUP(J189,$T$45:$Z$80,5,FALSE)</f>
        <v>14.245211291116687</v>
      </c>
      <c r="L189" s="2">
        <f t="shared" si="18"/>
        <v>0.3306</v>
      </c>
      <c r="M189" s="13">
        <f t="shared" si="19"/>
        <v>0.95547647312815609</v>
      </c>
      <c r="N189" s="13">
        <f t="shared" si="20"/>
        <v>4.452352687184391E-2</v>
      </c>
      <c r="O189" s="4">
        <f t="shared" si="21"/>
        <v>1.982344445107807E-3</v>
      </c>
    </row>
    <row r="190" spans="1:15" x14ac:dyDescent="0.25">
      <c r="A190" s="1">
        <f>Forecast_Data!C184</f>
        <v>2012</v>
      </c>
      <c r="B190" s="1">
        <v>1</v>
      </c>
      <c r="C190" s="1">
        <f>Forecast_Data!E184</f>
        <v>0</v>
      </c>
      <c r="D190" s="1">
        <f>Forecast_Data!F184</f>
        <v>0</v>
      </c>
      <c r="E190" s="1">
        <f>Forecast_Data!G184</f>
        <v>0</v>
      </c>
      <c r="F190" s="1">
        <f>Forecast_Data!H184</f>
        <v>1</v>
      </c>
      <c r="G190" s="1">
        <f>Forecast_Data!I184</f>
        <v>0</v>
      </c>
      <c r="H190" s="1">
        <f>Forecast_Data!J184</f>
        <v>43</v>
      </c>
      <c r="I190" s="1">
        <f>Forecast_Data!K184</f>
        <v>1</v>
      </c>
      <c r="J190" s="1" t="str">
        <f>Forecast_Data!L184</f>
        <v>David Akers</v>
      </c>
      <c r="K190" s="2">
        <f>$U$41+(VLOOKUP(J190,Estimates!$C$9:$F$35,4,FALSE)-$U$41)*VLOOKUP(J190,$T$45:$Z$80,5,FALSE)</f>
        <v>14.245211291116687</v>
      </c>
      <c r="L190" s="2">
        <f t="shared" si="18"/>
        <v>0.3306</v>
      </c>
      <c r="M190" s="13">
        <f t="shared" si="19"/>
        <v>0.81723585912459684</v>
      </c>
      <c r="N190" s="13">
        <f t="shared" si="20"/>
        <v>0.18276414087540316</v>
      </c>
      <c r="O190" s="4">
        <f t="shared" si="21"/>
        <v>3.3402731189924213E-2</v>
      </c>
    </row>
    <row r="191" spans="1:15" x14ac:dyDescent="0.25">
      <c r="A191" s="1">
        <f>Forecast_Data!C185</f>
        <v>2012</v>
      </c>
      <c r="B191" s="1">
        <v>1</v>
      </c>
      <c r="C191" s="1">
        <f>Forecast_Data!E185</f>
        <v>0</v>
      </c>
      <c r="D191" s="1">
        <f>Forecast_Data!F185</f>
        <v>0</v>
      </c>
      <c r="E191" s="1">
        <f>Forecast_Data!G185</f>
        <v>0</v>
      </c>
      <c r="F191" s="1">
        <f>Forecast_Data!H185</f>
        <v>1</v>
      </c>
      <c r="G191" s="1">
        <f>Forecast_Data!I185</f>
        <v>0</v>
      </c>
      <c r="H191" s="1">
        <f>Forecast_Data!J185</f>
        <v>33</v>
      </c>
      <c r="I191" s="1">
        <f>Forecast_Data!K185</f>
        <v>1</v>
      </c>
      <c r="J191" s="1" t="str">
        <f>Forecast_Data!L185</f>
        <v>David Akers</v>
      </c>
      <c r="K191" s="2">
        <f>$U$41+(VLOOKUP(J191,Estimates!$C$9:$F$35,4,FALSE)-$U$41)*VLOOKUP(J191,$T$45:$Z$80,5,FALSE)</f>
        <v>14.245211291116687</v>
      </c>
      <c r="L191" s="2">
        <f t="shared" si="18"/>
        <v>0.3306</v>
      </c>
      <c r="M191" s="13">
        <f t="shared" si="19"/>
        <v>0.92725801037044886</v>
      </c>
      <c r="N191" s="13">
        <f t="shared" si="20"/>
        <v>7.274198962955114E-2</v>
      </c>
      <c r="O191" s="4">
        <f t="shared" si="21"/>
        <v>5.2913970552657258E-3</v>
      </c>
    </row>
    <row r="192" spans="1:15" x14ac:dyDescent="0.25">
      <c r="A192" s="1">
        <f>Forecast_Data!C186</f>
        <v>2012</v>
      </c>
      <c r="B192" s="1">
        <v>1</v>
      </c>
      <c r="C192" s="1">
        <f>Forecast_Data!E186</f>
        <v>0</v>
      </c>
      <c r="D192" s="1">
        <f>Forecast_Data!F186</f>
        <v>0</v>
      </c>
      <c r="E192" s="1">
        <f>Forecast_Data!G186</f>
        <v>0</v>
      </c>
      <c r="F192" s="1">
        <f>Forecast_Data!H186</f>
        <v>1</v>
      </c>
      <c r="G192" s="1">
        <f>Forecast_Data!I186</f>
        <v>0</v>
      </c>
      <c r="H192" s="1">
        <f>Forecast_Data!J186</f>
        <v>41</v>
      </c>
      <c r="I192" s="1">
        <f>Forecast_Data!K186</f>
        <v>0</v>
      </c>
      <c r="J192" s="1" t="str">
        <f>Forecast_Data!L186</f>
        <v>David Akers</v>
      </c>
      <c r="K192" s="2">
        <f>$U$41+(VLOOKUP(J192,Estimates!$C$9:$F$35,4,FALSE)-$U$41)*VLOOKUP(J192,$T$45:$Z$80,5,FALSE)</f>
        <v>14.245211291116687</v>
      </c>
      <c r="L192" s="2">
        <f t="shared" si="18"/>
        <v>0.3306</v>
      </c>
      <c r="M192" s="13">
        <f t="shared" si="19"/>
        <v>0.8441373031081193</v>
      </c>
      <c r="N192" s="13">
        <f t="shared" si="20"/>
        <v>-0.8441373031081193</v>
      </c>
      <c r="O192" s="4">
        <f t="shared" si="21"/>
        <v>0.71256778649864883</v>
      </c>
    </row>
    <row r="193" spans="1:15" x14ac:dyDescent="0.25">
      <c r="A193" s="1">
        <f>Forecast_Data!C187</f>
        <v>2012</v>
      </c>
      <c r="B193" s="1">
        <v>1</v>
      </c>
      <c r="C193" s="1">
        <f>Forecast_Data!E187</f>
        <v>0</v>
      </c>
      <c r="D193" s="1">
        <f>Forecast_Data!F187</f>
        <v>0</v>
      </c>
      <c r="E193" s="1">
        <f>Forecast_Data!G187</f>
        <v>1</v>
      </c>
      <c r="F193" s="1">
        <f>Forecast_Data!H187</f>
        <v>1</v>
      </c>
      <c r="G193" s="1">
        <f>Forecast_Data!I187</f>
        <v>0</v>
      </c>
      <c r="H193" s="1">
        <f>Forecast_Data!J187</f>
        <v>32</v>
      </c>
      <c r="I193" s="1">
        <f>Forecast_Data!K187</f>
        <v>1</v>
      </c>
      <c r="J193" s="1" t="str">
        <f>Forecast_Data!L187</f>
        <v>David Akers</v>
      </c>
      <c r="K193" s="2">
        <f>$U$41+(VLOOKUP(J193,Estimates!$C$9:$F$35,4,FALSE)-$U$41)*VLOOKUP(J193,$T$45:$Z$80,5,FALSE)</f>
        <v>14.245211291116687</v>
      </c>
      <c r="L193" s="2">
        <f t="shared" si="18"/>
        <v>0.3306</v>
      </c>
      <c r="M193" s="13">
        <f t="shared" si="19"/>
        <v>0.92228877600013959</v>
      </c>
      <c r="N193" s="13">
        <f t="shared" si="20"/>
        <v>7.7711223999860413E-2</v>
      </c>
      <c r="O193" s="4">
        <f t="shared" si="21"/>
        <v>6.0390343355564806E-3</v>
      </c>
    </row>
    <row r="194" spans="1:15" x14ac:dyDescent="0.25">
      <c r="A194" s="1">
        <f>Forecast_Data!C188</f>
        <v>2012</v>
      </c>
      <c r="B194" s="1">
        <v>1</v>
      </c>
      <c r="C194" s="1">
        <f>Forecast_Data!E188</f>
        <v>0</v>
      </c>
      <c r="D194" s="1">
        <f>Forecast_Data!F188</f>
        <v>0</v>
      </c>
      <c r="E194" s="1">
        <f>Forecast_Data!G188</f>
        <v>1</v>
      </c>
      <c r="F194" s="1">
        <f>Forecast_Data!H188</f>
        <v>1</v>
      </c>
      <c r="G194" s="1">
        <f>Forecast_Data!I188</f>
        <v>0</v>
      </c>
      <c r="H194" s="1">
        <f>Forecast_Data!J188</f>
        <v>37</v>
      </c>
      <c r="I194" s="1">
        <f>Forecast_Data!K188</f>
        <v>1</v>
      </c>
      <c r="J194" s="1" t="str">
        <f>Forecast_Data!L188</f>
        <v>David Akers</v>
      </c>
      <c r="K194" s="2">
        <f>$U$41+(VLOOKUP(J194,Estimates!$C$9:$F$35,4,FALSE)-$U$41)*VLOOKUP(J194,$T$45:$Z$80,5,FALSE)</f>
        <v>14.245211291116687</v>
      </c>
      <c r="L194" s="2">
        <f t="shared" si="18"/>
        <v>0.3306</v>
      </c>
      <c r="M194" s="13">
        <f t="shared" si="19"/>
        <v>0.86855727419596152</v>
      </c>
      <c r="N194" s="13">
        <f t="shared" si="20"/>
        <v>0.13144272580403848</v>
      </c>
      <c r="O194" s="4">
        <f t="shared" si="21"/>
        <v>1.7277190166795645E-2</v>
      </c>
    </row>
    <row r="195" spans="1:15" x14ac:dyDescent="0.25">
      <c r="A195" s="1">
        <f>Forecast_Data!C189</f>
        <v>2012</v>
      </c>
      <c r="B195" s="1">
        <v>1</v>
      </c>
      <c r="C195" s="1">
        <f>Forecast_Data!E189</f>
        <v>0</v>
      </c>
      <c r="D195" s="1">
        <f>Forecast_Data!F189</f>
        <v>0</v>
      </c>
      <c r="E195" s="1">
        <f>Forecast_Data!G189</f>
        <v>1</v>
      </c>
      <c r="F195" s="1">
        <f>Forecast_Data!H189</f>
        <v>1</v>
      </c>
      <c r="G195" s="1">
        <f>Forecast_Data!I189</f>
        <v>0</v>
      </c>
      <c r="H195" s="1">
        <f>Forecast_Data!J189</f>
        <v>32</v>
      </c>
      <c r="I195" s="1">
        <f>Forecast_Data!K189</f>
        <v>1</v>
      </c>
      <c r="J195" s="1" t="str">
        <f>Forecast_Data!L189</f>
        <v>David Akers</v>
      </c>
      <c r="K195" s="2">
        <f>$U$41+(VLOOKUP(J195,Estimates!$C$9:$F$35,4,FALSE)-$U$41)*VLOOKUP(J195,$T$45:$Z$80,5,FALSE)</f>
        <v>14.245211291116687</v>
      </c>
      <c r="L195" s="2">
        <f t="shared" si="18"/>
        <v>0.3306</v>
      </c>
      <c r="M195" s="13">
        <f t="shared" si="19"/>
        <v>0.92228877600013959</v>
      </c>
      <c r="N195" s="13">
        <f t="shared" si="20"/>
        <v>7.7711223999860413E-2</v>
      </c>
      <c r="O195" s="4">
        <f t="shared" si="21"/>
        <v>6.0390343355564806E-3</v>
      </c>
    </row>
    <row r="196" spans="1:15" x14ac:dyDescent="0.25">
      <c r="A196" s="1">
        <f>Forecast_Data!C190</f>
        <v>2012</v>
      </c>
      <c r="B196" s="1">
        <v>1</v>
      </c>
      <c r="C196" s="1">
        <f>Forecast_Data!E190</f>
        <v>0</v>
      </c>
      <c r="D196" s="1">
        <f>Forecast_Data!F190</f>
        <v>0</v>
      </c>
      <c r="E196" s="1">
        <f>Forecast_Data!G190</f>
        <v>0</v>
      </c>
      <c r="F196" s="1">
        <f>Forecast_Data!H190</f>
        <v>1</v>
      </c>
      <c r="G196" s="1">
        <f>Forecast_Data!I190</f>
        <v>0</v>
      </c>
      <c r="H196" s="1">
        <f>Forecast_Data!J190</f>
        <v>30</v>
      </c>
      <c r="I196" s="1">
        <f>Forecast_Data!K190</f>
        <v>1</v>
      </c>
      <c r="J196" s="1" t="str">
        <f>Forecast_Data!L190</f>
        <v>David Akers</v>
      </c>
      <c r="K196" s="2">
        <f>$U$41+(VLOOKUP(J196,Estimates!$C$9:$F$35,4,FALSE)-$U$41)*VLOOKUP(J196,$T$45:$Z$80,5,FALSE)</f>
        <v>14.245211291116687</v>
      </c>
      <c r="L196" s="2">
        <f t="shared" si="18"/>
        <v>0.3306</v>
      </c>
      <c r="M196" s="13">
        <f t="shared" si="19"/>
        <v>0.95040641823630689</v>
      </c>
      <c r="N196" s="13">
        <f t="shared" si="20"/>
        <v>4.9593581763693106E-2</v>
      </c>
      <c r="O196" s="4">
        <f t="shared" si="21"/>
        <v>2.4595233521521134E-3</v>
      </c>
    </row>
    <row r="197" spans="1:15" x14ac:dyDescent="0.25">
      <c r="A197" s="1">
        <f>Forecast_Data!C191</f>
        <v>2012</v>
      </c>
      <c r="B197" s="1">
        <v>1</v>
      </c>
      <c r="C197" s="1">
        <f>Forecast_Data!E191</f>
        <v>0</v>
      </c>
      <c r="D197" s="1">
        <f>Forecast_Data!F191</f>
        <v>0</v>
      </c>
      <c r="E197" s="1">
        <f>Forecast_Data!G191</f>
        <v>0</v>
      </c>
      <c r="F197" s="1">
        <f>Forecast_Data!H191</f>
        <v>1</v>
      </c>
      <c r="G197" s="1">
        <f>Forecast_Data!I191</f>
        <v>0</v>
      </c>
      <c r="H197" s="1">
        <f>Forecast_Data!J191</f>
        <v>37</v>
      </c>
      <c r="I197" s="1">
        <f>Forecast_Data!K191</f>
        <v>1</v>
      </c>
      <c r="J197" s="1" t="str">
        <f>Forecast_Data!L191</f>
        <v>David Akers</v>
      </c>
      <c r="K197" s="2">
        <f>$U$41+(VLOOKUP(J197,Estimates!$C$9:$F$35,4,FALSE)-$U$41)*VLOOKUP(J197,$T$45:$Z$80,5,FALSE)</f>
        <v>14.245211291116687</v>
      </c>
      <c r="L197" s="2">
        <f t="shared" si="18"/>
        <v>0.3306</v>
      </c>
      <c r="M197" s="13">
        <f t="shared" si="19"/>
        <v>0.88975849423268771</v>
      </c>
      <c r="N197" s="13">
        <f t="shared" si="20"/>
        <v>0.11024150576731229</v>
      </c>
      <c r="O197" s="4">
        <f t="shared" si="21"/>
        <v>1.2153189593844349E-2</v>
      </c>
    </row>
    <row r="198" spans="1:15" x14ac:dyDescent="0.25">
      <c r="A198" s="1">
        <f>Forecast_Data!C192</f>
        <v>2012</v>
      </c>
      <c r="B198" s="1">
        <v>1</v>
      </c>
      <c r="C198" s="1">
        <f>Forecast_Data!E192</f>
        <v>1</v>
      </c>
      <c r="D198" s="1">
        <f>Forecast_Data!F192</f>
        <v>1</v>
      </c>
      <c r="E198" s="1">
        <f>Forecast_Data!G192</f>
        <v>0</v>
      </c>
      <c r="F198" s="1">
        <f>Forecast_Data!H192</f>
        <v>0</v>
      </c>
      <c r="G198" s="1">
        <f>Forecast_Data!I192</f>
        <v>0</v>
      </c>
      <c r="H198" s="1">
        <f>Forecast_Data!J192</f>
        <v>39</v>
      </c>
      <c r="I198" s="1">
        <f>Forecast_Data!K192</f>
        <v>0</v>
      </c>
      <c r="J198" s="1" t="str">
        <f>Forecast_Data!L192</f>
        <v>David Akers</v>
      </c>
      <c r="K198" s="2">
        <f>$U$41+(VLOOKUP(J198,Estimates!$C$9:$F$35,4,FALSE)-$U$41)*VLOOKUP(J198,$T$45:$Z$80,5,FALSE)</f>
        <v>14.245211291116687</v>
      </c>
      <c r="L198" s="2">
        <f t="shared" si="18"/>
        <v>0.3306</v>
      </c>
      <c r="M198" s="13">
        <f t="shared" si="19"/>
        <v>0.81014066299652743</v>
      </c>
      <c r="N198" s="13">
        <f t="shared" si="20"/>
        <v>-0.81014066299652743</v>
      </c>
      <c r="O198" s="4">
        <f t="shared" si="21"/>
        <v>0.65632789384045298</v>
      </c>
    </row>
    <row r="199" spans="1:15" x14ac:dyDescent="0.25">
      <c r="A199" s="1">
        <f>Forecast_Data!C193</f>
        <v>2012</v>
      </c>
      <c r="B199" s="1">
        <v>1</v>
      </c>
      <c r="C199" s="1">
        <f>Forecast_Data!E193</f>
        <v>1</v>
      </c>
      <c r="D199" s="1">
        <f>Forecast_Data!F193</f>
        <v>1</v>
      </c>
      <c r="E199" s="1">
        <f>Forecast_Data!G193</f>
        <v>0</v>
      </c>
      <c r="F199" s="1">
        <f>Forecast_Data!H193</f>
        <v>0</v>
      </c>
      <c r="G199" s="1">
        <f>Forecast_Data!I193</f>
        <v>0</v>
      </c>
      <c r="H199" s="1">
        <f>Forecast_Data!J193</f>
        <v>20</v>
      </c>
      <c r="I199" s="1">
        <f>Forecast_Data!K193</f>
        <v>1</v>
      </c>
      <c r="J199" s="1" t="str">
        <f>Forecast_Data!L193</f>
        <v>David Akers</v>
      </c>
      <c r="K199" s="2">
        <f>$U$41+(VLOOKUP(J199,Estimates!$C$9:$F$35,4,FALSE)-$U$41)*VLOOKUP(J199,$T$45:$Z$80,5,FALSE)</f>
        <v>14.245211291116687</v>
      </c>
      <c r="L199" s="2">
        <f t="shared" si="18"/>
        <v>0.3306</v>
      </c>
      <c r="M199" s="13">
        <f t="shared" si="19"/>
        <v>0.98940962575871227</v>
      </c>
      <c r="N199" s="13">
        <f t="shared" si="20"/>
        <v>1.0590374241287726E-2</v>
      </c>
      <c r="O199" s="4">
        <f t="shared" si="21"/>
        <v>1.1215602657053057E-4</v>
      </c>
    </row>
    <row r="200" spans="1:15" x14ac:dyDescent="0.25">
      <c r="A200" s="1">
        <f>Forecast_Data!C194</f>
        <v>2012</v>
      </c>
      <c r="B200" s="1">
        <v>1</v>
      </c>
      <c r="C200" s="1">
        <f>Forecast_Data!E194</f>
        <v>1</v>
      </c>
      <c r="D200" s="1">
        <f>Forecast_Data!F194</f>
        <v>1</v>
      </c>
      <c r="E200" s="1">
        <f>Forecast_Data!G194</f>
        <v>0</v>
      </c>
      <c r="F200" s="1">
        <f>Forecast_Data!H194</f>
        <v>0</v>
      </c>
      <c r="G200" s="1">
        <f>Forecast_Data!I194</f>
        <v>0</v>
      </c>
      <c r="H200" s="1">
        <f>Forecast_Data!J194</f>
        <v>28</v>
      </c>
      <c r="I200" s="1">
        <f>Forecast_Data!K194</f>
        <v>1</v>
      </c>
      <c r="J200" s="1" t="str">
        <f>Forecast_Data!L194</f>
        <v>David Akers</v>
      </c>
      <c r="K200" s="2">
        <f>$U$41+(VLOOKUP(J200,Estimates!$C$9:$F$35,4,FALSE)-$U$41)*VLOOKUP(J200,$T$45:$Z$80,5,FALSE)</f>
        <v>14.245211291116687</v>
      </c>
      <c r="L200" s="2">
        <f t="shared" si="18"/>
        <v>0.3306</v>
      </c>
      <c r="M200" s="13">
        <f t="shared" si="19"/>
        <v>0.94442274974831619</v>
      </c>
      <c r="N200" s="13">
        <f t="shared" si="20"/>
        <v>5.5577250251683807E-2</v>
      </c>
      <c r="O200" s="4">
        <f t="shared" si="21"/>
        <v>3.0888307455382877E-3</v>
      </c>
    </row>
    <row r="201" spans="1:15" x14ac:dyDescent="0.25">
      <c r="A201" s="1">
        <f>Forecast_Data!C195</f>
        <v>2012</v>
      </c>
      <c r="B201" s="1">
        <v>1</v>
      </c>
      <c r="C201" s="1">
        <f>Forecast_Data!E195</f>
        <v>1</v>
      </c>
      <c r="D201" s="1">
        <f>Forecast_Data!F195</f>
        <v>1</v>
      </c>
      <c r="E201" s="1">
        <f>Forecast_Data!G195</f>
        <v>0</v>
      </c>
      <c r="F201" s="1">
        <f>Forecast_Data!H195</f>
        <v>0</v>
      </c>
      <c r="G201" s="1">
        <f>Forecast_Data!I195</f>
        <v>0</v>
      </c>
      <c r="H201" s="1">
        <f>Forecast_Data!J195</f>
        <v>21</v>
      </c>
      <c r="I201" s="1">
        <f>Forecast_Data!K195</f>
        <v>0</v>
      </c>
      <c r="J201" s="1" t="str">
        <f>Forecast_Data!L195</f>
        <v>David Akers</v>
      </c>
      <c r="K201" s="2">
        <f>$U$41+(VLOOKUP(J201,Estimates!$C$9:$F$35,4,FALSE)-$U$41)*VLOOKUP(J201,$T$45:$Z$80,5,FALSE)</f>
        <v>14.245211291116687</v>
      </c>
      <c r="L201" s="2">
        <f t="shared" ref="L201:L264" si="22">IF(A201=2012,$A$5,IF(A201=2013,$B$5,IF(A201=2014,$C$5,$D$5)))</f>
        <v>0.3306</v>
      </c>
      <c r="M201" s="13">
        <f t="shared" ref="M201:M264" si="23">1/(1+EXP(-(SUMPRODUCT($A$3:$G$3,B201:H201)+$H$3*H201^2+$I$3*H201^3+K201+L201)))</f>
        <v>0.98630974804841853</v>
      </c>
      <c r="N201" s="13">
        <f t="shared" ref="N201:N264" si="24">I201-M201</f>
        <v>-0.98630974804841853</v>
      </c>
      <c r="O201" s="4">
        <f t="shared" ref="O201:O264" si="25">N201^2</f>
        <v>0.9728069190953349</v>
      </c>
    </row>
    <row r="202" spans="1:15" x14ac:dyDescent="0.25">
      <c r="A202" s="1">
        <f>Forecast_Data!C196</f>
        <v>2012</v>
      </c>
      <c r="B202" s="1">
        <v>1</v>
      </c>
      <c r="C202" s="1">
        <f>Forecast_Data!E196</f>
        <v>1</v>
      </c>
      <c r="D202" s="1">
        <f>Forecast_Data!F196</f>
        <v>1</v>
      </c>
      <c r="E202" s="1">
        <f>Forecast_Data!G196</f>
        <v>0</v>
      </c>
      <c r="F202" s="1">
        <f>Forecast_Data!H196</f>
        <v>0</v>
      </c>
      <c r="G202" s="1">
        <f>Forecast_Data!I196</f>
        <v>0</v>
      </c>
      <c r="H202" s="1">
        <f>Forecast_Data!J196</f>
        <v>33</v>
      </c>
      <c r="I202" s="1">
        <f>Forecast_Data!K196</f>
        <v>1</v>
      </c>
      <c r="J202" s="1" t="str">
        <f>Forecast_Data!L196</f>
        <v>David Akers</v>
      </c>
      <c r="K202" s="2">
        <f>$U$41+(VLOOKUP(J202,Estimates!$C$9:$F$35,4,FALSE)-$U$41)*VLOOKUP(J202,$T$45:$Z$80,5,FALSE)</f>
        <v>14.245211291116687</v>
      </c>
      <c r="L202" s="2">
        <f t="shared" si="22"/>
        <v>0.3306</v>
      </c>
      <c r="M202" s="13">
        <f t="shared" si="23"/>
        <v>0.89205503580604961</v>
      </c>
      <c r="N202" s="13">
        <f t="shared" si="24"/>
        <v>0.10794496419395039</v>
      </c>
      <c r="O202" s="4">
        <f t="shared" si="25"/>
        <v>1.1652115294833232E-2</v>
      </c>
    </row>
    <row r="203" spans="1:15" x14ac:dyDescent="0.25">
      <c r="A203" s="1">
        <f>Forecast_Data!C197</f>
        <v>2012</v>
      </c>
      <c r="B203" s="1">
        <v>1</v>
      </c>
      <c r="C203" s="1">
        <f>Forecast_Data!E197</f>
        <v>1</v>
      </c>
      <c r="D203" s="1">
        <f>Forecast_Data!F197</f>
        <v>1</v>
      </c>
      <c r="E203" s="1">
        <f>Forecast_Data!G197</f>
        <v>0</v>
      </c>
      <c r="F203" s="1">
        <f>Forecast_Data!H197</f>
        <v>0</v>
      </c>
      <c r="G203" s="1">
        <f>Forecast_Data!I197</f>
        <v>0</v>
      </c>
      <c r="H203" s="1">
        <f>Forecast_Data!J197</f>
        <v>54</v>
      </c>
      <c r="I203" s="1">
        <f>Forecast_Data!K197</f>
        <v>1</v>
      </c>
      <c r="J203" s="1" t="str">
        <f>Forecast_Data!L197</f>
        <v>David Akers</v>
      </c>
      <c r="K203" s="2">
        <f>$U$41+(VLOOKUP(J203,Estimates!$C$9:$F$35,4,FALSE)-$U$41)*VLOOKUP(J203,$T$45:$Z$80,5,FALSE)</f>
        <v>14.245211291116687</v>
      </c>
      <c r="L203" s="2">
        <f t="shared" si="22"/>
        <v>0.3306</v>
      </c>
      <c r="M203" s="13">
        <f t="shared" si="23"/>
        <v>0.45561708080381275</v>
      </c>
      <c r="N203" s="13">
        <f t="shared" si="24"/>
        <v>0.54438291919618731</v>
      </c>
      <c r="O203" s="4">
        <f t="shared" si="25"/>
        <v>0.29635276271256261</v>
      </c>
    </row>
    <row r="204" spans="1:15" x14ac:dyDescent="0.25">
      <c r="A204" s="1">
        <f>Forecast_Data!C198</f>
        <v>2012</v>
      </c>
      <c r="B204" s="1">
        <v>1</v>
      </c>
      <c r="C204" s="1">
        <f>Forecast_Data!E198</f>
        <v>0</v>
      </c>
      <c r="D204" s="1">
        <f>Forecast_Data!F198</f>
        <v>0</v>
      </c>
      <c r="E204" s="1">
        <f>Forecast_Data!G198</f>
        <v>0</v>
      </c>
      <c r="F204" s="1">
        <f>Forecast_Data!H198</f>
        <v>1</v>
      </c>
      <c r="G204" s="1">
        <f>Forecast_Data!I198</f>
        <v>0</v>
      </c>
      <c r="H204" s="1">
        <f>Forecast_Data!J198</f>
        <v>44</v>
      </c>
      <c r="I204" s="1">
        <f>Forecast_Data!K198</f>
        <v>0</v>
      </c>
      <c r="J204" s="1" t="str">
        <f>Forecast_Data!L198</f>
        <v>David Akers</v>
      </c>
      <c r="K204" s="2">
        <f>$U$41+(VLOOKUP(J204,Estimates!$C$9:$F$35,4,FALSE)-$U$41)*VLOOKUP(J204,$T$45:$Z$80,5,FALSE)</f>
        <v>14.245211291116687</v>
      </c>
      <c r="L204" s="2">
        <f t="shared" si="22"/>
        <v>0.3306</v>
      </c>
      <c r="M204" s="13">
        <f t="shared" si="23"/>
        <v>0.80241464014717845</v>
      </c>
      <c r="N204" s="13">
        <f t="shared" si="24"/>
        <v>-0.80241464014717845</v>
      </c>
      <c r="O204" s="4">
        <f t="shared" si="25"/>
        <v>0.64386925472252587</v>
      </c>
    </row>
    <row r="205" spans="1:15" x14ac:dyDescent="0.25">
      <c r="A205" s="1">
        <f>Forecast_Data!C199</f>
        <v>2012</v>
      </c>
      <c r="B205" s="1">
        <v>1</v>
      </c>
      <c r="C205" s="1">
        <f>Forecast_Data!E199</f>
        <v>0</v>
      </c>
      <c r="D205" s="1">
        <f>Forecast_Data!F199</f>
        <v>0</v>
      </c>
      <c r="E205" s="1">
        <f>Forecast_Data!G199</f>
        <v>0</v>
      </c>
      <c r="F205" s="1">
        <f>Forecast_Data!H199</f>
        <v>1</v>
      </c>
      <c r="G205" s="1">
        <f>Forecast_Data!I199</f>
        <v>0</v>
      </c>
      <c r="H205" s="1">
        <f>Forecast_Data!J199</f>
        <v>40</v>
      </c>
      <c r="I205" s="1">
        <f>Forecast_Data!K199</f>
        <v>0</v>
      </c>
      <c r="J205" s="1" t="str">
        <f>Forecast_Data!L199</f>
        <v>David Akers</v>
      </c>
      <c r="K205" s="2">
        <f>$U$41+(VLOOKUP(J205,Estimates!$C$9:$F$35,4,FALSE)-$U$41)*VLOOKUP(J205,$T$45:$Z$80,5,FALSE)</f>
        <v>14.245211291116687</v>
      </c>
      <c r="L205" s="2">
        <f t="shared" si="22"/>
        <v>0.3306</v>
      </c>
      <c r="M205" s="13">
        <f t="shared" si="23"/>
        <v>0.85644407790937704</v>
      </c>
      <c r="N205" s="13">
        <f t="shared" si="24"/>
        <v>-0.85644407790937704</v>
      </c>
      <c r="O205" s="4">
        <f t="shared" si="25"/>
        <v>0.73349645858604307</v>
      </c>
    </row>
    <row r="206" spans="1:15" x14ac:dyDescent="0.25">
      <c r="A206" s="1">
        <f>Forecast_Data!C200</f>
        <v>2012</v>
      </c>
      <c r="B206" s="1">
        <v>1</v>
      </c>
      <c r="C206" s="1">
        <f>Forecast_Data!E200</f>
        <v>0</v>
      </c>
      <c r="D206" s="1">
        <f>Forecast_Data!F200</f>
        <v>0</v>
      </c>
      <c r="E206" s="1">
        <f>Forecast_Data!G200</f>
        <v>0</v>
      </c>
      <c r="F206" s="1">
        <f>Forecast_Data!H200</f>
        <v>1</v>
      </c>
      <c r="G206" s="1">
        <f>Forecast_Data!I200</f>
        <v>0</v>
      </c>
      <c r="H206" s="1">
        <f>Forecast_Data!J200</f>
        <v>43</v>
      </c>
      <c r="I206" s="1">
        <f>Forecast_Data!K200</f>
        <v>1</v>
      </c>
      <c r="J206" s="1" t="str">
        <f>Forecast_Data!L200</f>
        <v>David Akers</v>
      </c>
      <c r="K206" s="2">
        <f>$U$41+(VLOOKUP(J206,Estimates!$C$9:$F$35,4,FALSE)-$U$41)*VLOOKUP(J206,$T$45:$Z$80,5,FALSE)</f>
        <v>14.245211291116687</v>
      </c>
      <c r="L206" s="2">
        <f t="shared" si="22"/>
        <v>0.3306</v>
      </c>
      <c r="M206" s="13">
        <f t="shared" si="23"/>
        <v>0.81723585912459684</v>
      </c>
      <c r="N206" s="13">
        <f t="shared" si="24"/>
        <v>0.18276414087540316</v>
      </c>
      <c r="O206" s="4">
        <f t="shared" si="25"/>
        <v>3.3402731189924213E-2</v>
      </c>
    </row>
    <row r="207" spans="1:15" x14ac:dyDescent="0.25">
      <c r="A207" s="1">
        <f>Forecast_Data!C201</f>
        <v>2012</v>
      </c>
      <c r="B207" s="1">
        <v>1</v>
      </c>
      <c r="C207" s="1">
        <f>Forecast_Data!E201</f>
        <v>0</v>
      </c>
      <c r="D207" s="1">
        <f>Forecast_Data!F201</f>
        <v>0</v>
      </c>
      <c r="E207" s="1">
        <f>Forecast_Data!G201</f>
        <v>0</v>
      </c>
      <c r="F207" s="1">
        <f>Forecast_Data!H201</f>
        <v>1</v>
      </c>
      <c r="G207" s="1">
        <f>Forecast_Data!I201</f>
        <v>0</v>
      </c>
      <c r="H207" s="1">
        <f>Forecast_Data!J201</f>
        <v>26</v>
      </c>
      <c r="I207" s="1">
        <f>Forecast_Data!K201</f>
        <v>1</v>
      </c>
      <c r="J207" s="1" t="str">
        <f>Forecast_Data!L201</f>
        <v>David Akers</v>
      </c>
      <c r="K207" s="2">
        <f>$U$41+(VLOOKUP(J207,Estimates!$C$9:$F$35,4,FALSE)-$U$41)*VLOOKUP(J207,$T$45:$Z$80,5,FALSE)</f>
        <v>14.245211291116687</v>
      </c>
      <c r="L207" s="2">
        <f t="shared" si="22"/>
        <v>0.3306</v>
      </c>
      <c r="M207" s="13">
        <f t="shared" si="23"/>
        <v>0.97388997791709697</v>
      </c>
      <c r="N207" s="13">
        <f t="shared" si="24"/>
        <v>2.6110022082903028E-2</v>
      </c>
      <c r="O207" s="4">
        <f t="shared" si="25"/>
        <v>6.817332531696838E-4</v>
      </c>
    </row>
    <row r="208" spans="1:15" x14ac:dyDescent="0.25">
      <c r="A208" s="1">
        <f>Forecast_Data!C202</f>
        <v>2012</v>
      </c>
      <c r="B208" s="1">
        <v>1</v>
      </c>
      <c r="C208" s="1">
        <f>Forecast_Data!E202</f>
        <v>0</v>
      </c>
      <c r="D208" s="1">
        <f>Forecast_Data!F202</f>
        <v>1</v>
      </c>
      <c r="E208" s="1">
        <f>Forecast_Data!G202</f>
        <v>0</v>
      </c>
      <c r="F208" s="1">
        <f>Forecast_Data!H202</f>
        <v>1</v>
      </c>
      <c r="G208" s="1">
        <f>Forecast_Data!I202</f>
        <v>0</v>
      </c>
      <c r="H208" s="1">
        <f>Forecast_Data!J202</f>
        <v>36</v>
      </c>
      <c r="I208" s="1">
        <f>Forecast_Data!K202</f>
        <v>1</v>
      </c>
      <c r="J208" s="1" t="str">
        <f>Forecast_Data!L202</f>
        <v>David Akers</v>
      </c>
      <c r="K208" s="2">
        <f>$U$41+(VLOOKUP(J208,Estimates!$C$9:$F$35,4,FALSE)-$U$41)*VLOOKUP(J208,$T$45:$Z$80,5,FALSE)</f>
        <v>14.245211291116687</v>
      </c>
      <c r="L208" s="2">
        <f t="shared" si="22"/>
        <v>0.3306</v>
      </c>
      <c r="M208" s="13">
        <f t="shared" si="23"/>
        <v>0.86210535099759578</v>
      </c>
      <c r="N208" s="13">
        <f t="shared" si="24"/>
        <v>0.13789464900240422</v>
      </c>
      <c r="O208" s="4">
        <f t="shared" si="25"/>
        <v>1.901493422349626E-2</v>
      </c>
    </row>
    <row r="209" spans="1:15" x14ac:dyDescent="0.25">
      <c r="A209" s="1">
        <f>Forecast_Data!C203</f>
        <v>2013</v>
      </c>
      <c r="B209" s="1">
        <v>1</v>
      </c>
      <c r="C209" s="1">
        <f>Forecast_Data!E203</f>
        <v>0</v>
      </c>
      <c r="D209" s="1">
        <f>Forecast_Data!F203</f>
        <v>0</v>
      </c>
      <c r="E209" s="1">
        <f>Forecast_Data!G203</f>
        <v>0</v>
      </c>
      <c r="F209" s="1">
        <f>Forecast_Data!H203</f>
        <v>1</v>
      </c>
      <c r="G209" s="1">
        <f>Forecast_Data!I203</f>
        <v>0</v>
      </c>
      <c r="H209" s="1">
        <f>Forecast_Data!J203</f>
        <v>32</v>
      </c>
      <c r="I209" s="1">
        <f>Forecast_Data!K203</f>
        <v>1</v>
      </c>
      <c r="J209" s="1" t="str">
        <f>Forecast_Data!L203</f>
        <v>David Akers</v>
      </c>
      <c r="K209" s="2">
        <f>$U$41+(VLOOKUP(J209,Estimates!$C$9:$F$35,4,FALSE)-$U$41)*VLOOKUP(J209,$T$45:$Z$80,5,FALSE)</f>
        <v>14.245211291116687</v>
      </c>
      <c r="L209" s="2">
        <f t="shared" si="22"/>
        <v>0.37260000000000004</v>
      </c>
      <c r="M209" s="13">
        <f t="shared" si="23"/>
        <v>0.937956799509718</v>
      </c>
      <c r="N209" s="13">
        <f t="shared" si="24"/>
        <v>6.2043200490282002E-2</v>
      </c>
      <c r="O209" s="4">
        <f t="shared" si="25"/>
        <v>3.8493587270773287E-3</v>
      </c>
    </row>
    <row r="210" spans="1:15" x14ac:dyDescent="0.25">
      <c r="A210" s="1">
        <f>Forecast_Data!C204</f>
        <v>2013</v>
      </c>
      <c r="B210" s="1">
        <v>1</v>
      </c>
      <c r="C210" s="1">
        <f>Forecast_Data!E204</f>
        <v>0</v>
      </c>
      <c r="D210" s="1">
        <f>Forecast_Data!F204</f>
        <v>0</v>
      </c>
      <c r="E210" s="1">
        <f>Forecast_Data!G204</f>
        <v>0</v>
      </c>
      <c r="F210" s="1">
        <f>Forecast_Data!H204</f>
        <v>1</v>
      </c>
      <c r="G210" s="1">
        <f>Forecast_Data!I204</f>
        <v>0</v>
      </c>
      <c r="H210" s="1">
        <f>Forecast_Data!J204</f>
        <v>28</v>
      </c>
      <c r="I210" s="1">
        <f>Forecast_Data!K204</f>
        <v>1</v>
      </c>
      <c r="J210" s="1" t="str">
        <f>Forecast_Data!L204</f>
        <v>David Akers</v>
      </c>
      <c r="K210" s="2">
        <f>$U$41+(VLOOKUP(J210,Estimates!$C$9:$F$35,4,FALSE)-$U$41)*VLOOKUP(J210,$T$45:$Z$80,5,FALSE)</f>
        <v>14.245211291116687</v>
      </c>
      <c r="L210" s="2">
        <f t="shared" si="22"/>
        <v>0.37260000000000004</v>
      </c>
      <c r="M210" s="13">
        <f t="shared" si="23"/>
        <v>0.9647092777052898</v>
      </c>
      <c r="N210" s="13">
        <f t="shared" si="24"/>
        <v>3.5290722294710197E-2</v>
      </c>
      <c r="O210" s="4">
        <f t="shared" si="25"/>
        <v>1.2454350800823553E-3</v>
      </c>
    </row>
    <row r="211" spans="1:15" x14ac:dyDescent="0.25">
      <c r="A211" s="1">
        <f>Forecast_Data!C205</f>
        <v>2013</v>
      </c>
      <c r="B211" s="1">
        <v>1</v>
      </c>
      <c r="C211" s="1">
        <f>Forecast_Data!E205</f>
        <v>0</v>
      </c>
      <c r="D211" s="1">
        <f>Forecast_Data!F205</f>
        <v>0</v>
      </c>
      <c r="E211" s="1">
        <f>Forecast_Data!G205</f>
        <v>1</v>
      </c>
      <c r="F211" s="1">
        <f>Forecast_Data!H205</f>
        <v>0</v>
      </c>
      <c r="G211" s="1">
        <f>Forecast_Data!I205</f>
        <v>0</v>
      </c>
      <c r="H211" s="1">
        <f>Forecast_Data!J205</f>
        <v>53</v>
      </c>
      <c r="I211" s="1">
        <f>Forecast_Data!K205</f>
        <v>1</v>
      </c>
      <c r="J211" s="1" t="str">
        <f>Forecast_Data!L205</f>
        <v>David Akers</v>
      </c>
      <c r="K211" s="2">
        <f>$U$41+(VLOOKUP(J211,Estimates!$C$9:$F$35,4,FALSE)-$U$41)*VLOOKUP(J211,$T$45:$Z$80,5,FALSE)</f>
        <v>14.245211291116687</v>
      </c>
      <c r="L211" s="2">
        <f t="shared" si="22"/>
        <v>0.37260000000000004</v>
      </c>
      <c r="M211" s="13">
        <f t="shared" si="23"/>
        <v>0.61547981758296999</v>
      </c>
      <c r="N211" s="13">
        <f t="shared" si="24"/>
        <v>0.38452018241703001</v>
      </c>
      <c r="O211" s="4">
        <f t="shared" si="25"/>
        <v>0.14785577068602604</v>
      </c>
    </row>
    <row r="212" spans="1:15" x14ac:dyDescent="0.25">
      <c r="A212" s="1">
        <f>Forecast_Data!C206</f>
        <v>2013</v>
      </c>
      <c r="B212" s="1">
        <v>1</v>
      </c>
      <c r="C212" s="1">
        <f>Forecast_Data!E206</f>
        <v>0</v>
      </c>
      <c r="D212" s="1">
        <f>Forecast_Data!F206</f>
        <v>0</v>
      </c>
      <c r="E212" s="1">
        <f>Forecast_Data!G206</f>
        <v>0</v>
      </c>
      <c r="F212" s="1">
        <f>Forecast_Data!H206</f>
        <v>1</v>
      </c>
      <c r="G212" s="1">
        <f>Forecast_Data!I206</f>
        <v>0</v>
      </c>
      <c r="H212" s="1">
        <f>Forecast_Data!J206</f>
        <v>51</v>
      </c>
      <c r="I212" s="1">
        <f>Forecast_Data!K206</f>
        <v>1</v>
      </c>
      <c r="J212" s="1" t="str">
        <f>Forecast_Data!L206</f>
        <v>David Akers</v>
      </c>
      <c r="K212" s="2">
        <f>$U$41+(VLOOKUP(J212,Estimates!$C$9:$F$35,4,FALSE)-$U$41)*VLOOKUP(J212,$T$45:$Z$80,5,FALSE)</f>
        <v>14.245211291116687</v>
      </c>
      <c r="L212" s="2">
        <f t="shared" si="22"/>
        <v>0.37260000000000004</v>
      </c>
      <c r="M212" s="13">
        <f t="shared" si="23"/>
        <v>0.66723587627875991</v>
      </c>
      <c r="N212" s="13">
        <f t="shared" si="24"/>
        <v>0.33276412372124009</v>
      </c>
      <c r="O212" s="4">
        <f t="shared" si="25"/>
        <v>0.11073196203596478</v>
      </c>
    </row>
    <row r="213" spans="1:15" x14ac:dyDescent="0.25">
      <c r="A213" s="1">
        <f>Forecast_Data!C207</f>
        <v>2013</v>
      </c>
      <c r="B213" s="1">
        <v>1</v>
      </c>
      <c r="C213" s="1">
        <f>Forecast_Data!E207</f>
        <v>0</v>
      </c>
      <c r="D213" s="1">
        <f>Forecast_Data!F207</f>
        <v>1</v>
      </c>
      <c r="E213" s="1">
        <f>Forecast_Data!G207</f>
        <v>0</v>
      </c>
      <c r="F213" s="1">
        <f>Forecast_Data!H207</f>
        <v>1</v>
      </c>
      <c r="G213" s="1">
        <f>Forecast_Data!I207</f>
        <v>0</v>
      </c>
      <c r="H213" s="1">
        <f>Forecast_Data!J207</f>
        <v>45</v>
      </c>
      <c r="I213" s="1">
        <f>Forecast_Data!K207</f>
        <v>0</v>
      </c>
      <c r="J213" s="1" t="str">
        <f>Forecast_Data!L207</f>
        <v>David Akers</v>
      </c>
      <c r="K213" s="2">
        <f>$U$41+(VLOOKUP(J213,Estimates!$C$9:$F$35,4,FALSE)-$U$41)*VLOOKUP(J213,$T$45:$Z$80,5,FALSE)</f>
        <v>14.245211291116687</v>
      </c>
      <c r="L213" s="2">
        <f t="shared" si="22"/>
        <v>0.37260000000000004</v>
      </c>
      <c r="M213" s="13">
        <f t="shared" si="23"/>
        <v>0.72779708925913056</v>
      </c>
      <c r="N213" s="13">
        <f t="shared" si="24"/>
        <v>-0.72779708925913056</v>
      </c>
      <c r="O213" s="4">
        <f t="shared" si="25"/>
        <v>0.52968860313406285</v>
      </c>
    </row>
    <row r="214" spans="1:15" x14ac:dyDescent="0.25">
      <c r="A214" s="1">
        <f>Forecast_Data!C208</f>
        <v>2013</v>
      </c>
      <c r="B214" s="1">
        <v>1</v>
      </c>
      <c r="C214" s="1">
        <f>Forecast_Data!E208</f>
        <v>1</v>
      </c>
      <c r="D214" s="1">
        <f>Forecast_Data!F208</f>
        <v>0</v>
      </c>
      <c r="E214" s="1">
        <f>Forecast_Data!G208</f>
        <v>1</v>
      </c>
      <c r="F214" s="1">
        <f>Forecast_Data!H208</f>
        <v>1</v>
      </c>
      <c r="G214" s="1">
        <f>Forecast_Data!I208</f>
        <v>0</v>
      </c>
      <c r="H214" s="1">
        <f>Forecast_Data!J208</f>
        <v>35</v>
      </c>
      <c r="I214" s="1">
        <f>Forecast_Data!K208</f>
        <v>1</v>
      </c>
      <c r="J214" s="1" t="str">
        <f>Forecast_Data!L208</f>
        <v>David Akers</v>
      </c>
      <c r="K214" s="2">
        <f>$U$41+(VLOOKUP(J214,Estimates!$C$9:$F$35,4,FALSE)-$U$41)*VLOOKUP(J214,$T$45:$Z$80,5,FALSE)</f>
        <v>14.245211291116687</v>
      </c>
      <c r="L214" s="2">
        <f t="shared" si="22"/>
        <v>0.37260000000000004</v>
      </c>
      <c r="M214" s="13">
        <f t="shared" si="23"/>
        <v>0.86351764516851415</v>
      </c>
      <c r="N214" s="13">
        <f t="shared" si="24"/>
        <v>0.13648235483148585</v>
      </c>
      <c r="O214" s="4">
        <f t="shared" si="25"/>
        <v>1.8627433180347611E-2</v>
      </c>
    </row>
    <row r="215" spans="1:15" x14ac:dyDescent="0.25">
      <c r="A215" s="1">
        <f>Forecast_Data!C209</f>
        <v>2013</v>
      </c>
      <c r="B215" s="1">
        <v>1</v>
      </c>
      <c r="C215" s="1">
        <f>Forecast_Data!E209</f>
        <v>1</v>
      </c>
      <c r="D215" s="1">
        <f>Forecast_Data!F209</f>
        <v>0</v>
      </c>
      <c r="E215" s="1">
        <f>Forecast_Data!G209</f>
        <v>1</v>
      </c>
      <c r="F215" s="1">
        <f>Forecast_Data!H209</f>
        <v>1</v>
      </c>
      <c r="G215" s="1">
        <f>Forecast_Data!I209</f>
        <v>0</v>
      </c>
      <c r="H215" s="1">
        <f>Forecast_Data!J209</f>
        <v>19</v>
      </c>
      <c r="I215" s="1">
        <f>Forecast_Data!K209</f>
        <v>1</v>
      </c>
      <c r="J215" s="1" t="str">
        <f>Forecast_Data!L209</f>
        <v>David Akers</v>
      </c>
      <c r="K215" s="2">
        <f>$U$41+(VLOOKUP(J215,Estimates!$C$9:$F$35,4,FALSE)-$U$41)*VLOOKUP(J215,$T$45:$Z$80,5,FALSE)</f>
        <v>14.245211291116687</v>
      </c>
      <c r="L215" s="2">
        <f t="shared" si="22"/>
        <v>0.37260000000000004</v>
      </c>
      <c r="M215" s="13">
        <f t="shared" si="23"/>
        <v>0.9917067677435446</v>
      </c>
      <c r="N215" s="13">
        <f t="shared" si="24"/>
        <v>8.2932322564553962E-3</v>
      </c>
      <c r="O215" s="4">
        <f t="shared" si="25"/>
        <v>6.877770125951226E-5</v>
      </c>
    </row>
    <row r="216" spans="1:15" x14ac:dyDescent="0.25">
      <c r="A216" s="1">
        <f>Forecast_Data!C210</f>
        <v>2012</v>
      </c>
      <c r="B216" s="1">
        <v>1</v>
      </c>
      <c r="C216" s="1">
        <f>Forecast_Data!E210</f>
        <v>0</v>
      </c>
      <c r="D216" s="1">
        <f>Forecast_Data!F210</f>
        <v>0</v>
      </c>
      <c r="E216" s="1">
        <f>Forecast_Data!G210</f>
        <v>0</v>
      </c>
      <c r="F216" s="1">
        <f>Forecast_Data!H210</f>
        <v>0</v>
      </c>
      <c r="G216" s="1">
        <f>Forecast_Data!I210</f>
        <v>0</v>
      </c>
      <c r="H216" s="1">
        <f>Forecast_Data!J210</f>
        <v>41</v>
      </c>
      <c r="I216" s="1">
        <f>Forecast_Data!K210</f>
        <v>1</v>
      </c>
      <c r="J216" s="1" t="str">
        <f>Forecast_Data!L210</f>
        <v>Jason Hanson</v>
      </c>
      <c r="K216" s="2">
        <f>$U$41+(VLOOKUP(J216,Estimates!$C$9:$F$35,4,FALSE)-$U$41)*VLOOKUP(J216,$T$45:$Z$80,5,FALSE)</f>
        <v>14.255124435903651</v>
      </c>
      <c r="L216" s="2">
        <f t="shared" si="22"/>
        <v>0.3306</v>
      </c>
      <c r="M216" s="13">
        <f t="shared" si="23"/>
        <v>0.87349496139251182</v>
      </c>
      <c r="N216" s="13">
        <f t="shared" si="24"/>
        <v>0.12650503860748818</v>
      </c>
      <c r="O216" s="4">
        <f t="shared" si="25"/>
        <v>1.6003524793082077E-2</v>
      </c>
    </row>
    <row r="217" spans="1:15" x14ac:dyDescent="0.25">
      <c r="A217" s="1">
        <f>Forecast_Data!C211</f>
        <v>2012</v>
      </c>
      <c r="B217" s="1">
        <v>1</v>
      </c>
      <c r="C217" s="1">
        <f>Forecast_Data!E211</f>
        <v>0</v>
      </c>
      <c r="D217" s="1">
        <f>Forecast_Data!F211</f>
        <v>0</v>
      </c>
      <c r="E217" s="1">
        <f>Forecast_Data!G211</f>
        <v>0</v>
      </c>
      <c r="F217" s="1">
        <f>Forecast_Data!H211</f>
        <v>0</v>
      </c>
      <c r="G217" s="1">
        <f>Forecast_Data!I211</f>
        <v>0</v>
      </c>
      <c r="H217" s="1">
        <f>Forecast_Data!J211</f>
        <v>45</v>
      </c>
      <c r="I217" s="1">
        <f>Forecast_Data!K211</f>
        <v>1</v>
      </c>
      <c r="J217" s="1" t="str">
        <f>Forecast_Data!L211</f>
        <v>Jason Hanson</v>
      </c>
      <c r="K217" s="2">
        <f>$U$41+(VLOOKUP(J217,Estimates!$C$9:$F$35,4,FALSE)-$U$41)*VLOOKUP(J217,$T$45:$Z$80,5,FALSE)</f>
        <v>14.255124435903651</v>
      </c>
      <c r="L217" s="2">
        <f t="shared" si="22"/>
        <v>0.3306</v>
      </c>
      <c r="M217" s="13">
        <f t="shared" si="23"/>
        <v>0.82445331653017651</v>
      </c>
      <c r="N217" s="13">
        <f t="shared" si="24"/>
        <v>0.17554668346982349</v>
      </c>
      <c r="O217" s="4">
        <f t="shared" si="25"/>
        <v>3.0816638077254401E-2</v>
      </c>
    </row>
    <row r="218" spans="1:15" x14ac:dyDescent="0.25">
      <c r="A218" s="1">
        <f>Forecast_Data!C212</f>
        <v>2012</v>
      </c>
      <c r="B218" s="1">
        <v>1</v>
      </c>
      <c r="C218" s="1">
        <f>Forecast_Data!E212</f>
        <v>0</v>
      </c>
      <c r="D218" s="1">
        <f>Forecast_Data!F212</f>
        <v>0</v>
      </c>
      <c r="E218" s="1">
        <f>Forecast_Data!G212</f>
        <v>0</v>
      </c>
      <c r="F218" s="1">
        <f>Forecast_Data!H212</f>
        <v>0</v>
      </c>
      <c r="G218" s="1">
        <f>Forecast_Data!I212</f>
        <v>0</v>
      </c>
      <c r="H218" s="1">
        <f>Forecast_Data!J212</f>
        <v>40</v>
      </c>
      <c r="I218" s="1">
        <f>Forecast_Data!K212</f>
        <v>1</v>
      </c>
      <c r="J218" s="1" t="str">
        <f>Forecast_Data!L212</f>
        <v>Jason Hanson</v>
      </c>
      <c r="K218" s="2">
        <f>$U$41+(VLOOKUP(J218,Estimates!$C$9:$F$35,4,FALSE)-$U$41)*VLOOKUP(J218,$T$45:$Z$80,5,FALSE)</f>
        <v>14.255124435903651</v>
      </c>
      <c r="L218" s="2">
        <f t="shared" si="22"/>
        <v>0.3306</v>
      </c>
      <c r="M218" s="13">
        <f t="shared" si="23"/>
        <v>0.88380276741052244</v>
      </c>
      <c r="N218" s="13">
        <f t="shared" si="24"/>
        <v>0.11619723258947756</v>
      </c>
      <c r="O218" s="4">
        <f t="shared" si="25"/>
        <v>1.3501796861453147E-2</v>
      </c>
    </row>
    <row r="219" spans="1:15" x14ac:dyDescent="0.25">
      <c r="A219" s="1">
        <f>Forecast_Data!C213</f>
        <v>2012</v>
      </c>
      <c r="B219" s="1">
        <v>1</v>
      </c>
      <c r="C219" s="1">
        <f>Forecast_Data!E213</f>
        <v>0</v>
      </c>
      <c r="D219" s="1">
        <f>Forecast_Data!F213</f>
        <v>0</v>
      </c>
      <c r="E219" s="1">
        <f>Forecast_Data!G213</f>
        <v>0</v>
      </c>
      <c r="F219" s="1">
        <f>Forecast_Data!H213</f>
        <v>0</v>
      </c>
      <c r="G219" s="1">
        <f>Forecast_Data!I213</f>
        <v>0</v>
      </c>
      <c r="H219" s="1">
        <f>Forecast_Data!J213</f>
        <v>31</v>
      </c>
      <c r="I219" s="1">
        <f>Forecast_Data!K213</f>
        <v>1</v>
      </c>
      <c r="J219" s="1" t="str">
        <f>Forecast_Data!L213</f>
        <v>Jason Hanson</v>
      </c>
      <c r="K219" s="2">
        <f>$U$41+(VLOOKUP(J219,Estimates!$C$9:$F$35,4,FALSE)-$U$41)*VLOOKUP(J219,$T$45:$Z$80,5,FALSE)</f>
        <v>14.255124435903651</v>
      </c>
      <c r="L219" s="2">
        <f t="shared" si="22"/>
        <v>0.3306</v>
      </c>
      <c r="M219" s="13">
        <f t="shared" si="23"/>
        <v>0.95488716770643856</v>
      </c>
      <c r="N219" s="13">
        <f t="shared" si="24"/>
        <v>4.5112832293561445E-2</v>
      </c>
      <c r="O219" s="4">
        <f t="shared" si="25"/>
        <v>2.0351676375470005E-3</v>
      </c>
    </row>
    <row r="220" spans="1:15" x14ac:dyDescent="0.25">
      <c r="A220" s="1">
        <f>Forecast_Data!C214</f>
        <v>2012</v>
      </c>
      <c r="B220" s="1">
        <v>1</v>
      </c>
      <c r="C220" s="1">
        <f>Forecast_Data!E214</f>
        <v>0</v>
      </c>
      <c r="D220" s="1">
        <f>Forecast_Data!F214</f>
        <v>0</v>
      </c>
      <c r="E220" s="1">
        <f>Forecast_Data!G214</f>
        <v>0</v>
      </c>
      <c r="F220" s="1">
        <f>Forecast_Data!H214</f>
        <v>0</v>
      </c>
      <c r="G220" s="1">
        <f>Forecast_Data!I214</f>
        <v>0</v>
      </c>
      <c r="H220" s="1">
        <f>Forecast_Data!J214</f>
        <v>41</v>
      </c>
      <c r="I220" s="1">
        <f>Forecast_Data!K214</f>
        <v>1</v>
      </c>
      <c r="J220" s="1" t="str">
        <f>Forecast_Data!L214</f>
        <v>Jason Hanson</v>
      </c>
      <c r="K220" s="2">
        <f>$U$41+(VLOOKUP(J220,Estimates!$C$9:$F$35,4,FALSE)-$U$41)*VLOOKUP(J220,$T$45:$Z$80,5,FALSE)</f>
        <v>14.255124435903651</v>
      </c>
      <c r="L220" s="2">
        <f t="shared" si="22"/>
        <v>0.3306</v>
      </c>
      <c r="M220" s="13">
        <f t="shared" si="23"/>
        <v>0.87349496139251182</v>
      </c>
      <c r="N220" s="13">
        <f t="shared" si="24"/>
        <v>0.12650503860748818</v>
      </c>
      <c r="O220" s="4">
        <f t="shared" si="25"/>
        <v>1.6003524793082077E-2</v>
      </c>
    </row>
    <row r="221" spans="1:15" x14ac:dyDescent="0.25">
      <c r="A221" s="1">
        <f>Forecast_Data!C215</f>
        <v>2012</v>
      </c>
      <c r="B221" s="1">
        <v>1</v>
      </c>
      <c r="C221" s="1">
        <f>Forecast_Data!E215</f>
        <v>0</v>
      </c>
      <c r="D221" s="1">
        <f>Forecast_Data!F215</f>
        <v>0</v>
      </c>
      <c r="E221" s="1">
        <f>Forecast_Data!G215</f>
        <v>0</v>
      </c>
      <c r="F221" s="1">
        <f>Forecast_Data!H215</f>
        <v>0</v>
      </c>
      <c r="G221" s="1">
        <f>Forecast_Data!I215</f>
        <v>0</v>
      </c>
      <c r="H221" s="1">
        <f>Forecast_Data!J215</f>
        <v>30</v>
      </c>
      <c r="I221" s="1">
        <f>Forecast_Data!K215</f>
        <v>1</v>
      </c>
      <c r="J221" s="1" t="str">
        <f>Forecast_Data!L215</f>
        <v>Jason Hanson</v>
      </c>
      <c r="K221" s="2">
        <f>$U$41+(VLOOKUP(J221,Estimates!$C$9:$F$35,4,FALSE)-$U$41)*VLOOKUP(J221,$T$45:$Z$80,5,FALSE)</f>
        <v>14.255124435903651</v>
      </c>
      <c r="L221" s="2">
        <f t="shared" si="22"/>
        <v>0.3306</v>
      </c>
      <c r="M221" s="13">
        <f t="shared" si="23"/>
        <v>0.96068002781552497</v>
      </c>
      <c r="N221" s="13">
        <f t="shared" si="24"/>
        <v>3.9319972184475027E-2</v>
      </c>
      <c r="O221" s="4">
        <f t="shared" si="25"/>
        <v>1.5460602125878899E-3</v>
      </c>
    </row>
    <row r="222" spans="1:15" x14ac:dyDescent="0.25">
      <c r="A222" s="1">
        <f>Forecast_Data!C216</f>
        <v>2012</v>
      </c>
      <c r="B222" s="1">
        <v>1</v>
      </c>
      <c r="C222" s="1">
        <f>Forecast_Data!E216</f>
        <v>0</v>
      </c>
      <c r="D222" s="1">
        <f>Forecast_Data!F216</f>
        <v>0</v>
      </c>
      <c r="E222" s="1">
        <f>Forecast_Data!G216</f>
        <v>0</v>
      </c>
      <c r="F222" s="1">
        <f>Forecast_Data!H216</f>
        <v>0</v>
      </c>
      <c r="G222" s="1">
        <f>Forecast_Data!I216</f>
        <v>0</v>
      </c>
      <c r="H222" s="1">
        <f>Forecast_Data!J216</f>
        <v>27</v>
      </c>
      <c r="I222" s="1">
        <f>Forecast_Data!K216</f>
        <v>1</v>
      </c>
      <c r="J222" s="1" t="str">
        <f>Forecast_Data!L216</f>
        <v>Jason Hanson</v>
      </c>
      <c r="K222" s="2">
        <f>$U$41+(VLOOKUP(J222,Estimates!$C$9:$F$35,4,FALSE)-$U$41)*VLOOKUP(J222,$T$45:$Z$80,5,FALSE)</f>
        <v>14.255124435903651</v>
      </c>
      <c r="L222" s="2">
        <f t="shared" si="22"/>
        <v>0.3306</v>
      </c>
      <c r="M222" s="13">
        <f t="shared" si="23"/>
        <v>0.97540179460682441</v>
      </c>
      <c r="N222" s="13">
        <f t="shared" si="24"/>
        <v>2.4598205393175587E-2</v>
      </c>
      <c r="O222" s="4">
        <f t="shared" si="25"/>
        <v>6.0507170856485251E-4</v>
      </c>
    </row>
    <row r="223" spans="1:15" x14ac:dyDescent="0.25">
      <c r="A223" s="1">
        <f>Forecast_Data!C217</f>
        <v>2012</v>
      </c>
      <c r="B223" s="1">
        <v>1</v>
      </c>
      <c r="C223" s="1">
        <f>Forecast_Data!E217</f>
        <v>0</v>
      </c>
      <c r="D223" s="1">
        <f>Forecast_Data!F217</f>
        <v>0</v>
      </c>
      <c r="E223" s="1">
        <f>Forecast_Data!G217</f>
        <v>0</v>
      </c>
      <c r="F223" s="1">
        <f>Forecast_Data!H217</f>
        <v>0</v>
      </c>
      <c r="G223" s="1">
        <f>Forecast_Data!I217</f>
        <v>0</v>
      </c>
      <c r="H223" s="1">
        <f>Forecast_Data!J217</f>
        <v>46</v>
      </c>
      <c r="I223" s="1">
        <f>Forecast_Data!K217</f>
        <v>1</v>
      </c>
      <c r="J223" s="1" t="str">
        <f>Forecast_Data!L217</f>
        <v>Jason Hanson</v>
      </c>
      <c r="K223" s="2">
        <f>$U$41+(VLOOKUP(J223,Estimates!$C$9:$F$35,4,FALSE)-$U$41)*VLOOKUP(J223,$T$45:$Z$80,5,FALSE)</f>
        <v>14.255124435903651</v>
      </c>
      <c r="L223" s="2">
        <f t="shared" si="22"/>
        <v>0.3306</v>
      </c>
      <c r="M223" s="13">
        <f t="shared" si="23"/>
        <v>0.80959118660869189</v>
      </c>
      <c r="N223" s="13">
        <f t="shared" si="24"/>
        <v>0.19040881339130811</v>
      </c>
      <c r="O223" s="4">
        <f t="shared" si="25"/>
        <v>3.6255516217085997E-2</v>
      </c>
    </row>
    <row r="224" spans="1:15" x14ac:dyDescent="0.25">
      <c r="A224" s="1">
        <f>Forecast_Data!C218</f>
        <v>2012</v>
      </c>
      <c r="B224" s="1">
        <v>1</v>
      </c>
      <c r="C224" s="1">
        <f>Forecast_Data!E218</f>
        <v>0</v>
      </c>
      <c r="D224" s="1">
        <f>Forecast_Data!F218</f>
        <v>0</v>
      </c>
      <c r="E224" s="1">
        <f>Forecast_Data!G218</f>
        <v>0</v>
      </c>
      <c r="F224" s="1">
        <f>Forecast_Data!H218</f>
        <v>0</v>
      </c>
      <c r="G224" s="1">
        <f>Forecast_Data!I218</f>
        <v>0</v>
      </c>
      <c r="H224" s="1">
        <f>Forecast_Data!J218</f>
        <v>47</v>
      </c>
      <c r="I224" s="1">
        <f>Forecast_Data!K218</f>
        <v>0</v>
      </c>
      <c r="J224" s="1" t="str">
        <f>Forecast_Data!L218</f>
        <v>Jason Hanson</v>
      </c>
      <c r="K224" s="2">
        <f>$U$41+(VLOOKUP(J224,Estimates!$C$9:$F$35,4,FALSE)-$U$41)*VLOOKUP(J224,$T$45:$Z$80,5,FALSE)</f>
        <v>14.255124435903651</v>
      </c>
      <c r="L224" s="2">
        <f t="shared" si="22"/>
        <v>0.3306</v>
      </c>
      <c r="M224" s="13">
        <f t="shared" si="23"/>
        <v>0.79335368682652263</v>
      </c>
      <c r="N224" s="13">
        <f t="shared" si="24"/>
        <v>-0.79335368682652263</v>
      </c>
      <c r="O224" s="4">
        <f t="shared" si="25"/>
        <v>0.62941007240123614</v>
      </c>
    </row>
    <row r="225" spans="1:15" x14ac:dyDescent="0.25">
      <c r="A225" s="1">
        <f>Forecast_Data!C219</f>
        <v>2012</v>
      </c>
      <c r="B225" s="1">
        <v>1</v>
      </c>
      <c r="C225" s="1">
        <f>Forecast_Data!E219</f>
        <v>0</v>
      </c>
      <c r="D225" s="1">
        <f>Forecast_Data!F219</f>
        <v>0</v>
      </c>
      <c r="E225" s="1">
        <f>Forecast_Data!G219</f>
        <v>0</v>
      </c>
      <c r="F225" s="1">
        <f>Forecast_Data!H219</f>
        <v>0</v>
      </c>
      <c r="G225" s="1">
        <f>Forecast_Data!I219</f>
        <v>0</v>
      </c>
      <c r="H225" s="1">
        <f>Forecast_Data!J219</f>
        <v>48</v>
      </c>
      <c r="I225" s="1">
        <f>Forecast_Data!K219</f>
        <v>1</v>
      </c>
      <c r="J225" s="1" t="str">
        <f>Forecast_Data!L219</f>
        <v>Jason Hanson</v>
      </c>
      <c r="K225" s="2">
        <f>$U$41+(VLOOKUP(J225,Estimates!$C$9:$F$35,4,FALSE)-$U$41)*VLOOKUP(J225,$T$45:$Z$80,5,FALSE)</f>
        <v>14.255124435903651</v>
      </c>
      <c r="L225" s="2">
        <f t="shared" si="22"/>
        <v>0.3306</v>
      </c>
      <c r="M225" s="13">
        <f t="shared" si="23"/>
        <v>0.77553484644834225</v>
      </c>
      <c r="N225" s="13">
        <f t="shared" si="24"/>
        <v>0.22446515355165775</v>
      </c>
      <c r="O225" s="4">
        <f t="shared" si="25"/>
        <v>5.0384605158969288E-2</v>
      </c>
    </row>
    <row r="226" spans="1:15" x14ac:dyDescent="0.25">
      <c r="A226" s="1">
        <f>Forecast_Data!C220</f>
        <v>2012</v>
      </c>
      <c r="B226" s="1">
        <v>1</v>
      </c>
      <c r="C226" s="1">
        <f>Forecast_Data!E220</f>
        <v>0</v>
      </c>
      <c r="D226" s="1">
        <f>Forecast_Data!F220</f>
        <v>0</v>
      </c>
      <c r="E226" s="1">
        <f>Forecast_Data!G220</f>
        <v>0</v>
      </c>
      <c r="F226" s="1">
        <f>Forecast_Data!H220</f>
        <v>0</v>
      </c>
      <c r="G226" s="1">
        <f>Forecast_Data!I220</f>
        <v>0</v>
      </c>
      <c r="H226" s="1">
        <f>Forecast_Data!J220</f>
        <v>33</v>
      </c>
      <c r="I226" s="1">
        <f>Forecast_Data!K220</f>
        <v>1</v>
      </c>
      <c r="J226" s="1" t="str">
        <f>Forecast_Data!L220</f>
        <v>Jason Hanson</v>
      </c>
      <c r="K226" s="2">
        <f>$U$41+(VLOOKUP(J226,Estimates!$C$9:$F$35,4,FALSE)-$U$41)*VLOOKUP(J226,$T$45:$Z$80,5,FALSE)</f>
        <v>14.255124435903651</v>
      </c>
      <c r="L226" s="2">
        <f t="shared" si="22"/>
        <v>0.3306</v>
      </c>
      <c r="M226" s="13">
        <f t="shared" si="23"/>
        <v>0.94203448378392274</v>
      </c>
      <c r="N226" s="13">
        <f t="shared" si="24"/>
        <v>5.7965516216077262E-2</v>
      </c>
      <c r="O226" s="4">
        <f t="shared" si="25"/>
        <v>3.3600010701963158E-3</v>
      </c>
    </row>
    <row r="227" spans="1:15" x14ac:dyDescent="0.25">
      <c r="A227" s="1">
        <f>Forecast_Data!C221</f>
        <v>2012</v>
      </c>
      <c r="B227" s="1">
        <v>1</v>
      </c>
      <c r="C227" s="1">
        <f>Forecast_Data!E221</f>
        <v>0</v>
      </c>
      <c r="D227" s="1">
        <f>Forecast_Data!F221</f>
        <v>0</v>
      </c>
      <c r="E227" s="1">
        <f>Forecast_Data!G221</f>
        <v>0</v>
      </c>
      <c r="F227" s="1">
        <f>Forecast_Data!H221</f>
        <v>0</v>
      </c>
      <c r="G227" s="1">
        <f>Forecast_Data!I221</f>
        <v>0</v>
      </c>
      <c r="H227" s="1">
        <f>Forecast_Data!J221</f>
        <v>52</v>
      </c>
      <c r="I227" s="1">
        <f>Forecast_Data!K221</f>
        <v>1</v>
      </c>
      <c r="J227" s="1" t="str">
        <f>Forecast_Data!L221</f>
        <v>Jason Hanson</v>
      </c>
      <c r="K227" s="2">
        <f>$U$41+(VLOOKUP(J227,Estimates!$C$9:$F$35,4,FALSE)-$U$41)*VLOOKUP(J227,$T$45:$Z$80,5,FALSE)</f>
        <v>14.255124435903651</v>
      </c>
      <c r="L227" s="2">
        <f t="shared" si="22"/>
        <v>0.3306</v>
      </c>
      <c r="M227" s="13">
        <f t="shared" si="23"/>
        <v>0.683708825308177</v>
      </c>
      <c r="N227" s="13">
        <f t="shared" si="24"/>
        <v>0.316291174691823</v>
      </c>
      <c r="O227" s="4">
        <f t="shared" si="25"/>
        <v>0.1000401071879333</v>
      </c>
    </row>
    <row r="228" spans="1:15" x14ac:dyDescent="0.25">
      <c r="A228" s="1">
        <f>Forecast_Data!C222</f>
        <v>2012</v>
      </c>
      <c r="B228" s="1">
        <v>1</v>
      </c>
      <c r="C228" s="1">
        <f>Forecast_Data!E222</f>
        <v>0</v>
      </c>
      <c r="D228" s="1">
        <f>Forecast_Data!F222</f>
        <v>0</v>
      </c>
      <c r="E228" s="1">
        <f>Forecast_Data!G222</f>
        <v>0</v>
      </c>
      <c r="F228" s="1">
        <f>Forecast_Data!H222</f>
        <v>0</v>
      </c>
      <c r="G228" s="1">
        <f>Forecast_Data!I222</f>
        <v>0</v>
      </c>
      <c r="H228" s="1">
        <f>Forecast_Data!J222</f>
        <v>31</v>
      </c>
      <c r="I228" s="1">
        <f>Forecast_Data!K222</f>
        <v>1</v>
      </c>
      <c r="J228" s="1" t="str">
        <f>Forecast_Data!L222</f>
        <v>Jason Hanson</v>
      </c>
      <c r="K228" s="2">
        <f>$U$41+(VLOOKUP(J228,Estimates!$C$9:$F$35,4,FALSE)-$U$41)*VLOOKUP(J228,$T$45:$Z$80,5,FALSE)</f>
        <v>14.255124435903651</v>
      </c>
      <c r="L228" s="2">
        <f t="shared" si="22"/>
        <v>0.3306</v>
      </c>
      <c r="M228" s="13">
        <f t="shared" si="23"/>
        <v>0.95488716770643856</v>
      </c>
      <c r="N228" s="13">
        <f t="shared" si="24"/>
        <v>4.5112832293561445E-2</v>
      </c>
      <c r="O228" s="4">
        <f t="shared" si="25"/>
        <v>2.0351676375470005E-3</v>
      </c>
    </row>
    <row r="229" spans="1:15" x14ac:dyDescent="0.25">
      <c r="A229" s="1">
        <f>Forecast_Data!C223</f>
        <v>2012</v>
      </c>
      <c r="B229" s="1">
        <v>1</v>
      </c>
      <c r="C229" s="1">
        <f>Forecast_Data!E223</f>
        <v>0</v>
      </c>
      <c r="D229" s="1">
        <f>Forecast_Data!F223</f>
        <v>0</v>
      </c>
      <c r="E229" s="1">
        <f>Forecast_Data!G223</f>
        <v>0</v>
      </c>
      <c r="F229" s="1">
        <f>Forecast_Data!H223</f>
        <v>0</v>
      </c>
      <c r="G229" s="1">
        <f>Forecast_Data!I223</f>
        <v>0</v>
      </c>
      <c r="H229" s="1">
        <f>Forecast_Data!J223</f>
        <v>34</v>
      </c>
      <c r="I229" s="1">
        <f>Forecast_Data!K223</f>
        <v>1</v>
      </c>
      <c r="J229" s="1" t="str">
        <f>Forecast_Data!L223</f>
        <v>Jason Hanson</v>
      </c>
      <c r="K229" s="2">
        <f>$U$41+(VLOOKUP(J229,Estimates!$C$9:$F$35,4,FALSE)-$U$41)*VLOOKUP(J229,$T$45:$Z$80,5,FALSE)</f>
        <v>14.255124435903651</v>
      </c>
      <c r="L229" s="2">
        <f t="shared" si="22"/>
        <v>0.3306</v>
      </c>
      <c r="M229" s="13">
        <f t="shared" si="23"/>
        <v>0.93499338203136773</v>
      </c>
      <c r="N229" s="13">
        <f t="shared" si="24"/>
        <v>6.5006617968632274E-2</v>
      </c>
      <c r="O229" s="4">
        <f t="shared" si="25"/>
        <v>4.2258603797197042E-3</v>
      </c>
    </row>
    <row r="230" spans="1:15" x14ac:dyDescent="0.25">
      <c r="A230" s="1">
        <f>Forecast_Data!C224</f>
        <v>2012</v>
      </c>
      <c r="B230" s="1">
        <v>1</v>
      </c>
      <c r="C230" s="1">
        <f>Forecast_Data!E224</f>
        <v>0</v>
      </c>
      <c r="D230" s="1">
        <f>Forecast_Data!F224</f>
        <v>0</v>
      </c>
      <c r="E230" s="1">
        <f>Forecast_Data!G224</f>
        <v>0</v>
      </c>
      <c r="F230" s="1">
        <f>Forecast_Data!H224</f>
        <v>0</v>
      </c>
      <c r="G230" s="1">
        <f>Forecast_Data!I224</f>
        <v>0</v>
      </c>
      <c r="H230" s="1">
        <f>Forecast_Data!J224</f>
        <v>38</v>
      </c>
      <c r="I230" s="1">
        <f>Forecast_Data!K224</f>
        <v>1</v>
      </c>
      <c r="J230" s="1" t="str">
        <f>Forecast_Data!L224</f>
        <v>Jason Hanson</v>
      </c>
      <c r="K230" s="2">
        <f>$U$41+(VLOOKUP(J230,Estimates!$C$9:$F$35,4,FALSE)-$U$41)*VLOOKUP(J230,$T$45:$Z$80,5,FALSE)</f>
        <v>14.255124435903651</v>
      </c>
      <c r="L230" s="2">
        <f t="shared" si="22"/>
        <v>0.3306</v>
      </c>
      <c r="M230" s="13">
        <f t="shared" si="23"/>
        <v>0.90271104042989136</v>
      </c>
      <c r="N230" s="13">
        <f t="shared" si="24"/>
        <v>9.7288959570108635E-2</v>
      </c>
      <c r="O230" s="4">
        <f t="shared" si="25"/>
        <v>9.4651416542342326E-3</v>
      </c>
    </row>
    <row r="231" spans="1:15" x14ac:dyDescent="0.25">
      <c r="A231" s="1">
        <f>Forecast_Data!C225</f>
        <v>2012</v>
      </c>
      <c r="B231" s="1">
        <v>1</v>
      </c>
      <c r="C231" s="1">
        <f>Forecast_Data!E225</f>
        <v>0</v>
      </c>
      <c r="D231" s="1">
        <f>Forecast_Data!F225</f>
        <v>0</v>
      </c>
      <c r="E231" s="1">
        <f>Forecast_Data!G225</f>
        <v>0</v>
      </c>
      <c r="F231" s="1">
        <f>Forecast_Data!H225</f>
        <v>0</v>
      </c>
      <c r="G231" s="1">
        <f>Forecast_Data!I225</f>
        <v>0</v>
      </c>
      <c r="H231" s="1">
        <f>Forecast_Data!J225</f>
        <v>20</v>
      </c>
      <c r="I231" s="1">
        <f>Forecast_Data!K225</f>
        <v>1</v>
      </c>
      <c r="J231" s="1" t="str">
        <f>Forecast_Data!L225</f>
        <v>Jason Hanson</v>
      </c>
      <c r="K231" s="2">
        <f>$U$41+(VLOOKUP(J231,Estimates!$C$9:$F$35,4,FALSE)-$U$41)*VLOOKUP(J231,$T$45:$Z$80,5,FALSE)</f>
        <v>14.255124435903651</v>
      </c>
      <c r="L231" s="2">
        <f t="shared" si="22"/>
        <v>0.3306</v>
      </c>
      <c r="M231" s="13">
        <f t="shared" si="23"/>
        <v>0.99458660209407834</v>
      </c>
      <c r="N231" s="13">
        <f t="shared" si="24"/>
        <v>5.4133979059216575E-3</v>
      </c>
      <c r="O231" s="4">
        <f t="shared" si="25"/>
        <v>2.9304876887836986E-5</v>
      </c>
    </row>
    <row r="232" spans="1:15" x14ac:dyDescent="0.25">
      <c r="A232" s="1">
        <f>Forecast_Data!C226</f>
        <v>2012</v>
      </c>
      <c r="B232" s="1">
        <v>1</v>
      </c>
      <c r="C232" s="1">
        <f>Forecast_Data!E226</f>
        <v>0</v>
      </c>
      <c r="D232" s="1">
        <f>Forecast_Data!F226</f>
        <v>0</v>
      </c>
      <c r="E232" s="1">
        <f>Forecast_Data!G226</f>
        <v>0</v>
      </c>
      <c r="F232" s="1">
        <f>Forecast_Data!H226</f>
        <v>0</v>
      </c>
      <c r="G232" s="1">
        <f>Forecast_Data!I226</f>
        <v>0</v>
      </c>
      <c r="H232" s="1">
        <f>Forecast_Data!J226</f>
        <v>44</v>
      </c>
      <c r="I232" s="1">
        <f>Forecast_Data!K226</f>
        <v>1</v>
      </c>
      <c r="J232" s="1" t="str">
        <f>Forecast_Data!L226</f>
        <v>Jason Hanson</v>
      </c>
      <c r="K232" s="2">
        <f>$U$41+(VLOOKUP(J232,Estimates!$C$9:$F$35,4,FALSE)-$U$41)*VLOOKUP(J232,$T$45:$Z$80,5,FALSE)</f>
        <v>14.255124435903651</v>
      </c>
      <c r="L232" s="2">
        <f t="shared" si="22"/>
        <v>0.3306</v>
      </c>
      <c r="M232" s="13">
        <f t="shared" si="23"/>
        <v>0.83812398237697394</v>
      </c>
      <c r="N232" s="13">
        <f t="shared" si="24"/>
        <v>0.16187601762302606</v>
      </c>
      <c r="O232" s="4">
        <f t="shared" si="25"/>
        <v>2.6203845081490242E-2</v>
      </c>
    </row>
    <row r="233" spans="1:15" x14ac:dyDescent="0.25">
      <c r="A233" s="1">
        <f>Forecast_Data!C227</f>
        <v>2012</v>
      </c>
      <c r="B233" s="1">
        <v>1</v>
      </c>
      <c r="C233" s="1">
        <f>Forecast_Data!E227</f>
        <v>0</v>
      </c>
      <c r="D233" s="1">
        <f>Forecast_Data!F227</f>
        <v>0</v>
      </c>
      <c r="E233" s="1">
        <f>Forecast_Data!G227</f>
        <v>1</v>
      </c>
      <c r="F233" s="1">
        <f>Forecast_Data!H227</f>
        <v>1</v>
      </c>
      <c r="G233" s="1">
        <f>Forecast_Data!I227</f>
        <v>0</v>
      </c>
      <c r="H233" s="1">
        <f>Forecast_Data!J227</f>
        <v>38</v>
      </c>
      <c r="I233" s="1">
        <f>Forecast_Data!K227</f>
        <v>1</v>
      </c>
      <c r="J233" s="1" t="str">
        <f>Forecast_Data!L227</f>
        <v>Jason Hanson</v>
      </c>
      <c r="K233" s="2">
        <f>$U$41+(VLOOKUP(J233,Estimates!$C$9:$F$35,4,FALSE)-$U$41)*VLOOKUP(J233,$T$45:$Z$80,5,FALSE)</f>
        <v>14.255124435903651</v>
      </c>
      <c r="L233" s="2">
        <f t="shared" si="22"/>
        <v>0.3306</v>
      </c>
      <c r="M233" s="13">
        <f t="shared" si="23"/>
        <v>0.85750685916919389</v>
      </c>
      <c r="N233" s="13">
        <f t="shared" si="24"/>
        <v>0.14249314083080611</v>
      </c>
      <c r="O233" s="4">
        <f t="shared" si="25"/>
        <v>2.0304295183827942E-2</v>
      </c>
    </row>
    <row r="234" spans="1:15" x14ac:dyDescent="0.25">
      <c r="A234" s="1">
        <f>Forecast_Data!C228</f>
        <v>2012</v>
      </c>
      <c r="B234" s="1">
        <v>1</v>
      </c>
      <c r="C234" s="1">
        <f>Forecast_Data!E228</f>
        <v>0</v>
      </c>
      <c r="D234" s="1">
        <f>Forecast_Data!F228</f>
        <v>0</v>
      </c>
      <c r="E234" s="1">
        <f>Forecast_Data!G228</f>
        <v>1</v>
      </c>
      <c r="F234" s="1">
        <f>Forecast_Data!H228</f>
        <v>1</v>
      </c>
      <c r="G234" s="1">
        <f>Forecast_Data!I228</f>
        <v>0</v>
      </c>
      <c r="H234" s="1">
        <f>Forecast_Data!J228</f>
        <v>41</v>
      </c>
      <c r="I234" s="1">
        <f>Forecast_Data!K228</f>
        <v>1</v>
      </c>
      <c r="J234" s="1" t="str">
        <f>Forecast_Data!L228</f>
        <v>Jason Hanson</v>
      </c>
      <c r="K234" s="2">
        <f>$U$41+(VLOOKUP(J234,Estimates!$C$9:$F$35,4,FALSE)-$U$41)*VLOOKUP(J234,$T$45:$Z$80,5,FALSE)</f>
        <v>14.255124435903651</v>
      </c>
      <c r="L234" s="2">
        <f t="shared" si="22"/>
        <v>0.3306</v>
      </c>
      <c r="M234" s="13">
        <f t="shared" si="23"/>
        <v>0.81746088103641934</v>
      </c>
      <c r="N234" s="13">
        <f t="shared" si="24"/>
        <v>0.18253911896358066</v>
      </c>
      <c r="O234" s="4">
        <f t="shared" si="25"/>
        <v>3.3320529952000251E-2</v>
      </c>
    </row>
    <row r="235" spans="1:15" x14ac:dyDescent="0.25">
      <c r="A235" s="1">
        <f>Forecast_Data!C229</f>
        <v>2012</v>
      </c>
      <c r="B235" s="1">
        <v>1</v>
      </c>
      <c r="C235" s="1">
        <f>Forecast_Data!E229</f>
        <v>0</v>
      </c>
      <c r="D235" s="1">
        <f>Forecast_Data!F229</f>
        <v>0</v>
      </c>
      <c r="E235" s="1">
        <f>Forecast_Data!G229</f>
        <v>1</v>
      </c>
      <c r="F235" s="1">
        <f>Forecast_Data!H229</f>
        <v>1</v>
      </c>
      <c r="G235" s="1">
        <f>Forecast_Data!I229</f>
        <v>0</v>
      </c>
      <c r="H235" s="1">
        <f>Forecast_Data!J229</f>
        <v>40</v>
      </c>
      <c r="I235" s="1">
        <f>Forecast_Data!K229</f>
        <v>0</v>
      </c>
      <c r="J235" s="1" t="str">
        <f>Forecast_Data!L229</f>
        <v>Jason Hanson</v>
      </c>
      <c r="K235" s="2">
        <f>$U$41+(VLOOKUP(J235,Estimates!$C$9:$F$35,4,FALSE)-$U$41)*VLOOKUP(J235,$T$45:$Z$80,5,FALSE)</f>
        <v>14.255124435903651</v>
      </c>
      <c r="L235" s="2">
        <f t="shared" si="22"/>
        <v>0.3306</v>
      </c>
      <c r="M235" s="13">
        <f t="shared" si="23"/>
        <v>0.83145343328965915</v>
      </c>
      <c r="N235" s="13">
        <f t="shared" si="24"/>
        <v>-0.83145343328965915</v>
      </c>
      <c r="O235" s="4">
        <f t="shared" si="25"/>
        <v>0.69131481172916165</v>
      </c>
    </row>
    <row r="236" spans="1:15" x14ac:dyDescent="0.25">
      <c r="A236" s="1">
        <f>Forecast_Data!C230</f>
        <v>2012</v>
      </c>
      <c r="B236" s="1">
        <v>1</v>
      </c>
      <c r="C236" s="1">
        <f>Forecast_Data!E230</f>
        <v>0</v>
      </c>
      <c r="D236" s="1">
        <f>Forecast_Data!F230</f>
        <v>0</v>
      </c>
      <c r="E236" s="1">
        <f>Forecast_Data!G230</f>
        <v>1</v>
      </c>
      <c r="F236" s="1">
        <f>Forecast_Data!H230</f>
        <v>1</v>
      </c>
      <c r="G236" s="1">
        <f>Forecast_Data!I230</f>
        <v>0</v>
      </c>
      <c r="H236" s="1">
        <f>Forecast_Data!J230</f>
        <v>40</v>
      </c>
      <c r="I236" s="1">
        <f>Forecast_Data!K230</f>
        <v>1</v>
      </c>
      <c r="J236" s="1" t="str">
        <f>Forecast_Data!L230</f>
        <v>Jason Hanson</v>
      </c>
      <c r="K236" s="2">
        <f>$U$41+(VLOOKUP(J236,Estimates!$C$9:$F$35,4,FALSE)-$U$41)*VLOOKUP(J236,$T$45:$Z$80,5,FALSE)</f>
        <v>14.255124435903651</v>
      </c>
      <c r="L236" s="2">
        <f t="shared" si="22"/>
        <v>0.3306</v>
      </c>
      <c r="M236" s="13">
        <f t="shared" si="23"/>
        <v>0.83145343328965915</v>
      </c>
      <c r="N236" s="13">
        <f t="shared" si="24"/>
        <v>0.16854656671034085</v>
      </c>
      <c r="O236" s="4">
        <f t="shared" si="25"/>
        <v>2.8407945149843378E-2</v>
      </c>
    </row>
    <row r="237" spans="1:15" x14ac:dyDescent="0.25">
      <c r="A237" s="1">
        <f>Forecast_Data!C231</f>
        <v>2012</v>
      </c>
      <c r="B237" s="1">
        <v>1</v>
      </c>
      <c r="C237" s="1">
        <f>Forecast_Data!E231</f>
        <v>0</v>
      </c>
      <c r="D237" s="1">
        <f>Forecast_Data!F231</f>
        <v>0</v>
      </c>
      <c r="E237" s="1">
        <f>Forecast_Data!G231</f>
        <v>1</v>
      </c>
      <c r="F237" s="1">
        <f>Forecast_Data!H231</f>
        <v>1</v>
      </c>
      <c r="G237" s="1">
        <f>Forecast_Data!I231</f>
        <v>0</v>
      </c>
      <c r="H237" s="1">
        <f>Forecast_Data!J231</f>
        <v>48</v>
      </c>
      <c r="I237" s="1">
        <f>Forecast_Data!K231</f>
        <v>1</v>
      </c>
      <c r="J237" s="1" t="str">
        <f>Forecast_Data!L231</f>
        <v>Jason Hanson</v>
      </c>
      <c r="K237" s="2">
        <f>$U$41+(VLOOKUP(J237,Estimates!$C$9:$F$35,4,FALSE)-$U$41)*VLOOKUP(J237,$T$45:$Z$80,5,FALSE)</f>
        <v>14.255124435903651</v>
      </c>
      <c r="L237" s="2">
        <f t="shared" si="22"/>
        <v>0.3306</v>
      </c>
      <c r="M237" s="13">
        <f t="shared" si="23"/>
        <v>0.69143801568073315</v>
      </c>
      <c r="N237" s="13">
        <f t="shared" si="24"/>
        <v>0.30856198431926685</v>
      </c>
      <c r="O237" s="4">
        <f t="shared" si="25"/>
        <v>9.5210498167043481E-2</v>
      </c>
    </row>
    <row r="238" spans="1:15" x14ac:dyDescent="0.25">
      <c r="A238" s="1">
        <f>Forecast_Data!C232</f>
        <v>2012</v>
      </c>
      <c r="B238" s="1">
        <v>1</v>
      </c>
      <c r="C238" s="1">
        <f>Forecast_Data!E232</f>
        <v>0</v>
      </c>
      <c r="D238" s="1">
        <f>Forecast_Data!F232</f>
        <v>0</v>
      </c>
      <c r="E238" s="1">
        <f>Forecast_Data!G232</f>
        <v>0</v>
      </c>
      <c r="F238" s="1">
        <f>Forecast_Data!H232</f>
        <v>1</v>
      </c>
      <c r="G238" s="1">
        <f>Forecast_Data!I232</f>
        <v>0</v>
      </c>
      <c r="H238" s="1">
        <f>Forecast_Data!J232</f>
        <v>47</v>
      </c>
      <c r="I238" s="1">
        <f>Forecast_Data!K232</f>
        <v>1</v>
      </c>
      <c r="J238" s="1" t="str">
        <f>Forecast_Data!L232</f>
        <v>Jason Hanson</v>
      </c>
      <c r="K238" s="2">
        <f>$U$41+(VLOOKUP(J238,Estimates!$C$9:$F$35,4,FALSE)-$U$41)*VLOOKUP(J238,$T$45:$Z$80,5,FALSE)</f>
        <v>14.255124435903651</v>
      </c>
      <c r="L238" s="2">
        <f t="shared" si="22"/>
        <v>0.3306</v>
      </c>
      <c r="M238" s="13">
        <f t="shared" si="23"/>
        <v>0.75255635898184736</v>
      </c>
      <c r="N238" s="13">
        <f t="shared" si="24"/>
        <v>0.24744364101815264</v>
      </c>
      <c r="O238" s="4">
        <f t="shared" si="25"/>
        <v>6.1228355480320393E-2</v>
      </c>
    </row>
    <row r="239" spans="1:15" x14ac:dyDescent="0.25">
      <c r="A239" s="1">
        <f>Forecast_Data!C233</f>
        <v>2012</v>
      </c>
      <c r="B239" s="1">
        <v>1</v>
      </c>
      <c r="C239" s="1">
        <f>Forecast_Data!E233</f>
        <v>0</v>
      </c>
      <c r="D239" s="1">
        <f>Forecast_Data!F233</f>
        <v>0</v>
      </c>
      <c r="E239" s="1">
        <f>Forecast_Data!G233</f>
        <v>0</v>
      </c>
      <c r="F239" s="1">
        <f>Forecast_Data!H233</f>
        <v>1</v>
      </c>
      <c r="G239" s="1">
        <f>Forecast_Data!I233</f>
        <v>0</v>
      </c>
      <c r="H239" s="1">
        <f>Forecast_Data!J233</f>
        <v>53</v>
      </c>
      <c r="I239" s="1">
        <f>Forecast_Data!K233</f>
        <v>1</v>
      </c>
      <c r="J239" s="1" t="str">
        <f>Forecast_Data!L233</f>
        <v>Jason Hanson</v>
      </c>
      <c r="K239" s="2">
        <f>$U$41+(VLOOKUP(J239,Estimates!$C$9:$F$35,4,FALSE)-$U$41)*VLOOKUP(J239,$T$45:$Z$80,5,FALSE)</f>
        <v>14.255124435903651</v>
      </c>
      <c r="L239" s="2">
        <f t="shared" si="22"/>
        <v>0.3306</v>
      </c>
      <c r="M239" s="13">
        <f t="shared" si="23"/>
        <v>0.59997619506106958</v>
      </c>
      <c r="N239" s="13">
        <f t="shared" si="24"/>
        <v>0.40002380493893042</v>
      </c>
      <c r="O239" s="4">
        <f t="shared" si="25"/>
        <v>0.16001904451781945</v>
      </c>
    </row>
    <row r="240" spans="1:15" x14ac:dyDescent="0.25">
      <c r="A240" s="1">
        <f>Forecast_Data!C234</f>
        <v>2012</v>
      </c>
      <c r="B240" s="1">
        <v>1</v>
      </c>
      <c r="C240" s="1">
        <f>Forecast_Data!E234</f>
        <v>0</v>
      </c>
      <c r="D240" s="1">
        <f>Forecast_Data!F234</f>
        <v>0</v>
      </c>
      <c r="E240" s="1">
        <f>Forecast_Data!G234</f>
        <v>0</v>
      </c>
      <c r="F240" s="1">
        <f>Forecast_Data!H234</f>
        <v>1</v>
      </c>
      <c r="G240" s="1">
        <f>Forecast_Data!I234</f>
        <v>0</v>
      </c>
      <c r="H240" s="1">
        <f>Forecast_Data!J234</f>
        <v>33</v>
      </c>
      <c r="I240" s="1">
        <f>Forecast_Data!K234</f>
        <v>1</v>
      </c>
      <c r="J240" s="1" t="str">
        <f>Forecast_Data!L234</f>
        <v>Jason Hanson</v>
      </c>
      <c r="K240" s="2">
        <f>$U$41+(VLOOKUP(J240,Estimates!$C$9:$F$35,4,FALSE)-$U$41)*VLOOKUP(J240,$T$45:$Z$80,5,FALSE)</f>
        <v>14.255124435903651</v>
      </c>
      <c r="L240" s="2">
        <f t="shared" si="22"/>
        <v>0.3306</v>
      </c>
      <c r="M240" s="13">
        <f t="shared" si="23"/>
        <v>0.92792383233874454</v>
      </c>
      <c r="N240" s="13">
        <f t="shared" si="24"/>
        <v>7.2076167661255464E-2</v>
      </c>
      <c r="O240" s="4">
        <f t="shared" si="25"/>
        <v>5.1949739447334081E-3</v>
      </c>
    </row>
    <row r="241" spans="1:15" x14ac:dyDescent="0.25">
      <c r="A241" s="1">
        <f>Forecast_Data!C235</f>
        <v>2012</v>
      </c>
      <c r="B241" s="1">
        <v>1</v>
      </c>
      <c r="C241" s="1">
        <f>Forecast_Data!E235</f>
        <v>0</v>
      </c>
      <c r="D241" s="1">
        <f>Forecast_Data!F235</f>
        <v>0</v>
      </c>
      <c r="E241" s="1">
        <f>Forecast_Data!G235</f>
        <v>0</v>
      </c>
      <c r="F241" s="1">
        <f>Forecast_Data!H235</f>
        <v>1</v>
      </c>
      <c r="G241" s="1">
        <f>Forecast_Data!I235</f>
        <v>0</v>
      </c>
      <c r="H241" s="1">
        <f>Forecast_Data!J235</f>
        <v>26</v>
      </c>
      <c r="I241" s="1">
        <f>Forecast_Data!K235</f>
        <v>1</v>
      </c>
      <c r="J241" s="1" t="str">
        <f>Forecast_Data!L235</f>
        <v>Jason Hanson</v>
      </c>
      <c r="K241" s="2">
        <f>$U$41+(VLOOKUP(J241,Estimates!$C$9:$F$35,4,FALSE)-$U$41)*VLOOKUP(J241,$T$45:$Z$80,5,FALSE)</f>
        <v>14.255124435903651</v>
      </c>
      <c r="L241" s="2">
        <f t="shared" si="22"/>
        <v>0.3306</v>
      </c>
      <c r="M241" s="13">
        <f t="shared" si="23"/>
        <v>0.97414087153834394</v>
      </c>
      <c r="N241" s="13">
        <f t="shared" si="24"/>
        <v>2.5859128461656056E-2</v>
      </c>
      <c r="O241" s="4">
        <f t="shared" si="25"/>
        <v>6.6869452479643033E-4</v>
      </c>
    </row>
    <row r="242" spans="1:15" x14ac:dyDescent="0.25">
      <c r="A242" s="1">
        <f>Forecast_Data!C236</f>
        <v>2012</v>
      </c>
      <c r="B242" s="1">
        <v>1</v>
      </c>
      <c r="C242" s="1">
        <f>Forecast_Data!E236</f>
        <v>0</v>
      </c>
      <c r="D242" s="1">
        <f>Forecast_Data!F236</f>
        <v>0</v>
      </c>
      <c r="E242" s="1">
        <f>Forecast_Data!G236</f>
        <v>1</v>
      </c>
      <c r="F242" s="1">
        <f>Forecast_Data!H236</f>
        <v>1</v>
      </c>
      <c r="G242" s="1">
        <f>Forecast_Data!I236</f>
        <v>0</v>
      </c>
      <c r="H242" s="1">
        <f>Forecast_Data!J236</f>
        <v>46</v>
      </c>
      <c r="I242" s="1">
        <f>Forecast_Data!K236</f>
        <v>1</v>
      </c>
      <c r="J242" s="1" t="str">
        <f>Forecast_Data!L236</f>
        <v>Jason Hanson</v>
      </c>
      <c r="K242" s="2">
        <f>$U$41+(VLOOKUP(J242,Estimates!$C$9:$F$35,4,FALSE)-$U$41)*VLOOKUP(J242,$T$45:$Z$80,5,FALSE)</f>
        <v>14.255124435903651</v>
      </c>
      <c r="L242" s="2">
        <f t="shared" si="22"/>
        <v>0.3306</v>
      </c>
      <c r="M242" s="13">
        <f t="shared" si="23"/>
        <v>0.73387533928711013</v>
      </c>
      <c r="N242" s="13">
        <f t="shared" si="24"/>
        <v>0.26612466071288987</v>
      </c>
      <c r="O242" s="4">
        <f t="shared" si="25"/>
        <v>7.0822335039550752E-2</v>
      </c>
    </row>
    <row r="243" spans="1:15" x14ac:dyDescent="0.25">
      <c r="A243" s="1">
        <f>Forecast_Data!C237</f>
        <v>2012</v>
      </c>
      <c r="B243" s="1">
        <v>1</v>
      </c>
      <c r="C243" s="1">
        <f>Forecast_Data!E237</f>
        <v>0</v>
      </c>
      <c r="D243" s="1">
        <f>Forecast_Data!F237</f>
        <v>0</v>
      </c>
      <c r="E243" s="1">
        <f>Forecast_Data!G237</f>
        <v>1</v>
      </c>
      <c r="F243" s="1">
        <f>Forecast_Data!H237</f>
        <v>1</v>
      </c>
      <c r="G243" s="1">
        <f>Forecast_Data!I237</f>
        <v>0</v>
      </c>
      <c r="H243" s="1">
        <f>Forecast_Data!J237</f>
        <v>34</v>
      </c>
      <c r="I243" s="1">
        <f>Forecast_Data!K237</f>
        <v>1</v>
      </c>
      <c r="J243" s="1" t="str">
        <f>Forecast_Data!L237</f>
        <v>Jason Hanson</v>
      </c>
      <c r="K243" s="2">
        <f>$U$41+(VLOOKUP(J243,Estimates!$C$9:$F$35,4,FALSE)-$U$41)*VLOOKUP(J243,$T$45:$Z$80,5,FALSE)</f>
        <v>14.255124435903651</v>
      </c>
      <c r="L243" s="2">
        <f t="shared" si="22"/>
        <v>0.3306</v>
      </c>
      <c r="M243" s="13">
        <f t="shared" si="23"/>
        <v>0.9031800361297313</v>
      </c>
      <c r="N243" s="13">
        <f t="shared" si="24"/>
        <v>9.6819963870268699E-2</v>
      </c>
      <c r="O243" s="4">
        <f t="shared" si="25"/>
        <v>9.3741054038401356E-3</v>
      </c>
    </row>
    <row r="244" spans="1:15" x14ac:dyDescent="0.25">
      <c r="A244" s="1">
        <f>Forecast_Data!C238</f>
        <v>2012</v>
      </c>
      <c r="B244" s="1">
        <v>1</v>
      </c>
      <c r="C244" s="1">
        <f>Forecast_Data!E238</f>
        <v>0</v>
      </c>
      <c r="D244" s="1">
        <f>Forecast_Data!F238</f>
        <v>0</v>
      </c>
      <c r="E244" s="1">
        <f>Forecast_Data!G238</f>
        <v>1</v>
      </c>
      <c r="F244" s="1">
        <f>Forecast_Data!H238</f>
        <v>1</v>
      </c>
      <c r="G244" s="1">
        <f>Forecast_Data!I238</f>
        <v>0</v>
      </c>
      <c r="H244" s="1">
        <f>Forecast_Data!J238</f>
        <v>19</v>
      </c>
      <c r="I244" s="1">
        <f>Forecast_Data!K238</f>
        <v>1</v>
      </c>
      <c r="J244" s="1" t="str">
        <f>Forecast_Data!L238</f>
        <v>Jason Hanson</v>
      </c>
      <c r="K244" s="2">
        <f>$U$41+(VLOOKUP(J244,Estimates!$C$9:$F$35,4,FALSE)-$U$41)*VLOOKUP(J244,$T$45:$Z$80,5,FALSE)</f>
        <v>14.255124435903651</v>
      </c>
      <c r="L244" s="2">
        <f t="shared" si="22"/>
        <v>0.3306</v>
      </c>
      <c r="M244" s="13">
        <f t="shared" si="23"/>
        <v>0.99366817281185904</v>
      </c>
      <c r="N244" s="13">
        <f t="shared" si="24"/>
        <v>6.3318271881409594E-3</v>
      </c>
      <c r="O244" s="4">
        <f t="shared" si="25"/>
        <v>4.0092035540481048E-5</v>
      </c>
    </row>
    <row r="245" spans="1:15" x14ac:dyDescent="0.25">
      <c r="A245" s="1">
        <f>Forecast_Data!C239</f>
        <v>2012</v>
      </c>
      <c r="B245" s="1">
        <v>1</v>
      </c>
      <c r="C245" s="1">
        <f>Forecast_Data!E239</f>
        <v>0</v>
      </c>
      <c r="D245" s="1">
        <f>Forecast_Data!F239</f>
        <v>0</v>
      </c>
      <c r="E245" s="1">
        <f>Forecast_Data!G239</f>
        <v>1</v>
      </c>
      <c r="F245" s="1">
        <f>Forecast_Data!H239</f>
        <v>1</v>
      </c>
      <c r="G245" s="1">
        <f>Forecast_Data!I239</f>
        <v>0</v>
      </c>
      <c r="H245" s="1">
        <f>Forecast_Data!J239</f>
        <v>45</v>
      </c>
      <c r="I245" s="1">
        <f>Forecast_Data!K239</f>
        <v>1</v>
      </c>
      <c r="J245" s="1" t="str">
        <f>Forecast_Data!L239</f>
        <v>Jason Hanson</v>
      </c>
      <c r="K245" s="2">
        <f>$U$41+(VLOOKUP(J245,Estimates!$C$9:$F$35,4,FALSE)-$U$41)*VLOOKUP(J245,$T$45:$Z$80,5,FALSE)</f>
        <v>14.255124435903651</v>
      </c>
      <c r="L245" s="2">
        <f t="shared" si="22"/>
        <v>0.3306</v>
      </c>
      <c r="M245" s="13">
        <f t="shared" si="23"/>
        <v>0.75284316588227052</v>
      </c>
      <c r="N245" s="13">
        <f t="shared" si="24"/>
        <v>0.24715683411772948</v>
      </c>
      <c r="O245" s="4">
        <f t="shared" si="25"/>
        <v>6.108650065109885E-2</v>
      </c>
    </row>
    <row r="246" spans="1:15" x14ac:dyDescent="0.25">
      <c r="A246" s="1">
        <f>Forecast_Data!C240</f>
        <v>2012</v>
      </c>
      <c r="B246" s="1">
        <v>1</v>
      </c>
      <c r="C246" s="1">
        <f>Forecast_Data!E240</f>
        <v>0</v>
      </c>
      <c r="D246" s="1">
        <f>Forecast_Data!F240</f>
        <v>0</v>
      </c>
      <c r="E246" s="1">
        <f>Forecast_Data!G240</f>
        <v>1</v>
      </c>
      <c r="F246" s="1">
        <f>Forecast_Data!H240</f>
        <v>1</v>
      </c>
      <c r="G246" s="1">
        <f>Forecast_Data!I240</f>
        <v>0</v>
      </c>
      <c r="H246" s="1">
        <f>Forecast_Data!J240</f>
        <v>47</v>
      </c>
      <c r="I246" s="1">
        <f>Forecast_Data!K240</f>
        <v>0</v>
      </c>
      <c r="J246" s="1" t="str">
        <f>Forecast_Data!L240</f>
        <v>Jason Hanson</v>
      </c>
      <c r="K246" s="2">
        <f>$U$41+(VLOOKUP(J246,Estimates!$C$9:$F$35,4,FALSE)-$U$41)*VLOOKUP(J246,$T$45:$Z$80,5,FALSE)</f>
        <v>14.255124435903651</v>
      </c>
      <c r="L246" s="2">
        <f t="shared" si="22"/>
        <v>0.3306</v>
      </c>
      <c r="M246" s="13">
        <f t="shared" si="23"/>
        <v>0.7134662410257725</v>
      </c>
      <c r="N246" s="13">
        <f t="shared" si="24"/>
        <v>-0.7134662410257725</v>
      </c>
      <c r="O246" s="4">
        <f t="shared" si="25"/>
        <v>0.50903407708344572</v>
      </c>
    </row>
    <row r="247" spans="1:15" x14ac:dyDescent="0.25">
      <c r="A247" s="1">
        <f>Forecast_Data!C241</f>
        <v>2012</v>
      </c>
      <c r="B247" s="1">
        <v>1</v>
      </c>
      <c r="C247" s="1">
        <f>Forecast_Data!E241</f>
        <v>0</v>
      </c>
      <c r="D247" s="1">
        <f>Forecast_Data!F241</f>
        <v>0</v>
      </c>
      <c r="E247" s="1">
        <f>Forecast_Data!G241</f>
        <v>1</v>
      </c>
      <c r="F247" s="1">
        <f>Forecast_Data!H241</f>
        <v>1</v>
      </c>
      <c r="G247" s="1">
        <f>Forecast_Data!I241</f>
        <v>0</v>
      </c>
      <c r="H247" s="1">
        <f>Forecast_Data!J241</f>
        <v>42</v>
      </c>
      <c r="I247" s="1">
        <f>Forecast_Data!K241</f>
        <v>1</v>
      </c>
      <c r="J247" s="1" t="str">
        <f>Forecast_Data!L241</f>
        <v>Jason Hanson</v>
      </c>
      <c r="K247" s="2">
        <f>$U$41+(VLOOKUP(J247,Estimates!$C$9:$F$35,4,FALSE)-$U$41)*VLOOKUP(J247,$T$45:$Z$80,5,FALSE)</f>
        <v>14.255124435903651</v>
      </c>
      <c r="L247" s="2">
        <f t="shared" si="22"/>
        <v>0.3306</v>
      </c>
      <c r="M247" s="13">
        <f t="shared" si="23"/>
        <v>0.80271647132388524</v>
      </c>
      <c r="N247" s="13">
        <f t="shared" si="24"/>
        <v>0.19728352867611476</v>
      </c>
      <c r="O247" s="4">
        <f t="shared" si="25"/>
        <v>3.8920790686899395E-2</v>
      </c>
    </row>
    <row r="248" spans="1:15" x14ac:dyDescent="0.25">
      <c r="A248" s="1">
        <f>Forecast_Data!C242</f>
        <v>2012</v>
      </c>
      <c r="B248" s="1">
        <v>1</v>
      </c>
      <c r="C248" s="1">
        <f>Forecast_Data!E242</f>
        <v>1</v>
      </c>
      <c r="D248" s="1">
        <f>Forecast_Data!F242</f>
        <v>1</v>
      </c>
      <c r="E248" s="1">
        <f>Forecast_Data!G242</f>
        <v>1</v>
      </c>
      <c r="F248" s="1">
        <f>Forecast_Data!H242</f>
        <v>0</v>
      </c>
      <c r="G248" s="1">
        <f>Forecast_Data!I242</f>
        <v>0</v>
      </c>
      <c r="H248" s="1">
        <f>Forecast_Data!J242</f>
        <v>46</v>
      </c>
      <c r="I248" s="1">
        <f>Forecast_Data!K242</f>
        <v>1</v>
      </c>
      <c r="J248" s="1" t="str">
        <f>Forecast_Data!L242</f>
        <v>Jason Hanson</v>
      </c>
      <c r="K248" s="2">
        <f>$U$41+(VLOOKUP(J248,Estimates!$C$9:$F$35,4,FALSE)-$U$41)*VLOOKUP(J248,$T$45:$Z$80,5,FALSE)</f>
        <v>14.255124435903651</v>
      </c>
      <c r="L248" s="2">
        <f t="shared" si="22"/>
        <v>0.3306</v>
      </c>
      <c r="M248" s="13">
        <f t="shared" si="23"/>
        <v>0.64129001805728514</v>
      </c>
      <c r="N248" s="13">
        <f t="shared" si="24"/>
        <v>0.35870998194271486</v>
      </c>
      <c r="O248" s="4">
        <f t="shared" si="25"/>
        <v>0.12867285114534283</v>
      </c>
    </row>
    <row r="249" spans="1:15" x14ac:dyDescent="0.25">
      <c r="A249" s="1">
        <f>Forecast_Data!C243</f>
        <v>2012</v>
      </c>
      <c r="B249" s="1">
        <v>1</v>
      </c>
      <c r="C249" s="1">
        <f>Forecast_Data!E243</f>
        <v>1</v>
      </c>
      <c r="D249" s="1">
        <f>Forecast_Data!F243</f>
        <v>1</v>
      </c>
      <c r="E249" s="1">
        <f>Forecast_Data!G243</f>
        <v>1</v>
      </c>
      <c r="F249" s="1">
        <f>Forecast_Data!H243</f>
        <v>0</v>
      </c>
      <c r="G249" s="1">
        <f>Forecast_Data!I243</f>
        <v>0</v>
      </c>
      <c r="H249" s="1">
        <f>Forecast_Data!J243</f>
        <v>51</v>
      </c>
      <c r="I249" s="1">
        <f>Forecast_Data!K243</f>
        <v>0</v>
      </c>
      <c r="J249" s="1" t="str">
        <f>Forecast_Data!L243</f>
        <v>Jason Hanson</v>
      </c>
      <c r="K249" s="2">
        <f>$U$41+(VLOOKUP(J249,Estimates!$C$9:$F$35,4,FALSE)-$U$41)*VLOOKUP(J249,$T$45:$Z$80,5,FALSE)</f>
        <v>14.255124435903651</v>
      </c>
      <c r="L249" s="2">
        <f t="shared" si="22"/>
        <v>0.3306</v>
      </c>
      <c r="M249" s="13">
        <f t="shared" si="23"/>
        <v>0.50754988545043889</v>
      </c>
      <c r="N249" s="13">
        <f t="shared" si="24"/>
        <v>-0.50754988545043889</v>
      </c>
      <c r="O249" s="4">
        <f t="shared" si="25"/>
        <v>0.25760688622075362</v>
      </c>
    </row>
    <row r="250" spans="1:15" x14ac:dyDescent="0.25">
      <c r="A250" s="1">
        <f>Forecast_Data!C244</f>
        <v>2012</v>
      </c>
      <c r="B250" s="1">
        <v>1</v>
      </c>
      <c r="C250" s="1">
        <f>Forecast_Data!E244</f>
        <v>1</v>
      </c>
      <c r="D250" s="1">
        <f>Forecast_Data!F244</f>
        <v>1</v>
      </c>
      <c r="E250" s="1">
        <f>Forecast_Data!G244</f>
        <v>1</v>
      </c>
      <c r="F250" s="1">
        <f>Forecast_Data!H244</f>
        <v>0</v>
      </c>
      <c r="G250" s="1">
        <f>Forecast_Data!I244</f>
        <v>0</v>
      </c>
      <c r="H250" s="1">
        <f>Forecast_Data!J244</f>
        <v>34</v>
      </c>
      <c r="I250" s="1">
        <f>Forecast_Data!K244</f>
        <v>1</v>
      </c>
      <c r="J250" s="1" t="str">
        <f>Forecast_Data!L244</f>
        <v>Jason Hanson</v>
      </c>
      <c r="K250" s="2">
        <f>$U$41+(VLOOKUP(J250,Estimates!$C$9:$F$35,4,FALSE)-$U$41)*VLOOKUP(J250,$T$45:$Z$80,5,FALSE)</f>
        <v>14.255124435903651</v>
      </c>
      <c r="L250" s="2">
        <f t="shared" si="22"/>
        <v>0.3306</v>
      </c>
      <c r="M250" s="13">
        <f t="shared" si="23"/>
        <v>0.85810778048161107</v>
      </c>
      <c r="N250" s="13">
        <f t="shared" si="24"/>
        <v>0.14189221951838893</v>
      </c>
      <c r="O250" s="4">
        <f t="shared" si="25"/>
        <v>2.0133401959854674E-2</v>
      </c>
    </row>
    <row r="251" spans="1:15" x14ac:dyDescent="0.25">
      <c r="A251" s="1">
        <f>Forecast_Data!C245</f>
        <v>2012</v>
      </c>
      <c r="B251" s="1">
        <v>1</v>
      </c>
      <c r="C251" s="1">
        <f>Forecast_Data!E245</f>
        <v>0</v>
      </c>
      <c r="D251" s="1">
        <f>Forecast_Data!F245</f>
        <v>0</v>
      </c>
      <c r="E251" s="1">
        <f>Forecast_Data!G245</f>
        <v>0</v>
      </c>
      <c r="F251" s="1">
        <f>Forecast_Data!H245</f>
        <v>1</v>
      </c>
      <c r="G251" s="1">
        <f>Forecast_Data!I245</f>
        <v>0</v>
      </c>
      <c r="H251" s="1">
        <f>Forecast_Data!J245</f>
        <v>41</v>
      </c>
      <c r="I251" s="1">
        <f>Forecast_Data!K245</f>
        <v>1</v>
      </c>
      <c r="J251" s="1" t="str">
        <f>Forecast_Data!L245</f>
        <v>Jason Hanson</v>
      </c>
      <c r="K251" s="2">
        <f>$U$41+(VLOOKUP(J251,Estimates!$C$9:$F$35,4,FALSE)-$U$41)*VLOOKUP(J251,$T$45:$Z$80,5,FALSE)</f>
        <v>14.255124435903651</v>
      </c>
      <c r="L251" s="2">
        <f t="shared" si="22"/>
        <v>0.3306</v>
      </c>
      <c r="M251" s="13">
        <f t="shared" si="23"/>
        <v>0.84543712580839381</v>
      </c>
      <c r="N251" s="13">
        <f t="shared" si="24"/>
        <v>0.15456287419160619</v>
      </c>
      <c r="O251" s="4">
        <f t="shared" si="25"/>
        <v>2.3889682078370285E-2</v>
      </c>
    </row>
    <row r="252" spans="1:15" x14ac:dyDescent="0.25">
      <c r="A252" s="1">
        <f>Forecast_Data!C246</f>
        <v>2012</v>
      </c>
      <c r="B252" s="1">
        <v>1</v>
      </c>
      <c r="C252" s="1">
        <f>Forecast_Data!E246</f>
        <v>0</v>
      </c>
      <c r="D252" s="1">
        <f>Forecast_Data!F246</f>
        <v>0</v>
      </c>
      <c r="E252" s="1">
        <f>Forecast_Data!G246</f>
        <v>0</v>
      </c>
      <c r="F252" s="1">
        <f>Forecast_Data!H246</f>
        <v>1</v>
      </c>
      <c r="G252" s="1">
        <f>Forecast_Data!I246</f>
        <v>0</v>
      </c>
      <c r="H252" s="1">
        <f>Forecast_Data!J246</f>
        <v>21</v>
      </c>
      <c r="I252" s="1">
        <f>Forecast_Data!K246</f>
        <v>1</v>
      </c>
      <c r="J252" s="1" t="str">
        <f>Forecast_Data!L246</f>
        <v>Jay Feely</v>
      </c>
      <c r="K252" s="2">
        <f>$U$41+(VLOOKUP(J252,Estimates!$C$9:$F$35,4,FALSE)-$U$41)*VLOOKUP(J252,$T$45:$Z$80,5,FALSE)</f>
        <v>14.153780209591696</v>
      </c>
      <c r="L252" s="2">
        <f t="shared" si="22"/>
        <v>0.3306</v>
      </c>
      <c r="M252" s="13">
        <f t="shared" si="23"/>
        <v>0.9902362022704928</v>
      </c>
      <c r="N252" s="13">
        <f t="shared" si="24"/>
        <v>9.7637977295071954E-3</v>
      </c>
      <c r="O252" s="4">
        <f t="shared" si="25"/>
        <v>9.5331746102729863E-5</v>
      </c>
    </row>
    <row r="253" spans="1:15" x14ac:dyDescent="0.25">
      <c r="A253" s="1">
        <f>Forecast_Data!C247</f>
        <v>2012</v>
      </c>
      <c r="B253" s="1">
        <v>1</v>
      </c>
      <c r="C253" s="1">
        <f>Forecast_Data!E247</f>
        <v>0</v>
      </c>
      <c r="D253" s="1">
        <f>Forecast_Data!F247</f>
        <v>0</v>
      </c>
      <c r="E253" s="1">
        <f>Forecast_Data!G247</f>
        <v>0</v>
      </c>
      <c r="F253" s="1">
        <f>Forecast_Data!H247</f>
        <v>1</v>
      </c>
      <c r="G253" s="1">
        <f>Forecast_Data!I247</f>
        <v>0</v>
      </c>
      <c r="H253" s="1">
        <f>Forecast_Data!J247</f>
        <v>31</v>
      </c>
      <c r="I253" s="1">
        <f>Forecast_Data!K247</f>
        <v>1</v>
      </c>
      <c r="J253" s="1" t="str">
        <f>Forecast_Data!L247</f>
        <v>Jay Feely</v>
      </c>
      <c r="K253" s="2">
        <f>$U$41+(VLOOKUP(J253,Estimates!$C$9:$F$35,4,FALSE)-$U$41)*VLOOKUP(J253,$T$45:$Z$80,5,FALSE)</f>
        <v>14.153780209591696</v>
      </c>
      <c r="L253" s="2">
        <f t="shared" si="22"/>
        <v>0.3306</v>
      </c>
      <c r="M253" s="13">
        <f t="shared" si="23"/>
        <v>0.93808713439175295</v>
      </c>
      <c r="N253" s="13">
        <f t="shared" si="24"/>
        <v>6.1912865608247047E-2</v>
      </c>
      <c r="O253" s="4">
        <f t="shared" si="25"/>
        <v>3.8332029278248599E-3</v>
      </c>
    </row>
    <row r="254" spans="1:15" x14ac:dyDescent="0.25">
      <c r="A254" s="1">
        <f>Forecast_Data!C248</f>
        <v>2012</v>
      </c>
      <c r="B254" s="1">
        <v>1</v>
      </c>
      <c r="C254" s="1">
        <f>Forecast_Data!E248</f>
        <v>0</v>
      </c>
      <c r="D254" s="1">
        <f>Forecast_Data!F248</f>
        <v>0</v>
      </c>
      <c r="E254" s="1">
        <f>Forecast_Data!G248</f>
        <v>0</v>
      </c>
      <c r="F254" s="1">
        <f>Forecast_Data!H248</f>
        <v>1</v>
      </c>
      <c r="G254" s="1">
        <f>Forecast_Data!I248</f>
        <v>0</v>
      </c>
      <c r="H254" s="1">
        <f>Forecast_Data!J248</f>
        <v>46</v>
      </c>
      <c r="I254" s="1">
        <f>Forecast_Data!K248</f>
        <v>1</v>
      </c>
      <c r="J254" s="1" t="str">
        <f>Forecast_Data!L248</f>
        <v>Jay Feely</v>
      </c>
      <c r="K254" s="2">
        <f>$U$41+(VLOOKUP(J254,Estimates!$C$9:$F$35,4,FALSE)-$U$41)*VLOOKUP(J254,$T$45:$Z$80,5,FALSE)</f>
        <v>14.153780209591696</v>
      </c>
      <c r="L254" s="2">
        <f t="shared" si="22"/>
        <v>0.3306</v>
      </c>
      <c r="M254" s="13">
        <f t="shared" si="23"/>
        <v>0.75269624388844525</v>
      </c>
      <c r="N254" s="13">
        <f t="shared" si="24"/>
        <v>0.24730375611155475</v>
      </c>
      <c r="O254" s="4">
        <f t="shared" si="25"/>
        <v>6.1159147786883354E-2</v>
      </c>
    </row>
    <row r="255" spans="1:15" x14ac:dyDescent="0.25">
      <c r="A255" s="1">
        <f>Forecast_Data!C249</f>
        <v>2012</v>
      </c>
      <c r="B255" s="1">
        <v>1</v>
      </c>
      <c r="C255" s="1">
        <f>Forecast_Data!E249</f>
        <v>0</v>
      </c>
      <c r="D255" s="1">
        <f>Forecast_Data!F249</f>
        <v>0</v>
      </c>
      <c r="E255" s="1">
        <f>Forecast_Data!G249</f>
        <v>0</v>
      </c>
      <c r="F255" s="1">
        <f>Forecast_Data!H249</f>
        <v>0</v>
      </c>
      <c r="G255" s="1">
        <f>Forecast_Data!I249</f>
        <v>0</v>
      </c>
      <c r="H255" s="1">
        <f>Forecast_Data!J249</f>
        <v>35</v>
      </c>
      <c r="I255" s="1">
        <f>Forecast_Data!K249</f>
        <v>1</v>
      </c>
      <c r="J255" s="1" t="str">
        <f>Forecast_Data!L249</f>
        <v>Jay Feely</v>
      </c>
      <c r="K255" s="2">
        <f>$U$41+(VLOOKUP(J255,Estimates!$C$9:$F$35,4,FALSE)-$U$41)*VLOOKUP(J255,$T$45:$Z$80,5,FALSE)</f>
        <v>14.153780209591696</v>
      </c>
      <c r="L255" s="2">
        <f t="shared" si="22"/>
        <v>0.3306</v>
      </c>
      <c r="M255" s="13">
        <f t="shared" si="23"/>
        <v>0.92043581661984841</v>
      </c>
      <c r="N255" s="13">
        <f t="shared" si="24"/>
        <v>7.9564183380151587E-2</v>
      </c>
      <c r="O255" s="4">
        <f t="shared" si="25"/>
        <v>6.3304592769503898E-3</v>
      </c>
    </row>
    <row r="256" spans="1:15" x14ac:dyDescent="0.25">
      <c r="A256" s="1">
        <f>Forecast_Data!C250</f>
        <v>2012</v>
      </c>
      <c r="B256" s="1">
        <v>1</v>
      </c>
      <c r="C256" s="1">
        <f>Forecast_Data!E250</f>
        <v>0</v>
      </c>
      <c r="D256" s="1">
        <f>Forecast_Data!F250</f>
        <v>0</v>
      </c>
      <c r="E256" s="1">
        <f>Forecast_Data!G250</f>
        <v>0</v>
      </c>
      <c r="F256" s="1">
        <f>Forecast_Data!H250</f>
        <v>0</v>
      </c>
      <c r="G256" s="1">
        <f>Forecast_Data!I250</f>
        <v>0</v>
      </c>
      <c r="H256" s="1">
        <f>Forecast_Data!J250</f>
        <v>40</v>
      </c>
      <c r="I256" s="1">
        <f>Forecast_Data!K250</f>
        <v>0</v>
      </c>
      <c r="J256" s="1" t="str">
        <f>Forecast_Data!L250</f>
        <v>Jay Feely</v>
      </c>
      <c r="K256" s="2">
        <f>$U$41+(VLOOKUP(J256,Estimates!$C$9:$F$35,4,FALSE)-$U$41)*VLOOKUP(J256,$T$45:$Z$80,5,FALSE)</f>
        <v>14.153780209591696</v>
      </c>
      <c r="L256" s="2">
        <f t="shared" si="22"/>
        <v>0.3306</v>
      </c>
      <c r="M256" s="13">
        <f t="shared" si="23"/>
        <v>0.87298361236868904</v>
      </c>
      <c r="N256" s="13">
        <f t="shared" si="24"/>
        <v>-0.87298361236868904</v>
      </c>
      <c r="O256" s="4">
        <f t="shared" si="25"/>
        <v>0.76210038746428554</v>
      </c>
    </row>
    <row r="257" spans="1:15" x14ac:dyDescent="0.25">
      <c r="A257" s="1">
        <f>Forecast_Data!C251</f>
        <v>2012</v>
      </c>
      <c r="B257" s="1">
        <v>1</v>
      </c>
      <c r="C257" s="1">
        <f>Forecast_Data!E251</f>
        <v>0</v>
      </c>
      <c r="D257" s="1">
        <f>Forecast_Data!F251</f>
        <v>0</v>
      </c>
      <c r="E257" s="1">
        <f>Forecast_Data!G251</f>
        <v>0</v>
      </c>
      <c r="F257" s="1">
        <f>Forecast_Data!H251</f>
        <v>1</v>
      </c>
      <c r="G257" s="1">
        <f>Forecast_Data!I251</f>
        <v>0</v>
      </c>
      <c r="H257" s="1">
        <f>Forecast_Data!J251</f>
        <v>49</v>
      </c>
      <c r="I257" s="1">
        <f>Forecast_Data!K251</f>
        <v>1</v>
      </c>
      <c r="J257" s="1" t="str">
        <f>Forecast_Data!L251</f>
        <v>Jay Feely</v>
      </c>
      <c r="K257" s="2">
        <f>$U$41+(VLOOKUP(J257,Estimates!$C$9:$F$35,4,FALSE)-$U$41)*VLOOKUP(J257,$T$45:$Z$80,5,FALSE)</f>
        <v>14.153780209591696</v>
      </c>
      <c r="L257" s="2">
        <f t="shared" si="22"/>
        <v>0.3306</v>
      </c>
      <c r="M257" s="13">
        <f t="shared" si="23"/>
        <v>0.68913191215956016</v>
      </c>
      <c r="N257" s="13">
        <f t="shared" si="24"/>
        <v>0.31086808784043984</v>
      </c>
      <c r="O257" s="4">
        <f t="shared" si="25"/>
        <v>9.6638968037571424E-2</v>
      </c>
    </row>
    <row r="258" spans="1:15" x14ac:dyDescent="0.25">
      <c r="A258" s="1">
        <f>Forecast_Data!C252</f>
        <v>2012</v>
      </c>
      <c r="B258" s="1">
        <v>1</v>
      </c>
      <c r="C258" s="1">
        <f>Forecast_Data!E252</f>
        <v>0</v>
      </c>
      <c r="D258" s="1">
        <f>Forecast_Data!F252</f>
        <v>0</v>
      </c>
      <c r="E258" s="1">
        <f>Forecast_Data!G252</f>
        <v>0</v>
      </c>
      <c r="F258" s="1">
        <f>Forecast_Data!H252</f>
        <v>1</v>
      </c>
      <c r="G258" s="1">
        <f>Forecast_Data!I252</f>
        <v>0</v>
      </c>
      <c r="H258" s="1">
        <f>Forecast_Data!J252</f>
        <v>49</v>
      </c>
      <c r="I258" s="1">
        <f>Forecast_Data!K252</f>
        <v>1</v>
      </c>
      <c r="J258" s="1" t="str">
        <f>Forecast_Data!L252</f>
        <v>Jay Feely</v>
      </c>
      <c r="K258" s="2">
        <f>$U$41+(VLOOKUP(J258,Estimates!$C$9:$F$35,4,FALSE)-$U$41)*VLOOKUP(J258,$T$45:$Z$80,5,FALSE)</f>
        <v>14.153780209591696</v>
      </c>
      <c r="L258" s="2">
        <f t="shared" si="22"/>
        <v>0.3306</v>
      </c>
      <c r="M258" s="13">
        <f t="shared" si="23"/>
        <v>0.68913191215956016</v>
      </c>
      <c r="N258" s="13">
        <f t="shared" si="24"/>
        <v>0.31086808784043984</v>
      </c>
      <c r="O258" s="4">
        <f t="shared" si="25"/>
        <v>9.6638968037571424E-2</v>
      </c>
    </row>
    <row r="259" spans="1:15" x14ac:dyDescent="0.25">
      <c r="A259" s="1">
        <f>Forecast_Data!C253</f>
        <v>2012</v>
      </c>
      <c r="B259" s="1">
        <v>1</v>
      </c>
      <c r="C259" s="1">
        <f>Forecast_Data!E253</f>
        <v>0</v>
      </c>
      <c r="D259" s="1">
        <f>Forecast_Data!F253</f>
        <v>0</v>
      </c>
      <c r="E259" s="1">
        <f>Forecast_Data!G253</f>
        <v>0</v>
      </c>
      <c r="F259" s="1">
        <f>Forecast_Data!H253</f>
        <v>1</v>
      </c>
      <c r="G259" s="1">
        <f>Forecast_Data!I253</f>
        <v>0</v>
      </c>
      <c r="H259" s="1">
        <f>Forecast_Data!J253</f>
        <v>61</v>
      </c>
      <c r="I259" s="1">
        <f>Forecast_Data!K253</f>
        <v>1</v>
      </c>
      <c r="J259" s="1" t="str">
        <f>Forecast_Data!L253</f>
        <v>Jay Feely</v>
      </c>
      <c r="K259" s="2">
        <f>$U$41+(VLOOKUP(J259,Estimates!$C$9:$F$35,4,FALSE)-$U$41)*VLOOKUP(J259,$T$45:$Z$80,5,FALSE)</f>
        <v>14.153780209591696</v>
      </c>
      <c r="L259" s="2">
        <f t="shared" si="22"/>
        <v>0.3306</v>
      </c>
      <c r="M259" s="13">
        <f t="shared" si="23"/>
        <v>0.25253458396512019</v>
      </c>
      <c r="N259" s="13">
        <f t="shared" si="24"/>
        <v>0.74746541603487981</v>
      </c>
      <c r="O259" s="4">
        <f t="shared" si="25"/>
        <v>0.55870454816819592</v>
      </c>
    </row>
    <row r="260" spans="1:15" x14ac:dyDescent="0.25">
      <c r="A260" s="1">
        <f>Forecast_Data!C254</f>
        <v>2012</v>
      </c>
      <c r="B260" s="1">
        <v>1</v>
      </c>
      <c r="C260" s="1">
        <f>Forecast_Data!E254</f>
        <v>0</v>
      </c>
      <c r="D260" s="1">
        <f>Forecast_Data!F254</f>
        <v>0</v>
      </c>
      <c r="E260" s="1">
        <f>Forecast_Data!G254</f>
        <v>0</v>
      </c>
      <c r="F260" s="1">
        <f>Forecast_Data!H254</f>
        <v>1</v>
      </c>
      <c r="G260" s="1">
        <f>Forecast_Data!I254</f>
        <v>0</v>
      </c>
      <c r="H260" s="1">
        <f>Forecast_Data!J254</f>
        <v>38</v>
      </c>
      <c r="I260" s="1">
        <f>Forecast_Data!K254</f>
        <v>0</v>
      </c>
      <c r="J260" s="1" t="str">
        <f>Forecast_Data!L254</f>
        <v>Jay Feely</v>
      </c>
      <c r="K260" s="2">
        <f>$U$41+(VLOOKUP(J260,Estimates!$C$9:$F$35,4,FALSE)-$U$41)*VLOOKUP(J260,$T$45:$Z$80,5,FALSE)</f>
        <v>14.153780209591696</v>
      </c>
      <c r="L260" s="2">
        <f t="shared" si="22"/>
        <v>0.3306</v>
      </c>
      <c r="M260" s="13">
        <f t="shared" si="23"/>
        <v>0.86914332183973142</v>
      </c>
      <c r="N260" s="13">
        <f t="shared" si="24"/>
        <v>-0.86914332183973142</v>
      </c>
      <c r="O260" s="4">
        <f t="shared" si="25"/>
        <v>0.75541011389860291</v>
      </c>
    </row>
    <row r="261" spans="1:15" x14ac:dyDescent="0.25">
      <c r="A261" s="1">
        <f>Forecast_Data!C255</f>
        <v>2012</v>
      </c>
      <c r="B261" s="1">
        <v>1</v>
      </c>
      <c r="C261" s="1">
        <f>Forecast_Data!E255</f>
        <v>0</v>
      </c>
      <c r="D261" s="1">
        <f>Forecast_Data!F255</f>
        <v>0</v>
      </c>
      <c r="E261" s="1">
        <f>Forecast_Data!G255</f>
        <v>0</v>
      </c>
      <c r="F261" s="1">
        <f>Forecast_Data!H255</f>
        <v>0</v>
      </c>
      <c r="G261" s="1">
        <f>Forecast_Data!I255</f>
        <v>0</v>
      </c>
      <c r="H261" s="1">
        <f>Forecast_Data!J255</f>
        <v>47</v>
      </c>
      <c r="I261" s="1">
        <f>Forecast_Data!K255</f>
        <v>0</v>
      </c>
      <c r="J261" s="1" t="str">
        <f>Forecast_Data!L255</f>
        <v>Jay Feely</v>
      </c>
      <c r="K261" s="2">
        <f>$U$41+(VLOOKUP(J261,Estimates!$C$9:$F$35,4,FALSE)-$U$41)*VLOOKUP(J261,$T$45:$Z$80,5,FALSE)</f>
        <v>14.153780209591696</v>
      </c>
      <c r="L261" s="2">
        <f t="shared" si="22"/>
        <v>0.3306</v>
      </c>
      <c r="M261" s="13">
        <f t="shared" si="23"/>
        <v>0.77624495109174174</v>
      </c>
      <c r="N261" s="13">
        <f t="shared" si="24"/>
        <v>-0.77624495109174174</v>
      </c>
      <c r="O261" s="4">
        <f t="shared" si="25"/>
        <v>0.60255622409542053</v>
      </c>
    </row>
    <row r="262" spans="1:15" x14ac:dyDescent="0.25">
      <c r="A262" s="1">
        <f>Forecast_Data!C256</f>
        <v>2012</v>
      </c>
      <c r="B262" s="1">
        <v>1</v>
      </c>
      <c r="C262" s="1">
        <f>Forecast_Data!E256</f>
        <v>0</v>
      </c>
      <c r="D262" s="1">
        <f>Forecast_Data!F256</f>
        <v>0</v>
      </c>
      <c r="E262" s="1">
        <f>Forecast_Data!G256</f>
        <v>0</v>
      </c>
      <c r="F262" s="1">
        <f>Forecast_Data!H256</f>
        <v>0</v>
      </c>
      <c r="G262" s="1">
        <f>Forecast_Data!I256</f>
        <v>0</v>
      </c>
      <c r="H262" s="1">
        <f>Forecast_Data!J256</f>
        <v>48</v>
      </c>
      <c r="I262" s="1">
        <f>Forecast_Data!K256</f>
        <v>1</v>
      </c>
      <c r="J262" s="1" t="str">
        <f>Forecast_Data!L256</f>
        <v>Jay Feely</v>
      </c>
      <c r="K262" s="2">
        <f>$U$41+(VLOOKUP(J262,Estimates!$C$9:$F$35,4,FALSE)-$U$41)*VLOOKUP(J262,$T$45:$Z$80,5,FALSE)</f>
        <v>14.153780209591696</v>
      </c>
      <c r="L262" s="2">
        <f t="shared" si="22"/>
        <v>0.3306</v>
      </c>
      <c r="M262" s="13">
        <f t="shared" si="23"/>
        <v>0.75740196485680666</v>
      </c>
      <c r="N262" s="13">
        <f t="shared" si="24"/>
        <v>0.24259803514319334</v>
      </c>
      <c r="O262" s="4">
        <f t="shared" si="25"/>
        <v>5.885380665533807E-2</v>
      </c>
    </row>
    <row r="263" spans="1:15" x14ac:dyDescent="0.25">
      <c r="A263" s="1">
        <f>Forecast_Data!C257</f>
        <v>2012</v>
      </c>
      <c r="B263" s="1">
        <v>1</v>
      </c>
      <c r="C263" s="1">
        <f>Forecast_Data!E257</f>
        <v>0</v>
      </c>
      <c r="D263" s="1">
        <f>Forecast_Data!F257</f>
        <v>0</v>
      </c>
      <c r="E263" s="1">
        <f>Forecast_Data!G257</f>
        <v>0</v>
      </c>
      <c r="F263" s="1">
        <f>Forecast_Data!H257</f>
        <v>0</v>
      </c>
      <c r="G263" s="1">
        <f>Forecast_Data!I257</f>
        <v>0</v>
      </c>
      <c r="H263" s="1">
        <f>Forecast_Data!J257</f>
        <v>28</v>
      </c>
      <c r="I263" s="1">
        <f>Forecast_Data!K257</f>
        <v>1</v>
      </c>
      <c r="J263" s="1" t="str">
        <f>Forecast_Data!L257</f>
        <v>Jay Feely</v>
      </c>
      <c r="K263" s="2">
        <f>$U$41+(VLOOKUP(J263,Estimates!$C$9:$F$35,4,FALSE)-$U$41)*VLOOKUP(J263,$T$45:$Z$80,5,FALSE)</f>
        <v>14.153780209591696</v>
      </c>
      <c r="L263" s="2">
        <f t="shared" si="22"/>
        <v>0.3306</v>
      </c>
      <c r="M263" s="13">
        <f t="shared" si="23"/>
        <v>0.96794564846401387</v>
      </c>
      <c r="N263" s="13">
        <f t="shared" si="24"/>
        <v>3.2054351535986125E-2</v>
      </c>
      <c r="O263" s="4">
        <f t="shared" si="25"/>
        <v>1.0274814523925761E-3</v>
      </c>
    </row>
    <row r="264" spans="1:15" x14ac:dyDescent="0.25">
      <c r="A264" s="1">
        <f>Forecast_Data!C258</f>
        <v>2012</v>
      </c>
      <c r="B264" s="1">
        <v>1</v>
      </c>
      <c r="C264" s="1">
        <f>Forecast_Data!E258</f>
        <v>0</v>
      </c>
      <c r="D264" s="1">
        <f>Forecast_Data!F258</f>
        <v>0</v>
      </c>
      <c r="E264" s="1">
        <f>Forecast_Data!G258</f>
        <v>0</v>
      </c>
      <c r="F264" s="1">
        <f>Forecast_Data!H258</f>
        <v>0</v>
      </c>
      <c r="G264" s="1">
        <f>Forecast_Data!I258</f>
        <v>0</v>
      </c>
      <c r="H264" s="1">
        <f>Forecast_Data!J258</f>
        <v>38</v>
      </c>
      <c r="I264" s="1">
        <f>Forecast_Data!K258</f>
        <v>1</v>
      </c>
      <c r="J264" s="1" t="str">
        <f>Forecast_Data!L258</f>
        <v>Jay Feely</v>
      </c>
      <c r="K264" s="2">
        <f>$U$41+(VLOOKUP(J264,Estimates!$C$9:$F$35,4,FALSE)-$U$41)*VLOOKUP(J264,$T$45:$Z$80,5,FALSE)</f>
        <v>14.153780209591696</v>
      </c>
      <c r="L264" s="2">
        <f t="shared" si="22"/>
        <v>0.3306</v>
      </c>
      <c r="M264" s="13">
        <f t="shared" si="23"/>
        <v>0.89344017019281285</v>
      </c>
      <c r="N264" s="13">
        <f t="shared" si="24"/>
        <v>0.10655982980718715</v>
      </c>
      <c r="O264" s="4">
        <f t="shared" si="25"/>
        <v>1.135499732853669E-2</v>
      </c>
    </row>
    <row r="265" spans="1:15" x14ac:dyDescent="0.25">
      <c r="A265" s="1">
        <f>Forecast_Data!C259</f>
        <v>2012</v>
      </c>
      <c r="B265" s="1">
        <v>1</v>
      </c>
      <c r="C265" s="1">
        <f>Forecast_Data!E259</f>
        <v>0</v>
      </c>
      <c r="D265" s="1">
        <f>Forecast_Data!F259</f>
        <v>0</v>
      </c>
      <c r="E265" s="1">
        <f>Forecast_Data!G259</f>
        <v>0</v>
      </c>
      <c r="F265" s="1">
        <f>Forecast_Data!H259</f>
        <v>0</v>
      </c>
      <c r="G265" s="1">
        <f>Forecast_Data!I259</f>
        <v>0</v>
      </c>
      <c r="H265" s="1">
        <f>Forecast_Data!J259</f>
        <v>27</v>
      </c>
      <c r="I265" s="1">
        <f>Forecast_Data!K259</f>
        <v>1</v>
      </c>
      <c r="J265" s="1" t="str">
        <f>Forecast_Data!L259</f>
        <v>Jay Feely</v>
      </c>
      <c r="K265" s="2">
        <f>$U$41+(VLOOKUP(J265,Estimates!$C$9:$F$35,4,FALSE)-$U$41)*VLOOKUP(J265,$T$45:$Z$80,5,FALSE)</f>
        <v>14.153780209591696</v>
      </c>
      <c r="L265" s="2">
        <f t="shared" ref="L265:L328" si="26">IF(A265=2012,$A$5,IF(A265=2013,$B$5,IF(A265=2014,$C$5,$D$5)))</f>
        <v>0.3306</v>
      </c>
      <c r="M265" s="13">
        <f t="shared" ref="M265:M328" si="27">1/(1+EXP(-(SUMPRODUCT($A$3:$G$3,B265:H265)+$H$3*H265^2+$I$3*H265^3+K265+L265)))</f>
        <v>0.97284944285473174</v>
      </c>
      <c r="N265" s="13">
        <f t="shared" ref="N265:N328" si="28">I265-M265</f>
        <v>2.7150557145268261E-2</v>
      </c>
      <c r="O265" s="4">
        <f t="shared" ref="O265:O328" si="29">N265^2</f>
        <v>7.3715275329847745E-4</v>
      </c>
    </row>
    <row r="266" spans="1:15" x14ac:dyDescent="0.25">
      <c r="A266" s="1">
        <f>Forecast_Data!C260</f>
        <v>2012</v>
      </c>
      <c r="B266" s="1">
        <v>1</v>
      </c>
      <c r="C266" s="1">
        <f>Forecast_Data!E260</f>
        <v>0</v>
      </c>
      <c r="D266" s="1">
        <f>Forecast_Data!F260</f>
        <v>0</v>
      </c>
      <c r="E266" s="1">
        <f>Forecast_Data!G260</f>
        <v>0</v>
      </c>
      <c r="F266" s="1">
        <f>Forecast_Data!H260</f>
        <v>1</v>
      </c>
      <c r="G266" s="1">
        <f>Forecast_Data!I260</f>
        <v>0</v>
      </c>
      <c r="H266" s="1">
        <f>Forecast_Data!J260</f>
        <v>32</v>
      </c>
      <c r="I266" s="1">
        <f>Forecast_Data!K260</f>
        <v>1</v>
      </c>
      <c r="J266" s="1" t="str">
        <f>Forecast_Data!L260</f>
        <v>Jay Feely</v>
      </c>
      <c r="K266" s="2">
        <f>$U$41+(VLOOKUP(J266,Estimates!$C$9:$F$35,4,FALSE)-$U$41)*VLOOKUP(J266,$T$45:$Z$80,5,FALSE)</f>
        <v>14.153780209591696</v>
      </c>
      <c r="L266" s="2">
        <f t="shared" si="26"/>
        <v>0.3306</v>
      </c>
      <c r="M266" s="13">
        <f t="shared" si="27"/>
        <v>0.92972298494909111</v>
      </c>
      <c r="N266" s="13">
        <f t="shared" si="28"/>
        <v>7.0277015050908886E-2</v>
      </c>
      <c r="O266" s="4">
        <f t="shared" si="29"/>
        <v>4.9388588444656744E-3</v>
      </c>
    </row>
    <row r="267" spans="1:15" x14ac:dyDescent="0.25">
      <c r="A267" s="1">
        <f>Forecast_Data!C261</f>
        <v>2012</v>
      </c>
      <c r="B267" s="1">
        <v>1</v>
      </c>
      <c r="C267" s="1">
        <f>Forecast_Data!E261</f>
        <v>0</v>
      </c>
      <c r="D267" s="1">
        <f>Forecast_Data!F261</f>
        <v>0</v>
      </c>
      <c r="E267" s="1">
        <f>Forecast_Data!G261</f>
        <v>0</v>
      </c>
      <c r="F267" s="1">
        <f>Forecast_Data!H261</f>
        <v>1</v>
      </c>
      <c r="G267" s="1">
        <f>Forecast_Data!I261</f>
        <v>0</v>
      </c>
      <c r="H267" s="1">
        <f>Forecast_Data!J261</f>
        <v>49</v>
      </c>
      <c r="I267" s="1">
        <f>Forecast_Data!K261</f>
        <v>1</v>
      </c>
      <c r="J267" s="1" t="str">
        <f>Forecast_Data!L261</f>
        <v>Jay Feely</v>
      </c>
      <c r="K267" s="2">
        <f>$U$41+(VLOOKUP(J267,Estimates!$C$9:$F$35,4,FALSE)-$U$41)*VLOOKUP(J267,$T$45:$Z$80,5,FALSE)</f>
        <v>14.153780209591696</v>
      </c>
      <c r="L267" s="2">
        <f t="shared" si="26"/>
        <v>0.3306</v>
      </c>
      <c r="M267" s="13">
        <f t="shared" si="27"/>
        <v>0.68913191215956016</v>
      </c>
      <c r="N267" s="13">
        <f t="shared" si="28"/>
        <v>0.31086808784043984</v>
      </c>
      <c r="O267" s="4">
        <f t="shared" si="29"/>
        <v>9.6638968037571424E-2</v>
      </c>
    </row>
    <row r="268" spans="1:15" x14ac:dyDescent="0.25">
      <c r="A268" s="1">
        <f>Forecast_Data!C262</f>
        <v>2012</v>
      </c>
      <c r="B268" s="1">
        <v>1</v>
      </c>
      <c r="C268" s="1">
        <f>Forecast_Data!E262</f>
        <v>0</v>
      </c>
      <c r="D268" s="1">
        <f>Forecast_Data!F262</f>
        <v>0</v>
      </c>
      <c r="E268" s="1">
        <f>Forecast_Data!G262</f>
        <v>0</v>
      </c>
      <c r="F268" s="1">
        <f>Forecast_Data!H262</f>
        <v>1</v>
      </c>
      <c r="G268" s="1">
        <f>Forecast_Data!I262</f>
        <v>0</v>
      </c>
      <c r="H268" s="1">
        <f>Forecast_Data!J262</f>
        <v>35</v>
      </c>
      <c r="I268" s="1">
        <f>Forecast_Data!K262</f>
        <v>1</v>
      </c>
      <c r="J268" s="1" t="str">
        <f>Forecast_Data!L262</f>
        <v>Jay Feely</v>
      </c>
      <c r="K268" s="2">
        <f>$U$41+(VLOOKUP(J268,Estimates!$C$9:$F$35,4,FALSE)-$U$41)*VLOOKUP(J268,$T$45:$Z$80,5,FALSE)</f>
        <v>14.153780209591696</v>
      </c>
      <c r="L268" s="2">
        <f t="shared" si="26"/>
        <v>0.3306</v>
      </c>
      <c r="M268" s="13">
        <f t="shared" si="27"/>
        <v>0.90161647287907254</v>
      </c>
      <c r="N268" s="13">
        <f t="shared" si="28"/>
        <v>9.8383527120927461E-2</v>
      </c>
      <c r="O268" s="4">
        <f t="shared" si="29"/>
        <v>9.6793184087542693E-3</v>
      </c>
    </row>
    <row r="269" spans="1:15" x14ac:dyDescent="0.25">
      <c r="A269" s="1">
        <f>Forecast_Data!C263</f>
        <v>2013</v>
      </c>
      <c r="B269" s="1">
        <v>1</v>
      </c>
      <c r="C269" s="1">
        <f>Forecast_Data!E263</f>
        <v>0</v>
      </c>
      <c r="D269" s="1">
        <f>Forecast_Data!F263</f>
        <v>0</v>
      </c>
      <c r="E269" s="1">
        <f>Forecast_Data!G263</f>
        <v>0</v>
      </c>
      <c r="F269" s="1">
        <f>Forecast_Data!H263</f>
        <v>0</v>
      </c>
      <c r="G269" s="1">
        <f>Forecast_Data!I263</f>
        <v>0</v>
      </c>
      <c r="H269" s="1">
        <f>Forecast_Data!J263</f>
        <v>30</v>
      </c>
      <c r="I269" s="1">
        <f>Forecast_Data!K263</f>
        <v>1</v>
      </c>
      <c r="J269" s="1" t="str">
        <f>Forecast_Data!L263</f>
        <v>Jay Feely</v>
      </c>
      <c r="K269" s="2">
        <f>$U$41+(VLOOKUP(J269,Estimates!$C$9:$F$35,4,FALSE)-$U$41)*VLOOKUP(J269,$T$45:$Z$80,5,FALSE)</f>
        <v>14.153780209591696</v>
      </c>
      <c r="L269" s="2">
        <f t="shared" si="26"/>
        <v>0.37260000000000004</v>
      </c>
      <c r="M269" s="13">
        <f t="shared" si="27"/>
        <v>0.95837605267660408</v>
      </c>
      <c r="N269" s="13">
        <f t="shared" si="28"/>
        <v>4.1623947323395916E-2</v>
      </c>
      <c r="O269" s="4">
        <f t="shared" si="29"/>
        <v>1.7325529907808381E-3</v>
      </c>
    </row>
    <row r="270" spans="1:15" x14ac:dyDescent="0.25">
      <c r="A270" s="1">
        <f>Forecast_Data!C264</f>
        <v>2013</v>
      </c>
      <c r="B270" s="1">
        <v>1</v>
      </c>
      <c r="C270" s="1">
        <f>Forecast_Data!E264</f>
        <v>0</v>
      </c>
      <c r="D270" s="1">
        <f>Forecast_Data!F264</f>
        <v>0</v>
      </c>
      <c r="E270" s="1">
        <f>Forecast_Data!G264</f>
        <v>0</v>
      </c>
      <c r="F270" s="1">
        <f>Forecast_Data!H264</f>
        <v>0</v>
      </c>
      <c r="G270" s="1">
        <f>Forecast_Data!I264</f>
        <v>0</v>
      </c>
      <c r="H270" s="1">
        <f>Forecast_Data!J264</f>
        <v>50</v>
      </c>
      <c r="I270" s="1">
        <f>Forecast_Data!K264</f>
        <v>0</v>
      </c>
      <c r="J270" s="1" t="str">
        <f>Forecast_Data!L264</f>
        <v>Jay Feely</v>
      </c>
      <c r="K270" s="2">
        <f>$U$41+(VLOOKUP(J270,Estimates!$C$9:$F$35,4,FALSE)-$U$41)*VLOOKUP(J270,$T$45:$Z$80,5,FALSE)</f>
        <v>14.153780209591696</v>
      </c>
      <c r="L270" s="2">
        <f t="shared" si="26"/>
        <v>0.37260000000000004</v>
      </c>
      <c r="M270" s="13">
        <f t="shared" si="27"/>
        <v>0.72249057650896875</v>
      </c>
      <c r="N270" s="13">
        <f t="shared" si="28"/>
        <v>-0.72249057650896875</v>
      </c>
      <c r="O270" s="4">
        <f t="shared" si="29"/>
        <v>0.52199263314426203</v>
      </c>
    </row>
    <row r="271" spans="1:15" x14ac:dyDescent="0.25">
      <c r="A271" s="1">
        <f>Forecast_Data!C265</f>
        <v>2013</v>
      </c>
      <c r="B271" s="1">
        <v>1</v>
      </c>
      <c r="C271" s="1">
        <f>Forecast_Data!E265</f>
        <v>0</v>
      </c>
      <c r="D271" s="1">
        <f>Forecast_Data!F265</f>
        <v>0</v>
      </c>
      <c r="E271" s="1">
        <f>Forecast_Data!G265</f>
        <v>0</v>
      </c>
      <c r="F271" s="1">
        <f>Forecast_Data!H265</f>
        <v>1</v>
      </c>
      <c r="G271" s="1">
        <f>Forecast_Data!I265</f>
        <v>0</v>
      </c>
      <c r="H271" s="1">
        <f>Forecast_Data!J265</f>
        <v>47</v>
      </c>
      <c r="I271" s="1">
        <f>Forecast_Data!K265</f>
        <v>1</v>
      </c>
      <c r="J271" s="1" t="str">
        <f>Forecast_Data!L265</f>
        <v>Jay Feely</v>
      </c>
      <c r="K271" s="2">
        <f>$U$41+(VLOOKUP(J271,Estimates!$C$9:$F$35,4,FALSE)-$U$41)*VLOOKUP(J271,$T$45:$Z$80,5,FALSE)</f>
        <v>14.153780209591696</v>
      </c>
      <c r="L271" s="2">
        <f t="shared" si="26"/>
        <v>0.37260000000000004</v>
      </c>
      <c r="M271" s="13">
        <f t="shared" si="27"/>
        <v>0.7413407514224668</v>
      </c>
      <c r="N271" s="13">
        <f t="shared" si="28"/>
        <v>0.2586592485775332</v>
      </c>
      <c r="O271" s="4">
        <f t="shared" si="29"/>
        <v>6.6904606874694114E-2</v>
      </c>
    </row>
    <row r="272" spans="1:15" x14ac:dyDescent="0.25">
      <c r="A272" s="1">
        <f>Forecast_Data!C266</f>
        <v>2013</v>
      </c>
      <c r="B272" s="1">
        <v>1</v>
      </c>
      <c r="C272" s="1">
        <f>Forecast_Data!E266</f>
        <v>0</v>
      </c>
      <c r="D272" s="1">
        <f>Forecast_Data!F266</f>
        <v>0</v>
      </c>
      <c r="E272" s="1">
        <f>Forecast_Data!G266</f>
        <v>0</v>
      </c>
      <c r="F272" s="1">
        <f>Forecast_Data!H266</f>
        <v>1</v>
      </c>
      <c r="G272" s="1">
        <f>Forecast_Data!I266</f>
        <v>0</v>
      </c>
      <c r="H272" s="1">
        <f>Forecast_Data!J266</f>
        <v>23</v>
      </c>
      <c r="I272" s="1">
        <f>Forecast_Data!K266</f>
        <v>1</v>
      </c>
      <c r="J272" s="1" t="str">
        <f>Forecast_Data!L266</f>
        <v>Jay Feely</v>
      </c>
      <c r="K272" s="2">
        <f>$U$41+(VLOOKUP(J272,Estimates!$C$9:$F$35,4,FALSE)-$U$41)*VLOOKUP(J272,$T$45:$Z$80,5,FALSE)</f>
        <v>14.153780209591696</v>
      </c>
      <c r="L272" s="2">
        <f t="shared" si="26"/>
        <v>0.37260000000000004</v>
      </c>
      <c r="M272" s="13">
        <f t="shared" si="27"/>
        <v>0.98500798219433128</v>
      </c>
      <c r="N272" s="13">
        <f t="shared" si="28"/>
        <v>1.4992017805668723E-2</v>
      </c>
      <c r="O272" s="4">
        <f t="shared" si="29"/>
        <v>2.2476059788548801E-4</v>
      </c>
    </row>
    <row r="273" spans="1:15" x14ac:dyDescent="0.25">
      <c r="A273" s="1">
        <f>Forecast_Data!C267</f>
        <v>2013</v>
      </c>
      <c r="B273" s="1">
        <v>1</v>
      </c>
      <c r="C273" s="1">
        <f>Forecast_Data!E267</f>
        <v>0</v>
      </c>
      <c r="D273" s="1">
        <f>Forecast_Data!F267</f>
        <v>0</v>
      </c>
      <c r="E273" s="1">
        <f>Forecast_Data!G267</f>
        <v>0</v>
      </c>
      <c r="F273" s="1">
        <f>Forecast_Data!H267</f>
        <v>1</v>
      </c>
      <c r="G273" s="1">
        <f>Forecast_Data!I267</f>
        <v>0</v>
      </c>
      <c r="H273" s="1">
        <f>Forecast_Data!J267</f>
        <v>43</v>
      </c>
      <c r="I273" s="1">
        <f>Forecast_Data!K267</f>
        <v>1</v>
      </c>
      <c r="J273" s="1" t="str">
        <f>Forecast_Data!L267</f>
        <v>Jay Feely</v>
      </c>
      <c r="K273" s="2">
        <f>$U$41+(VLOOKUP(J273,Estimates!$C$9:$F$35,4,FALSE)-$U$41)*VLOOKUP(J273,$T$45:$Z$80,5,FALSE)</f>
        <v>14.153780209591696</v>
      </c>
      <c r="L273" s="2">
        <f t="shared" si="26"/>
        <v>0.37260000000000004</v>
      </c>
      <c r="M273" s="13">
        <f t="shared" si="27"/>
        <v>0.80973669326186071</v>
      </c>
      <c r="N273" s="13">
        <f t="shared" si="28"/>
        <v>0.19026330673813929</v>
      </c>
      <c r="O273" s="4">
        <f t="shared" si="29"/>
        <v>3.620012589093128E-2</v>
      </c>
    </row>
    <row r="274" spans="1:15" x14ac:dyDescent="0.25">
      <c r="A274" s="1">
        <f>Forecast_Data!C268</f>
        <v>2013</v>
      </c>
      <c r="B274" s="1">
        <v>1</v>
      </c>
      <c r="C274" s="1">
        <f>Forecast_Data!E268</f>
        <v>0</v>
      </c>
      <c r="D274" s="1">
        <f>Forecast_Data!F268</f>
        <v>0</v>
      </c>
      <c r="E274" s="1">
        <f>Forecast_Data!G268</f>
        <v>0</v>
      </c>
      <c r="F274" s="1">
        <f>Forecast_Data!H268</f>
        <v>1</v>
      </c>
      <c r="G274" s="1">
        <f>Forecast_Data!I268</f>
        <v>0</v>
      </c>
      <c r="H274" s="1">
        <f>Forecast_Data!J268</f>
        <v>33</v>
      </c>
      <c r="I274" s="1">
        <f>Forecast_Data!K268</f>
        <v>1</v>
      </c>
      <c r="J274" s="1" t="str">
        <f>Forecast_Data!L268</f>
        <v>Jay Feely</v>
      </c>
      <c r="K274" s="2">
        <f>$U$41+(VLOOKUP(J274,Estimates!$C$9:$F$35,4,FALSE)-$U$41)*VLOOKUP(J274,$T$45:$Z$80,5,FALSE)</f>
        <v>14.153780209591696</v>
      </c>
      <c r="L274" s="2">
        <f t="shared" si="26"/>
        <v>0.37260000000000004</v>
      </c>
      <c r="M274" s="13">
        <f t="shared" si="27"/>
        <v>0.92385262689879766</v>
      </c>
      <c r="N274" s="13">
        <f t="shared" si="28"/>
        <v>7.6147373101202342E-2</v>
      </c>
      <c r="O274" s="4">
        <f t="shared" si="29"/>
        <v>5.7984224302137137E-3</v>
      </c>
    </row>
    <row r="275" spans="1:15" x14ac:dyDescent="0.25">
      <c r="A275" s="1">
        <f>Forecast_Data!C269</f>
        <v>2013</v>
      </c>
      <c r="B275" s="1">
        <v>1</v>
      </c>
      <c r="C275" s="1">
        <f>Forecast_Data!E269</f>
        <v>0</v>
      </c>
      <c r="D275" s="1">
        <f>Forecast_Data!F269</f>
        <v>0</v>
      </c>
      <c r="E275" s="1">
        <f>Forecast_Data!G269</f>
        <v>0</v>
      </c>
      <c r="F275" s="1">
        <f>Forecast_Data!H269</f>
        <v>1</v>
      </c>
      <c r="G275" s="1">
        <f>Forecast_Data!I269</f>
        <v>0</v>
      </c>
      <c r="H275" s="1">
        <f>Forecast_Data!J269</f>
        <v>42</v>
      </c>
      <c r="I275" s="1">
        <f>Forecast_Data!K269</f>
        <v>1</v>
      </c>
      <c r="J275" s="1" t="str">
        <f>Forecast_Data!L269</f>
        <v>Jay Feely</v>
      </c>
      <c r="K275" s="2">
        <f>$U$41+(VLOOKUP(J275,Estimates!$C$9:$F$35,4,FALSE)-$U$41)*VLOOKUP(J275,$T$45:$Z$80,5,FALSE)</f>
        <v>14.153780209591696</v>
      </c>
      <c r="L275" s="2">
        <f t="shared" si="26"/>
        <v>0.37260000000000004</v>
      </c>
      <c r="M275" s="13">
        <f t="shared" si="27"/>
        <v>0.8240497615697856</v>
      </c>
      <c r="N275" s="13">
        <f t="shared" si="28"/>
        <v>0.1759502384302144</v>
      </c>
      <c r="O275" s="4">
        <f t="shared" si="29"/>
        <v>3.0958486403649295E-2</v>
      </c>
    </row>
    <row r="276" spans="1:15" x14ac:dyDescent="0.25">
      <c r="A276" s="1">
        <f>Forecast_Data!C270</f>
        <v>2013</v>
      </c>
      <c r="B276" s="1">
        <v>1</v>
      </c>
      <c r="C276" s="1">
        <f>Forecast_Data!E270</f>
        <v>0</v>
      </c>
      <c r="D276" s="1">
        <f>Forecast_Data!F270</f>
        <v>0</v>
      </c>
      <c r="E276" s="1">
        <f>Forecast_Data!G270</f>
        <v>0</v>
      </c>
      <c r="F276" s="1">
        <f>Forecast_Data!H270</f>
        <v>1</v>
      </c>
      <c r="G276" s="1">
        <f>Forecast_Data!I270</f>
        <v>0</v>
      </c>
      <c r="H276" s="1">
        <f>Forecast_Data!J270</f>
        <v>50</v>
      </c>
      <c r="I276" s="1">
        <f>Forecast_Data!K270</f>
        <v>1</v>
      </c>
      <c r="J276" s="1" t="str">
        <f>Forecast_Data!L270</f>
        <v>Jay Feely</v>
      </c>
      <c r="K276" s="2">
        <f>$U$41+(VLOOKUP(J276,Estimates!$C$9:$F$35,4,FALSE)-$U$41)*VLOOKUP(J276,$T$45:$Z$80,5,FALSE)</f>
        <v>14.153780209591696</v>
      </c>
      <c r="L276" s="2">
        <f t="shared" si="26"/>
        <v>0.37260000000000004</v>
      </c>
      <c r="M276" s="13">
        <f t="shared" si="27"/>
        <v>0.67346130819183314</v>
      </c>
      <c r="N276" s="13">
        <f t="shared" si="28"/>
        <v>0.32653869180816686</v>
      </c>
      <c r="O276" s="4">
        <f t="shared" si="29"/>
        <v>0.10662751724778897</v>
      </c>
    </row>
    <row r="277" spans="1:15" x14ac:dyDescent="0.25">
      <c r="A277" s="1">
        <f>Forecast_Data!C271</f>
        <v>2013</v>
      </c>
      <c r="B277" s="1">
        <v>1</v>
      </c>
      <c r="C277" s="1">
        <f>Forecast_Data!E271</f>
        <v>0</v>
      </c>
      <c r="D277" s="1">
        <f>Forecast_Data!F271</f>
        <v>0</v>
      </c>
      <c r="E277" s="1">
        <f>Forecast_Data!G271</f>
        <v>0</v>
      </c>
      <c r="F277" s="1">
        <f>Forecast_Data!H271</f>
        <v>1</v>
      </c>
      <c r="G277" s="1">
        <f>Forecast_Data!I271</f>
        <v>0</v>
      </c>
      <c r="H277" s="1">
        <f>Forecast_Data!J271</f>
        <v>39</v>
      </c>
      <c r="I277" s="1">
        <f>Forecast_Data!K271</f>
        <v>1</v>
      </c>
      <c r="J277" s="1" t="str">
        <f>Forecast_Data!L271</f>
        <v>Jay Feely</v>
      </c>
      <c r="K277" s="2">
        <f>$U$41+(VLOOKUP(J277,Estimates!$C$9:$F$35,4,FALSE)-$U$41)*VLOOKUP(J277,$T$45:$Z$80,5,FALSE)</f>
        <v>14.153780209591696</v>
      </c>
      <c r="L277" s="2">
        <f t="shared" si="26"/>
        <v>0.37260000000000004</v>
      </c>
      <c r="M277" s="13">
        <f t="shared" si="27"/>
        <v>0.86234443196657762</v>
      </c>
      <c r="N277" s="13">
        <f t="shared" si="28"/>
        <v>0.13765556803342238</v>
      </c>
      <c r="O277" s="4">
        <f t="shared" si="29"/>
        <v>1.8949055410604179E-2</v>
      </c>
    </row>
    <row r="278" spans="1:15" x14ac:dyDescent="0.25">
      <c r="A278" s="1">
        <f>Forecast_Data!C272</f>
        <v>2013</v>
      </c>
      <c r="B278" s="1">
        <v>1</v>
      </c>
      <c r="C278" s="1">
        <f>Forecast_Data!E272</f>
        <v>0</v>
      </c>
      <c r="D278" s="1">
        <f>Forecast_Data!F272</f>
        <v>0</v>
      </c>
      <c r="E278" s="1">
        <f>Forecast_Data!G272</f>
        <v>0</v>
      </c>
      <c r="F278" s="1">
        <f>Forecast_Data!H272</f>
        <v>1</v>
      </c>
      <c r="G278" s="1">
        <f>Forecast_Data!I272</f>
        <v>0</v>
      </c>
      <c r="H278" s="1">
        <f>Forecast_Data!J272</f>
        <v>38</v>
      </c>
      <c r="I278" s="1">
        <f>Forecast_Data!K272</f>
        <v>1</v>
      </c>
      <c r="J278" s="1" t="str">
        <f>Forecast_Data!L272</f>
        <v>Jay Feely</v>
      </c>
      <c r="K278" s="2">
        <f>$U$41+(VLOOKUP(J278,Estimates!$C$9:$F$35,4,FALSE)-$U$41)*VLOOKUP(J278,$T$45:$Z$80,5,FALSE)</f>
        <v>14.153780209591696</v>
      </c>
      <c r="L278" s="2">
        <f t="shared" si="26"/>
        <v>0.37260000000000004</v>
      </c>
      <c r="M278" s="13">
        <f t="shared" si="27"/>
        <v>0.87384650695160493</v>
      </c>
      <c r="N278" s="13">
        <f t="shared" si="28"/>
        <v>0.12615349304839507</v>
      </c>
      <c r="O278" s="4">
        <f t="shared" si="29"/>
        <v>1.5914703808311465E-2</v>
      </c>
    </row>
    <row r="279" spans="1:15" x14ac:dyDescent="0.25">
      <c r="A279" s="1">
        <f>Forecast_Data!C273</f>
        <v>2013</v>
      </c>
      <c r="B279" s="1">
        <v>1</v>
      </c>
      <c r="C279" s="1">
        <f>Forecast_Data!E273</f>
        <v>0</v>
      </c>
      <c r="D279" s="1">
        <f>Forecast_Data!F273</f>
        <v>0</v>
      </c>
      <c r="E279" s="1">
        <f>Forecast_Data!G273</f>
        <v>0</v>
      </c>
      <c r="F279" s="1">
        <f>Forecast_Data!H273</f>
        <v>1</v>
      </c>
      <c r="G279" s="1">
        <f>Forecast_Data!I273</f>
        <v>0</v>
      </c>
      <c r="H279" s="1">
        <f>Forecast_Data!J273</f>
        <v>35</v>
      </c>
      <c r="I279" s="1">
        <f>Forecast_Data!K273</f>
        <v>1</v>
      </c>
      <c r="J279" s="1" t="str">
        <f>Forecast_Data!L273</f>
        <v>Jay Feely</v>
      </c>
      <c r="K279" s="2">
        <f>$U$41+(VLOOKUP(J279,Estimates!$C$9:$F$35,4,FALSE)-$U$41)*VLOOKUP(J279,$T$45:$Z$80,5,FALSE)</f>
        <v>14.153780209591696</v>
      </c>
      <c r="L279" s="2">
        <f t="shared" si="26"/>
        <v>0.37260000000000004</v>
      </c>
      <c r="M279" s="13">
        <f t="shared" si="27"/>
        <v>0.90527971990874534</v>
      </c>
      <c r="N279" s="13">
        <f t="shared" si="28"/>
        <v>9.4720280091254661E-2</v>
      </c>
      <c r="O279" s="4">
        <f t="shared" si="29"/>
        <v>8.9719314605657338E-3</v>
      </c>
    </row>
    <row r="280" spans="1:15" x14ac:dyDescent="0.25">
      <c r="A280" s="1">
        <f>Forecast_Data!C274</f>
        <v>2013</v>
      </c>
      <c r="B280" s="1">
        <v>1</v>
      </c>
      <c r="C280" s="1">
        <f>Forecast_Data!E274</f>
        <v>0</v>
      </c>
      <c r="D280" s="1">
        <f>Forecast_Data!F274</f>
        <v>0</v>
      </c>
      <c r="E280" s="1">
        <f>Forecast_Data!G274</f>
        <v>0</v>
      </c>
      <c r="F280" s="1">
        <f>Forecast_Data!H274</f>
        <v>1</v>
      </c>
      <c r="G280" s="1">
        <f>Forecast_Data!I274</f>
        <v>0</v>
      </c>
      <c r="H280" s="1">
        <f>Forecast_Data!J274</f>
        <v>21</v>
      </c>
      <c r="I280" s="1">
        <f>Forecast_Data!K274</f>
        <v>1</v>
      </c>
      <c r="J280" s="1" t="str">
        <f>Forecast_Data!L274</f>
        <v>Jay Feely</v>
      </c>
      <c r="K280" s="2">
        <f>$U$41+(VLOOKUP(J280,Estimates!$C$9:$F$35,4,FALSE)-$U$41)*VLOOKUP(J280,$T$45:$Z$80,5,FALSE)</f>
        <v>14.153780209591696</v>
      </c>
      <c r="L280" s="2">
        <f t="shared" si="26"/>
        <v>0.37260000000000004</v>
      </c>
      <c r="M280" s="13">
        <f t="shared" si="27"/>
        <v>0.99063402815967982</v>
      </c>
      <c r="N280" s="13">
        <f t="shared" si="28"/>
        <v>9.3659718403201753E-3</v>
      </c>
      <c r="O280" s="4">
        <f t="shared" si="29"/>
        <v>8.7721428513670493E-5</v>
      </c>
    </row>
    <row r="281" spans="1:15" x14ac:dyDescent="0.25">
      <c r="A281" s="1">
        <f>Forecast_Data!C275</f>
        <v>2013</v>
      </c>
      <c r="B281" s="1">
        <v>1</v>
      </c>
      <c r="C281" s="1">
        <f>Forecast_Data!E275</f>
        <v>0</v>
      </c>
      <c r="D281" s="1">
        <f>Forecast_Data!F275</f>
        <v>0</v>
      </c>
      <c r="E281" s="1">
        <f>Forecast_Data!G275</f>
        <v>0</v>
      </c>
      <c r="F281" s="1">
        <f>Forecast_Data!H275</f>
        <v>1</v>
      </c>
      <c r="G281" s="1">
        <f>Forecast_Data!I275</f>
        <v>0</v>
      </c>
      <c r="H281" s="1">
        <f>Forecast_Data!J275</f>
        <v>28</v>
      </c>
      <c r="I281" s="1">
        <f>Forecast_Data!K275</f>
        <v>0</v>
      </c>
      <c r="J281" s="1" t="str">
        <f>Forecast_Data!L275</f>
        <v>Jay Feely</v>
      </c>
      <c r="K281" s="2">
        <f>$U$41+(VLOOKUP(J281,Estimates!$C$9:$F$35,4,FALSE)-$U$41)*VLOOKUP(J281,$T$45:$Z$80,5,FALSE)</f>
        <v>14.153780209591696</v>
      </c>
      <c r="L281" s="2">
        <f t="shared" si="26"/>
        <v>0.37260000000000004</v>
      </c>
      <c r="M281" s="13">
        <f t="shared" si="27"/>
        <v>0.96146071527478472</v>
      </c>
      <c r="N281" s="13">
        <f t="shared" si="28"/>
        <v>-0.96146071527478472</v>
      </c>
      <c r="O281" s="4">
        <f t="shared" si="29"/>
        <v>0.92440670701670069</v>
      </c>
    </row>
    <row r="282" spans="1:15" x14ac:dyDescent="0.25">
      <c r="A282" s="1">
        <f>Forecast_Data!C276</f>
        <v>2013</v>
      </c>
      <c r="B282" s="1">
        <v>1</v>
      </c>
      <c r="C282" s="1">
        <f>Forecast_Data!E276</f>
        <v>0</v>
      </c>
      <c r="D282" s="1">
        <f>Forecast_Data!F276</f>
        <v>0</v>
      </c>
      <c r="E282" s="1">
        <f>Forecast_Data!G276</f>
        <v>0</v>
      </c>
      <c r="F282" s="1">
        <f>Forecast_Data!H276</f>
        <v>1</v>
      </c>
      <c r="G282" s="1">
        <f>Forecast_Data!I276</f>
        <v>0</v>
      </c>
      <c r="H282" s="1">
        <f>Forecast_Data!J276</f>
        <v>48</v>
      </c>
      <c r="I282" s="1">
        <f>Forecast_Data!K276</f>
        <v>1</v>
      </c>
      <c r="J282" s="1" t="str">
        <f>Forecast_Data!L276</f>
        <v>Jay Feely</v>
      </c>
      <c r="K282" s="2">
        <f>$U$41+(VLOOKUP(J282,Estimates!$C$9:$F$35,4,FALSE)-$U$41)*VLOOKUP(J282,$T$45:$Z$80,5,FALSE)</f>
        <v>14.153780209591696</v>
      </c>
      <c r="L282" s="2">
        <f t="shared" si="26"/>
        <v>0.37260000000000004</v>
      </c>
      <c r="M282" s="13">
        <f t="shared" si="27"/>
        <v>0.72061632276779986</v>
      </c>
      <c r="N282" s="13">
        <f t="shared" si="28"/>
        <v>0.27938367723220014</v>
      </c>
      <c r="O282" s="4">
        <f t="shared" si="29"/>
        <v>7.8055239103786186E-2</v>
      </c>
    </row>
    <row r="283" spans="1:15" x14ac:dyDescent="0.25">
      <c r="A283" s="1">
        <f>Forecast_Data!C277</f>
        <v>2013</v>
      </c>
      <c r="B283" s="1">
        <v>1</v>
      </c>
      <c r="C283" s="1">
        <f>Forecast_Data!E277</f>
        <v>0</v>
      </c>
      <c r="D283" s="1">
        <f>Forecast_Data!F277</f>
        <v>0</v>
      </c>
      <c r="E283" s="1">
        <f>Forecast_Data!G277</f>
        <v>0</v>
      </c>
      <c r="F283" s="1">
        <f>Forecast_Data!H277</f>
        <v>1</v>
      </c>
      <c r="G283" s="1">
        <f>Forecast_Data!I277</f>
        <v>0</v>
      </c>
      <c r="H283" s="1">
        <f>Forecast_Data!J277</f>
        <v>50</v>
      </c>
      <c r="I283" s="1">
        <f>Forecast_Data!K277</f>
        <v>1</v>
      </c>
      <c r="J283" s="1" t="str">
        <f>Forecast_Data!L277</f>
        <v>Jay Feely</v>
      </c>
      <c r="K283" s="2">
        <f>$U$41+(VLOOKUP(J283,Estimates!$C$9:$F$35,4,FALSE)-$U$41)*VLOOKUP(J283,$T$45:$Z$80,5,FALSE)</f>
        <v>14.153780209591696</v>
      </c>
      <c r="L283" s="2">
        <f t="shared" si="26"/>
        <v>0.37260000000000004</v>
      </c>
      <c r="M283" s="13">
        <f t="shared" si="27"/>
        <v>0.67346130819183314</v>
      </c>
      <c r="N283" s="13">
        <f t="shared" si="28"/>
        <v>0.32653869180816686</v>
      </c>
      <c r="O283" s="4">
        <f t="shared" si="29"/>
        <v>0.10662751724778897</v>
      </c>
    </row>
    <row r="284" spans="1:15" x14ac:dyDescent="0.25">
      <c r="A284" s="1">
        <f>Forecast_Data!C278</f>
        <v>2013</v>
      </c>
      <c r="B284" s="1">
        <v>1</v>
      </c>
      <c r="C284" s="1">
        <f>Forecast_Data!E278</f>
        <v>0</v>
      </c>
      <c r="D284" s="1">
        <f>Forecast_Data!F278</f>
        <v>0</v>
      </c>
      <c r="E284" s="1">
        <f>Forecast_Data!G278</f>
        <v>0</v>
      </c>
      <c r="F284" s="1">
        <f>Forecast_Data!H278</f>
        <v>1</v>
      </c>
      <c r="G284" s="1">
        <f>Forecast_Data!I278</f>
        <v>0</v>
      </c>
      <c r="H284" s="1">
        <f>Forecast_Data!J278</f>
        <v>21</v>
      </c>
      <c r="I284" s="1">
        <f>Forecast_Data!K278</f>
        <v>1</v>
      </c>
      <c r="J284" s="1" t="str">
        <f>Forecast_Data!L278</f>
        <v>Jay Feely</v>
      </c>
      <c r="K284" s="2">
        <f>$U$41+(VLOOKUP(J284,Estimates!$C$9:$F$35,4,FALSE)-$U$41)*VLOOKUP(J284,$T$45:$Z$80,5,FALSE)</f>
        <v>14.153780209591696</v>
      </c>
      <c r="L284" s="2">
        <f t="shared" si="26"/>
        <v>0.37260000000000004</v>
      </c>
      <c r="M284" s="13">
        <f t="shared" si="27"/>
        <v>0.99063402815967982</v>
      </c>
      <c r="N284" s="13">
        <f t="shared" si="28"/>
        <v>9.3659718403201753E-3</v>
      </c>
      <c r="O284" s="4">
        <f t="shared" si="29"/>
        <v>8.7721428513670493E-5</v>
      </c>
    </row>
    <row r="285" spans="1:15" x14ac:dyDescent="0.25">
      <c r="A285" s="1">
        <f>Forecast_Data!C279</f>
        <v>2013</v>
      </c>
      <c r="B285" s="1">
        <v>1</v>
      </c>
      <c r="C285" s="1">
        <f>Forecast_Data!E279</f>
        <v>0</v>
      </c>
      <c r="D285" s="1">
        <f>Forecast_Data!F279</f>
        <v>0</v>
      </c>
      <c r="E285" s="1">
        <f>Forecast_Data!G279</f>
        <v>0</v>
      </c>
      <c r="F285" s="1">
        <f>Forecast_Data!H279</f>
        <v>1</v>
      </c>
      <c r="G285" s="1">
        <f>Forecast_Data!I279</f>
        <v>0</v>
      </c>
      <c r="H285" s="1">
        <f>Forecast_Data!J279</f>
        <v>25</v>
      </c>
      <c r="I285" s="1">
        <f>Forecast_Data!K279</f>
        <v>1</v>
      </c>
      <c r="J285" s="1" t="str">
        <f>Forecast_Data!L279</f>
        <v>Jay Feely</v>
      </c>
      <c r="K285" s="2">
        <f>$U$41+(VLOOKUP(J285,Estimates!$C$9:$F$35,4,FALSE)-$U$41)*VLOOKUP(J285,$T$45:$Z$80,5,FALSE)</f>
        <v>14.153780209591696</v>
      </c>
      <c r="L285" s="2">
        <f t="shared" si="26"/>
        <v>0.37260000000000004</v>
      </c>
      <c r="M285" s="13">
        <f t="shared" si="27"/>
        <v>0.9773020889602968</v>
      </c>
      <c r="N285" s="13">
        <f t="shared" si="28"/>
        <v>2.26979110397032E-2</v>
      </c>
      <c r="O285" s="4">
        <f t="shared" si="29"/>
        <v>5.1519516556628039E-4</v>
      </c>
    </row>
    <row r="286" spans="1:15" x14ac:dyDescent="0.25">
      <c r="A286" s="1">
        <f>Forecast_Data!C280</f>
        <v>2013</v>
      </c>
      <c r="B286" s="1">
        <v>1</v>
      </c>
      <c r="C286" s="1">
        <f>Forecast_Data!E280</f>
        <v>0</v>
      </c>
      <c r="D286" s="1">
        <f>Forecast_Data!F280</f>
        <v>0</v>
      </c>
      <c r="E286" s="1">
        <f>Forecast_Data!G280</f>
        <v>0</v>
      </c>
      <c r="F286" s="1">
        <f>Forecast_Data!H280</f>
        <v>1</v>
      </c>
      <c r="G286" s="1">
        <f>Forecast_Data!I280</f>
        <v>0</v>
      </c>
      <c r="H286" s="1">
        <f>Forecast_Data!J280</f>
        <v>50</v>
      </c>
      <c r="I286" s="1">
        <f>Forecast_Data!K280</f>
        <v>0</v>
      </c>
      <c r="J286" s="1" t="str">
        <f>Forecast_Data!L280</f>
        <v>Jay Feely</v>
      </c>
      <c r="K286" s="2">
        <f>$U$41+(VLOOKUP(J286,Estimates!$C$9:$F$35,4,FALSE)-$U$41)*VLOOKUP(J286,$T$45:$Z$80,5,FALSE)</f>
        <v>14.153780209591696</v>
      </c>
      <c r="L286" s="2">
        <f t="shared" si="26"/>
        <v>0.37260000000000004</v>
      </c>
      <c r="M286" s="13">
        <f t="shared" si="27"/>
        <v>0.67346130819183314</v>
      </c>
      <c r="N286" s="13">
        <f t="shared" si="28"/>
        <v>-0.67346130819183314</v>
      </c>
      <c r="O286" s="4">
        <f t="shared" si="29"/>
        <v>0.45355013363145524</v>
      </c>
    </row>
    <row r="287" spans="1:15" x14ac:dyDescent="0.25">
      <c r="A287" s="1">
        <f>Forecast_Data!C281</f>
        <v>2013</v>
      </c>
      <c r="B287" s="1">
        <v>1</v>
      </c>
      <c r="C287" s="1">
        <f>Forecast_Data!E281</f>
        <v>0</v>
      </c>
      <c r="D287" s="1">
        <f>Forecast_Data!F281</f>
        <v>0</v>
      </c>
      <c r="E287" s="1">
        <f>Forecast_Data!G281</f>
        <v>0</v>
      </c>
      <c r="F287" s="1">
        <f>Forecast_Data!H281</f>
        <v>1</v>
      </c>
      <c r="G287" s="1">
        <f>Forecast_Data!I281</f>
        <v>0</v>
      </c>
      <c r="H287" s="1">
        <f>Forecast_Data!J281</f>
        <v>25</v>
      </c>
      <c r="I287" s="1">
        <f>Forecast_Data!K281</f>
        <v>0</v>
      </c>
      <c r="J287" s="1" t="str">
        <f>Forecast_Data!L281</f>
        <v>Jay Feely</v>
      </c>
      <c r="K287" s="2">
        <f>$U$41+(VLOOKUP(J287,Estimates!$C$9:$F$35,4,FALSE)-$U$41)*VLOOKUP(J287,$T$45:$Z$80,5,FALSE)</f>
        <v>14.153780209591696</v>
      </c>
      <c r="L287" s="2">
        <f t="shared" si="26"/>
        <v>0.37260000000000004</v>
      </c>
      <c r="M287" s="13">
        <f t="shared" si="27"/>
        <v>0.9773020889602968</v>
      </c>
      <c r="N287" s="13">
        <f t="shared" si="28"/>
        <v>-0.9773020889602968</v>
      </c>
      <c r="O287" s="4">
        <f t="shared" si="29"/>
        <v>0.95511937308615991</v>
      </c>
    </row>
    <row r="288" spans="1:15" x14ac:dyDescent="0.25">
      <c r="A288" s="1">
        <f>Forecast_Data!C282</f>
        <v>2012</v>
      </c>
      <c r="B288" s="1">
        <v>1</v>
      </c>
      <c r="C288" s="1">
        <f>Forecast_Data!E282</f>
        <v>0</v>
      </c>
      <c r="D288" s="1">
        <f>Forecast_Data!F282</f>
        <v>0</v>
      </c>
      <c r="E288" s="1">
        <f>Forecast_Data!G282</f>
        <v>0</v>
      </c>
      <c r="F288" s="1">
        <f>Forecast_Data!H282</f>
        <v>0</v>
      </c>
      <c r="G288" s="1">
        <f>Forecast_Data!I282</f>
        <v>0</v>
      </c>
      <c r="H288" s="1">
        <f>Forecast_Data!J282</f>
        <v>38</v>
      </c>
      <c r="I288" s="1">
        <f>Forecast_Data!K282</f>
        <v>1</v>
      </c>
      <c r="J288" s="1" t="str">
        <f>Forecast_Data!L282</f>
        <v>Jay Feely</v>
      </c>
      <c r="K288" s="2">
        <f>$U$41+(VLOOKUP(J288,Estimates!$C$9:$F$35,4,FALSE)-$U$41)*VLOOKUP(J288,$T$45:$Z$80,5,FALSE)</f>
        <v>14.153780209591696</v>
      </c>
      <c r="L288" s="2">
        <f t="shared" si="26"/>
        <v>0.3306</v>
      </c>
      <c r="M288" s="13">
        <f t="shared" si="27"/>
        <v>0.89344017019281285</v>
      </c>
      <c r="N288" s="13">
        <f t="shared" si="28"/>
        <v>0.10655982980718715</v>
      </c>
      <c r="O288" s="4">
        <f t="shared" si="29"/>
        <v>1.135499732853669E-2</v>
      </c>
    </row>
    <row r="289" spans="1:15" x14ac:dyDescent="0.25">
      <c r="A289" s="1">
        <f>Forecast_Data!C283</f>
        <v>2012</v>
      </c>
      <c r="B289" s="1">
        <v>1</v>
      </c>
      <c r="C289" s="1">
        <f>Forecast_Data!E283</f>
        <v>0</v>
      </c>
      <c r="D289" s="1">
        <f>Forecast_Data!F283</f>
        <v>0</v>
      </c>
      <c r="E289" s="1">
        <f>Forecast_Data!G283</f>
        <v>0</v>
      </c>
      <c r="F289" s="1">
        <f>Forecast_Data!H283</f>
        <v>0</v>
      </c>
      <c r="G289" s="1">
        <f>Forecast_Data!I283</f>
        <v>0</v>
      </c>
      <c r="H289" s="1">
        <f>Forecast_Data!J283</f>
        <v>47</v>
      </c>
      <c r="I289" s="1">
        <f>Forecast_Data!K283</f>
        <v>1</v>
      </c>
      <c r="J289" s="1" t="str">
        <f>Forecast_Data!L283</f>
        <v>Jay Feely</v>
      </c>
      <c r="K289" s="2">
        <f>$U$41+(VLOOKUP(J289,Estimates!$C$9:$F$35,4,FALSE)-$U$41)*VLOOKUP(J289,$T$45:$Z$80,5,FALSE)</f>
        <v>14.153780209591696</v>
      </c>
      <c r="L289" s="2">
        <f t="shared" si="26"/>
        <v>0.3306</v>
      </c>
      <c r="M289" s="13">
        <f t="shared" si="27"/>
        <v>0.77624495109174174</v>
      </c>
      <c r="N289" s="13">
        <f t="shared" si="28"/>
        <v>0.22375504890825826</v>
      </c>
      <c r="O289" s="4">
        <f t="shared" si="29"/>
        <v>5.0066321911937044E-2</v>
      </c>
    </row>
    <row r="290" spans="1:15" x14ac:dyDescent="0.25">
      <c r="A290" s="1">
        <f>Forecast_Data!C284</f>
        <v>2012</v>
      </c>
      <c r="B290" s="1">
        <v>1</v>
      </c>
      <c r="C290" s="1">
        <f>Forecast_Data!E284</f>
        <v>0</v>
      </c>
      <c r="D290" s="1">
        <f>Forecast_Data!F284</f>
        <v>0</v>
      </c>
      <c r="E290" s="1">
        <f>Forecast_Data!G284</f>
        <v>0</v>
      </c>
      <c r="F290" s="1">
        <f>Forecast_Data!H284</f>
        <v>1</v>
      </c>
      <c r="G290" s="1">
        <f>Forecast_Data!I284</f>
        <v>0</v>
      </c>
      <c r="H290" s="1">
        <f>Forecast_Data!J284</f>
        <v>28</v>
      </c>
      <c r="I290" s="1">
        <f>Forecast_Data!K284</f>
        <v>1</v>
      </c>
      <c r="J290" s="1" t="str">
        <f>Forecast_Data!L284</f>
        <v>Jay Feely</v>
      </c>
      <c r="K290" s="2">
        <f>$U$41+(VLOOKUP(J290,Estimates!$C$9:$F$35,4,FALSE)-$U$41)*VLOOKUP(J290,$T$45:$Z$80,5,FALSE)</f>
        <v>14.153780209591696</v>
      </c>
      <c r="L290" s="2">
        <f t="shared" si="26"/>
        <v>0.3306</v>
      </c>
      <c r="M290" s="13">
        <f t="shared" si="27"/>
        <v>0.95987392606192523</v>
      </c>
      <c r="N290" s="13">
        <f t="shared" si="28"/>
        <v>4.0126073938074769E-2</v>
      </c>
      <c r="O290" s="4">
        <f t="shared" si="29"/>
        <v>1.6101018096838433E-3</v>
      </c>
    </row>
    <row r="291" spans="1:15" x14ac:dyDescent="0.25">
      <c r="A291" s="1">
        <f>Forecast_Data!C285</f>
        <v>2012</v>
      </c>
      <c r="B291" s="1">
        <v>1</v>
      </c>
      <c r="C291" s="1">
        <f>Forecast_Data!E285</f>
        <v>0</v>
      </c>
      <c r="D291" s="1">
        <f>Forecast_Data!F285</f>
        <v>1</v>
      </c>
      <c r="E291" s="1">
        <f>Forecast_Data!G285</f>
        <v>0</v>
      </c>
      <c r="F291" s="1">
        <f>Forecast_Data!H285</f>
        <v>0</v>
      </c>
      <c r="G291" s="1">
        <f>Forecast_Data!I285</f>
        <v>0</v>
      </c>
      <c r="H291" s="1">
        <f>Forecast_Data!J285</f>
        <v>20</v>
      </c>
      <c r="I291" s="1">
        <f>Forecast_Data!K285</f>
        <v>1</v>
      </c>
      <c r="J291" s="1" t="str">
        <f>Forecast_Data!L285</f>
        <v>Jay Feely</v>
      </c>
      <c r="K291" s="2">
        <f>$U$41+(VLOOKUP(J291,Estimates!$C$9:$F$35,4,FALSE)-$U$41)*VLOOKUP(J291,$T$45:$Z$80,5,FALSE)</f>
        <v>14.153780209591696</v>
      </c>
      <c r="L291" s="2">
        <f t="shared" si="26"/>
        <v>0.3306</v>
      </c>
      <c r="M291" s="13">
        <f t="shared" si="27"/>
        <v>0.99141949941562513</v>
      </c>
      <c r="N291" s="13">
        <f t="shared" si="28"/>
        <v>8.5805005843748727E-3</v>
      </c>
      <c r="O291" s="4">
        <f t="shared" si="29"/>
        <v>7.3624990278457528E-5</v>
      </c>
    </row>
    <row r="292" spans="1:15" x14ac:dyDescent="0.25">
      <c r="A292" s="1">
        <f>Forecast_Data!C286</f>
        <v>2012</v>
      </c>
      <c r="B292" s="1">
        <v>1</v>
      </c>
      <c r="C292" s="1">
        <f>Forecast_Data!E286</f>
        <v>0</v>
      </c>
      <c r="D292" s="1">
        <f>Forecast_Data!F286</f>
        <v>1</v>
      </c>
      <c r="E292" s="1">
        <f>Forecast_Data!G286</f>
        <v>0</v>
      </c>
      <c r="F292" s="1">
        <f>Forecast_Data!H286</f>
        <v>0</v>
      </c>
      <c r="G292" s="1">
        <f>Forecast_Data!I286</f>
        <v>0</v>
      </c>
      <c r="H292" s="1">
        <f>Forecast_Data!J286</f>
        <v>48</v>
      </c>
      <c r="I292" s="1">
        <f>Forecast_Data!K286</f>
        <v>1</v>
      </c>
      <c r="J292" s="1" t="str">
        <f>Forecast_Data!L286</f>
        <v>Jay Feely</v>
      </c>
      <c r="K292" s="2">
        <f>$U$41+(VLOOKUP(J292,Estimates!$C$9:$F$35,4,FALSE)-$U$41)*VLOOKUP(J292,$T$45:$Z$80,5,FALSE)</f>
        <v>14.153780209591696</v>
      </c>
      <c r="L292" s="2">
        <f t="shared" si="26"/>
        <v>0.3306</v>
      </c>
      <c r="M292" s="13">
        <f t="shared" si="27"/>
        <v>0.6848233694365532</v>
      </c>
      <c r="N292" s="13">
        <f t="shared" si="28"/>
        <v>0.3151766305634468</v>
      </c>
      <c r="O292" s="4">
        <f t="shared" si="29"/>
        <v>9.9336308453327429E-2</v>
      </c>
    </row>
    <row r="293" spans="1:15" x14ac:dyDescent="0.25">
      <c r="A293" s="1">
        <f>Forecast_Data!C287</f>
        <v>2012</v>
      </c>
      <c r="B293" s="1">
        <v>1</v>
      </c>
      <c r="C293" s="1">
        <f>Forecast_Data!E287</f>
        <v>0</v>
      </c>
      <c r="D293" s="1">
        <f>Forecast_Data!F287</f>
        <v>1</v>
      </c>
      <c r="E293" s="1">
        <f>Forecast_Data!G287</f>
        <v>0</v>
      </c>
      <c r="F293" s="1">
        <f>Forecast_Data!H287</f>
        <v>0</v>
      </c>
      <c r="G293" s="1">
        <f>Forecast_Data!I287</f>
        <v>0</v>
      </c>
      <c r="H293" s="1">
        <f>Forecast_Data!J287</f>
        <v>35</v>
      </c>
      <c r="I293" s="1">
        <f>Forecast_Data!K287</f>
        <v>1</v>
      </c>
      <c r="J293" s="1" t="str">
        <f>Forecast_Data!L287</f>
        <v>Jay Feely</v>
      </c>
      <c r="K293" s="2">
        <f>$U$41+(VLOOKUP(J293,Estimates!$C$9:$F$35,4,FALSE)-$U$41)*VLOOKUP(J293,$T$45:$Z$80,5,FALSE)</f>
        <v>14.153780209591696</v>
      </c>
      <c r="L293" s="2">
        <f t="shared" si="26"/>
        <v>0.3306</v>
      </c>
      <c r="M293" s="13">
        <f t="shared" si="27"/>
        <v>0.88951757058378955</v>
      </c>
      <c r="N293" s="13">
        <f t="shared" si="28"/>
        <v>0.11048242941621045</v>
      </c>
      <c r="O293" s="4">
        <f t="shared" si="29"/>
        <v>1.2206367209707924E-2</v>
      </c>
    </row>
    <row r="294" spans="1:15" x14ac:dyDescent="0.25">
      <c r="A294" s="1">
        <f>Forecast_Data!C288</f>
        <v>2012</v>
      </c>
      <c r="B294" s="1">
        <v>1</v>
      </c>
      <c r="C294" s="1">
        <f>Forecast_Data!E288</f>
        <v>0</v>
      </c>
      <c r="D294" s="1">
        <f>Forecast_Data!F288</f>
        <v>0</v>
      </c>
      <c r="E294" s="1">
        <f>Forecast_Data!G288</f>
        <v>0</v>
      </c>
      <c r="F294" s="1">
        <f>Forecast_Data!H288</f>
        <v>1</v>
      </c>
      <c r="G294" s="1">
        <f>Forecast_Data!I288</f>
        <v>0</v>
      </c>
      <c r="H294" s="1">
        <f>Forecast_Data!J288</f>
        <v>51</v>
      </c>
      <c r="I294" s="1">
        <f>Forecast_Data!K288</f>
        <v>1</v>
      </c>
      <c r="J294" s="1" t="str">
        <f>Forecast_Data!L288</f>
        <v>Jay Feely</v>
      </c>
      <c r="K294" s="2">
        <f>$U$41+(VLOOKUP(J294,Estimates!$C$9:$F$35,4,FALSE)-$U$41)*VLOOKUP(J294,$T$45:$Z$80,5,FALSE)</f>
        <v>14.153780209591696</v>
      </c>
      <c r="L294" s="2">
        <f t="shared" si="26"/>
        <v>0.3306</v>
      </c>
      <c r="M294" s="13">
        <f t="shared" si="27"/>
        <v>0.63697960896007821</v>
      </c>
      <c r="N294" s="13">
        <f t="shared" si="28"/>
        <v>0.36302039103992179</v>
      </c>
      <c r="O294" s="4">
        <f t="shared" si="29"/>
        <v>0.13178380431077771</v>
      </c>
    </row>
    <row r="295" spans="1:15" x14ac:dyDescent="0.25">
      <c r="A295" s="1">
        <f>Forecast_Data!C289</f>
        <v>2012</v>
      </c>
      <c r="B295" s="1">
        <v>1</v>
      </c>
      <c r="C295" s="1">
        <f>Forecast_Data!E289</f>
        <v>0</v>
      </c>
      <c r="D295" s="1">
        <f>Forecast_Data!F289</f>
        <v>0</v>
      </c>
      <c r="E295" s="1">
        <f>Forecast_Data!G289</f>
        <v>0</v>
      </c>
      <c r="F295" s="1">
        <f>Forecast_Data!H289</f>
        <v>1</v>
      </c>
      <c r="G295" s="1">
        <f>Forecast_Data!I289</f>
        <v>0</v>
      </c>
      <c r="H295" s="1">
        <f>Forecast_Data!J289</f>
        <v>35</v>
      </c>
      <c r="I295" s="1">
        <f>Forecast_Data!K289</f>
        <v>1</v>
      </c>
      <c r="J295" s="1" t="str">
        <f>Forecast_Data!L289</f>
        <v>Jay Feely</v>
      </c>
      <c r="K295" s="2">
        <f>$U$41+(VLOOKUP(J295,Estimates!$C$9:$F$35,4,FALSE)-$U$41)*VLOOKUP(J295,$T$45:$Z$80,5,FALSE)</f>
        <v>14.153780209591696</v>
      </c>
      <c r="L295" s="2">
        <f t="shared" si="26"/>
        <v>0.3306</v>
      </c>
      <c r="M295" s="13">
        <f t="shared" si="27"/>
        <v>0.90161647287907254</v>
      </c>
      <c r="N295" s="13">
        <f t="shared" si="28"/>
        <v>9.8383527120927461E-2</v>
      </c>
      <c r="O295" s="4">
        <f t="shared" si="29"/>
        <v>9.6793184087542693E-3</v>
      </c>
    </row>
    <row r="296" spans="1:15" x14ac:dyDescent="0.25">
      <c r="A296" s="1">
        <f>Forecast_Data!C290</f>
        <v>2012</v>
      </c>
      <c r="B296" s="1">
        <v>1</v>
      </c>
      <c r="C296" s="1">
        <f>Forecast_Data!E290</f>
        <v>0</v>
      </c>
      <c r="D296" s="1">
        <f>Forecast_Data!F290</f>
        <v>0</v>
      </c>
      <c r="E296" s="1">
        <f>Forecast_Data!G290</f>
        <v>0</v>
      </c>
      <c r="F296" s="1">
        <f>Forecast_Data!H290</f>
        <v>1</v>
      </c>
      <c r="G296" s="1">
        <f>Forecast_Data!I290</f>
        <v>0</v>
      </c>
      <c r="H296" s="1">
        <f>Forecast_Data!J290</f>
        <v>31</v>
      </c>
      <c r="I296" s="1">
        <f>Forecast_Data!K290</f>
        <v>1</v>
      </c>
      <c r="J296" s="1" t="str">
        <f>Forecast_Data!L290</f>
        <v>Jay Feely</v>
      </c>
      <c r="K296" s="2">
        <f>$U$41+(VLOOKUP(J296,Estimates!$C$9:$F$35,4,FALSE)-$U$41)*VLOOKUP(J296,$T$45:$Z$80,5,FALSE)</f>
        <v>14.153780209591696</v>
      </c>
      <c r="L296" s="2">
        <f t="shared" si="26"/>
        <v>0.3306</v>
      </c>
      <c r="M296" s="13">
        <f t="shared" si="27"/>
        <v>0.93808713439175295</v>
      </c>
      <c r="N296" s="13">
        <f t="shared" si="28"/>
        <v>6.1912865608247047E-2</v>
      </c>
      <c r="O296" s="4">
        <f t="shared" si="29"/>
        <v>3.8332029278248599E-3</v>
      </c>
    </row>
    <row r="297" spans="1:15" x14ac:dyDescent="0.25">
      <c r="A297" s="1">
        <f>Forecast_Data!C291</f>
        <v>2013</v>
      </c>
      <c r="B297" s="1">
        <v>1</v>
      </c>
      <c r="C297" s="1">
        <f>Forecast_Data!E291</f>
        <v>0</v>
      </c>
      <c r="D297" s="1">
        <f>Forecast_Data!F291</f>
        <v>0</v>
      </c>
      <c r="E297" s="1">
        <f>Forecast_Data!G291</f>
        <v>0</v>
      </c>
      <c r="F297" s="1">
        <f>Forecast_Data!H291</f>
        <v>1</v>
      </c>
      <c r="G297" s="1">
        <f>Forecast_Data!I291</f>
        <v>0</v>
      </c>
      <c r="H297" s="1">
        <f>Forecast_Data!J291</f>
        <v>42</v>
      </c>
      <c r="I297" s="1">
        <f>Forecast_Data!K291</f>
        <v>1</v>
      </c>
      <c r="J297" s="1" t="str">
        <f>Forecast_Data!L291</f>
        <v>Jay Feely</v>
      </c>
      <c r="K297" s="2">
        <f>$U$41+(VLOOKUP(J297,Estimates!$C$9:$F$35,4,FALSE)-$U$41)*VLOOKUP(J297,$T$45:$Z$80,5,FALSE)</f>
        <v>14.153780209591696</v>
      </c>
      <c r="L297" s="2">
        <f t="shared" si="26"/>
        <v>0.37260000000000004</v>
      </c>
      <c r="M297" s="13">
        <f t="shared" si="27"/>
        <v>0.8240497615697856</v>
      </c>
      <c r="N297" s="13">
        <f t="shared" si="28"/>
        <v>0.1759502384302144</v>
      </c>
      <c r="O297" s="4">
        <f t="shared" si="29"/>
        <v>3.0958486403649295E-2</v>
      </c>
    </row>
    <row r="298" spans="1:15" x14ac:dyDescent="0.25">
      <c r="A298" s="1">
        <f>Forecast_Data!C292</f>
        <v>2013</v>
      </c>
      <c r="B298" s="1">
        <v>1</v>
      </c>
      <c r="C298" s="1">
        <f>Forecast_Data!E292</f>
        <v>0</v>
      </c>
      <c r="D298" s="1">
        <f>Forecast_Data!F292</f>
        <v>0</v>
      </c>
      <c r="E298" s="1">
        <f>Forecast_Data!G292</f>
        <v>0</v>
      </c>
      <c r="F298" s="1">
        <f>Forecast_Data!H292</f>
        <v>1</v>
      </c>
      <c r="G298" s="1">
        <f>Forecast_Data!I292</f>
        <v>0</v>
      </c>
      <c r="H298" s="1">
        <f>Forecast_Data!J292</f>
        <v>27</v>
      </c>
      <c r="I298" s="1">
        <f>Forecast_Data!K292</f>
        <v>1</v>
      </c>
      <c r="J298" s="1" t="str">
        <f>Forecast_Data!L292</f>
        <v>Jay Feely</v>
      </c>
      <c r="K298" s="2">
        <f>$U$41+(VLOOKUP(J298,Estimates!$C$9:$F$35,4,FALSE)-$U$41)*VLOOKUP(J298,$T$45:$Z$80,5,FALSE)</f>
        <v>14.153780209591696</v>
      </c>
      <c r="L298" s="2">
        <f t="shared" si="26"/>
        <v>0.37260000000000004</v>
      </c>
      <c r="M298" s="13">
        <f t="shared" si="27"/>
        <v>0.96732310700115709</v>
      </c>
      <c r="N298" s="13">
        <f t="shared" si="28"/>
        <v>3.267689299884291E-2</v>
      </c>
      <c r="O298" s="4">
        <f t="shared" si="29"/>
        <v>1.0677793360578287E-3</v>
      </c>
    </row>
    <row r="299" spans="1:15" x14ac:dyDescent="0.25">
      <c r="A299" s="1">
        <f>Forecast_Data!C293</f>
        <v>2013</v>
      </c>
      <c r="B299" s="1">
        <v>1</v>
      </c>
      <c r="C299" s="1">
        <f>Forecast_Data!E293</f>
        <v>0</v>
      </c>
      <c r="D299" s="1">
        <f>Forecast_Data!F293</f>
        <v>0</v>
      </c>
      <c r="E299" s="1">
        <f>Forecast_Data!G293</f>
        <v>0</v>
      </c>
      <c r="F299" s="1">
        <f>Forecast_Data!H293</f>
        <v>1</v>
      </c>
      <c r="G299" s="1">
        <f>Forecast_Data!I293</f>
        <v>0</v>
      </c>
      <c r="H299" s="1">
        <f>Forecast_Data!J293</f>
        <v>49</v>
      </c>
      <c r="I299" s="1">
        <f>Forecast_Data!K293</f>
        <v>1</v>
      </c>
      <c r="J299" s="1" t="str">
        <f>Forecast_Data!L293</f>
        <v>Jay Feely</v>
      </c>
      <c r="K299" s="2">
        <f>$U$41+(VLOOKUP(J299,Estimates!$C$9:$F$35,4,FALSE)-$U$41)*VLOOKUP(J299,$T$45:$Z$80,5,FALSE)</f>
        <v>14.153780209591696</v>
      </c>
      <c r="L299" s="2">
        <f t="shared" si="26"/>
        <v>0.37260000000000004</v>
      </c>
      <c r="M299" s="13">
        <f t="shared" si="27"/>
        <v>0.69805732382696795</v>
      </c>
      <c r="N299" s="13">
        <f t="shared" si="28"/>
        <v>0.30194267617303205</v>
      </c>
      <c r="O299" s="4">
        <f t="shared" si="29"/>
        <v>9.1169379694532496E-2</v>
      </c>
    </row>
    <row r="300" spans="1:15" x14ac:dyDescent="0.25">
      <c r="A300" s="1">
        <f>Forecast_Data!C294</f>
        <v>2013</v>
      </c>
      <c r="B300" s="1">
        <v>1</v>
      </c>
      <c r="C300" s="1">
        <f>Forecast_Data!E294</f>
        <v>0</v>
      </c>
      <c r="D300" s="1">
        <f>Forecast_Data!F294</f>
        <v>0</v>
      </c>
      <c r="E300" s="1">
        <f>Forecast_Data!G294</f>
        <v>0</v>
      </c>
      <c r="F300" s="1">
        <f>Forecast_Data!H294</f>
        <v>1</v>
      </c>
      <c r="G300" s="1">
        <f>Forecast_Data!I294</f>
        <v>0</v>
      </c>
      <c r="H300" s="1">
        <f>Forecast_Data!J294</f>
        <v>52</v>
      </c>
      <c r="I300" s="1">
        <f>Forecast_Data!K294</f>
        <v>1</v>
      </c>
      <c r="J300" s="1" t="str">
        <f>Forecast_Data!L294</f>
        <v>Jay Feely</v>
      </c>
      <c r="K300" s="2">
        <f>$U$41+(VLOOKUP(J300,Estimates!$C$9:$F$35,4,FALSE)-$U$41)*VLOOKUP(J300,$T$45:$Z$80,5,FALSE)</f>
        <v>14.153780209591696</v>
      </c>
      <c r="L300" s="2">
        <f t="shared" si="26"/>
        <v>0.37260000000000004</v>
      </c>
      <c r="M300" s="13">
        <f t="shared" si="27"/>
        <v>0.61740714233368799</v>
      </c>
      <c r="N300" s="13">
        <f t="shared" si="28"/>
        <v>0.38259285766631201</v>
      </c>
      <c r="O300" s="4">
        <f t="shared" si="29"/>
        <v>0.14637729473727487</v>
      </c>
    </row>
    <row r="301" spans="1:15" x14ac:dyDescent="0.25">
      <c r="A301" s="1">
        <f>Forecast_Data!C295</f>
        <v>2013</v>
      </c>
      <c r="B301" s="1">
        <v>1</v>
      </c>
      <c r="C301" s="1">
        <f>Forecast_Data!E295</f>
        <v>0</v>
      </c>
      <c r="D301" s="1">
        <f>Forecast_Data!F295</f>
        <v>0</v>
      </c>
      <c r="E301" s="1">
        <f>Forecast_Data!G295</f>
        <v>0</v>
      </c>
      <c r="F301" s="1">
        <f>Forecast_Data!H295</f>
        <v>1</v>
      </c>
      <c r="G301" s="1">
        <f>Forecast_Data!I295</f>
        <v>0</v>
      </c>
      <c r="H301" s="1">
        <f>Forecast_Data!J295</f>
        <v>22</v>
      </c>
      <c r="I301" s="1">
        <f>Forecast_Data!K295</f>
        <v>1</v>
      </c>
      <c r="J301" s="1" t="str">
        <f>Forecast_Data!L295</f>
        <v>Jay Feely</v>
      </c>
      <c r="K301" s="2">
        <f>$U$41+(VLOOKUP(J301,Estimates!$C$9:$F$35,4,FALSE)-$U$41)*VLOOKUP(J301,$T$45:$Z$80,5,FALSE)</f>
        <v>14.153780209591696</v>
      </c>
      <c r="L301" s="2">
        <f t="shared" si="26"/>
        <v>0.37260000000000004</v>
      </c>
      <c r="M301" s="13">
        <f t="shared" si="27"/>
        <v>0.98806364823106685</v>
      </c>
      <c r="N301" s="13">
        <f t="shared" si="28"/>
        <v>1.1936351768933151E-2</v>
      </c>
      <c r="O301" s="4">
        <f t="shared" si="29"/>
        <v>1.4247649355171357E-4</v>
      </c>
    </row>
    <row r="302" spans="1:15" x14ac:dyDescent="0.25">
      <c r="A302" s="1">
        <f>Forecast_Data!C296</f>
        <v>2013</v>
      </c>
      <c r="B302" s="1">
        <v>1</v>
      </c>
      <c r="C302" s="1">
        <f>Forecast_Data!E296</f>
        <v>0</v>
      </c>
      <c r="D302" s="1">
        <f>Forecast_Data!F296</f>
        <v>0</v>
      </c>
      <c r="E302" s="1">
        <f>Forecast_Data!G296</f>
        <v>0</v>
      </c>
      <c r="F302" s="1">
        <f>Forecast_Data!H296</f>
        <v>1</v>
      </c>
      <c r="G302" s="1">
        <f>Forecast_Data!I296</f>
        <v>0</v>
      </c>
      <c r="H302" s="1">
        <f>Forecast_Data!J296</f>
        <v>21</v>
      </c>
      <c r="I302" s="1">
        <f>Forecast_Data!K296</f>
        <v>1</v>
      </c>
      <c r="J302" s="1" t="str">
        <f>Forecast_Data!L296</f>
        <v>Jay Feely</v>
      </c>
      <c r="K302" s="2">
        <f>$U$41+(VLOOKUP(J302,Estimates!$C$9:$F$35,4,FALSE)-$U$41)*VLOOKUP(J302,$T$45:$Z$80,5,FALSE)</f>
        <v>14.153780209591696</v>
      </c>
      <c r="L302" s="2">
        <f t="shared" si="26"/>
        <v>0.37260000000000004</v>
      </c>
      <c r="M302" s="13">
        <f t="shared" si="27"/>
        <v>0.99063402815967982</v>
      </c>
      <c r="N302" s="13">
        <f t="shared" si="28"/>
        <v>9.3659718403201753E-3</v>
      </c>
      <c r="O302" s="4">
        <f t="shared" si="29"/>
        <v>8.7721428513670493E-5</v>
      </c>
    </row>
    <row r="303" spans="1:15" x14ac:dyDescent="0.25">
      <c r="A303" s="1">
        <f>Forecast_Data!C297</f>
        <v>2013</v>
      </c>
      <c r="B303" s="1">
        <v>1</v>
      </c>
      <c r="C303" s="1">
        <f>Forecast_Data!E297</f>
        <v>0</v>
      </c>
      <c r="D303" s="1">
        <f>Forecast_Data!F297</f>
        <v>0</v>
      </c>
      <c r="E303" s="1">
        <f>Forecast_Data!G297</f>
        <v>0</v>
      </c>
      <c r="F303" s="1">
        <f>Forecast_Data!H297</f>
        <v>1</v>
      </c>
      <c r="G303" s="1">
        <f>Forecast_Data!I297</f>
        <v>0</v>
      </c>
      <c r="H303" s="1">
        <f>Forecast_Data!J297</f>
        <v>32</v>
      </c>
      <c r="I303" s="1">
        <f>Forecast_Data!K297</f>
        <v>1</v>
      </c>
      <c r="J303" s="1" t="str">
        <f>Forecast_Data!L297</f>
        <v>Jay Feely</v>
      </c>
      <c r="K303" s="2">
        <f>$U$41+(VLOOKUP(J303,Estimates!$C$9:$F$35,4,FALSE)-$U$41)*VLOOKUP(J303,$T$45:$Z$80,5,FALSE)</f>
        <v>14.153780209591696</v>
      </c>
      <c r="L303" s="2">
        <f t="shared" si="26"/>
        <v>0.37260000000000004</v>
      </c>
      <c r="M303" s="13">
        <f t="shared" si="27"/>
        <v>0.93241814804416823</v>
      </c>
      <c r="N303" s="13">
        <f t="shared" si="28"/>
        <v>6.7581851955831773E-2</v>
      </c>
      <c r="O303" s="4">
        <f t="shared" si="29"/>
        <v>4.5673067137799632E-3</v>
      </c>
    </row>
    <row r="304" spans="1:15" x14ac:dyDescent="0.25">
      <c r="A304" s="1">
        <f>Forecast_Data!C298</f>
        <v>2013</v>
      </c>
      <c r="B304" s="1">
        <v>1</v>
      </c>
      <c r="C304" s="1">
        <f>Forecast_Data!E298</f>
        <v>0</v>
      </c>
      <c r="D304" s="1">
        <f>Forecast_Data!F298</f>
        <v>1</v>
      </c>
      <c r="E304" s="1">
        <f>Forecast_Data!G298</f>
        <v>0</v>
      </c>
      <c r="F304" s="1">
        <f>Forecast_Data!H298</f>
        <v>1</v>
      </c>
      <c r="G304" s="1">
        <f>Forecast_Data!I298</f>
        <v>0</v>
      </c>
      <c r="H304" s="1">
        <f>Forecast_Data!J298</f>
        <v>25</v>
      </c>
      <c r="I304" s="1">
        <f>Forecast_Data!K298</f>
        <v>1</v>
      </c>
      <c r="J304" s="1" t="str">
        <f>Forecast_Data!L298</f>
        <v>Jay Feely</v>
      </c>
      <c r="K304" s="2">
        <f>$U$41+(VLOOKUP(J304,Estimates!$C$9:$F$35,4,FALSE)-$U$41)*VLOOKUP(J304,$T$45:$Z$80,5,FALSE)</f>
        <v>14.153780209591696</v>
      </c>
      <c r="L304" s="2">
        <f t="shared" si="26"/>
        <v>0.37260000000000004</v>
      </c>
      <c r="M304" s="13">
        <f t="shared" si="27"/>
        <v>0.96770648644376922</v>
      </c>
      <c r="N304" s="13">
        <f t="shared" si="28"/>
        <v>3.229351355623078E-2</v>
      </c>
      <c r="O304" s="4">
        <f t="shared" si="29"/>
        <v>1.0428710178064611E-3</v>
      </c>
    </row>
    <row r="305" spans="1:15" x14ac:dyDescent="0.25">
      <c r="A305" s="1">
        <f>Forecast_Data!C299</f>
        <v>2013</v>
      </c>
      <c r="B305" s="1">
        <v>1</v>
      </c>
      <c r="C305" s="1">
        <f>Forecast_Data!E299</f>
        <v>0</v>
      </c>
      <c r="D305" s="1">
        <f>Forecast_Data!F299</f>
        <v>1</v>
      </c>
      <c r="E305" s="1">
        <f>Forecast_Data!G299</f>
        <v>0</v>
      </c>
      <c r="F305" s="1">
        <f>Forecast_Data!H299</f>
        <v>1</v>
      </c>
      <c r="G305" s="1">
        <f>Forecast_Data!I299</f>
        <v>0</v>
      </c>
      <c r="H305" s="1">
        <f>Forecast_Data!J299</f>
        <v>47</v>
      </c>
      <c r="I305" s="1">
        <f>Forecast_Data!K299</f>
        <v>1</v>
      </c>
      <c r="J305" s="1" t="str">
        <f>Forecast_Data!L299</f>
        <v>Jay Feely</v>
      </c>
      <c r="K305" s="2">
        <f>$U$41+(VLOOKUP(J305,Estimates!$C$9:$F$35,4,FALSE)-$U$41)*VLOOKUP(J305,$T$45:$Z$80,5,FALSE)</f>
        <v>14.153780209591696</v>
      </c>
      <c r="L305" s="2">
        <f t="shared" si="26"/>
        <v>0.37260000000000004</v>
      </c>
      <c r="M305" s="13">
        <f t="shared" si="27"/>
        <v>0.66607555257430762</v>
      </c>
      <c r="N305" s="13">
        <f t="shared" si="28"/>
        <v>0.33392444742569238</v>
      </c>
      <c r="O305" s="4">
        <f t="shared" si="29"/>
        <v>0.111505536588554</v>
      </c>
    </row>
    <row r="306" spans="1:15" x14ac:dyDescent="0.25">
      <c r="A306" s="1">
        <f>Forecast_Data!C300</f>
        <v>2013</v>
      </c>
      <c r="B306" s="1">
        <v>1</v>
      </c>
      <c r="C306" s="1">
        <f>Forecast_Data!E300</f>
        <v>0</v>
      </c>
      <c r="D306" s="1">
        <f>Forecast_Data!F300</f>
        <v>1</v>
      </c>
      <c r="E306" s="1">
        <f>Forecast_Data!G300</f>
        <v>0</v>
      </c>
      <c r="F306" s="1">
        <f>Forecast_Data!H300</f>
        <v>1</v>
      </c>
      <c r="G306" s="1">
        <f>Forecast_Data!I300</f>
        <v>0</v>
      </c>
      <c r="H306" s="1">
        <f>Forecast_Data!J300</f>
        <v>41</v>
      </c>
      <c r="I306" s="1">
        <f>Forecast_Data!K300</f>
        <v>1</v>
      </c>
      <c r="J306" s="1" t="str">
        <f>Forecast_Data!L300</f>
        <v>Jay Feely</v>
      </c>
      <c r="K306" s="2">
        <f>$U$41+(VLOOKUP(J306,Estimates!$C$9:$F$35,4,FALSE)-$U$41)*VLOOKUP(J306,$T$45:$Z$80,5,FALSE)</f>
        <v>14.153780209591696</v>
      </c>
      <c r="L306" s="2">
        <f t="shared" si="26"/>
        <v>0.37260000000000004</v>
      </c>
      <c r="M306" s="13">
        <f t="shared" si="27"/>
        <v>0.78201507926921676</v>
      </c>
      <c r="N306" s="13">
        <f t="shared" si="28"/>
        <v>0.21798492073078324</v>
      </c>
      <c r="O306" s="4">
        <f t="shared" si="29"/>
        <v>4.751742566600585E-2</v>
      </c>
    </row>
    <row r="307" spans="1:15" x14ac:dyDescent="0.25">
      <c r="A307" s="1">
        <f>Forecast_Data!C301</f>
        <v>2013</v>
      </c>
      <c r="B307" s="1">
        <v>1</v>
      </c>
      <c r="C307" s="1">
        <f>Forecast_Data!E301</f>
        <v>0</v>
      </c>
      <c r="D307" s="1">
        <f>Forecast_Data!F301</f>
        <v>1</v>
      </c>
      <c r="E307" s="1">
        <f>Forecast_Data!G301</f>
        <v>0</v>
      </c>
      <c r="F307" s="1">
        <f>Forecast_Data!H301</f>
        <v>0</v>
      </c>
      <c r="G307" s="1">
        <f>Forecast_Data!I301</f>
        <v>0</v>
      </c>
      <c r="H307" s="1">
        <f>Forecast_Data!J301</f>
        <v>39</v>
      </c>
      <c r="I307" s="1">
        <f>Forecast_Data!K301</f>
        <v>1</v>
      </c>
      <c r="J307" s="1" t="str">
        <f>Forecast_Data!L301</f>
        <v>Jay Feely</v>
      </c>
      <c r="K307" s="2">
        <f>$U$41+(VLOOKUP(J307,Estimates!$C$9:$F$35,4,FALSE)-$U$41)*VLOOKUP(J307,$T$45:$Z$80,5,FALSE)</f>
        <v>14.153780209591696</v>
      </c>
      <c r="L307" s="2">
        <f t="shared" si="26"/>
        <v>0.37260000000000004</v>
      </c>
      <c r="M307" s="13">
        <f t="shared" si="27"/>
        <v>0.84623960074160887</v>
      </c>
      <c r="N307" s="13">
        <f t="shared" si="28"/>
        <v>0.15376039925839113</v>
      </c>
      <c r="O307" s="4">
        <f t="shared" si="29"/>
        <v>2.3642260380099849E-2</v>
      </c>
    </row>
    <row r="308" spans="1:15" x14ac:dyDescent="0.25">
      <c r="A308" s="1">
        <f>Forecast_Data!C302</f>
        <v>2013</v>
      </c>
      <c r="B308" s="1">
        <v>1</v>
      </c>
      <c r="C308" s="1">
        <f>Forecast_Data!E302</f>
        <v>0</v>
      </c>
      <c r="D308" s="1">
        <f>Forecast_Data!F302</f>
        <v>1</v>
      </c>
      <c r="E308" s="1">
        <f>Forecast_Data!G302</f>
        <v>0</v>
      </c>
      <c r="F308" s="1">
        <f>Forecast_Data!H302</f>
        <v>0</v>
      </c>
      <c r="G308" s="1">
        <f>Forecast_Data!I302</f>
        <v>0</v>
      </c>
      <c r="H308" s="1">
        <f>Forecast_Data!J302</f>
        <v>46</v>
      </c>
      <c r="I308" s="1">
        <f>Forecast_Data!K302</f>
        <v>1</v>
      </c>
      <c r="J308" s="1" t="str">
        <f>Forecast_Data!L302</f>
        <v>Jay Feely</v>
      </c>
      <c r="K308" s="2">
        <f>$U$41+(VLOOKUP(J308,Estimates!$C$9:$F$35,4,FALSE)-$U$41)*VLOOKUP(J308,$T$45:$Z$80,5,FALSE)</f>
        <v>14.153780209591696</v>
      </c>
      <c r="L308" s="2">
        <f t="shared" si="26"/>
        <v>0.37260000000000004</v>
      </c>
      <c r="M308" s="13">
        <f t="shared" si="27"/>
        <v>0.73605251402079164</v>
      </c>
      <c r="N308" s="13">
        <f t="shared" si="28"/>
        <v>0.26394748597920836</v>
      </c>
      <c r="O308" s="4">
        <f t="shared" si="29"/>
        <v>6.9668275354744388E-2</v>
      </c>
    </row>
    <row r="309" spans="1:15" x14ac:dyDescent="0.25">
      <c r="A309" s="1">
        <f>Forecast_Data!C303</f>
        <v>2013</v>
      </c>
      <c r="B309" s="1">
        <v>1</v>
      </c>
      <c r="C309" s="1">
        <f>Forecast_Data!E303</f>
        <v>0</v>
      </c>
      <c r="D309" s="1">
        <f>Forecast_Data!F303</f>
        <v>1</v>
      </c>
      <c r="E309" s="1">
        <f>Forecast_Data!G303</f>
        <v>0</v>
      </c>
      <c r="F309" s="1">
        <f>Forecast_Data!H303</f>
        <v>0</v>
      </c>
      <c r="G309" s="1">
        <f>Forecast_Data!I303</f>
        <v>0</v>
      </c>
      <c r="H309" s="1">
        <f>Forecast_Data!J303</f>
        <v>26</v>
      </c>
      <c r="I309" s="1">
        <f>Forecast_Data!K303</f>
        <v>1</v>
      </c>
      <c r="J309" s="1" t="str">
        <f>Forecast_Data!L303</f>
        <v>Jay Feely</v>
      </c>
      <c r="K309" s="2">
        <f>$U$41+(VLOOKUP(J309,Estimates!$C$9:$F$35,4,FALSE)-$U$41)*VLOOKUP(J309,$T$45:$Z$80,5,FALSE)</f>
        <v>14.153780209591696</v>
      </c>
      <c r="L309" s="2">
        <f t="shared" si="26"/>
        <v>0.37260000000000004</v>
      </c>
      <c r="M309" s="13">
        <f t="shared" si="27"/>
        <v>0.96893316965238674</v>
      </c>
      <c r="N309" s="13">
        <f t="shared" si="28"/>
        <v>3.1066830347613261E-2</v>
      </c>
      <c r="O309" s="4">
        <f t="shared" si="29"/>
        <v>9.6514794784738431E-4</v>
      </c>
    </row>
    <row r="310" spans="1:15" x14ac:dyDescent="0.25">
      <c r="A310" s="1">
        <f>Forecast_Data!C304</f>
        <v>2014</v>
      </c>
      <c r="B310" s="1">
        <v>1</v>
      </c>
      <c r="C310" s="1">
        <f>Forecast_Data!E304</f>
        <v>0</v>
      </c>
      <c r="D310" s="1">
        <f>Forecast_Data!F304</f>
        <v>1</v>
      </c>
      <c r="E310" s="1">
        <f>Forecast_Data!G304</f>
        <v>0</v>
      </c>
      <c r="F310" s="1">
        <f>Forecast_Data!H304</f>
        <v>0</v>
      </c>
      <c r="G310" s="1">
        <f>Forecast_Data!I304</f>
        <v>0</v>
      </c>
      <c r="H310" s="1">
        <f>Forecast_Data!J304</f>
        <v>48</v>
      </c>
      <c r="I310" s="1">
        <f>Forecast_Data!K304</f>
        <v>1</v>
      </c>
      <c r="J310" s="1" t="str">
        <f>Forecast_Data!L304</f>
        <v>Jay Feely</v>
      </c>
      <c r="K310" s="2">
        <f>$U$41+(VLOOKUP(J310,Estimates!$C$9:$F$35,4,FALSE)-$U$41)*VLOOKUP(J310,$T$45:$Z$80,5,FALSE)</f>
        <v>14.153780209591696</v>
      </c>
      <c r="L310" s="2">
        <f t="shared" si="26"/>
        <v>0.41460000000000008</v>
      </c>
      <c r="M310" s="13">
        <f t="shared" si="27"/>
        <v>0.70266644927301369</v>
      </c>
      <c r="N310" s="13">
        <f t="shared" si="28"/>
        <v>0.29733355072698631</v>
      </c>
      <c r="O310" s="4">
        <f t="shared" si="29"/>
        <v>8.8407240387917335E-2</v>
      </c>
    </row>
    <row r="311" spans="1:15" x14ac:dyDescent="0.25">
      <c r="A311" s="1">
        <f>Forecast_Data!C305</f>
        <v>2014</v>
      </c>
      <c r="B311" s="1">
        <v>1</v>
      </c>
      <c r="C311" s="1">
        <f>Forecast_Data!E305</f>
        <v>0</v>
      </c>
      <c r="D311" s="1">
        <f>Forecast_Data!F305</f>
        <v>1</v>
      </c>
      <c r="E311" s="1">
        <f>Forecast_Data!G305</f>
        <v>0</v>
      </c>
      <c r="F311" s="1">
        <f>Forecast_Data!H305</f>
        <v>0</v>
      </c>
      <c r="G311" s="1">
        <f>Forecast_Data!I305</f>
        <v>0</v>
      </c>
      <c r="H311" s="1">
        <f>Forecast_Data!J305</f>
        <v>25</v>
      </c>
      <c r="I311" s="1">
        <f>Forecast_Data!K305</f>
        <v>1</v>
      </c>
      <c r="J311" s="1" t="str">
        <f>Forecast_Data!L305</f>
        <v>Jay Feely</v>
      </c>
      <c r="K311" s="2">
        <f>$U$41+(VLOOKUP(J311,Estimates!$C$9:$F$35,4,FALSE)-$U$41)*VLOOKUP(J311,$T$45:$Z$80,5,FALSE)</f>
        <v>14.153780209591696</v>
      </c>
      <c r="L311" s="2">
        <f t="shared" si="26"/>
        <v>0.41460000000000008</v>
      </c>
      <c r="M311" s="13">
        <f t="shared" si="27"/>
        <v>0.97527801922471591</v>
      </c>
      <c r="N311" s="13">
        <f t="shared" si="28"/>
        <v>2.4721980775284091E-2</v>
      </c>
      <c r="O311" s="4">
        <f t="shared" si="29"/>
        <v>6.1117633345351616E-4</v>
      </c>
    </row>
    <row r="312" spans="1:15" x14ac:dyDescent="0.25">
      <c r="A312" s="1">
        <f>Forecast_Data!C306</f>
        <v>2014</v>
      </c>
      <c r="B312" s="1">
        <v>1</v>
      </c>
      <c r="C312" s="1">
        <f>Forecast_Data!E306</f>
        <v>0</v>
      </c>
      <c r="D312" s="1">
        <f>Forecast_Data!F306</f>
        <v>1</v>
      </c>
      <c r="E312" s="1">
        <f>Forecast_Data!G306</f>
        <v>0</v>
      </c>
      <c r="F312" s="1">
        <f>Forecast_Data!H306</f>
        <v>0</v>
      </c>
      <c r="G312" s="1">
        <f>Forecast_Data!I306</f>
        <v>0</v>
      </c>
      <c r="H312" s="1">
        <f>Forecast_Data!J306</f>
        <v>43</v>
      </c>
      <c r="I312" s="1">
        <f>Forecast_Data!K306</f>
        <v>0</v>
      </c>
      <c r="J312" s="1" t="str">
        <f>Forecast_Data!L306</f>
        <v>Jay Feely</v>
      </c>
      <c r="K312" s="2">
        <f>$U$41+(VLOOKUP(J312,Estimates!$C$9:$F$35,4,FALSE)-$U$41)*VLOOKUP(J312,$T$45:$Z$80,5,FALSE)</f>
        <v>14.153780209591696</v>
      </c>
      <c r="L312" s="2">
        <f t="shared" si="26"/>
        <v>0.41460000000000008</v>
      </c>
      <c r="M312" s="13">
        <f t="shared" si="27"/>
        <v>0.79589084101401641</v>
      </c>
      <c r="N312" s="13">
        <f t="shared" si="28"/>
        <v>-0.79589084101401641</v>
      </c>
      <c r="O312" s="4">
        <f t="shared" si="29"/>
        <v>0.6334422308099984</v>
      </c>
    </row>
    <row r="313" spans="1:15" x14ac:dyDescent="0.25">
      <c r="A313" s="1">
        <f>Forecast_Data!C307</f>
        <v>2014</v>
      </c>
      <c r="B313" s="1">
        <v>1</v>
      </c>
      <c r="C313" s="1">
        <f>Forecast_Data!E307</f>
        <v>0</v>
      </c>
      <c r="D313" s="1">
        <f>Forecast_Data!F307</f>
        <v>1</v>
      </c>
      <c r="E313" s="1">
        <f>Forecast_Data!G307</f>
        <v>0</v>
      </c>
      <c r="F313" s="1">
        <f>Forecast_Data!H307</f>
        <v>0</v>
      </c>
      <c r="G313" s="1">
        <f>Forecast_Data!I307</f>
        <v>0</v>
      </c>
      <c r="H313" s="1">
        <f>Forecast_Data!J307</f>
        <v>35</v>
      </c>
      <c r="I313" s="1">
        <f>Forecast_Data!K307</f>
        <v>1</v>
      </c>
      <c r="J313" s="1" t="str">
        <f>Forecast_Data!L307</f>
        <v>Jay Feely</v>
      </c>
      <c r="K313" s="2">
        <f>$U$41+(VLOOKUP(J313,Estimates!$C$9:$F$35,4,FALSE)-$U$41)*VLOOKUP(J313,$T$45:$Z$80,5,FALSE)</f>
        <v>14.153780209591696</v>
      </c>
      <c r="L313" s="2">
        <f t="shared" si="26"/>
        <v>0.41460000000000008</v>
      </c>
      <c r="M313" s="13">
        <f t="shared" si="27"/>
        <v>0.89750666383047062</v>
      </c>
      <c r="N313" s="13">
        <f t="shared" si="28"/>
        <v>0.10249333616952938</v>
      </c>
      <c r="O313" s="4">
        <f t="shared" si="29"/>
        <v>1.0504883959160159E-2</v>
      </c>
    </row>
    <row r="314" spans="1:15" x14ac:dyDescent="0.25">
      <c r="A314" s="1">
        <f>Forecast_Data!C308</f>
        <v>2012</v>
      </c>
      <c r="B314" s="1">
        <v>1</v>
      </c>
      <c r="C314" s="1">
        <f>Forecast_Data!E308</f>
        <v>0</v>
      </c>
      <c r="D314" s="1">
        <f>Forecast_Data!F308</f>
        <v>0</v>
      </c>
      <c r="E314" s="1">
        <f>Forecast_Data!G308</f>
        <v>0</v>
      </c>
      <c r="F314" s="1">
        <f>Forecast_Data!H308</f>
        <v>1</v>
      </c>
      <c r="G314" s="1">
        <f>Forecast_Data!I308</f>
        <v>0</v>
      </c>
      <c r="H314" s="1">
        <f>Forecast_Data!J308</f>
        <v>34</v>
      </c>
      <c r="I314" s="1">
        <f>Forecast_Data!K308</f>
        <v>1</v>
      </c>
      <c r="J314" s="1" t="str">
        <f>Forecast_Data!L308</f>
        <v>Josh Brown</v>
      </c>
      <c r="K314" s="2">
        <f>$U$41+(VLOOKUP(J314,Estimates!$C$9:$F$35,4,FALSE)-$U$41)*VLOOKUP(J314,$T$45:$Z$80,5,FALSE)</f>
        <v>14.196882113038281</v>
      </c>
      <c r="L314" s="2">
        <f t="shared" si="26"/>
        <v>0.3306</v>
      </c>
      <c r="M314" s="13">
        <f t="shared" si="27"/>
        <v>0.91488854854258406</v>
      </c>
      <c r="N314" s="13">
        <f t="shared" si="28"/>
        <v>8.5111451457415943E-2</v>
      </c>
      <c r="O314" s="4">
        <f t="shared" si="29"/>
        <v>7.2439591691880701E-3</v>
      </c>
    </row>
    <row r="315" spans="1:15" x14ac:dyDescent="0.25">
      <c r="A315" s="1">
        <f>Forecast_Data!C309</f>
        <v>2012</v>
      </c>
      <c r="B315" s="1">
        <v>1</v>
      </c>
      <c r="C315" s="1">
        <f>Forecast_Data!E309</f>
        <v>0</v>
      </c>
      <c r="D315" s="1">
        <f>Forecast_Data!F309</f>
        <v>0</v>
      </c>
      <c r="E315" s="1">
        <f>Forecast_Data!G309</f>
        <v>0</v>
      </c>
      <c r="F315" s="1">
        <f>Forecast_Data!H309</f>
        <v>1</v>
      </c>
      <c r="G315" s="1">
        <f>Forecast_Data!I309</f>
        <v>0</v>
      </c>
      <c r="H315" s="1">
        <f>Forecast_Data!J309</f>
        <v>47</v>
      </c>
      <c r="I315" s="1">
        <f>Forecast_Data!K309</f>
        <v>1</v>
      </c>
      <c r="J315" s="1" t="str">
        <f>Forecast_Data!L309</f>
        <v>Josh Brown</v>
      </c>
      <c r="K315" s="2">
        <f>$U$41+(VLOOKUP(J315,Estimates!$C$9:$F$35,4,FALSE)-$U$41)*VLOOKUP(J315,$T$45:$Z$80,5,FALSE)</f>
        <v>14.196882113038281</v>
      </c>
      <c r="L315" s="2">
        <f t="shared" si="26"/>
        <v>0.3306</v>
      </c>
      <c r="M315" s="13">
        <f t="shared" si="27"/>
        <v>0.74155199032603414</v>
      </c>
      <c r="N315" s="13">
        <f t="shared" si="28"/>
        <v>0.25844800967396586</v>
      </c>
      <c r="O315" s="4">
        <f t="shared" si="29"/>
        <v>6.6795373704434349E-2</v>
      </c>
    </row>
    <row r="316" spans="1:15" x14ac:dyDescent="0.25">
      <c r="A316" s="1">
        <f>Forecast_Data!C310</f>
        <v>2013</v>
      </c>
      <c r="B316" s="1">
        <v>1</v>
      </c>
      <c r="C316" s="1">
        <f>Forecast_Data!E310</f>
        <v>0</v>
      </c>
      <c r="D316" s="1">
        <f>Forecast_Data!F310</f>
        <v>0</v>
      </c>
      <c r="E316" s="1">
        <f>Forecast_Data!G310</f>
        <v>0</v>
      </c>
      <c r="F316" s="1">
        <f>Forecast_Data!H310</f>
        <v>0</v>
      </c>
      <c r="G316" s="1">
        <f>Forecast_Data!I310</f>
        <v>0</v>
      </c>
      <c r="H316" s="1">
        <f>Forecast_Data!J310</f>
        <v>20</v>
      </c>
      <c r="I316" s="1">
        <f>Forecast_Data!K310</f>
        <v>1</v>
      </c>
      <c r="J316" s="1" t="str">
        <f>Forecast_Data!L310</f>
        <v>Josh Brown</v>
      </c>
      <c r="K316" s="2">
        <f>$U$41+(VLOOKUP(J316,Estimates!$C$9:$F$35,4,FALSE)-$U$41)*VLOOKUP(J316,$T$45:$Z$80,5,FALSE)</f>
        <v>14.196882113038281</v>
      </c>
      <c r="L316" s="2">
        <f t="shared" si="26"/>
        <v>0.37260000000000004</v>
      </c>
      <c r="M316" s="13">
        <f t="shared" si="27"/>
        <v>0.99449844567355572</v>
      </c>
      <c r="N316" s="13">
        <f t="shared" si="28"/>
        <v>5.5015543264442801E-3</v>
      </c>
      <c r="O316" s="4">
        <f t="shared" si="29"/>
        <v>3.0267100006817775E-5</v>
      </c>
    </row>
    <row r="317" spans="1:15" x14ac:dyDescent="0.25">
      <c r="A317" s="1">
        <f>Forecast_Data!C311</f>
        <v>2013</v>
      </c>
      <c r="B317" s="1">
        <v>1</v>
      </c>
      <c r="C317" s="1">
        <f>Forecast_Data!E311</f>
        <v>0</v>
      </c>
      <c r="D317" s="1">
        <f>Forecast_Data!F311</f>
        <v>0</v>
      </c>
      <c r="E317" s="1">
        <f>Forecast_Data!G311</f>
        <v>0</v>
      </c>
      <c r="F317" s="1">
        <f>Forecast_Data!H311</f>
        <v>0</v>
      </c>
      <c r="G317" s="1">
        <f>Forecast_Data!I311</f>
        <v>0</v>
      </c>
      <c r="H317" s="1">
        <f>Forecast_Data!J311</f>
        <v>41</v>
      </c>
      <c r="I317" s="1">
        <f>Forecast_Data!K311</f>
        <v>1</v>
      </c>
      <c r="J317" s="1" t="str">
        <f>Forecast_Data!L311</f>
        <v>Josh Brown</v>
      </c>
      <c r="K317" s="2">
        <f>$U$41+(VLOOKUP(J317,Estimates!$C$9:$F$35,4,FALSE)-$U$41)*VLOOKUP(J317,$T$45:$Z$80,5,FALSE)</f>
        <v>14.196882113038281</v>
      </c>
      <c r="L317" s="2">
        <f t="shared" si="26"/>
        <v>0.37260000000000004</v>
      </c>
      <c r="M317" s="13">
        <f t="shared" si="27"/>
        <v>0.87168924558459104</v>
      </c>
      <c r="N317" s="13">
        <f t="shared" si="28"/>
        <v>0.12831075441540896</v>
      </c>
      <c r="O317" s="4">
        <f t="shared" si="29"/>
        <v>1.6463649698651391E-2</v>
      </c>
    </row>
    <row r="318" spans="1:15" x14ac:dyDescent="0.25">
      <c r="A318" s="1">
        <f>Forecast_Data!C312</f>
        <v>2013</v>
      </c>
      <c r="B318" s="1">
        <v>1</v>
      </c>
      <c r="C318" s="1">
        <f>Forecast_Data!E312</f>
        <v>0</v>
      </c>
      <c r="D318" s="1">
        <f>Forecast_Data!F312</f>
        <v>0</v>
      </c>
      <c r="E318" s="1">
        <f>Forecast_Data!G312</f>
        <v>0</v>
      </c>
      <c r="F318" s="1">
        <f>Forecast_Data!H312</f>
        <v>0</v>
      </c>
      <c r="G318" s="1">
        <f>Forecast_Data!I312</f>
        <v>0</v>
      </c>
      <c r="H318" s="1">
        <f>Forecast_Data!J312</f>
        <v>52</v>
      </c>
      <c r="I318" s="1">
        <f>Forecast_Data!K312</f>
        <v>1</v>
      </c>
      <c r="J318" s="1" t="str">
        <f>Forecast_Data!L312</f>
        <v>Josh Brown</v>
      </c>
      <c r="K318" s="2">
        <f>$U$41+(VLOOKUP(J318,Estimates!$C$9:$F$35,4,FALSE)-$U$41)*VLOOKUP(J318,$T$45:$Z$80,5,FALSE)</f>
        <v>14.196882113038281</v>
      </c>
      <c r="L318" s="2">
        <f t="shared" si="26"/>
        <v>0.37260000000000004</v>
      </c>
      <c r="M318" s="13">
        <f t="shared" si="27"/>
        <v>0.68018597140135828</v>
      </c>
      <c r="N318" s="13">
        <f t="shared" si="28"/>
        <v>0.31981402859864172</v>
      </c>
      <c r="O318" s="4">
        <f t="shared" si="29"/>
        <v>0.10228101288849283</v>
      </c>
    </row>
    <row r="319" spans="1:15" x14ac:dyDescent="0.25">
      <c r="A319" s="1">
        <f>Forecast_Data!C313</f>
        <v>2013</v>
      </c>
      <c r="B319" s="1">
        <v>1</v>
      </c>
      <c r="C319" s="1">
        <f>Forecast_Data!E313</f>
        <v>0</v>
      </c>
      <c r="D319" s="1">
        <f>Forecast_Data!F313</f>
        <v>0</v>
      </c>
      <c r="E319" s="1">
        <f>Forecast_Data!G313</f>
        <v>0</v>
      </c>
      <c r="F319" s="1">
        <f>Forecast_Data!H313</f>
        <v>0</v>
      </c>
      <c r="G319" s="1">
        <f>Forecast_Data!I313</f>
        <v>0</v>
      </c>
      <c r="H319" s="1">
        <f>Forecast_Data!J313</f>
        <v>45</v>
      </c>
      <c r="I319" s="1">
        <f>Forecast_Data!K313</f>
        <v>1</v>
      </c>
      <c r="J319" s="1" t="str">
        <f>Forecast_Data!L313</f>
        <v>Josh Brown</v>
      </c>
      <c r="K319" s="2">
        <f>$U$41+(VLOOKUP(J319,Estimates!$C$9:$F$35,4,FALSE)-$U$41)*VLOOKUP(J319,$T$45:$Z$80,5,FALSE)</f>
        <v>14.196882113038281</v>
      </c>
      <c r="L319" s="2">
        <f t="shared" si="26"/>
        <v>0.37260000000000004</v>
      </c>
      <c r="M319" s="13">
        <f t="shared" si="27"/>
        <v>0.82209016283109504</v>
      </c>
      <c r="N319" s="13">
        <f t="shared" si="28"/>
        <v>0.17790983716890496</v>
      </c>
      <c r="O319" s="4">
        <f t="shared" si="29"/>
        <v>3.1651910161466276E-2</v>
      </c>
    </row>
    <row r="320" spans="1:15" x14ac:dyDescent="0.25">
      <c r="A320" s="1">
        <f>Forecast_Data!C314</f>
        <v>2014</v>
      </c>
      <c r="B320" s="1">
        <v>1</v>
      </c>
      <c r="C320" s="1">
        <f>Forecast_Data!E314</f>
        <v>0</v>
      </c>
      <c r="D320" s="1">
        <f>Forecast_Data!F314</f>
        <v>0</v>
      </c>
      <c r="E320" s="1">
        <f>Forecast_Data!G314</f>
        <v>0</v>
      </c>
      <c r="F320" s="1">
        <f>Forecast_Data!H314</f>
        <v>0</v>
      </c>
      <c r="G320" s="1">
        <f>Forecast_Data!I314</f>
        <v>0</v>
      </c>
      <c r="H320" s="1">
        <f>Forecast_Data!J314</f>
        <v>29</v>
      </c>
      <c r="I320" s="1">
        <f>Forecast_Data!K314</f>
        <v>1</v>
      </c>
      <c r="J320" s="1" t="str">
        <f>Forecast_Data!L314</f>
        <v>Josh Brown</v>
      </c>
      <c r="K320" s="2">
        <f>$U$41+(VLOOKUP(J320,Estimates!$C$9:$F$35,4,FALSE)-$U$41)*VLOOKUP(J320,$T$45:$Z$80,5,FALSE)</f>
        <v>14.196882113038281</v>
      </c>
      <c r="L320" s="2">
        <f t="shared" si="26"/>
        <v>0.41460000000000008</v>
      </c>
      <c r="M320" s="13">
        <f t="shared" si="27"/>
        <v>0.96687095409857393</v>
      </c>
      <c r="N320" s="13">
        <f t="shared" si="28"/>
        <v>3.3129045901426069E-2</v>
      </c>
      <c r="O320" s="4">
        <f t="shared" si="29"/>
        <v>1.0975336823387954E-3</v>
      </c>
    </row>
    <row r="321" spans="1:15" x14ac:dyDescent="0.25">
      <c r="A321" s="1">
        <f>Forecast_Data!C315</f>
        <v>2014</v>
      </c>
      <c r="B321" s="1">
        <v>1</v>
      </c>
      <c r="C321" s="1">
        <f>Forecast_Data!E315</f>
        <v>0</v>
      </c>
      <c r="D321" s="1">
        <f>Forecast_Data!F315</f>
        <v>0</v>
      </c>
      <c r="E321" s="1">
        <f>Forecast_Data!G315</f>
        <v>0</v>
      </c>
      <c r="F321" s="1">
        <f>Forecast_Data!H315</f>
        <v>0</v>
      </c>
      <c r="G321" s="1">
        <f>Forecast_Data!I315</f>
        <v>0</v>
      </c>
      <c r="H321" s="1">
        <f>Forecast_Data!J315</f>
        <v>37</v>
      </c>
      <c r="I321" s="1">
        <f>Forecast_Data!K315</f>
        <v>1</v>
      </c>
      <c r="J321" s="1" t="str">
        <f>Forecast_Data!L315</f>
        <v>Josh Brown</v>
      </c>
      <c r="K321" s="2">
        <f>$U$41+(VLOOKUP(J321,Estimates!$C$9:$F$35,4,FALSE)-$U$41)*VLOOKUP(J321,$T$45:$Z$80,5,FALSE)</f>
        <v>14.196882113038281</v>
      </c>
      <c r="L321" s="2">
        <f t="shared" si="26"/>
        <v>0.41460000000000008</v>
      </c>
      <c r="M321" s="13">
        <f t="shared" si="27"/>
        <v>0.91348228668651688</v>
      </c>
      <c r="N321" s="13">
        <f t="shared" si="28"/>
        <v>8.6517713313483124E-2</v>
      </c>
      <c r="O321" s="4">
        <f t="shared" si="29"/>
        <v>7.4853147169940551E-3</v>
      </c>
    </row>
    <row r="322" spans="1:15" x14ac:dyDescent="0.25">
      <c r="A322" s="1">
        <f>Forecast_Data!C316</f>
        <v>2014</v>
      </c>
      <c r="B322" s="1">
        <v>1</v>
      </c>
      <c r="C322" s="1">
        <f>Forecast_Data!E316</f>
        <v>0</v>
      </c>
      <c r="D322" s="1">
        <f>Forecast_Data!F316</f>
        <v>0</v>
      </c>
      <c r="E322" s="1">
        <f>Forecast_Data!G316</f>
        <v>0</v>
      </c>
      <c r="F322" s="1">
        <f>Forecast_Data!H316</f>
        <v>0</v>
      </c>
      <c r="G322" s="1">
        <f>Forecast_Data!I316</f>
        <v>0</v>
      </c>
      <c r="H322" s="1">
        <f>Forecast_Data!J316</f>
        <v>52</v>
      </c>
      <c r="I322" s="1">
        <f>Forecast_Data!K316</f>
        <v>1</v>
      </c>
      <c r="J322" s="1" t="str">
        <f>Forecast_Data!L316</f>
        <v>Josh Brown</v>
      </c>
      <c r="K322" s="2">
        <f>$U$41+(VLOOKUP(J322,Estimates!$C$9:$F$35,4,FALSE)-$U$41)*VLOOKUP(J322,$T$45:$Z$80,5,FALSE)</f>
        <v>14.196882113038281</v>
      </c>
      <c r="L322" s="2">
        <f t="shared" si="26"/>
        <v>0.41460000000000008</v>
      </c>
      <c r="M322" s="13">
        <f t="shared" si="27"/>
        <v>0.6892524122247945</v>
      </c>
      <c r="N322" s="13">
        <f t="shared" si="28"/>
        <v>0.3107475877752055</v>
      </c>
      <c r="O322" s="4">
        <f t="shared" si="29"/>
        <v>9.6564063308109044E-2</v>
      </c>
    </row>
    <row r="323" spans="1:15" x14ac:dyDescent="0.25">
      <c r="A323" s="1">
        <f>Forecast_Data!C317</f>
        <v>2014</v>
      </c>
      <c r="B323" s="1">
        <v>1</v>
      </c>
      <c r="C323" s="1">
        <f>Forecast_Data!E317</f>
        <v>0</v>
      </c>
      <c r="D323" s="1">
        <f>Forecast_Data!F317</f>
        <v>0</v>
      </c>
      <c r="E323" s="1">
        <f>Forecast_Data!G317</f>
        <v>0</v>
      </c>
      <c r="F323" s="1">
        <f>Forecast_Data!H317</f>
        <v>0</v>
      </c>
      <c r="G323" s="1">
        <f>Forecast_Data!I317</f>
        <v>0</v>
      </c>
      <c r="H323" s="1">
        <f>Forecast_Data!J317</f>
        <v>29</v>
      </c>
      <c r="I323" s="1">
        <f>Forecast_Data!K317</f>
        <v>0</v>
      </c>
      <c r="J323" s="1" t="str">
        <f>Forecast_Data!L317</f>
        <v>Josh Brown</v>
      </c>
      <c r="K323" s="2">
        <f>$U$41+(VLOOKUP(J323,Estimates!$C$9:$F$35,4,FALSE)-$U$41)*VLOOKUP(J323,$T$45:$Z$80,5,FALSE)</f>
        <v>14.196882113038281</v>
      </c>
      <c r="L323" s="2">
        <f t="shared" si="26"/>
        <v>0.41460000000000008</v>
      </c>
      <c r="M323" s="13">
        <f t="shared" si="27"/>
        <v>0.96687095409857393</v>
      </c>
      <c r="N323" s="13">
        <f t="shared" si="28"/>
        <v>-0.96687095409857393</v>
      </c>
      <c r="O323" s="4">
        <f t="shared" si="29"/>
        <v>0.93483944187948664</v>
      </c>
    </row>
    <row r="324" spans="1:15" x14ac:dyDescent="0.25">
      <c r="A324" s="1">
        <f>Forecast_Data!C318</f>
        <v>2015</v>
      </c>
      <c r="B324" s="1">
        <v>1</v>
      </c>
      <c r="C324" s="1">
        <f>Forecast_Data!E318</f>
        <v>0</v>
      </c>
      <c r="D324" s="1">
        <f>Forecast_Data!F318</f>
        <v>0</v>
      </c>
      <c r="E324" s="1">
        <f>Forecast_Data!G318</f>
        <v>0</v>
      </c>
      <c r="F324" s="1">
        <f>Forecast_Data!H318</f>
        <v>0</v>
      </c>
      <c r="G324" s="1">
        <f>Forecast_Data!I318</f>
        <v>0</v>
      </c>
      <c r="H324" s="1">
        <f>Forecast_Data!J318</f>
        <v>50</v>
      </c>
      <c r="I324" s="1">
        <f>Forecast_Data!K318</f>
        <v>1</v>
      </c>
      <c r="J324" s="1" t="str">
        <f>Forecast_Data!L318</f>
        <v>Josh Brown</v>
      </c>
      <c r="K324" s="2">
        <f>$U$41+(VLOOKUP(J324,Estimates!$C$9:$F$35,4,FALSE)-$U$41)*VLOOKUP(J324,$T$45:$Z$80,5,FALSE)</f>
        <v>14.196882113038281</v>
      </c>
      <c r="L324" s="2">
        <f t="shared" si="26"/>
        <v>0.45660000000000001</v>
      </c>
      <c r="M324" s="13">
        <f t="shared" si="27"/>
        <v>0.7472410185025391</v>
      </c>
      <c r="N324" s="13">
        <f t="shared" si="28"/>
        <v>0.2527589814974609</v>
      </c>
      <c r="O324" s="4">
        <f t="shared" si="29"/>
        <v>6.3887102727633788E-2</v>
      </c>
    </row>
    <row r="325" spans="1:15" x14ac:dyDescent="0.25">
      <c r="A325" s="1">
        <f>Forecast_Data!C319</f>
        <v>2015</v>
      </c>
      <c r="B325" s="1">
        <v>1</v>
      </c>
      <c r="C325" s="1">
        <f>Forecast_Data!E319</f>
        <v>0</v>
      </c>
      <c r="D325" s="1">
        <f>Forecast_Data!F319</f>
        <v>0</v>
      </c>
      <c r="E325" s="1">
        <f>Forecast_Data!G319</f>
        <v>0</v>
      </c>
      <c r="F325" s="1">
        <f>Forecast_Data!H319</f>
        <v>0</v>
      </c>
      <c r="G325" s="1">
        <f>Forecast_Data!I319</f>
        <v>0</v>
      </c>
      <c r="H325" s="1">
        <f>Forecast_Data!J319</f>
        <v>40</v>
      </c>
      <c r="I325" s="1">
        <f>Forecast_Data!K319</f>
        <v>1</v>
      </c>
      <c r="J325" s="1" t="str">
        <f>Forecast_Data!L319</f>
        <v>Josh Brown</v>
      </c>
      <c r="K325" s="2">
        <f>$U$41+(VLOOKUP(J325,Estimates!$C$9:$F$35,4,FALSE)-$U$41)*VLOOKUP(J325,$T$45:$Z$80,5,FALSE)</f>
        <v>14.196882113038281</v>
      </c>
      <c r="L325" s="2">
        <f t="shared" si="26"/>
        <v>0.45660000000000001</v>
      </c>
      <c r="M325" s="13">
        <f t="shared" si="27"/>
        <v>0.89058227300022685</v>
      </c>
      <c r="N325" s="13">
        <f t="shared" si="28"/>
        <v>0.10941772699977315</v>
      </c>
      <c r="O325" s="4">
        <f t="shared" si="29"/>
        <v>1.1972238981796885E-2</v>
      </c>
    </row>
    <row r="326" spans="1:15" x14ac:dyDescent="0.25">
      <c r="A326" s="1">
        <f>Forecast_Data!C320</f>
        <v>2015</v>
      </c>
      <c r="B326" s="1">
        <v>1</v>
      </c>
      <c r="C326" s="1">
        <f>Forecast_Data!E320</f>
        <v>0</v>
      </c>
      <c r="D326" s="1">
        <f>Forecast_Data!F320</f>
        <v>0</v>
      </c>
      <c r="E326" s="1">
        <f>Forecast_Data!G320</f>
        <v>0</v>
      </c>
      <c r="F326" s="1">
        <f>Forecast_Data!H320</f>
        <v>0</v>
      </c>
      <c r="G326" s="1">
        <f>Forecast_Data!I320</f>
        <v>0</v>
      </c>
      <c r="H326" s="1">
        <f>Forecast_Data!J320</f>
        <v>30</v>
      </c>
      <c r="I326" s="1">
        <f>Forecast_Data!K320</f>
        <v>1</v>
      </c>
      <c r="J326" s="1" t="str">
        <f>Forecast_Data!L320</f>
        <v>Josh Brown</v>
      </c>
      <c r="K326" s="2">
        <f>$U$41+(VLOOKUP(J326,Estimates!$C$9:$F$35,4,FALSE)-$U$41)*VLOOKUP(J326,$T$45:$Z$80,5,FALSE)</f>
        <v>14.196882113038281</v>
      </c>
      <c r="L326" s="2">
        <f t="shared" si="26"/>
        <v>0.45660000000000001</v>
      </c>
      <c r="M326" s="13">
        <f t="shared" si="27"/>
        <v>0.96316110531643218</v>
      </c>
      <c r="N326" s="13">
        <f t="shared" si="28"/>
        <v>3.6838894683567824E-2</v>
      </c>
      <c r="O326" s="4">
        <f t="shared" si="29"/>
        <v>1.3571041615070018E-3</v>
      </c>
    </row>
    <row r="327" spans="1:15" x14ac:dyDescent="0.25">
      <c r="A327" s="1">
        <f>Forecast_Data!C321</f>
        <v>2015</v>
      </c>
      <c r="B327" s="1">
        <v>1</v>
      </c>
      <c r="C327" s="1">
        <f>Forecast_Data!E321</f>
        <v>0</v>
      </c>
      <c r="D327" s="1">
        <f>Forecast_Data!F321</f>
        <v>0</v>
      </c>
      <c r="E327" s="1">
        <f>Forecast_Data!G321</f>
        <v>0</v>
      </c>
      <c r="F327" s="1">
        <f>Forecast_Data!H321</f>
        <v>0</v>
      </c>
      <c r="G327" s="1">
        <f>Forecast_Data!I321</f>
        <v>0</v>
      </c>
      <c r="H327" s="1">
        <f>Forecast_Data!J321</f>
        <v>19</v>
      </c>
      <c r="I327" s="1">
        <f>Forecast_Data!K321</f>
        <v>1</v>
      </c>
      <c r="J327" s="1" t="str">
        <f>Forecast_Data!L321</f>
        <v>Josh Brown</v>
      </c>
      <c r="K327" s="2">
        <f>$U$41+(VLOOKUP(J327,Estimates!$C$9:$F$35,4,FALSE)-$U$41)*VLOOKUP(J327,$T$45:$Z$80,5,FALSE)</f>
        <v>14.196882113038281</v>
      </c>
      <c r="L327" s="2">
        <f t="shared" si="26"/>
        <v>0.45660000000000001</v>
      </c>
      <c r="M327" s="13">
        <f t="shared" si="27"/>
        <v>0.99615279529929601</v>
      </c>
      <c r="N327" s="13">
        <f t="shared" si="28"/>
        <v>3.8472047007039878E-3</v>
      </c>
      <c r="O327" s="4">
        <f t="shared" si="29"/>
        <v>1.4800984009118861E-5</v>
      </c>
    </row>
    <row r="328" spans="1:15" x14ac:dyDescent="0.25">
      <c r="A328" s="1">
        <f>Forecast_Data!C322</f>
        <v>2012</v>
      </c>
      <c r="B328" s="1">
        <v>1</v>
      </c>
      <c r="C328" s="1">
        <f>Forecast_Data!E322</f>
        <v>0</v>
      </c>
      <c r="D328" s="1">
        <f>Forecast_Data!F322</f>
        <v>0</v>
      </c>
      <c r="E328" s="1">
        <f>Forecast_Data!G322</f>
        <v>0</v>
      </c>
      <c r="F328" s="1">
        <f>Forecast_Data!H322</f>
        <v>0</v>
      </c>
      <c r="G328" s="1">
        <f>Forecast_Data!I322</f>
        <v>0</v>
      </c>
      <c r="H328" s="1">
        <f>Forecast_Data!J322</f>
        <v>25</v>
      </c>
      <c r="I328" s="1">
        <f>Forecast_Data!K322</f>
        <v>1</v>
      </c>
      <c r="J328" s="1" t="str">
        <f>Forecast_Data!L322</f>
        <v>Josh Brown</v>
      </c>
      <c r="K328" s="2">
        <f>$U$41+(VLOOKUP(J328,Estimates!$C$9:$F$35,4,FALSE)-$U$41)*VLOOKUP(J328,$T$45:$Z$80,5,FALSE)</f>
        <v>14.196882113038281</v>
      </c>
      <c r="L328" s="2">
        <f t="shared" si="26"/>
        <v>0.3306</v>
      </c>
      <c r="M328" s="13">
        <f t="shared" si="27"/>
        <v>0.98195350008804805</v>
      </c>
      <c r="N328" s="13">
        <f t="shared" si="28"/>
        <v>1.8046499911951952E-2</v>
      </c>
      <c r="O328" s="4">
        <f t="shared" si="29"/>
        <v>3.2567615907208179E-4</v>
      </c>
    </row>
    <row r="329" spans="1:15" x14ac:dyDescent="0.25">
      <c r="A329" s="1">
        <f>Forecast_Data!C323</f>
        <v>2012</v>
      </c>
      <c r="B329" s="1">
        <v>1</v>
      </c>
      <c r="C329" s="1">
        <f>Forecast_Data!E323</f>
        <v>0</v>
      </c>
      <c r="D329" s="1">
        <f>Forecast_Data!F323</f>
        <v>0</v>
      </c>
      <c r="E329" s="1">
        <f>Forecast_Data!G323</f>
        <v>0</v>
      </c>
      <c r="F329" s="1">
        <f>Forecast_Data!H323</f>
        <v>0</v>
      </c>
      <c r="G329" s="1">
        <f>Forecast_Data!I323</f>
        <v>0</v>
      </c>
      <c r="H329" s="1">
        <f>Forecast_Data!J323</f>
        <v>33</v>
      </c>
      <c r="I329" s="1">
        <f>Forecast_Data!K323</f>
        <v>1</v>
      </c>
      <c r="J329" s="1" t="str">
        <f>Forecast_Data!L323</f>
        <v>Josh Brown</v>
      </c>
      <c r="K329" s="2">
        <f>$U$41+(VLOOKUP(J329,Estimates!$C$9:$F$35,4,FALSE)-$U$41)*VLOOKUP(J329,$T$45:$Z$80,5,FALSE)</f>
        <v>14.196882113038281</v>
      </c>
      <c r="L329" s="2">
        <f t="shared" ref="L329:L392" si="30">IF(A329=2012,$A$5,IF(A329=2013,$B$5,IF(A329=2014,$C$5,$D$5)))</f>
        <v>0.3306</v>
      </c>
      <c r="M329" s="13">
        <f t="shared" ref="M329:M392" si="31">1/(1+EXP(-(SUMPRODUCT($A$3:$G$3,B329:H329)+$H$3*H329^2+$I$3*H329^3+K329+L329)))</f>
        <v>0.93877103637265402</v>
      </c>
      <c r="N329" s="13">
        <f t="shared" ref="N329:N392" si="32">I329-M329</f>
        <v>6.1228963627345978E-2</v>
      </c>
      <c r="O329" s="4">
        <f t="shared" ref="O329:O392" si="33">N329^2</f>
        <v>3.7489859868788567E-3</v>
      </c>
    </row>
    <row r="330" spans="1:15" x14ac:dyDescent="0.25">
      <c r="A330" s="1">
        <f>Forecast_Data!C324</f>
        <v>2012</v>
      </c>
      <c r="B330" s="1">
        <v>1</v>
      </c>
      <c r="C330" s="1">
        <f>Forecast_Data!E324</f>
        <v>0</v>
      </c>
      <c r="D330" s="1">
        <f>Forecast_Data!F324</f>
        <v>0</v>
      </c>
      <c r="E330" s="1">
        <f>Forecast_Data!G324</f>
        <v>0</v>
      </c>
      <c r="F330" s="1">
        <f>Forecast_Data!H324</f>
        <v>0</v>
      </c>
      <c r="G330" s="1">
        <f>Forecast_Data!I324</f>
        <v>0</v>
      </c>
      <c r="H330" s="1">
        <f>Forecast_Data!J324</f>
        <v>25</v>
      </c>
      <c r="I330" s="1">
        <f>Forecast_Data!K324</f>
        <v>1</v>
      </c>
      <c r="J330" s="1" t="str">
        <f>Forecast_Data!L324</f>
        <v>Josh Brown</v>
      </c>
      <c r="K330" s="2">
        <f>$U$41+(VLOOKUP(J330,Estimates!$C$9:$F$35,4,FALSE)-$U$41)*VLOOKUP(J330,$T$45:$Z$80,5,FALSE)</f>
        <v>14.196882113038281</v>
      </c>
      <c r="L330" s="2">
        <f t="shared" si="30"/>
        <v>0.3306</v>
      </c>
      <c r="M330" s="13">
        <f t="shared" si="31"/>
        <v>0.98195350008804805</v>
      </c>
      <c r="N330" s="13">
        <f t="shared" si="32"/>
        <v>1.8046499911951952E-2</v>
      </c>
      <c r="O330" s="4">
        <f t="shared" si="33"/>
        <v>3.2567615907208179E-4</v>
      </c>
    </row>
    <row r="331" spans="1:15" x14ac:dyDescent="0.25">
      <c r="A331" s="1">
        <f>Forecast_Data!C325</f>
        <v>2012</v>
      </c>
      <c r="B331" s="1">
        <v>1</v>
      </c>
      <c r="C331" s="1">
        <f>Forecast_Data!E325</f>
        <v>0</v>
      </c>
      <c r="D331" s="1">
        <f>Forecast_Data!F325</f>
        <v>0</v>
      </c>
      <c r="E331" s="1">
        <f>Forecast_Data!G325</f>
        <v>0</v>
      </c>
      <c r="F331" s="1">
        <f>Forecast_Data!H325</f>
        <v>0</v>
      </c>
      <c r="G331" s="1">
        <f>Forecast_Data!I325</f>
        <v>0</v>
      </c>
      <c r="H331" s="1">
        <f>Forecast_Data!J325</f>
        <v>52</v>
      </c>
      <c r="I331" s="1">
        <f>Forecast_Data!K325</f>
        <v>1</v>
      </c>
      <c r="J331" s="1" t="str">
        <f>Forecast_Data!L325</f>
        <v>Josh Brown</v>
      </c>
      <c r="K331" s="2">
        <f>$U$41+(VLOOKUP(J331,Estimates!$C$9:$F$35,4,FALSE)-$U$41)*VLOOKUP(J331,$T$45:$Z$80,5,FALSE)</f>
        <v>14.196882113038281</v>
      </c>
      <c r="L331" s="2">
        <f t="shared" si="30"/>
        <v>0.3306</v>
      </c>
      <c r="M331" s="13">
        <f t="shared" si="31"/>
        <v>0.67098127841665178</v>
      </c>
      <c r="N331" s="13">
        <f t="shared" si="32"/>
        <v>0.32901872158334822</v>
      </c>
      <c r="O331" s="4">
        <f t="shared" si="33"/>
        <v>0.10825331915234081</v>
      </c>
    </row>
    <row r="332" spans="1:15" x14ac:dyDescent="0.25">
      <c r="A332" s="1">
        <f>Forecast_Data!C326</f>
        <v>2012</v>
      </c>
      <c r="B332" s="1">
        <v>1</v>
      </c>
      <c r="C332" s="1">
        <f>Forecast_Data!E326</f>
        <v>0</v>
      </c>
      <c r="D332" s="1">
        <f>Forecast_Data!F326</f>
        <v>1</v>
      </c>
      <c r="E332" s="1">
        <f>Forecast_Data!G326</f>
        <v>0</v>
      </c>
      <c r="F332" s="1">
        <f>Forecast_Data!H326</f>
        <v>1</v>
      </c>
      <c r="G332" s="1">
        <f>Forecast_Data!I326</f>
        <v>0</v>
      </c>
      <c r="H332" s="1">
        <f>Forecast_Data!J326</f>
        <v>24</v>
      </c>
      <c r="I332" s="1">
        <f>Forecast_Data!K326</f>
        <v>1</v>
      </c>
      <c r="J332" s="1" t="str">
        <f>Forecast_Data!L326</f>
        <v>Josh Brown</v>
      </c>
      <c r="K332" s="2">
        <f>$U$41+(VLOOKUP(J332,Estimates!$C$9:$F$35,4,FALSE)-$U$41)*VLOOKUP(J332,$T$45:$Z$80,5,FALSE)</f>
        <v>14.196882113038281</v>
      </c>
      <c r="L332" s="2">
        <f t="shared" si="30"/>
        <v>0.3306</v>
      </c>
      <c r="M332" s="13">
        <f t="shared" si="31"/>
        <v>0.97356116797593739</v>
      </c>
      <c r="N332" s="13">
        <f t="shared" si="32"/>
        <v>2.6438832024062608E-2</v>
      </c>
      <c r="O332" s="4">
        <f t="shared" si="33"/>
        <v>6.9901183879659851E-4</v>
      </c>
    </row>
    <row r="333" spans="1:15" x14ac:dyDescent="0.25">
      <c r="A333" s="1">
        <f>Forecast_Data!C327</f>
        <v>2012</v>
      </c>
      <c r="B333" s="1">
        <v>1</v>
      </c>
      <c r="C333" s="1">
        <f>Forecast_Data!E327</f>
        <v>0</v>
      </c>
      <c r="D333" s="1">
        <f>Forecast_Data!F327</f>
        <v>1</v>
      </c>
      <c r="E333" s="1">
        <f>Forecast_Data!G327</f>
        <v>0</v>
      </c>
      <c r="F333" s="1">
        <f>Forecast_Data!H327</f>
        <v>1</v>
      </c>
      <c r="G333" s="1">
        <f>Forecast_Data!I327</f>
        <v>0</v>
      </c>
      <c r="H333" s="1">
        <f>Forecast_Data!J327</f>
        <v>32</v>
      </c>
      <c r="I333" s="1">
        <f>Forecast_Data!K327</f>
        <v>1</v>
      </c>
      <c r="J333" s="1" t="str">
        <f>Forecast_Data!L327</f>
        <v>Josh Brown</v>
      </c>
      <c r="K333" s="2">
        <f>$U$41+(VLOOKUP(J333,Estimates!$C$9:$F$35,4,FALSE)-$U$41)*VLOOKUP(J333,$T$45:$Z$80,5,FALSE)</f>
        <v>14.196882113038281</v>
      </c>
      <c r="L333" s="2">
        <f t="shared" si="30"/>
        <v>0.3306</v>
      </c>
      <c r="M333" s="13">
        <f t="shared" si="31"/>
        <v>0.90577311569256336</v>
      </c>
      <c r="N333" s="13">
        <f t="shared" si="32"/>
        <v>9.4226884307436642E-2</v>
      </c>
      <c r="O333" s="4">
        <f t="shared" si="33"/>
        <v>8.8787057262870502E-3</v>
      </c>
    </row>
    <row r="334" spans="1:15" x14ac:dyDescent="0.25">
      <c r="A334" s="1">
        <f>Forecast_Data!C328</f>
        <v>2012</v>
      </c>
      <c r="B334" s="1">
        <v>1</v>
      </c>
      <c r="C334" s="1">
        <f>Forecast_Data!E328</f>
        <v>0</v>
      </c>
      <c r="D334" s="1">
        <f>Forecast_Data!F328</f>
        <v>1</v>
      </c>
      <c r="E334" s="1">
        <f>Forecast_Data!G328</f>
        <v>1</v>
      </c>
      <c r="F334" s="1">
        <f>Forecast_Data!H328</f>
        <v>1</v>
      </c>
      <c r="G334" s="1">
        <f>Forecast_Data!I328</f>
        <v>0</v>
      </c>
      <c r="H334" s="1">
        <f>Forecast_Data!J328</f>
        <v>41</v>
      </c>
      <c r="I334" s="1">
        <f>Forecast_Data!K328</f>
        <v>1</v>
      </c>
      <c r="J334" s="1" t="str">
        <f>Forecast_Data!L328</f>
        <v>Josh Brown</v>
      </c>
      <c r="K334" s="2">
        <f>$U$41+(VLOOKUP(J334,Estimates!$C$9:$F$35,4,FALSE)-$U$41)*VLOOKUP(J334,$T$45:$Z$80,5,FALSE)</f>
        <v>14.196882113038281</v>
      </c>
      <c r="L334" s="2">
        <f t="shared" si="30"/>
        <v>0.3306</v>
      </c>
      <c r="M334" s="13">
        <f t="shared" si="31"/>
        <v>0.74621678770969058</v>
      </c>
      <c r="N334" s="13">
        <f t="shared" si="32"/>
        <v>0.25378321229030942</v>
      </c>
      <c r="O334" s="4">
        <f t="shared" si="33"/>
        <v>6.4405918840388265E-2</v>
      </c>
    </row>
    <row r="335" spans="1:15" x14ac:dyDescent="0.25">
      <c r="A335" s="1">
        <f>Forecast_Data!C329</f>
        <v>2012</v>
      </c>
      <c r="B335" s="1">
        <v>1</v>
      </c>
      <c r="C335" s="1">
        <f>Forecast_Data!E329</f>
        <v>0</v>
      </c>
      <c r="D335" s="1">
        <f>Forecast_Data!F329</f>
        <v>1</v>
      </c>
      <c r="E335" s="1">
        <f>Forecast_Data!G329</f>
        <v>1</v>
      </c>
      <c r="F335" s="1">
        <f>Forecast_Data!H329</f>
        <v>1</v>
      </c>
      <c r="G335" s="1">
        <f>Forecast_Data!I329</f>
        <v>0</v>
      </c>
      <c r="H335" s="1">
        <f>Forecast_Data!J329</f>
        <v>56</v>
      </c>
      <c r="I335" s="1">
        <f>Forecast_Data!K329</f>
        <v>0</v>
      </c>
      <c r="J335" s="1" t="str">
        <f>Forecast_Data!L329</f>
        <v>Josh Brown</v>
      </c>
      <c r="K335" s="2">
        <f>$U$41+(VLOOKUP(J335,Estimates!$C$9:$F$35,4,FALSE)-$U$41)*VLOOKUP(J335,$T$45:$Z$80,5,FALSE)</f>
        <v>14.196882113038281</v>
      </c>
      <c r="L335" s="2">
        <f t="shared" si="30"/>
        <v>0.3306</v>
      </c>
      <c r="M335" s="13">
        <f t="shared" si="31"/>
        <v>0.34055833162930887</v>
      </c>
      <c r="N335" s="13">
        <f t="shared" si="32"/>
        <v>-0.34055833162930887</v>
      </c>
      <c r="O335" s="4">
        <f t="shared" si="33"/>
        <v>0.11597997724213832</v>
      </c>
    </row>
    <row r="336" spans="1:15" x14ac:dyDescent="0.25">
      <c r="A336" s="1">
        <f>Forecast_Data!C330</f>
        <v>2012</v>
      </c>
      <c r="B336" s="1">
        <v>1</v>
      </c>
      <c r="C336" s="1">
        <f>Forecast_Data!E330</f>
        <v>0</v>
      </c>
      <c r="D336" s="1">
        <f>Forecast_Data!F330</f>
        <v>1</v>
      </c>
      <c r="E336" s="1">
        <f>Forecast_Data!G330</f>
        <v>1</v>
      </c>
      <c r="F336" s="1">
        <f>Forecast_Data!H330</f>
        <v>1</v>
      </c>
      <c r="G336" s="1">
        <f>Forecast_Data!I330</f>
        <v>0</v>
      </c>
      <c r="H336" s="1">
        <f>Forecast_Data!J330</f>
        <v>43</v>
      </c>
      <c r="I336" s="1">
        <f>Forecast_Data!K330</f>
        <v>1</v>
      </c>
      <c r="J336" s="1" t="str">
        <f>Forecast_Data!L330</f>
        <v>Josh Brown</v>
      </c>
      <c r="K336" s="2">
        <f>$U$41+(VLOOKUP(J336,Estimates!$C$9:$F$35,4,FALSE)-$U$41)*VLOOKUP(J336,$T$45:$Z$80,5,FALSE)</f>
        <v>14.196882113038281</v>
      </c>
      <c r="L336" s="2">
        <f t="shared" si="30"/>
        <v>0.3306</v>
      </c>
      <c r="M336" s="13">
        <f t="shared" si="31"/>
        <v>0.70825567413954738</v>
      </c>
      <c r="N336" s="13">
        <f t="shared" si="32"/>
        <v>0.29174432586045262</v>
      </c>
      <c r="O336" s="4">
        <f t="shared" si="33"/>
        <v>8.5114751671769961E-2</v>
      </c>
    </row>
    <row r="337" spans="1:15" x14ac:dyDescent="0.25">
      <c r="A337" s="1">
        <f>Forecast_Data!C331</f>
        <v>2012</v>
      </c>
      <c r="B337" s="1">
        <v>1</v>
      </c>
      <c r="C337" s="1">
        <f>Forecast_Data!E331</f>
        <v>0</v>
      </c>
      <c r="D337" s="1">
        <f>Forecast_Data!F331</f>
        <v>1</v>
      </c>
      <c r="E337" s="1">
        <f>Forecast_Data!G331</f>
        <v>0</v>
      </c>
      <c r="F337" s="1">
        <f>Forecast_Data!H331</f>
        <v>0</v>
      </c>
      <c r="G337" s="1">
        <f>Forecast_Data!I331</f>
        <v>0</v>
      </c>
      <c r="H337" s="1">
        <f>Forecast_Data!J331</f>
        <v>47</v>
      </c>
      <c r="I337" s="1">
        <f>Forecast_Data!K331</f>
        <v>1</v>
      </c>
      <c r="J337" s="1" t="str">
        <f>Forecast_Data!L331</f>
        <v>Josh Brown</v>
      </c>
      <c r="K337" s="2">
        <f>$U$41+(VLOOKUP(J337,Estimates!$C$9:$F$35,4,FALSE)-$U$41)*VLOOKUP(J337,$T$45:$Z$80,5,FALSE)</f>
        <v>14.196882113038281</v>
      </c>
      <c r="L337" s="2">
        <f t="shared" si="30"/>
        <v>0.3306</v>
      </c>
      <c r="M337" s="13">
        <f t="shared" si="31"/>
        <v>0.71596984433517119</v>
      </c>
      <c r="N337" s="13">
        <f t="shared" si="32"/>
        <v>0.28403015566482881</v>
      </c>
      <c r="O337" s="4">
        <f t="shared" si="33"/>
        <v>8.0673129326986878E-2</v>
      </c>
    </row>
    <row r="338" spans="1:15" x14ac:dyDescent="0.25">
      <c r="A338" s="1">
        <f>Forecast_Data!C332</f>
        <v>2012</v>
      </c>
      <c r="B338" s="1">
        <v>1</v>
      </c>
      <c r="C338" s="1">
        <f>Forecast_Data!E332</f>
        <v>0</v>
      </c>
      <c r="D338" s="1">
        <f>Forecast_Data!F332</f>
        <v>1</v>
      </c>
      <c r="E338" s="1">
        <f>Forecast_Data!G332</f>
        <v>0</v>
      </c>
      <c r="F338" s="1">
        <f>Forecast_Data!H332</f>
        <v>0</v>
      </c>
      <c r="G338" s="1">
        <f>Forecast_Data!I332</f>
        <v>0</v>
      </c>
      <c r="H338" s="1">
        <f>Forecast_Data!J332</f>
        <v>32</v>
      </c>
      <c r="I338" s="1">
        <f>Forecast_Data!K332</f>
        <v>1</v>
      </c>
      <c r="J338" s="1" t="str">
        <f>Forecast_Data!L332</f>
        <v>Josh Brown</v>
      </c>
      <c r="K338" s="2">
        <f>$U$41+(VLOOKUP(J338,Estimates!$C$9:$F$35,4,FALSE)-$U$41)*VLOOKUP(J338,$T$45:$Z$80,5,FALSE)</f>
        <v>14.196882113038281</v>
      </c>
      <c r="L338" s="2">
        <f t="shared" si="30"/>
        <v>0.3306</v>
      </c>
      <c r="M338" s="13">
        <f t="shared" si="31"/>
        <v>0.92386449523651726</v>
      </c>
      <c r="N338" s="13">
        <f t="shared" si="32"/>
        <v>7.6135504763482742E-2</v>
      </c>
      <c r="O338" s="4">
        <f t="shared" si="33"/>
        <v>5.7966150855903037E-3</v>
      </c>
    </row>
    <row r="339" spans="1:15" x14ac:dyDescent="0.25">
      <c r="A339" s="1">
        <f>Forecast_Data!C333</f>
        <v>2012</v>
      </c>
      <c r="B339" s="1">
        <v>1</v>
      </c>
      <c r="C339" s="1">
        <f>Forecast_Data!E333</f>
        <v>0</v>
      </c>
      <c r="D339" s="1">
        <f>Forecast_Data!F333</f>
        <v>1</v>
      </c>
      <c r="E339" s="1">
        <f>Forecast_Data!G333</f>
        <v>0</v>
      </c>
      <c r="F339" s="1">
        <f>Forecast_Data!H333</f>
        <v>0</v>
      </c>
      <c r="G339" s="1">
        <f>Forecast_Data!I333</f>
        <v>0</v>
      </c>
      <c r="H339" s="1">
        <f>Forecast_Data!J333</f>
        <v>38</v>
      </c>
      <c r="I339" s="1">
        <f>Forecast_Data!K333</f>
        <v>1</v>
      </c>
      <c r="J339" s="1" t="str">
        <f>Forecast_Data!L333</f>
        <v>Josh Brown</v>
      </c>
      <c r="K339" s="2">
        <f>$U$41+(VLOOKUP(J339,Estimates!$C$9:$F$35,4,FALSE)-$U$41)*VLOOKUP(J339,$T$45:$Z$80,5,FALSE)</f>
        <v>14.196882113038281</v>
      </c>
      <c r="L339" s="2">
        <f t="shared" si="30"/>
        <v>0.3306</v>
      </c>
      <c r="M339" s="13">
        <f t="shared" si="31"/>
        <v>0.85900062467985161</v>
      </c>
      <c r="N339" s="13">
        <f t="shared" si="32"/>
        <v>0.14099937532014839</v>
      </c>
      <c r="O339" s="4">
        <f t="shared" si="33"/>
        <v>1.9880823840672072E-2</v>
      </c>
    </row>
    <row r="340" spans="1:15" x14ac:dyDescent="0.25">
      <c r="A340" s="1">
        <f>Forecast_Data!C334</f>
        <v>2013</v>
      </c>
      <c r="B340" s="1">
        <v>1</v>
      </c>
      <c r="C340" s="1">
        <f>Forecast_Data!E334</f>
        <v>0</v>
      </c>
      <c r="D340" s="1">
        <f>Forecast_Data!F334</f>
        <v>0</v>
      </c>
      <c r="E340" s="1">
        <f>Forecast_Data!G334</f>
        <v>0</v>
      </c>
      <c r="F340" s="1">
        <f>Forecast_Data!H334</f>
        <v>0</v>
      </c>
      <c r="G340" s="1">
        <f>Forecast_Data!I334</f>
        <v>0</v>
      </c>
      <c r="H340" s="1">
        <f>Forecast_Data!J334</f>
        <v>36</v>
      </c>
      <c r="I340" s="1">
        <f>Forecast_Data!K334</f>
        <v>1</v>
      </c>
      <c r="J340" s="1" t="str">
        <f>Forecast_Data!L334</f>
        <v>Josh Brown</v>
      </c>
      <c r="K340" s="2">
        <f>$U$41+(VLOOKUP(J340,Estimates!$C$9:$F$35,4,FALSE)-$U$41)*VLOOKUP(J340,$T$45:$Z$80,5,FALSE)</f>
        <v>14.196882113038281</v>
      </c>
      <c r="L340" s="2">
        <f t="shared" si="30"/>
        <v>0.37260000000000004</v>
      </c>
      <c r="M340" s="13">
        <f t="shared" si="31"/>
        <v>0.91848856848133775</v>
      </c>
      <c r="N340" s="13">
        <f t="shared" si="32"/>
        <v>8.1511431518662247E-2</v>
      </c>
      <c r="O340" s="4">
        <f t="shared" si="33"/>
        <v>6.6441134682215649E-3</v>
      </c>
    </row>
    <row r="341" spans="1:15" x14ac:dyDescent="0.25">
      <c r="A341" s="1">
        <f>Forecast_Data!C335</f>
        <v>2013</v>
      </c>
      <c r="B341" s="1">
        <v>1</v>
      </c>
      <c r="C341" s="1">
        <f>Forecast_Data!E335</f>
        <v>0</v>
      </c>
      <c r="D341" s="1">
        <f>Forecast_Data!F335</f>
        <v>0</v>
      </c>
      <c r="E341" s="1">
        <f>Forecast_Data!G335</f>
        <v>0</v>
      </c>
      <c r="F341" s="1">
        <f>Forecast_Data!H335</f>
        <v>0</v>
      </c>
      <c r="G341" s="1">
        <f>Forecast_Data!I335</f>
        <v>0</v>
      </c>
      <c r="H341" s="1">
        <f>Forecast_Data!J335</f>
        <v>24</v>
      </c>
      <c r="I341" s="1">
        <f>Forecast_Data!K335</f>
        <v>1</v>
      </c>
      <c r="J341" s="1" t="str">
        <f>Forecast_Data!L335</f>
        <v>Josh Brown</v>
      </c>
      <c r="K341" s="2">
        <f>$U$41+(VLOOKUP(J341,Estimates!$C$9:$F$35,4,FALSE)-$U$41)*VLOOKUP(J341,$T$45:$Z$80,5,FALSE)</f>
        <v>14.196882113038281</v>
      </c>
      <c r="L341" s="2">
        <f t="shared" si="30"/>
        <v>0.37260000000000004</v>
      </c>
      <c r="M341" s="13">
        <f t="shared" si="31"/>
        <v>0.98584672268583806</v>
      </c>
      <c r="N341" s="13">
        <f t="shared" si="32"/>
        <v>1.4153277314161938E-2</v>
      </c>
      <c r="O341" s="4">
        <f t="shared" si="33"/>
        <v>2.0031525873157098E-4</v>
      </c>
    </row>
    <row r="342" spans="1:15" x14ac:dyDescent="0.25">
      <c r="A342" s="1">
        <f>Forecast_Data!C336</f>
        <v>2013</v>
      </c>
      <c r="B342" s="1">
        <v>1</v>
      </c>
      <c r="C342" s="1">
        <f>Forecast_Data!E336</f>
        <v>0</v>
      </c>
      <c r="D342" s="1">
        <f>Forecast_Data!F336</f>
        <v>0</v>
      </c>
      <c r="E342" s="1">
        <f>Forecast_Data!G336</f>
        <v>0</v>
      </c>
      <c r="F342" s="1">
        <f>Forecast_Data!H336</f>
        <v>0</v>
      </c>
      <c r="G342" s="1">
        <f>Forecast_Data!I336</f>
        <v>0</v>
      </c>
      <c r="H342" s="1">
        <f>Forecast_Data!J336</f>
        <v>41</v>
      </c>
      <c r="I342" s="1">
        <f>Forecast_Data!K336</f>
        <v>1</v>
      </c>
      <c r="J342" s="1" t="str">
        <f>Forecast_Data!L336</f>
        <v>Josh Brown</v>
      </c>
      <c r="K342" s="2">
        <f>$U$41+(VLOOKUP(J342,Estimates!$C$9:$F$35,4,FALSE)-$U$41)*VLOOKUP(J342,$T$45:$Z$80,5,FALSE)</f>
        <v>14.196882113038281</v>
      </c>
      <c r="L342" s="2">
        <f t="shared" si="30"/>
        <v>0.37260000000000004</v>
      </c>
      <c r="M342" s="13">
        <f t="shared" si="31"/>
        <v>0.87168924558459104</v>
      </c>
      <c r="N342" s="13">
        <f t="shared" si="32"/>
        <v>0.12831075441540896</v>
      </c>
      <c r="O342" s="4">
        <f t="shared" si="33"/>
        <v>1.6463649698651391E-2</v>
      </c>
    </row>
    <row r="343" spans="1:15" x14ac:dyDescent="0.25">
      <c r="A343" s="1">
        <f>Forecast_Data!C337</f>
        <v>2013</v>
      </c>
      <c r="B343" s="1">
        <v>1</v>
      </c>
      <c r="C343" s="1">
        <f>Forecast_Data!E337</f>
        <v>0</v>
      </c>
      <c r="D343" s="1">
        <f>Forecast_Data!F337</f>
        <v>0</v>
      </c>
      <c r="E343" s="1">
        <f>Forecast_Data!G337</f>
        <v>1</v>
      </c>
      <c r="F343" s="1">
        <f>Forecast_Data!H337</f>
        <v>1</v>
      </c>
      <c r="G343" s="1">
        <f>Forecast_Data!I337</f>
        <v>0</v>
      </c>
      <c r="H343" s="1">
        <f>Forecast_Data!J337</f>
        <v>38</v>
      </c>
      <c r="I343" s="1">
        <f>Forecast_Data!K337</f>
        <v>0</v>
      </c>
      <c r="J343" s="1" t="str">
        <f>Forecast_Data!L337</f>
        <v>Josh Brown</v>
      </c>
      <c r="K343" s="2">
        <f>$U$41+(VLOOKUP(J343,Estimates!$C$9:$F$35,4,FALSE)-$U$41)*VLOOKUP(J343,$T$45:$Z$80,5,FALSE)</f>
        <v>14.196882113038281</v>
      </c>
      <c r="L343" s="2">
        <f t="shared" si="30"/>
        <v>0.37260000000000004</v>
      </c>
      <c r="M343" s="13">
        <f t="shared" si="31"/>
        <v>0.85551068108146688</v>
      </c>
      <c r="N343" s="13">
        <f t="shared" si="32"/>
        <v>-0.85551068108146688</v>
      </c>
      <c r="O343" s="4">
        <f t="shared" si="33"/>
        <v>0.73189852544447531</v>
      </c>
    </row>
    <row r="344" spans="1:15" x14ac:dyDescent="0.25">
      <c r="A344" s="1">
        <f>Forecast_Data!C338</f>
        <v>2013</v>
      </c>
      <c r="B344" s="1">
        <v>1</v>
      </c>
      <c r="C344" s="1">
        <f>Forecast_Data!E338</f>
        <v>0</v>
      </c>
      <c r="D344" s="1">
        <f>Forecast_Data!F338</f>
        <v>0</v>
      </c>
      <c r="E344" s="1">
        <f>Forecast_Data!G338</f>
        <v>0</v>
      </c>
      <c r="F344" s="1">
        <f>Forecast_Data!H338</f>
        <v>0</v>
      </c>
      <c r="G344" s="1">
        <f>Forecast_Data!I338</f>
        <v>0</v>
      </c>
      <c r="H344" s="1">
        <f>Forecast_Data!J338</f>
        <v>35</v>
      </c>
      <c r="I344" s="1">
        <f>Forecast_Data!K338</f>
        <v>1</v>
      </c>
      <c r="J344" s="1" t="str">
        <f>Forecast_Data!L338</f>
        <v>Josh Brown</v>
      </c>
      <c r="K344" s="2">
        <f>$U$41+(VLOOKUP(J344,Estimates!$C$9:$F$35,4,FALSE)-$U$41)*VLOOKUP(J344,$T$45:$Z$80,5,FALSE)</f>
        <v>14.196882113038281</v>
      </c>
      <c r="L344" s="2">
        <f t="shared" si="30"/>
        <v>0.37260000000000004</v>
      </c>
      <c r="M344" s="13">
        <f t="shared" si="31"/>
        <v>0.92644935336584255</v>
      </c>
      <c r="N344" s="13">
        <f t="shared" si="32"/>
        <v>7.3550646634157446E-2</v>
      </c>
      <c r="O344" s="4">
        <f t="shared" si="33"/>
        <v>5.4096976203026961E-3</v>
      </c>
    </row>
    <row r="345" spans="1:15" x14ac:dyDescent="0.25">
      <c r="A345" s="1">
        <f>Forecast_Data!C339</f>
        <v>2013</v>
      </c>
      <c r="B345" s="1">
        <v>1</v>
      </c>
      <c r="C345" s="1">
        <f>Forecast_Data!E339</f>
        <v>0</v>
      </c>
      <c r="D345" s="1">
        <f>Forecast_Data!F339</f>
        <v>0</v>
      </c>
      <c r="E345" s="1">
        <f>Forecast_Data!G339</f>
        <v>0</v>
      </c>
      <c r="F345" s="1">
        <f>Forecast_Data!H339</f>
        <v>0</v>
      </c>
      <c r="G345" s="1">
        <f>Forecast_Data!I339</f>
        <v>0</v>
      </c>
      <c r="H345" s="1">
        <f>Forecast_Data!J339</f>
        <v>23</v>
      </c>
      <c r="I345" s="1">
        <f>Forecast_Data!K339</f>
        <v>1</v>
      </c>
      <c r="J345" s="1" t="str">
        <f>Forecast_Data!L339</f>
        <v>Josh Brown</v>
      </c>
      <c r="K345" s="2">
        <f>$U$41+(VLOOKUP(J345,Estimates!$C$9:$F$35,4,FALSE)-$U$41)*VLOOKUP(J345,$T$45:$Z$80,5,FALSE)</f>
        <v>14.196882113038281</v>
      </c>
      <c r="L345" s="2">
        <f t="shared" si="30"/>
        <v>0.37260000000000004</v>
      </c>
      <c r="M345" s="13">
        <f t="shared" si="31"/>
        <v>0.98858336105624467</v>
      </c>
      <c r="N345" s="13">
        <f t="shared" si="32"/>
        <v>1.1416638943755331E-2</v>
      </c>
      <c r="O345" s="4">
        <f t="shared" si="33"/>
        <v>1.3033964477207082E-4</v>
      </c>
    </row>
    <row r="346" spans="1:15" x14ac:dyDescent="0.25">
      <c r="A346" s="1">
        <f>Forecast_Data!C340</f>
        <v>2013</v>
      </c>
      <c r="B346" s="1">
        <v>1</v>
      </c>
      <c r="C346" s="1">
        <f>Forecast_Data!E340</f>
        <v>0</v>
      </c>
      <c r="D346" s="1">
        <f>Forecast_Data!F340</f>
        <v>0</v>
      </c>
      <c r="E346" s="1">
        <f>Forecast_Data!G340</f>
        <v>0</v>
      </c>
      <c r="F346" s="1">
        <f>Forecast_Data!H340</f>
        <v>0</v>
      </c>
      <c r="G346" s="1">
        <f>Forecast_Data!I340</f>
        <v>0</v>
      </c>
      <c r="H346" s="1">
        <f>Forecast_Data!J340</f>
        <v>36</v>
      </c>
      <c r="I346" s="1">
        <f>Forecast_Data!K340</f>
        <v>1</v>
      </c>
      <c r="J346" s="1" t="str">
        <f>Forecast_Data!L340</f>
        <v>Josh Brown</v>
      </c>
      <c r="K346" s="2">
        <f>$U$41+(VLOOKUP(J346,Estimates!$C$9:$F$35,4,FALSE)-$U$41)*VLOOKUP(J346,$T$45:$Z$80,5,FALSE)</f>
        <v>14.196882113038281</v>
      </c>
      <c r="L346" s="2">
        <f t="shared" si="30"/>
        <v>0.37260000000000004</v>
      </c>
      <c r="M346" s="13">
        <f t="shared" si="31"/>
        <v>0.91848856848133775</v>
      </c>
      <c r="N346" s="13">
        <f t="shared" si="32"/>
        <v>8.1511431518662247E-2</v>
      </c>
      <c r="O346" s="4">
        <f t="shared" si="33"/>
        <v>6.6441134682215649E-3</v>
      </c>
    </row>
    <row r="347" spans="1:15" x14ac:dyDescent="0.25">
      <c r="A347" s="1">
        <f>Forecast_Data!C341</f>
        <v>2013</v>
      </c>
      <c r="B347" s="1">
        <v>1</v>
      </c>
      <c r="C347" s="1">
        <f>Forecast_Data!E341</f>
        <v>0</v>
      </c>
      <c r="D347" s="1">
        <f>Forecast_Data!F341</f>
        <v>0</v>
      </c>
      <c r="E347" s="1">
        <f>Forecast_Data!G341</f>
        <v>1</v>
      </c>
      <c r="F347" s="1">
        <f>Forecast_Data!H341</f>
        <v>1</v>
      </c>
      <c r="G347" s="1">
        <f>Forecast_Data!I341</f>
        <v>0</v>
      </c>
      <c r="H347" s="1">
        <f>Forecast_Data!J341</f>
        <v>40</v>
      </c>
      <c r="I347" s="1">
        <f>Forecast_Data!K341</f>
        <v>1</v>
      </c>
      <c r="J347" s="1" t="str">
        <f>Forecast_Data!L341</f>
        <v>Josh Brown</v>
      </c>
      <c r="K347" s="2">
        <f>$U$41+(VLOOKUP(J347,Estimates!$C$9:$F$35,4,FALSE)-$U$41)*VLOOKUP(J347,$T$45:$Z$80,5,FALSE)</f>
        <v>14.196882113038281</v>
      </c>
      <c r="L347" s="2">
        <f t="shared" si="30"/>
        <v>0.37260000000000004</v>
      </c>
      <c r="M347" s="13">
        <f t="shared" si="31"/>
        <v>0.82916498684225604</v>
      </c>
      <c r="N347" s="13">
        <f t="shared" si="32"/>
        <v>0.17083501315774396</v>
      </c>
      <c r="O347" s="4">
        <f t="shared" si="33"/>
        <v>2.9184601720606555E-2</v>
      </c>
    </row>
    <row r="348" spans="1:15" x14ac:dyDescent="0.25">
      <c r="A348" s="1">
        <f>Forecast_Data!C342</f>
        <v>2013</v>
      </c>
      <c r="B348" s="1">
        <v>1</v>
      </c>
      <c r="C348" s="1">
        <f>Forecast_Data!E342</f>
        <v>0</v>
      </c>
      <c r="D348" s="1">
        <f>Forecast_Data!F342</f>
        <v>0</v>
      </c>
      <c r="E348" s="1">
        <f>Forecast_Data!G342</f>
        <v>1</v>
      </c>
      <c r="F348" s="1">
        <f>Forecast_Data!H342</f>
        <v>1</v>
      </c>
      <c r="G348" s="1">
        <f>Forecast_Data!I342</f>
        <v>0</v>
      </c>
      <c r="H348" s="1">
        <f>Forecast_Data!J342</f>
        <v>44</v>
      </c>
      <c r="I348" s="1">
        <f>Forecast_Data!K342</f>
        <v>1</v>
      </c>
      <c r="J348" s="1" t="str">
        <f>Forecast_Data!L342</f>
        <v>Josh Brown</v>
      </c>
      <c r="K348" s="2">
        <f>$U$41+(VLOOKUP(J348,Estimates!$C$9:$F$35,4,FALSE)-$U$41)*VLOOKUP(J348,$T$45:$Z$80,5,FALSE)</f>
        <v>14.196882113038281</v>
      </c>
      <c r="L348" s="2">
        <f t="shared" si="30"/>
        <v>0.37260000000000004</v>
      </c>
      <c r="M348" s="13">
        <f t="shared" si="31"/>
        <v>0.7676539738556668</v>
      </c>
      <c r="N348" s="13">
        <f t="shared" si="32"/>
        <v>0.2323460261443332</v>
      </c>
      <c r="O348" s="4">
        <f t="shared" si="33"/>
        <v>5.3984675865063163E-2</v>
      </c>
    </row>
    <row r="349" spans="1:15" x14ac:dyDescent="0.25">
      <c r="A349" s="1">
        <f>Forecast_Data!C343</f>
        <v>2013</v>
      </c>
      <c r="B349" s="1">
        <v>1</v>
      </c>
      <c r="C349" s="1">
        <f>Forecast_Data!E343</f>
        <v>0</v>
      </c>
      <c r="D349" s="1">
        <f>Forecast_Data!F343</f>
        <v>0</v>
      </c>
      <c r="E349" s="1">
        <f>Forecast_Data!G343</f>
        <v>1</v>
      </c>
      <c r="F349" s="1">
        <f>Forecast_Data!H343</f>
        <v>1</v>
      </c>
      <c r="G349" s="1">
        <f>Forecast_Data!I343</f>
        <v>0</v>
      </c>
      <c r="H349" s="1">
        <f>Forecast_Data!J343</f>
        <v>33</v>
      </c>
      <c r="I349" s="1">
        <f>Forecast_Data!K343</f>
        <v>1</v>
      </c>
      <c r="J349" s="1" t="str">
        <f>Forecast_Data!L343</f>
        <v>Josh Brown</v>
      </c>
      <c r="K349" s="2">
        <f>$U$41+(VLOOKUP(J349,Estimates!$C$9:$F$35,4,FALSE)-$U$41)*VLOOKUP(J349,$T$45:$Z$80,5,FALSE)</f>
        <v>14.196882113038281</v>
      </c>
      <c r="L349" s="2">
        <f t="shared" si="30"/>
        <v>0.37260000000000004</v>
      </c>
      <c r="M349" s="13">
        <f t="shared" si="31"/>
        <v>0.91205346974915846</v>
      </c>
      <c r="N349" s="13">
        <f t="shared" si="32"/>
        <v>8.7946530250841537E-2</v>
      </c>
      <c r="O349" s="4">
        <f t="shared" si="33"/>
        <v>7.7345921831621853E-3</v>
      </c>
    </row>
    <row r="350" spans="1:15" x14ac:dyDescent="0.25">
      <c r="A350" s="1">
        <f>Forecast_Data!C344</f>
        <v>2013</v>
      </c>
      <c r="B350" s="1">
        <v>1</v>
      </c>
      <c r="C350" s="1">
        <f>Forecast_Data!E344</f>
        <v>0</v>
      </c>
      <c r="D350" s="1">
        <f>Forecast_Data!F344</f>
        <v>0</v>
      </c>
      <c r="E350" s="1">
        <f>Forecast_Data!G344</f>
        <v>1</v>
      </c>
      <c r="F350" s="1">
        <f>Forecast_Data!H344</f>
        <v>1</v>
      </c>
      <c r="G350" s="1">
        <f>Forecast_Data!I344</f>
        <v>0</v>
      </c>
      <c r="H350" s="1">
        <f>Forecast_Data!J344</f>
        <v>46</v>
      </c>
      <c r="I350" s="1">
        <f>Forecast_Data!K344</f>
        <v>1</v>
      </c>
      <c r="J350" s="1" t="str">
        <f>Forecast_Data!L344</f>
        <v>Josh Brown</v>
      </c>
      <c r="K350" s="2">
        <f>$U$41+(VLOOKUP(J350,Estimates!$C$9:$F$35,4,FALSE)-$U$41)*VLOOKUP(J350,$T$45:$Z$80,5,FALSE)</f>
        <v>14.196882113038281</v>
      </c>
      <c r="L350" s="2">
        <f t="shared" si="30"/>
        <v>0.37260000000000004</v>
      </c>
      <c r="M350" s="13">
        <f t="shared" si="31"/>
        <v>0.73069115014772656</v>
      </c>
      <c r="N350" s="13">
        <f t="shared" si="32"/>
        <v>0.26930884985227344</v>
      </c>
      <c r="O350" s="4">
        <f t="shared" si="33"/>
        <v>7.2527256608754351E-2</v>
      </c>
    </row>
    <row r="351" spans="1:15" x14ac:dyDescent="0.25">
      <c r="A351" s="1">
        <f>Forecast_Data!C345</f>
        <v>2013</v>
      </c>
      <c r="B351" s="1">
        <v>1</v>
      </c>
      <c r="C351" s="1">
        <f>Forecast_Data!E345</f>
        <v>0</v>
      </c>
      <c r="D351" s="1">
        <f>Forecast_Data!F345</f>
        <v>0</v>
      </c>
      <c r="E351" s="1">
        <f>Forecast_Data!G345</f>
        <v>1</v>
      </c>
      <c r="F351" s="1">
        <f>Forecast_Data!H345</f>
        <v>1</v>
      </c>
      <c r="G351" s="1">
        <f>Forecast_Data!I345</f>
        <v>0</v>
      </c>
      <c r="H351" s="1">
        <f>Forecast_Data!J345</f>
        <v>27</v>
      </c>
      <c r="I351" s="1">
        <f>Forecast_Data!K345</f>
        <v>1</v>
      </c>
      <c r="J351" s="1" t="str">
        <f>Forecast_Data!L345</f>
        <v>Josh Brown</v>
      </c>
      <c r="K351" s="2">
        <f>$U$41+(VLOOKUP(J351,Estimates!$C$9:$F$35,4,FALSE)-$U$41)*VLOOKUP(J351,$T$45:$Z$80,5,FALSE)</f>
        <v>14.196882113038281</v>
      </c>
      <c r="L351" s="2">
        <f t="shared" si="30"/>
        <v>0.37260000000000004</v>
      </c>
      <c r="M351" s="13">
        <f t="shared" si="31"/>
        <v>0.96198258479046816</v>
      </c>
      <c r="N351" s="13">
        <f t="shared" si="32"/>
        <v>3.8017415209531835E-2</v>
      </c>
      <c r="O351" s="4">
        <f t="shared" si="33"/>
        <v>1.4453238592139425E-3</v>
      </c>
    </row>
    <row r="352" spans="1:15" x14ac:dyDescent="0.25">
      <c r="A352" s="1">
        <f>Forecast_Data!C346</f>
        <v>2013</v>
      </c>
      <c r="B352" s="1">
        <v>1</v>
      </c>
      <c r="C352" s="1">
        <f>Forecast_Data!E346</f>
        <v>0</v>
      </c>
      <c r="D352" s="1">
        <f>Forecast_Data!F346</f>
        <v>1</v>
      </c>
      <c r="E352" s="1">
        <f>Forecast_Data!G346</f>
        <v>1</v>
      </c>
      <c r="F352" s="1">
        <f>Forecast_Data!H346</f>
        <v>0</v>
      </c>
      <c r="G352" s="1">
        <f>Forecast_Data!I346</f>
        <v>0</v>
      </c>
      <c r="H352" s="1">
        <f>Forecast_Data!J346</f>
        <v>23</v>
      </c>
      <c r="I352" s="1">
        <f>Forecast_Data!K346</f>
        <v>1</v>
      </c>
      <c r="J352" s="1" t="str">
        <f>Forecast_Data!L346</f>
        <v>Josh Brown</v>
      </c>
      <c r="K352" s="2">
        <f>$U$41+(VLOOKUP(J352,Estimates!$C$9:$F$35,4,FALSE)-$U$41)*VLOOKUP(J352,$T$45:$Z$80,5,FALSE)</f>
        <v>14.196882113038281</v>
      </c>
      <c r="L352" s="2">
        <f t="shared" si="30"/>
        <v>0.37260000000000004</v>
      </c>
      <c r="M352" s="13">
        <f t="shared" si="31"/>
        <v>0.98013491104916284</v>
      </c>
      <c r="N352" s="13">
        <f t="shared" si="32"/>
        <v>1.9865088950837162E-2</v>
      </c>
      <c r="O352" s="4">
        <f t="shared" si="33"/>
        <v>3.9462175902467271E-4</v>
      </c>
    </row>
    <row r="353" spans="1:15" x14ac:dyDescent="0.25">
      <c r="A353" s="1">
        <f>Forecast_Data!C347</f>
        <v>2013</v>
      </c>
      <c r="B353" s="1">
        <v>1</v>
      </c>
      <c r="C353" s="1">
        <f>Forecast_Data!E347</f>
        <v>0</v>
      </c>
      <c r="D353" s="1">
        <f>Forecast_Data!F347</f>
        <v>0</v>
      </c>
      <c r="E353" s="1">
        <f>Forecast_Data!G347</f>
        <v>0</v>
      </c>
      <c r="F353" s="1">
        <f>Forecast_Data!H347</f>
        <v>0</v>
      </c>
      <c r="G353" s="1">
        <f>Forecast_Data!I347</f>
        <v>0</v>
      </c>
      <c r="H353" s="1">
        <f>Forecast_Data!J347</f>
        <v>40</v>
      </c>
      <c r="I353" s="1">
        <f>Forecast_Data!K347</f>
        <v>1</v>
      </c>
      <c r="J353" s="1" t="str">
        <f>Forecast_Data!L347</f>
        <v>Josh Brown</v>
      </c>
      <c r="K353" s="2">
        <f>$U$41+(VLOOKUP(J353,Estimates!$C$9:$F$35,4,FALSE)-$U$41)*VLOOKUP(J353,$T$45:$Z$80,5,FALSE)</f>
        <v>14.196882113038281</v>
      </c>
      <c r="L353" s="2">
        <f t="shared" si="30"/>
        <v>0.37260000000000004</v>
      </c>
      <c r="M353" s="13">
        <f t="shared" si="31"/>
        <v>0.88212432875372371</v>
      </c>
      <c r="N353" s="13">
        <f t="shared" si="32"/>
        <v>0.11787567124627629</v>
      </c>
      <c r="O353" s="4">
        <f t="shared" si="33"/>
        <v>1.3894673871760207E-2</v>
      </c>
    </row>
    <row r="354" spans="1:15" x14ac:dyDescent="0.25">
      <c r="A354" s="1">
        <f>Forecast_Data!C348</f>
        <v>2013</v>
      </c>
      <c r="B354" s="1">
        <v>1</v>
      </c>
      <c r="C354" s="1">
        <f>Forecast_Data!E348</f>
        <v>0</v>
      </c>
      <c r="D354" s="1">
        <f>Forecast_Data!F348</f>
        <v>0</v>
      </c>
      <c r="E354" s="1">
        <f>Forecast_Data!G348</f>
        <v>0</v>
      </c>
      <c r="F354" s="1">
        <f>Forecast_Data!H348</f>
        <v>0</v>
      </c>
      <c r="G354" s="1">
        <f>Forecast_Data!I348</f>
        <v>0</v>
      </c>
      <c r="H354" s="1">
        <f>Forecast_Data!J348</f>
        <v>28</v>
      </c>
      <c r="I354" s="1">
        <f>Forecast_Data!K348</f>
        <v>1</v>
      </c>
      <c r="J354" s="1" t="str">
        <f>Forecast_Data!L348</f>
        <v>Josh Brown</v>
      </c>
      <c r="K354" s="2">
        <f>$U$41+(VLOOKUP(J354,Estimates!$C$9:$F$35,4,FALSE)-$U$41)*VLOOKUP(J354,$T$45:$Z$80,5,FALSE)</f>
        <v>14.196882113038281</v>
      </c>
      <c r="L354" s="2">
        <f t="shared" si="30"/>
        <v>0.37260000000000004</v>
      </c>
      <c r="M354" s="13">
        <f t="shared" si="31"/>
        <v>0.97048349775020737</v>
      </c>
      <c r="N354" s="13">
        <f t="shared" si="32"/>
        <v>2.9516502249792631E-2</v>
      </c>
      <c r="O354" s="4">
        <f t="shared" si="33"/>
        <v>8.7122390506201347E-4</v>
      </c>
    </row>
    <row r="355" spans="1:15" x14ac:dyDescent="0.25">
      <c r="A355" s="1">
        <f>Forecast_Data!C349</f>
        <v>2013</v>
      </c>
      <c r="B355" s="1">
        <v>1</v>
      </c>
      <c r="C355" s="1">
        <f>Forecast_Data!E349</f>
        <v>0</v>
      </c>
      <c r="D355" s="1">
        <f>Forecast_Data!F349</f>
        <v>1</v>
      </c>
      <c r="E355" s="1">
        <f>Forecast_Data!G349</f>
        <v>0</v>
      </c>
      <c r="F355" s="1">
        <f>Forecast_Data!H349</f>
        <v>0</v>
      </c>
      <c r="G355" s="1">
        <f>Forecast_Data!I349</f>
        <v>0</v>
      </c>
      <c r="H355" s="1">
        <f>Forecast_Data!J349</f>
        <v>21</v>
      </c>
      <c r="I355" s="1">
        <f>Forecast_Data!K349</f>
        <v>1</v>
      </c>
      <c r="J355" s="1" t="str">
        <f>Forecast_Data!L349</f>
        <v>Josh Brown</v>
      </c>
      <c r="K355" s="2">
        <f>$U$41+(VLOOKUP(J355,Estimates!$C$9:$F$35,4,FALSE)-$U$41)*VLOOKUP(J355,$T$45:$Z$80,5,FALSE)</f>
        <v>14.196882113038281</v>
      </c>
      <c r="L355" s="2">
        <f t="shared" si="30"/>
        <v>0.37260000000000004</v>
      </c>
      <c r="M355" s="13">
        <f t="shared" si="31"/>
        <v>0.98979753325033037</v>
      </c>
      <c r="N355" s="13">
        <f t="shared" si="32"/>
        <v>1.0202466749669625E-2</v>
      </c>
      <c r="O355" s="4">
        <f t="shared" si="33"/>
        <v>1.0409032777811429E-4</v>
      </c>
    </row>
    <row r="356" spans="1:15" x14ac:dyDescent="0.25">
      <c r="A356" s="1">
        <f>Forecast_Data!C350</f>
        <v>2013</v>
      </c>
      <c r="B356" s="1">
        <v>1</v>
      </c>
      <c r="C356" s="1">
        <f>Forecast_Data!E350</f>
        <v>0</v>
      </c>
      <c r="D356" s="1">
        <f>Forecast_Data!F350</f>
        <v>1</v>
      </c>
      <c r="E356" s="1">
        <f>Forecast_Data!G350</f>
        <v>0</v>
      </c>
      <c r="F356" s="1">
        <f>Forecast_Data!H350</f>
        <v>0</v>
      </c>
      <c r="G356" s="1">
        <f>Forecast_Data!I350</f>
        <v>0</v>
      </c>
      <c r="H356" s="1">
        <f>Forecast_Data!J350</f>
        <v>23</v>
      </c>
      <c r="I356" s="1">
        <f>Forecast_Data!K350</f>
        <v>1</v>
      </c>
      <c r="J356" s="1" t="str">
        <f>Forecast_Data!L350</f>
        <v>Josh Brown</v>
      </c>
      <c r="K356" s="2">
        <f>$U$41+(VLOOKUP(J356,Estimates!$C$9:$F$35,4,FALSE)-$U$41)*VLOOKUP(J356,$T$45:$Z$80,5,FALSE)</f>
        <v>14.196882113038281</v>
      </c>
      <c r="L356" s="2">
        <f t="shared" si="30"/>
        <v>0.37260000000000004</v>
      </c>
      <c r="M356" s="13">
        <f t="shared" si="31"/>
        <v>0.98367729240973523</v>
      </c>
      <c r="N356" s="13">
        <f t="shared" si="32"/>
        <v>1.6322707590264773E-2</v>
      </c>
      <c r="O356" s="4">
        <f t="shared" si="33"/>
        <v>2.6643078307728727E-4</v>
      </c>
    </row>
    <row r="357" spans="1:15" x14ac:dyDescent="0.25">
      <c r="A357" s="1">
        <f>Forecast_Data!C351</f>
        <v>2013</v>
      </c>
      <c r="B357" s="1">
        <v>1</v>
      </c>
      <c r="C357" s="1">
        <f>Forecast_Data!E351</f>
        <v>0</v>
      </c>
      <c r="D357" s="1">
        <f>Forecast_Data!F351</f>
        <v>1</v>
      </c>
      <c r="E357" s="1">
        <f>Forecast_Data!G351</f>
        <v>0</v>
      </c>
      <c r="F357" s="1">
        <f>Forecast_Data!H351</f>
        <v>1</v>
      </c>
      <c r="G357" s="1">
        <f>Forecast_Data!I351</f>
        <v>0</v>
      </c>
      <c r="H357" s="1">
        <f>Forecast_Data!J351</f>
        <v>39</v>
      </c>
      <c r="I357" s="1">
        <f>Forecast_Data!K351</f>
        <v>1</v>
      </c>
      <c r="J357" s="1" t="str">
        <f>Forecast_Data!L351</f>
        <v>Josh Brown</v>
      </c>
      <c r="K357" s="2">
        <f>$U$41+(VLOOKUP(J357,Estimates!$C$9:$F$35,4,FALSE)-$U$41)*VLOOKUP(J357,$T$45:$Z$80,5,FALSE)</f>
        <v>14.196882113038281</v>
      </c>
      <c r="L357" s="2">
        <f t="shared" si="30"/>
        <v>0.37260000000000004</v>
      </c>
      <c r="M357" s="13">
        <f t="shared" si="31"/>
        <v>0.8198810067778487</v>
      </c>
      <c r="N357" s="13">
        <f t="shared" si="32"/>
        <v>0.1801189932221513</v>
      </c>
      <c r="O357" s="4">
        <f t="shared" si="33"/>
        <v>3.2442851719361385E-2</v>
      </c>
    </row>
    <row r="358" spans="1:15" x14ac:dyDescent="0.25">
      <c r="A358" s="1">
        <f>Forecast_Data!C352</f>
        <v>2013</v>
      </c>
      <c r="B358" s="1">
        <v>1</v>
      </c>
      <c r="C358" s="1">
        <f>Forecast_Data!E352</f>
        <v>1</v>
      </c>
      <c r="D358" s="1">
        <f>Forecast_Data!F352</f>
        <v>1</v>
      </c>
      <c r="E358" s="1">
        <f>Forecast_Data!G352</f>
        <v>0</v>
      </c>
      <c r="F358" s="1">
        <f>Forecast_Data!H352</f>
        <v>0</v>
      </c>
      <c r="G358" s="1">
        <f>Forecast_Data!I352</f>
        <v>0</v>
      </c>
      <c r="H358" s="1">
        <f>Forecast_Data!J352</f>
        <v>50</v>
      </c>
      <c r="I358" s="1">
        <f>Forecast_Data!K352</f>
        <v>0</v>
      </c>
      <c r="J358" s="1" t="str">
        <f>Forecast_Data!L352</f>
        <v>Josh Brown</v>
      </c>
      <c r="K358" s="2">
        <f>$U$41+(VLOOKUP(J358,Estimates!$C$9:$F$35,4,FALSE)-$U$41)*VLOOKUP(J358,$T$45:$Z$80,5,FALSE)</f>
        <v>14.196882113038281</v>
      </c>
      <c r="L358" s="2">
        <f t="shared" si="30"/>
        <v>0.37260000000000004</v>
      </c>
      <c r="M358" s="13">
        <f t="shared" si="31"/>
        <v>0.58262952449207861</v>
      </c>
      <c r="N358" s="13">
        <f t="shared" si="32"/>
        <v>-0.58262952449207861</v>
      </c>
      <c r="O358" s="4">
        <f t="shared" si="33"/>
        <v>0.33945716280986565</v>
      </c>
    </row>
    <row r="359" spans="1:15" x14ac:dyDescent="0.25">
      <c r="A359" s="1">
        <f>Forecast_Data!C353</f>
        <v>2013</v>
      </c>
      <c r="B359" s="1">
        <v>1</v>
      </c>
      <c r="C359" s="1">
        <f>Forecast_Data!E353</f>
        <v>1</v>
      </c>
      <c r="D359" s="1">
        <f>Forecast_Data!F353</f>
        <v>1</v>
      </c>
      <c r="E359" s="1">
        <f>Forecast_Data!G353</f>
        <v>0</v>
      </c>
      <c r="F359" s="1">
        <f>Forecast_Data!H353</f>
        <v>0</v>
      </c>
      <c r="G359" s="1">
        <f>Forecast_Data!I353</f>
        <v>0</v>
      </c>
      <c r="H359" s="1">
        <f>Forecast_Data!J353</f>
        <v>34</v>
      </c>
      <c r="I359" s="1">
        <f>Forecast_Data!K353</f>
        <v>1</v>
      </c>
      <c r="J359" s="1" t="str">
        <f>Forecast_Data!L353</f>
        <v>Josh Brown</v>
      </c>
      <c r="K359" s="2">
        <f>$U$41+(VLOOKUP(J359,Estimates!$C$9:$F$35,4,FALSE)-$U$41)*VLOOKUP(J359,$T$45:$Z$80,5,FALSE)</f>
        <v>14.196882113038281</v>
      </c>
      <c r="L359" s="2">
        <f t="shared" si="30"/>
        <v>0.37260000000000004</v>
      </c>
      <c r="M359" s="13">
        <f t="shared" si="31"/>
        <v>0.87904674442121244</v>
      </c>
      <c r="N359" s="13">
        <f t="shared" si="32"/>
        <v>0.12095325557878756</v>
      </c>
      <c r="O359" s="4">
        <f t="shared" si="33"/>
        <v>1.4629690035107503E-2</v>
      </c>
    </row>
    <row r="360" spans="1:15" x14ac:dyDescent="0.25">
      <c r="A360" s="1">
        <f>Forecast_Data!C354</f>
        <v>2013</v>
      </c>
      <c r="B360" s="1">
        <v>1</v>
      </c>
      <c r="C360" s="1">
        <f>Forecast_Data!E354</f>
        <v>1</v>
      </c>
      <c r="D360" s="1">
        <f>Forecast_Data!F354</f>
        <v>1</v>
      </c>
      <c r="E360" s="1">
        <f>Forecast_Data!G354</f>
        <v>0</v>
      </c>
      <c r="F360" s="1">
        <f>Forecast_Data!H354</f>
        <v>0</v>
      </c>
      <c r="G360" s="1">
        <f>Forecast_Data!I354</f>
        <v>0</v>
      </c>
      <c r="H360" s="1">
        <f>Forecast_Data!J354</f>
        <v>38</v>
      </c>
      <c r="I360" s="1">
        <f>Forecast_Data!K354</f>
        <v>1</v>
      </c>
      <c r="J360" s="1" t="str">
        <f>Forecast_Data!L354</f>
        <v>Josh Brown</v>
      </c>
      <c r="K360" s="2">
        <f>$U$41+(VLOOKUP(J360,Estimates!$C$9:$F$35,4,FALSE)-$U$41)*VLOOKUP(J360,$T$45:$Z$80,5,FALSE)</f>
        <v>14.196882113038281</v>
      </c>
      <c r="L360" s="2">
        <f t="shared" si="30"/>
        <v>0.37260000000000004</v>
      </c>
      <c r="M360" s="13">
        <f t="shared" si="31"/>
        <v>0.82420497047859409</v>
      </c>
      <c r="N360" s="13">
        <f t="shared" si="32"/>
        <v>0.17579502952140591</v>
      </c>
      <c r="O360" s="4">
        <f t="shared" si="33"/>
        <v>3.0903892404431976E-2</v>
      </c>
    </row>
    <row r="361" spans="1:15" x14ac:dyDescent="0.25">
      <c r="A361" s="1">
        <f>Forecast_Data!C355</f>
        <v>2014</v>
      </c>
      <c r="B361" s="1">
        <v>1</v>
      </c>
      <c r="C361" s="1">
        <f>Forecast_Data!E355</f>
        <v>0</v>
      </c>
      <c r="D361" s="1">
        <f>Forecast_Data!F355</f>
        <v>0</v>
      </c>
      <c r="E361" s="1">
        <f>Forecast_Data!G355</f>
        <v>0</v>
      </c>
      <c r="F361" s="1">
        <f>Forecast_Data!H355</f>
        <v>0</v>
      </c>
      <c r="G361" s="1">
        <f>Forecast_Data!I355</f>
        <v>0</v>
      </c>
      <c r="H361" s="1">
        <f>Forecast_Data!J355</f>
        <v>39</v>
      </c>
      <c r="I361" s="1">
        <f>Forecast_Data!K355</f>
        <v>1</v>
      </c>
      <c r="J361" s="1" t="str">
        <f>Forecast_Data!L355</f>
        <v>Josh Brown</v>
      </c>
      <c r="K361" s="2">
        <f>$U$41+(VLOOKUP(J361,Estimates!$C$9:$F$35,4,FALSE)-$U$41)*VLOOKUP(J361,$T$45:$Z$80,5,FALSE)</f>
        <v>14.196882113038281</v>
      </c>
      <c r="L361" s="2">
        <f t="shared" si="30"/>
        <v>0.41460000000000008</v>
      </c>
      <c r="M361" s="13">
        <f t="shared" si="31"/>
        <v>0.8959459277281423</v>
      </c>
      <c r="N361" s="13">
        <f t="shared" si="32"/>
        <v>0.1040540722718577</v>
      </c>
      <c r="O361" s="4">
        <f t="shared" si="33"/>
        <v>1.0827249956356986E-2</v>
      </c>
    </row>
    <row r="362" spans="1:15" x14ac:dyDescent="0.25">
      <c r="A362" s="1">
        <f>Forecast_Data!C356</f>
        <v>2014</v>
      </c>
      <c r="B362" s="1">
        <v>1</v>
      </c>
      <c r="C362" s="1">
        <f>Forecast_Data!E356</f>
        <v>0</v>
      </c>
      <c r="D362" s="1">
        <f>Forecast_Data!F356</f>
        <v>0</v>
      </c>
      <c r="E362" s="1">
        <f>Forecast_Data!G356</f>
        <v>0</v>
      </c>
      <c r="F362" s="1">
        <f>Forecast_Data!H356</f>
        <v>0</v>
      </c>
      <c r="G362" s="1">
        <f>Forecast_Data!I356</f>
        <v>0</v>
      </c>
      <c r="H362" s="1">
        <f>Forecast_Data!J356</f>
        <v>29</v>
      </c>
      <c r="I362" s="1">
        <f>Forecast_Data!K356</f>
        <v>1</v>
      </c>
      <c r="J362" s="1" t="str">
        <f>Forecast_Data!L356</f>
        <v>Josh Brown</v>
      </c>
      <c r="K362" s="2">
        <f>$U$41+(VLOOKUP(J362,Estimates!$C$9:$F$35,4,FALSE)-$U$41)*VLOOKUP(J362,$T$45:$Z$80,5,FALSE)</f>
        <v>14.196882113038281</v>
      </c>
      <c r="L362" s="2">
        <f t="shared" si="30"/>
        <v>0.41460000000000008</v>
      </c>
      <c r="M362" s="13">
        <f t="shared" si="31"/>
        <v>0.96687095409857393</v>
      </c>
      <c r="N362" s="13">
        <f t="shared" si="32"/>
        <v>3.3129045901426069E-2</v>
      </c>
      <c r="O362" s="4">
        <f t="shared" si="33"/>
        <v>1.0975336823387954E-3</v>
      </c>
    </row>
    <row r="363" spans="1:15" x14ac:dyDescent="0.25">
      <c r="A363" s="1">
        <f>Forecast_Data!C357</f>
        <v>2014</v>
      </c>
      <c r="B363" s="1">
        <v>1</v>
      </c>
      <c r="C363" s="1">
        <f>Forecast_Data!E357</f>
        <v>0</v>
      </c>
      <c r="D363" s="1">
        <f>Forecast_Data!F357</f>
        <v>0</v>
      </c>
      <c r="E363" s="1">
        <f>Forecast_Data!G357</f>
        <v>0</v>
      </c>
      <c r="F363" s="1">
        <f>Forecast_Data!H357</f>
        <v>0</v>
      </c>
      <c r="G363" s="1">
        <f>Forecast_Data!I357</f>
        <v>0</v>
      </c>
      <c r="H363" s="1">
        <f>Forecast_Data!J357</f>
        <v>31</v>
      </c>
      <c r="I363" s="1">
        <f>Forecast_Data!K357</f>
        <v>1</v>
      </c>
      <c r="J363" s="1" t="str">
        <f>Forecast_Data!L357</f>
        <v>Josh Brown</v>
      </c>
      <c r="K363" s="2">
        <f>$U$41+(VLOOKUP(J363,Estimates!$C$9:$F$35,4,FALSE)-$U$41)*VLOOKUP(J363,$T$45:$Z$80,5,FALSE)</f>
        <v>14.196882113038281</v>
      </c>
      <c r="L363" s="2">
        <f t="shared" si="30"/>
        <v>0.41460000000000008</v>
      </c>
      <c r="M363" s="13">
        <f t="shared" si="31"/>
        <v>0.95598383814360677</v>
      </c>
      <c r="N363" s="13">
        <f t="shared" si="32"/>
        <v>4.4016161856393232E-2</v>
      </c>
      <c r="O363" s="4">
        <f t="shared" si="33"/>
        <v>1.9374225045682065E-3</v>
      </c>
    </row>
    <row r="364" spans="1:15" x14ac:dyDescent="0.25">
      <c r="A364" s="1">
        <f>Forecast_Data!C358</f>
        <v>2014</v>
      </c>
      <c r="B364" s="1">
        <v>1</v>
      </c>
      <c r="C364" s="1">
        <f>Forecast_Data!E358</f>
        <v>0</v>
      </c>
      <c r="D364" s="1">
        <f>Forecast_Data!F358</f>
        <v>0</v>
      </c>
      <c r="E364" s="1">
        <f>Forecast_Data!G358</f>
        <v>0</v>
      </c>
      <c r="F364" s="1">
        <f>Forecast_Data!H358</f>
        <v>1</v>
      </c>
      <c r="G364" s="1">
        <f>Forecast_Data!I358</f>
        <v>0</v>
      </c>
      <c r="H364" s="1">
        <f>Forecast_Data!J358</f>
        <v>29</v>
      </c>
      <c r="I364" s="1">
        <f>Forecast_Data!K358</f>
        <v>1</v>
      </c>
      <c r="J364" s="1" t="str">
        <f>Forecast_Data!L358</f>
        <v>Josh Brown</v>
      </c>
      <c r="K364" s="2">
        <f>$U$41+(VLOOKUP(J364,Estimates!$C$9:$F$35,4,FALSE)-$U$41)*VLOOKUP(J364,$T$45:$Z$80,5,FALSE)</f>
        <v>14.196882113038281</v>
      </c>
      <c r="L364" s="2">
        <f t="shared" si="30"/>
        <v>0.41460000000000008</v>
      </c>
      <c r="M364" s="13">
        <f t="shared" si="31"/>
        <v>0.95854020053522049</v>
      </c>
      <c r="N364" s="13">
        <f t="shared" si="32"/>
        <v>4.1459799464779512E-2</v>
      </c>
      <c r="O364" s="4">
        <f t="shared" si="33"/>
        <v>1.7189149716597316E-3</v>
      </c>
    </row>
    <row r="365" spans="1:15" x14ac:dyDescent="0.25">
      <c r="A365" s="1">
        <f>Forecast_Data!C359</f>
        <v>2014</v>
      </c>
      <c r="B365" s="1">
        <v>1</v>
      </c>
      <c r="C365" s="1">
        <f>Forecast_Data!E359</f>
        <v>0</v>
      </c>
      <c r="D365" s="1">
        <f>Forecast_Data!F359</f>
        <v>0</v>
      </c>
      <c r="E365" s="1">
        <f>Forecast_Data!G359</f>
        <v>0</v>
      </c>
      <c r="F365" s="1">
        <f>Forecast_Data!H359</f>
        <v>0</v>
      </c>
      <c r="G365" s="1">
        <f>Forecast_Data!I359</f>
        <v>0</v>
      </c>
      <c r="H365" s="1">
        <f>Forecast_Data!J359</f>
        <v>49</v>
      </c>
      <c r="I365" s="1">
        <f>Forecast_Data!K359</f>
        <v>1</v>
      </c>
      <c r="J365" s="1" t="str">
        <f>Forecast_Data!L359</f>
        <v>Josh Brown</v>
      </c>
      <c r="K365" s="2">
        <f>$U$41+(VLOOKUP(J365,Estimates!$C$9:$F$35,4,FALSE)-$U$41)*VLOOKUP(J365,$T$45:$Z$80,5,FALSE)</f>
        <v>14.196882113038281</v>
      </c>
      <c r="L365" s="2">
        <f t="shared" si="30"/>
        <v>0.41460000000000008</v>
      </c>
      <c r="M365" s="13">
        <f t="shared" si="31"/>
        <v>0.76062941100182746</v>
      </c>
      <c r="N365" s="13">
        <f t="shared" si="32"/>
        <v>0.23937058899817254</v>
      </c>
      <c r="O365" s="4">
        <f t="shared" si="33"/>
        <v>5.7298278877332041E-2</v>
      </c>
    </row>
    <row r="366" spans="1:15" x14ac:dyDescent="0.25">
      <c r="A366" s="1">
        <f>Forecast_Data!C360</f>
        <v>2014</v>
      </c>
      <c r="B366" s="1">
        <v>1</v>
      </c>
      <c r="C366" s="1">
        <f>Forecast_Data!E360</f>
        <v>0</v>
      </c>
      <c r="D366" s="1">
        <f>Forecast_Data!F360</f>
        <v>0</v>
      </c>
      <c r="E366" s="1">
        <f>Forecast_Data!G360</f>
        <v>0</v>
      </c>
      <c r="F366" s="1">
        <f>Forecast_Data!H360</f>
        <v>0</v>
      </c>
      <c r="G366" s="1">
        <f>Forecast_Data!I360</f>
        <v>0</v>
      </c>
      <c r="H366" s="1">
        <f>Forecast_Data!J360</f>
        <v>50</v>
      </c>
      <c r="I366" s="1">
        <f>Forecast_Data!K360</f>
        <v>1</v>
      </c>
      <c r="J366" s="1" t="str">
        <f>Forecast_Data!L360</f>
        <v>Josh Brown</v>
      </c>
      <c r="K366" s="2">
        <f>$U$41+(VLOOKUP(J366,Estimates!$C$9:$F$35,4,FALSE)-$U$41)*VLOOKUP(J366,$T$45:$Z$80,5,FALSE)</f>
        <v>14.196882113038281</v>
      </c>
      <c r="L366" s="2">
        <f t="shared" si="30"/>
        <v>0.41460000000000008</v>
      </c>
      <c r="M366" s="13">
        <f t="shared" si="31"/>
        <v>0.73922635243906076</v>
      </c>
      <c r="N366" s="13">
        <f t="shared" si="32"/>
        <v>0.26077364756093924</v>
      </c>
      <c r="O366" s="4">
        <f t="shared" si="33"/>
        <v>6.8002895262236948E-2</v>
      </c>
    </row>
    <row r="367" spans="1:15" x14ac:dyDescent="0.25">
      <c r="A367" s="1">
        <f>Forecast_Data!C361</f>
        <v>2014</v>
      </c>
      <c r="B367" s="1">
        <v>1</v>
      </c>
      <c r="C367" s="1">
        <f>Forecast_Data!E361</f>
        <v>0</v>
      </c>
      <c r="D367" s="1">
        <f>Forecast_Data!F361</f>
        <v>0</v>
      </c>
      <c r="E367" s="1">
        <f>Forecast_Data!G361</f>
        <v>0</v>
      </c>
      <c r="F367" s="1">
        <f>Forecast_Data!H361</f>
        <v>0</v>
      </c>
      <c r="G367" s="1">
        <f>Forecast_Data!I361</f>
        <v>0</v>
      </c>
      <c r="H367" s="1">
        <f>Forecast_Data!J361</f>
        <v>26</v>
      </c>
      <c r="I367" s="1">
        <f>Forecast_Data!K361</f>
        <v>1</v>
      </c>
      <c r="J367" s="1" t="str">
        <f>Forecast_Data!L361</f>
        <v>Josh Brown</v>
      </c>
      <c r="K367" s="2">
        <f>$U$41+(VLOOKUP(J367,Estimates!$C$9:$F$35,4,FALSE)-$U$41)*VLOOKUP(J367,$T$45:$Z$80,5,FALSE)</f>
        <v>14.196882113038281</v>
      </c>
      <c r="L367" s="2">
        <f t="shared" si="30"/>
        <v>0.41460000000000008</v>
      </c>
      <c r="M367" s="13">
        <f t="shared" si="31"/>
        <v>0.97991745519652917</v>
      </c>
      <c r="N367" s="13">
        <f t="shared" si="32"/>
        <v>2.0082544803470825E-2</v>
      </c>
      <c r="O367" s="4">
        <f t="shared" si="33"/>
        <v>4.0330860578341308E-4</v>
      </c>
    </row>
    <row r="368" spans="1:15" x14ac:dyDescent="0.25">
      <c r="A368" s="1">
        <f>Forecast_Data!C362</f>
        <v>2014</v>
      </c>
      <c r="B368" s="1">
        <v>1</v>
      </c>
      <c r="C368" s="1">
        <f>Forecast_Data!E362</f>
        <v>0</v>
      </c>
      <c r="D368" s="1">
        <f>Forecast_Data!F362</f>
        <v>0</v>
      </c>
      <c r="E368" s="1">
        <f>Forecast_Data!G362</f>
        <v>0</v>
      </c>
      <c r="F368" s="1">
        <f>Forecast_Data!H362</f>
        <v>0</v>
      </c>
      <c r="G368" s="1">
        <f>Forecast_Data!I362</f>
        <v>0</v>
      </c>
      <c r="H368" s="1">
        <f>Forecast_Data!J362</f>
        <v>38</v>
      </c>
      <c r="I368" s="1">
        <f>Forecast_Data!K362</f>
        <v>1</v>
      </c>
      <c r="J368" s="1" t="str">
        <f>Forecast_Data!L362</f>
        <v>Josh Brown</v>
      </c>
      <c r="K368" s="2">
        <f>$U$41+(VLOOKUP(J368,Estimates!$C$9:$F$35,4,FALSE)-$U$41)*VLOOKUP(J368,$T$45:$Z$80,5,FALSE)</f>
        <v>14.196882113038281</v>
      </c>
      <c r="L368" s="2">
        <f t="shared" si="30"/>
        <v>0.41460000000000008</v>
      </c>
      <c r="M368" s="13">
        <f t="shared" si="31"/>
        <v>0.90494983144179797</v>
      </c>
      <c r="N368" s="13">
        <f t="shared" si="32"/>
        <v>9.5050168558202031E-2</v>
      </c>
      <c r="O368" s="4">
        <f t="shared" si="33"/>
        <v>9.0345345429426183E-3</v>
      </c>
    </row>
    <row r="369" spans="1:15" x14ac:dyDescent="0.25">
      <c r="A369" s="1">
        <f>Forecast_Data!C363</f>
        <v>2014</v>
      </c>
      <c r="B369" s="1">
        <v>1</v>
      </c>
      <c r="C369" s="1">
        <f>Forecast_Data!E363</f>
        <v>0</v>
      </c>
      <c r="D369" s="1">
        <f>Forecast_Data!F363</f>
        <v>0</v>
      </c>
      <c r="E369" s="1">
        <f>Forecast_Data!G363</f>
        <v>0</v>
      </c>
      <c r="F369" s="1">
        <f>Forecast_Data!H363</f>
        <v>0</v>
      </c>
      <c r="G369" s="1">
        <f>Forecast_Data!I363</f>
        <v>0</v>
      </c>
      <c r="H369" s="1">
        <f>Forecast_Data!J363</f>
        <v>41</v>
      </c>
      <c r="I369" s="1">
        <f>Forecast_Data!K363</f>
        <v>1</v>
      </c>
      <c r="J369" s="1" t="str">
        <f>Forecast_Data!L363</f>
        <v>Josh Brown</v>
      </c>
      <c r="K369" s="2">
        <f>$U$41+(VLOOKUP(J369,Estimates!$C$9:$F$35,4,FALSE)-$U$41)*VLOOKUP(J369,$T$45:$Z$80,5,FALSE)</f>
        <v>14.196882113038281</v>
      </c>
      <c r="L369" s="2">
        <f t="shared" si="30"/>
        <v>0.41460000000000008</v>
      </c>
      <c r="M369" s="13">
        <f t="shared" si="31"/>
        <v>0.87631394817824015</v>
      </c>
      <c r="N369" s="13">
        <f t="shared" si="32"/>
        <v>0.12368605182175985</v>
      </c>
      <c r="O369" s="4">
        <f t="shared" si="33"/>
        <v>1.5298239415255063E-2</v>
      </c>
    </row>
    <row r="370" spans="1:15" x14ac:dyDescent="0.25">
      <c r="A370" s="1">
        <f>Forecast_Data!C364</f>
        <v>2014</v>
      </c>
      <c r="B370" s="1">
        <v>1</v>
      </c>
      <c r="C370" s="1">
        <f>Forecast_Data!E364</f>
        <v>0</v>
      </c>
      <c r="D370" s="1">
        <f>Forecast_Data!F364</f>
        <v>1</v>
      </c>
      <c r="E370" s="1">
        <f>Forecast_Data!G364</f>
        <v>0</v>
      </c>
      <c r="F370" s="1">
        <f>Forecast_Data!H364</f>
        <v>0</v>
      </c>
      <c r="G370" s="1">
        <f>Forecast_Data!I364</f>
        <v>0</v>
      </c>
      <c r="H370" s="1">
        <f>Forecast_Data!J364</f>
        <v>43</v>
      </c>
      <c r="I370" s="1">
        <f>Forecast_Data!K364</f>
        <v>1</v>
      </c>
      <c r="J370" s="1" t="str">
        <f>Forecast_Data!L364</f>
        <v>Josh Brown</v>
      </c>
      <c r="K370" s="2">
        <f>$U$41+(VLOOKUP(J370,Estimates!$C$9:$F$35,4,FALSE)-$U$41)*VLOOKUP(J370,$T$45:$Z$80,5,FALSE)</f>
        <v>14.196882113038281</v>
      </c>
      <c r="L370" s="2">
        <f t="shared" si="30"/>
        <v>0.41460000000000008</v>
      </c>
      <c r="M370" s="13">
        <f t="shared" si="31"/>
        <v>0.80280345544520393</v>
      </c>
      <c r="N370" s="13">
        <f t="shared" si="32"/>
        <v>0.19719654455479607</v>
      </c>
      <c r="O370" s="4">
        <f t="shared" si="33"/>
        <v>3.8886477184351675E-2</v>
      </c>
    </row>
    <row r="371" spans="1:15" x14ac:dyDescent="0.25">
      <c r="A371" s="1">
        <f>Forecast_Data!C365</f>
        <v>2014</v>
      </c>
      <c r="B371" s="1">
        <v>1</v>
      </c>
      <c r="C371" s="1">
        <f>Forecast_Data!E365</f>
        <v>0</v>
      </c>
      <c r="D371" s="1">
        <f>Forecast_Data!F365</f>
        <v>0</v>
      </c>
      <c r="E371" s="1">
        <f>Forecast_Data!G365</f>
        <v>0</v>
      </c>
      <c r="F371" s="1">
        <f>Forecast_Data!H365</f>
        <v>1</v>
      </c>
      <c r="G371" s="1">
        <f>Forecast_Data!I365</f>
        <v>0</v>
      </c>
      <c r="H371" s="1">
        <f>Forecast_Data!J365</f>
        <v>43</v>
      </c>
      <c r="I371" s="1">
        <f>Forecast_Data!K365</f>
        <v>0</v>
      </c>
      <c r="J371" s="1" t="str">
        <f>Forecast_Data!L365</f>
        <v>Josh Brown</v>
      </c>
      <c r="K371" s="2">
        <f>$U$41+(VLOOKUP(J371,Estimates!$C$9:$F$35,4,FALSE)-$U$41)*VLOOKUP(J371,$T$45:$Z$80,5,FALSE)</f>
        <v>14.196882113038281</v>
      </c>
      <c r="L371" s="2">
        <f t="shared" si="30"/>
        <v>0.41460000000000008</v>
      </c>
      <c r="M371" s="13">
        <f t="shared" si="31"/>
        <v>0.82250353546891042</v>
      </c>
      <c r="N371" s="13">
        <f t="shared" si="32"/>
        <v>-0.82250353546891042</v>
      </c>
      <c r="O371" s="4">
        <f t="shared" si="33"/>
        <v>0.67651206585885715</v>
      </c>
    </row>
    <row r="372" spans="1:15" x14ac:dyDescent="0.25">
      <c r="A372" s="1">
        <f>Forecast_Data!C366</f>
        <v>2014</v>
      </c>
      <c r="B372" s="1">
        <v>1</v>
      </c>
      <c r="C372" s="1">
        <f>Forecast_Data!E366</f>
        <v>0</v>
      </c>
      <c r="D372" s="1">
        <f>Forecast_Data!F366</f>
        <v>0</v>
      </c>
      <c r="E372" s="1">
        <f>Forecast_Data!G366</f>
        <v>0</v>
      </c>
      <c r="F372" s="1">
        <f>Forecast_Data!H366</f>
        <v>1</v>
      </c>
      <c r="G372" s="1">
        <f>Forecast_Data!I366</f>
        <v>0</v>
      </c>
      <c r="H372" s="1">
        <f>Forecast_Data!J366</f>
        <v>33</v>
      </c>
      <c r="I372" s="1">
        <f>Forecast_Data!K366</f>
        <v>1</v>
      </c>
      <c r="J372" s="1" t="str">
        <f>Forecast_Data!L366</f>
        <v>Josh Brown</v>
      </c>
      <c r="K372" s="2">
        <f>$U$41+(VLOOKUP(J372,Estimates!$C$9:$F$35,4,FALSE)-$U$41)*VLOOKUP(J372,$T$45:$Z$80,5,FALSE)</f>
        <v>14.196882113038281</v>
      </c>
      <c r="L372" s="2">
        <f t="shared" si="30"/>
        <v>0.41460000000000008</v>
      </c>
      <c r="M372" s="13">
        <f t="shared" si="31"/>
        <v>0.92962766216802861</v>
      </c>
      <c r="N372" s="13">
        <f t="shared" si="32"/>
        <v>7.0372337831971388E-2</v>
      </c>
      <c r="O372" s="4">
        <f t="shared" si="33"/>
        <v>4.9522659319371116E-3</v>
      </c>
    </row>
    <row r="373" spans="1:15" x14ac:dyDescent="0.25">
      <c r="A373" s="1">
        <f>Forecast_Data!C367</f>
        <v>2014</v>
      </c>
      <c r="B373" s="1">
        <v>1</v>
      </c>
      <c r="C373" s="1">
        <f>Forecast_Data!E367</f>
        <v>0</v>
      </c>
      <c r="D373" s="1">
        <f>Forecast_Data!F367</f>
        <v>1</v>
      </c>
      <c r="E373" s="1">
        <f>Forecast_Data!G367</f>
        <v>0</v>
      </c>
      <c r="F373" s="1">
        <f>Forecast_Data!H367</f>
        <v>1</v>
      </c>
      <c r="G373" s="1">
        <f>Forecast_Data!I367</f>
        <v>0</v>
      </c>
      <c r="H373" s="1">
        <f>Forecast_Data!J367</f>
        <v>20</v>
      </c>
      <c r="I373" s="1">
        <f>Forecast_Data!K367</f>
        <v>1</v>
      </c>
      <c r="J373" s="1" t="str">
        <f>Forecast_Data!L367</f>
        <v>Josh Brown</v>
      </c>
      <c r="K373" s="2">
        <f>$U$41+(VLOOKUP(J373,Estimates!$C$9:$F$35,4,FALSE)-$U$41)*VLOOKUP(J373,$T$45:$Z$80,5,FALSE)</f>
        <v>14.196882113038281</v>
      </c>
      <c r="L373" s="2">
        <f t="shared" si="30"/>
        <v>0.41460000000000008</v>
      </c>
      <c r="M373" s="13">
        <f t="shared" si="31"/>
        <v>0.99047042621819559</v>
      </c>
      <c r="N373" s="13">
        <f t="shared" si="32"/>
        <v>9.5295737818044124E-3</v>
      </c>
      <c r="O373" s="4">
        <f t="shared" si="33"/>
        <v>9.0812776462854053E-5</v>
      </c>
    </row>
    <row r="374" spans="1:15" x14ac:dyDescent="0.25">
      <c r="A374" s="1">
        <f>Forecast_Data!C368</f>
        <v>2014</v>
      </c>
      <c r="B374" s="1">
        <v>1</v>
      </c>
      <c r="C374" s="1">
        <f>Forecast_Data!E368</f>
        <v>0</v>
      </c>
      <c r="D374" s="1">
        <f>Forecast_Data!F368</f>
        <v>1</v>
      </c>
      <c r="E374" s="1">
        <f>Forecast_Data!G368</f>
        <v>0</v>
      </c>
      <c r="F374" s="1">
        <f>Forecast_Data!H368</f>
        <v>1</v>
      </c>
      <c r="G374" s="1">
        <f>Forecast_Data!I368</f>
        <v>0</v>
      </c>
      <c r="H374" s="1">
        <f>Forecast_Data!J368</f>
        <v>19</v>
      </c>
      <c r="I374" s="1">
        <f>Forecast_Data!K368</f>
        <v>1</v>
      </c>
      <c r="J374" s="1" t="str">
        <f>Forecast_Data!L368</f>
        <v>Josh Brown</v>
      </c>
      <c r="K374" s="2">
        <f>$U$41+(VLOOKUP(J374,Estimates!$C$9:$F$35,4,FALSE)-$U$41)*VLOOKUP(J374,$T$45:$Z$80,5,FALSE)</f>
        <v>14.196882113038281</v>
      </c>
      <c r="L374" s="2">
        <f t="shared" si="30"/>
        <v>0.41460000000000008</v>
      </c>
      <c r="M374" s="13">
        <f t="shared" si="31"/>
        <v>0.99274747007985276</v>
      </c>
      <c r="N374" s="13">
        <f t="shared" si="32"/>
        <v>7.2525299201472437E-3</v>
      </c>
      <c r="O374" s="4">
        <f t="shared" si="33"/>
        <v>5.2599190242630984E-5</v>
      </c>
    </row>
    <row r="375" spans="1:15" x14ac:dyDescent="0.25">
      <c r="A375" s="1">
        <f>Forecast_Data!C369</f>
        <v>2014</v>
      </c>
      <c r="B375" s="1">
        <v>1</v>
      </c>
      <c r="C375" s="1">
        <f>Forecast_Data!E369</f>
        <v>0</v>
      </c>
      <c r="D375" s="1">
        <f>Forecast_Data!F369</f>
        <v>1</v>
      </c>
      <c r="E375" s="1">
        <f>Forecast_Data!G369</f>
        <v>0</v>
      </c>
      <c r="F375" s="1">
        <f>Forecast_Data!H369</f>
        <v>1</v>
      </c>
      <c r="G375" s="1">
        <f>Forecast_Data!I369</f>
        <v>0</v>
      </c>
      <c r="H375" s="1">
        <f>Forecast_Data!J369</f>
        <v>36</v>
      </c>
      <c r="I375" s="1">
        <f>Forecast_Data!K369</f>
        <v>1</v>
      </c>
      <c r="J375" s="1" t="str">
        <f>Forecast_Data!L369</f>
        <v>Josh Brown</v>
      </c>
      <c r="K375" s="2">
        <f>$U$41+(VLOOKUP(J375,Estimates!$C$9:$F$35,4,FALSE)-$U$41)*VLOOKUP(J375,$T$45:$Z$80,5,FALSE)</f>
        <v>14.196882113038281</v>
      </c>
      <c r="L375" s="2">
        <f t="shared" si="30"/>
        <v>0.41460000000000008</v>
      </c>
      <c r="M375" s="13">
        <f t="shared" si="31"/>
        <v>0.86629137510217857</v>
      </c>
      <c r="N375" s="13">
        <f t="shared" si="32"/>
        <v>0.13370862489782143</v>
      </c>
      <c r="O375" s="4">
        <f t="shared" si="33"/>
        <v>1.7877996372066312E-2</v>
      </c>
    </row>
    <row r="376" spans="1:15" x14ac:dyDescent="0.25">
      <c r="A376" s="1">
        <f>Forecast_Data!C370</f>
        <v>2014</v>
      </c>
      <c r="B376" s="1">
        <v>1</v>
      </c>
      <c r="C376" s="1">
        <f>Forecast_Data!E370</f>
        <v>0</v>
      </c>
      <c r="D376" s="1">
        <f>Forecast_Data!F370</f>
        <v>1</v>
      </c>
      <c r="E376" s="1">
        <f>Forecast_Data!G370</f>
        <v>0</v>
      </c>
      <c r="F376" s="1">
        <f>Forecast_Data!H370</f>
        <v>1</v>
      </c>
      <c r="G376" s="1">
        <f>Forecast_Data!I370</f>
        <v>0</v>
      </c>
      <c r="H376" s="1">
        <f>Forecast_Data!J370</f>
        <v>52</v>
      </c>
      <c r="I376" s="1">
        <f>Forecast_Data!K370</f>
        <v>1</v>
      </c>
      <c r="J376" s="1" t="str">
        <f>Forecast_Data!L370</f>
        <v>Josh Brown</v>
      </c>
      <c r="K376" s="2">
        <f>$U$41+(VLOOKUP(J376,Estimates!$C$9:$F$35,4,FALSE)-$U$41)*VLOOKUP(J376,$T$45:$Z$80,5,FALSE)</f>
        <v>14.196882113038281</v>
      </c>
      <c r="L376" s="2">
        <f t="shared" si="30"/>
        <v>0.41460000000000008</v>
      </c>
      <c r="M376" s="13">
        <f t="shared" si="31"/>
        <v>0.55013068239704876</v>
      </c>
      <c r="N376" s="13">
        <f t="shared" si="32"/>
        <v>0.44986931760295124</v>
      </c>
      <c r="O376" s="4">
        <f t="shared" si="33"/>
        <v>0.20238240292054502</v>
      </c>
    </row>
    <row r="377" spans="1:15" x14ac:dyDescent="0.25">
      <c r="A377" s="1">
        <f>Forecast_Data!C371</f>
        <v>2014</v>
      </c>
      <c r="B377" s="1">
        <v>1</v>
      </c>
      <c r="C377" s="1">
        <f>Forecast_Data!E371</f>
        <v>0</v>
      </c>
      <c r="D377" s="1">
        <f>Forecast_Data!F371</f>
        <v>1</v>
      </c>
      <c r="E377" s="1">
        <f>Forecast_Data!G371</f>
        <v>0</v>
      </c>
      <c r="F377" s="1">
        <f>Forecast_Data!H371</f>
        <v>1</v>
      </c>
      <c r="G377" s="1">
        <f>Forecast_Data!I371</f>
        <v>0</v>
      </c>
      <c r="H377" s="1">
        <f>Forecast_Data!J371</f>
        <v>42</v>
      </c>
      <c r="I377" s="1">
        <f>Forecast_Data!K371</f>
        <v>1</v>
      </c>
      <c r="J377" s="1" t="str">
        <f>Forecast_Data!L371</f>
        <v>Josh Brown</v>
      </c>
      <c r="K377" s="2">
        <f>$U$41+(VLOOKUP(J377,Estimates!$C$9:$F$35,4,FALSE)-$U$41)*VLOOKUP(J377,$T$45:$Z$80,5,FALSE)</f>
        <v>14.196882113038281</v>
      </c>
      <c r="L377" s="2">
        <f t="shared" si="30"/>
        <v>0.41460000000000008</v>
      </c>
      <c r="M377" s="13">
        <f t="shared" si="31"/>
        <v>0.78017236724152161</v>
      </c>
      <c r="N377" s="13">
        <f t="shared" si="32"/>
        <v>0.21982763275847839</v>
      </c>
      <c r="O377" s="4">
        <f t="shared" si="33"/>
        <v>4.8324188124196442E-2</v>
      </c>
    </row>
    <row r="378" spans="1:15" x14ac:dyDescent="0.25">
      <c r="A378" s="1">
        <f>Forecast_Data!C372</f>
        <v>2014</v>
      </c>
      <c r="B378" s="1">
        <v>1</v>
      </c>
      <c r="C378" s="1">
        <f>Forecast_Data!E372</f>
        <v>0</v>
      </c>
      <c r="D378" s="1">
        <f>Forecast_Data!F372</f>
        <v>1</v>
      </c>
      <c r="E378" s="1">
        <f>Forecast_Data!G372</f>
        <v>0</v>
      </c>
      <c r="F378" s="1">
        <f>Forecast_Data!H372</f>
        <v>0</v>
      </c>
      <c r="G378" s="1">
        <f>Forecast_Data!I372</f>
        <v>0</v>
      </c>
      <c r="H378" s="1">
        <f>Forecast_Data!J372</f>
        <v>32</v>
      </c>
      <c r="I378" s="1">
        <f>Forecast_Data!K372</f>
        <v>1</v>
      </c>
      <c r="J378" s="1" t="str">
        <f>Forecast_Data!L372</f>
        <v>Josh Brown</v>
      </c>
      <c r="K378" s="2">
        <f>$U$41+(VLOOKUP(J378,Estimates!$C$9:$F$35,4,FALSE)-$U$41)*VLOOKUP(J378,$T$45:$Z$80,5,FALSE)</f>
        <v>14.196882113038281</v>
      </c>
      <c r="L378" s="2">
        <f t="shared" si="30"/>
        <v>0.41460000000000008</v>
      </c>
      <c r="M378" s="13">
        <f t="shared" si="31"/>
        <v>0.92956658867630204</v>
      </c>
      <c r="N378" s="13">
        <f t="shared" si="32"/>
        <v>7.0433411323697959E-2</v>
      </c>
      <c r="O378" s="4">
        <f t="shared" si="33"/>
        <v>4.9608654306932242E-3</v>
      </c>
    </row>
    <row r="379" spans="1:15" x14ac:dyDescent="0.25">
      <c r="A379" s="1">
        <f>Forecast_Data!C373</f>
        <v>2014</v>
      </c>
      <c r="B379" s="1">
        <v>1</v>
      </c>
      <c r="C379" s="1">
        <f>Forecast_Data!E373</f>
        <v>0</v>
      </c>
      <c r="D379" s="1">
        <f>Forecast_Data!F373</f>
        <v>1</v>
      </c>
      <c r="E379" s="1">
        <f>Forecast_Data!G373</f>
        <v>0</v>
      </c>
      <c r="F379" s="1">
        <f>Forecast_Data!H373</f>
        <v>0</v>
      </c>
      <c r="G379" s="1">
        <f>Forecast_Data!I373</f>
        <v>0</v>
      </c>
      <c r="H379" s="1">
        <f>Forecast_Data!J373</f>
        <v>38</v>
      </c>
      <c r="I379" s="1">
        <f>Forecast_Data!K373</f>
        <v>1</v>
      </c>
      <c r="J379" s="1" t="str">
        <f>Forecast_Data!L373</f>
        <v>Josh Brown</v>
      </c>
      <c r="K379" s="2">
        <f>$U$41+(VLOOKUP(J379,Estimates!$C$9:$F$35,4,FALSE)-$U$41)*VLOOKUP(J379,$T$45:$Z$80,5,FALSE)</f>
        <v>14.196882113038281</v>
      </c>
      <c r="L379" s="2">
        <f t="shared" si="30"/>
        <v>0.41460000000000008</v>
      </c>
      <c r="M379" s="13">
        <f t="shared" si="31"/>
        <v>0.86887112452147941</v>
      </c>
      <c r="N379" s="13">
        <f t="shared" si="32"/>
        <v>0.13112887547852059</v>
      </c>
      <c r="O379" s="4">
        <f t="shared" si="33"/>
        <v>1.7194781984261359E-2</v>
      </c>
    </row>
    <row r="380" spans="1:15" x14ac:dyDescent="0.25">
      <c r="A380" s="1">
        <f>Forecast_Data!C374</f>
        <v>2014</v>
      </c>
      <c r="B380" s="1">
        <v>1</v>
      </c>
      <c r="C380" s="1">
        <f>Forecast_Data!E374</f>
        <v>0</v>
      </c>
      <c r="D380" s="1">
        <f>Forecast_Data!F374</f>
        <v>1</v>
      </c>
      <c r="E380" s="1">
        <f>Forecast_Data!G374</f>
        <v>0</v>
      </c>
      <c r="F380" s="1">
        <f>Forecast_Data!H374</f>
        <v>0</v>
      </c>
      <c r="G380" s="1">
        <f>Forecast_Data!I374</f>
        <v>0</v>
      </c>
      <c r="H380" s="1">
        <f>Forecast_Data!J374</f>
        <v>20</v>
      </c>
      <c r="I380" s="1">
        <f>Forecast_Data!K374</f>
        <v>1</v>
      </c>
      <c r="J380" s="1" t="str">
        <f>Forecast_Data!L374</f>
        <v>Josh Brown</v>
      </c>
      <c r="K380" s="2">
        <f>$U$41+(VLOOKUP(J380,Estimates!$C$9:$F$35,4,FALSE)-$U$41)*VLOOKUP(J380,$T$45:$Z$80,5,FALSE)</f>
        <v>14.196882113038281</v>
      </c>
      <c r="L380" s="2">
        <f t="shared" si="30"/>
        <v>0.41460000000000008</v>
      </c>
      <c r="M380" s="13">
        <f t="shared" si="31"/>
        <v>0.99243588759541856</v>
      </c>
      <c r="N380" s="13">
        <f t="shared" si="32"/>
        <v>7.5641124045814356E-3</v>
      </c>
      <c r="O380" s="4">
        <f t="shared" si="33"/>
        <v>5.7215796469142748E-5</v>
      </c>
    </row>
    <row r="381" spans="1:15" x14ac:dyDescent="0.25">
      <c r="A381" s="1">
        <f>Forecast_Data!C375</f>
        <v>2014</v>
      </c>
      <c r="B381" s="1">
        <v>1</v>
      </c>
      <c r="C381" s="1">
        <f>Forecast_Data!E375</f>
        <v>0</v>
      </c>
      <c r="D381" s="1">
        <f>Forecast_Data!F375</f>
        <v>1</v>
      </c>
      <c r="E381" s="1">
        <f>Forecast_Data!G375</f>
        <v>0</v>
      </c>
      <c r="F381" s="1">
        <f>Forecast_Data!H375</f>
        <v>0</v>
      </c>
      <c r="G381" s="1">
        <f>Forecast_Data!I375</f>
        <v>0</v>
      </c>
      <c r="H381" s="1">
        <f>Forecast_Data!J375</f>
        <v>36</v>
      </c>
      <c r="I381" s="1">
        <f>Forecast_Data!K375</f>
        <v>1</v>
      </c>
      <c r="J381" s="1" t="str">
        <f>Forecast_Data!L375</f>
        <v>Josh Brown</v>
      </c>
      <c r="K381" s="2">
        <f>$U$41+(VLOOKUP(J381,Estimates!$C$9:$F$35,4,FALSE)-$U$41)*VLOOKUP(J381,$T$45:$Z$80,5,FALSE)</f>
        <v>14.196882113038281</v>
      </c>
      <c r="L381" s="2">
        <f t="shared" si="30"/>
        <v>0.41460000000000008</v>
      </c>
      <c r="M381" s="13">
        <f t="shared" si="31"/>
        <v>0.89105138117137594</v>
      </c>
      <c r="N381" s="13">
        <f t="shared" si="32"/>
        <v>0.10894861882862406</v>
      </c>
      <c r="O381" s="4">
        <f t="shared" si="33"/>
        <v>1.1869801544664816E-2</v>
      </c>
    </row>
    <row r="382" spans="1:15" x14ac:dyDescent="0.25">
      <c r="A382" s="1">
        <f>Forecast_Data!C376</f>
        <v>2014</v>
      </c>
      <c r="B382" s="1">
        <v>1</v>
      </c>
      <c r="C382" s="1">
        <f>Forecast_Data!E376</f>
        <v>0</v>
      </c>
      <c r="D382" s="1">
        <f>Forecast_Data!F376</f>
        <v>1</v>
      </c>
      <c r="E382" s="1">
        <f>Forecast_Data!G376</f>
        <v>0</v>
      </c>
      <c r="F382" s="1">
        <f>Forecast_Data!H376</f>
        <v>0</v>
      </c>
      <c r="G382" s="1">
        <f>Forecast_Data!I376</f>
        <v>0</v>
      </c>
      <c r="H382" s="1">
        <f>Forecast_Data!J376</f>
        <v>53</v>
      </c>
      <c r="I382" s="1">
        <f>Forecast_Data!K376</f>
        <v>1</v>
      </c>
      <c r="J382" s="1" t="str">
        <f>Forecast_Data!L376</f>
        <v>Josh Brown</v>
      </c>
      <c r="K382" s="2">
        <f>$U$41+(VLOOKUP(J382,Estimates!$C$9:$F$35,4,FALSE)-$U$41)*VLOOKUP(J382,$T$45:$Z$80,5,FALSE)</f>
        <v>14.196882113038281</v>
      </c>
      <c r="L382" s="2">
        <f t="shared" si="30"/>
        <v>0.41460000000000008</v>
      </c>
      <c r="M382" s="13">
        <f t="shared" si="31"/>
        <v>0.57484106011225677</v>
      </c>
      <c r="N382" s="13">
        <f t="shared" si="32"/>
        <v>0.42515893988774323</v>
      </c>
      <c r="O382" s="4">
        <f t="shared" si="33"/>
        <v>0.18076012416646967</v>
      </c>
    </row>
    <row r="383" spans="1:15" x14ac:dyDescent="0.25">
      <c r="A383" s="1">
        <f>Forecast_Data!C377</f>
        <v>2015</v>
      </c>
      <c r="B383" s="1">
        <v>1</v>
      </c>
      <c r="C383" s="1">
        <f>Forecast_Data!E377</f>
        <v>0</v>
      </c>
      <c r="D383" s="1">
        <f>Forecast_Data!F377</f>
        <v>0</v>
      </c>
      <c r="E383" s="1">
        <f>Forecast_Data!G377</f>
        <v>0</v>
      </c>
      <c r="F383" s="1">
        <f>Forecast_Data!H377</f>
        <v>0</v>
      </c>
      <c r="G383" s="1">
        <f>Forecast_Data!I377</f>
        <v>0</v>
      </c>
      <c r="H383" s="1">
        <f>Forecast_Data!J377</f>
        <v>38</v>
      </c>
      <c r="I383" s="1">
        <f>Forecast_Data!K377</f>
        <v>1</v>
      </c>
      <c r="J383" s="1" t="str">
        <f>Forecast_Data!L377</f>
        <v>Josh Brown</v>
      </c>
      <c r="K383" s="2">
        <f>$U$41+(VLOOKUP(J383,Estimates!$C$9:$F$35,4,FALSE)-$U$41)*VLOOKUP(J383,$T$45:$Z$80,5,FALSE)</f>
        <v>14.196882113038281</v>
      </c>
      <c r="L383" s="2">
        <f t="shared" si="30"/>
        <v>0.45660000000000001</v>
      </c>
      <c r="M383" s="13">
        <f t="shared" si="31"/>
        <v>0.90850155858693016</v>
      </c>
      <c r="N383" s="13">
        <f t="shared" si="32"/>
        <v>9.1498441413069842E-2</v>
      </c>
      <c r="O383" s="4">
        <f t="shared" si="33"/>
        <v>8.3719647810209744E-3</v>
      </c>
    </row>
    <row r="384" spans="1:15" x14ac:dyDescent="0.25">
      <c r="A384" s="1">
        <f>Forecast_Data!C378</f>
        <v>2015</v>
      </c>
      <c r="B384" s="1">
        <v>1</v>
      </c>
      <c r="C384" s="1">
        <f>Forecast_Data!E378</f>
        <v>0</v>
      </c>
      <c r="D384" s="1">
        <f>Forecast_Data!F378</f>
        <v>0</v>
      </c>
      <c r="E384" s="1">
        <f>Forecast_Data!G378</f>
        <v>0</v>
      </c>
      <c r="F384" s="1">
        <f>Forecast_Data!H378</f>
        <v>0</v>
      </c>
      <c r="G384" s="1">
        <f>Forecast_Data!I378</f>
        <v>0</v>
      </c>
      <c r="H384" s="1">
        <f>Forecast_Data!J378</f>
        <v>44</v>
      </c>
      <c r="I384" s="1">
        <f>Forecast_Data!K378</f>
        <v>1</v>
      </c>
      <c r="J384" s="1" t="str">
        <f>Forecast_Data!L378</f>
        <v>Josh Brown</v>
      </c>
      <c r="K384" s="2">
        <f>$U$41+(VLOOKUP(J384,Estimates!$C$9:$F$35,4,FALSE)-$U$41)*VLOOKUP(J384,$T$45:$Z$80,5,FALSE)</f>
        <v>14.196882113038281</v>
      </c>
      <c r="L384" s="2">
        <f t="shared" si="30"/>
        <v>0.45660000000000001</v>
      </c>
      <c r="M384" s="13">
        <f t="shared" si="31"/>
        <v>0.84710755867414067</v>
      </c>
      <c r="N384" s="13">
        <f t="shared" si="32"/>
        <v>0.15289244132585933</v>
      </c>
      <c r="O384" s="4">
        <f t="shared" si="33"/>
        <v>2.3376098614581339E-2</v>
      </c>
    </row>
    <row r="385" spans="1:15" x14ac:dyDescent="0.25">
      <c r="A385" s="1">
        <f>Forecast_Data!C379</f>
        <v>2015</v>
      </c>
      <c r="B385" s="1">
        <v>1</v>
      </c>
      <c r="C385" s="1">
        <f>Forecast_Data!E379</f>
        <v>0</v>
      </c>
      <c r="D385" s="1">
        <f>Forecast_Data!F379</f>
        <v>0</v>
      </c>
      <c r="E385" s="1">
        <f>Forecast_Data!G379</f>
        <v>0</v>
      </c>
      <c r="F385" s="1">
        <f>Forecast_Data!H379</f>
        <v>0</v>
      </c>
      <c r="G385" s="1">
        <f>Forecast_Data!I379</f>
        <v>0</v>
      </c>
      <c r="H385" s="1">
        <f>Forecast_Data!J379</f>
        <v>35</v>
      </c>
      <c r="I385" s="1">
        <f>Forecast_Data!K379</f>
        <v>1</v>
      </c>
      <c r="J385" s="1" t="str">
        <f>Forecast_Data!L379</f>
        <v>Josh Brown</v>
      </c>
      <c r="K385" s="2">
        <f>$U$41+(VLOOKUP(J385,Estimates!$C$9:$F$35,4,FALSE)-$U$41)*VLOOKUP(J385,$T$45:$Z$80,5,FALSE)</f>
        <v>14.196882113038281</v>
      </c>
      <c r="L385" s="2">
        <f t="shared" si="30"/>
        <v>0.45660000000000001</v>
      </c>
      <c r="M385" s="13">
        <f t="shared" si="31"/>
        <v>0.93197211125463597</v>
      </c>
      <c r="N385" s="13">
        <f t="shared" si="32"/>
        <v>6.8027888745364029E-2</v>
      </c>
      <c r="O385" s="4">
        <f t="shared" si="33"/>
        <v>4.6277936471516255E-3</v>
      </c>
    </row>
    <row r="386" spans="1:15" x14ac:dyDescent="0.25">
      <c r="A386" s="1">
        <f>Forecast_Data!C380</f>
        <v>2015</v>
      </c>
      <c r="B386" s="1">
        <v>1</v>
      </c>
      <c r="C386" s="1">
        <f>Forecast_Data!E380</f>
        <v>0</v>
      </c>
      <c r="D386" s="1">
        <f>Forecast_Data!F380</f>
        <v>0</v>
      </c>
      <c r="E386" s="1">
        <f>Forecast_Data!G380</f>
        <v>0</v>
      </c>
      <c r="F386" s="1">
        <f>Forecast_Data!H380</f>
        <v>0</v>
      </c>
      <c r="G386" s="1">
        <f>Forecast_Data!I380</f>
        <v>0</v>
      </c>
      <c r="H386" s="1">
        <f>Forecast_Data!J380</f>
        <v>36</v>
      </c>
      <c r="I386" s="1">
        <f>Forecast_Data!K380</f>
        <v>1</v>
      </c>
      <c r="J386" s="1" t="str">
        <f>Forecast_Data!L380</f>
        <v>Josh Brown</v>
      </c>
      <c r="K386" s="2">
        <f>$U$41+(VLOOKUP(J386,Estimates!$C$9:$F$35,4,FALSE)-$U$41)*VLOOKUP(J386,$T$45:$Z$80,5,FALSE)</f>
        <v>14.196882113038281</v>
      </c>
      <c r="L386" s="2">
        <f t="shared" si="30"/>
        <v>0.45660000000000001</v>
      </c>
      <c r="M386" s="13">
        <f t="shared" si="31"/>
        <v>0.92456040969903275</v>
      </c>
      <c r="N386" s="13">
        <f t="shared" si="32"/>
        <v>7.5439590300967252E-2</v>
      </c>
      <c r="O386" s="4">
        <f t="shared" si="33"/>
        <v>5.6911317847777925E-3</v>
      </c>
    </row>
    <row r="387" spans="1:15" x14ac:dyDescent="0.25">
      <c r="A387" s="1">
        <f>Forecast_Data!C381</f>
        <v>2015</v>
      </c>
      <c r="B387" s="1">
        <v>1</v>
      </c>
      <c r="C387" s="1">
        <f>Forecast_Data!E381</f>
        <v>0</v>
      </c>
      <c r="D387" s="1">
        <f>Forecast_Data!F381</f>
        <v>0</v>
      </c>
      <c r="E387" s="1">
        <f>Forecast_Data!G381</f>
        <v>0</v>
      </c>
      <c r="F387" s="1">
        <f>Forecast_Data!H381</f>
        <v>0</v>
      </c>
      <c r="G387" s="1">
        <f>Forecast_Data!I381</f>
        <v>0</v>
      </c>
      <c r="H387" s="1">
        <f>Forecast_Data!J381</f>
        <v>48</v>
      </c>
      <c r="I387" s="1">
        <f>Forecast_Data!K381</f>
        <v>1</v>
      </c>
      <c r="J387" s="1" t="str">
        <f>Forecast_Data!L381</f>
        <v>Josh Brown</v>
      </c>
      <c r="K387" s="2">
        <f>$U$41+(VLOOKUP(J387,Estimates!$C$9:$F$35,4,FALSE)-$U$41)*VLOOKUP(J387,$T$45:$Z$80,5,FALSE)</f>
        <v>14.196882113038281</v>
      </c>
      <c r="L387" s="2">
        <f t="shared" si="30"/>
        <v>0.45660000000000001</v>
      </c>
      <c r="M387" s="13">
        <f t="shared" si="31"/>
        <v>0.78710961564317838</v>
      </c>
      <c r="N387" s="13">
        <f t="shared" si="32"/>
        <v>0.21289038435682162</v>
      </c>
      <c r="O387" s="4">
        <f t="shared" si="33"/>
        <v>4.5322315751595239E-2</v>
      </c>
    </row>
    <row r="388" spans="1:15" x14ac:dyDescent="0.25">
      <c r="A388" s="1">
        <f>Forecast_Data!C382</f>
        <v>2015</v>
      </c>
      <c r="B388" s="1">
        <v>1</v>
      </c>
      <c r="C388" s="1">
        <f>Forecast_Data!E382</f>
        <v>0</v>
      </c>
      <c r="D388" s="1">
        <f>Forecast_Data!F382</f>
        <v>0</v>
      </c>
      <c r="E388" s="1">
        <f>Forecast_Data!G382</f>
        <v>0</v>
      </c>
      <c r="F388" s="1">
        <f>Forecast_Data!H382</f>
        <v>0</v>
      </c>
      <c r="G388" s="1">
        <f>Forecast_Data!I382</f>
        <v>0</v>
      </c>
      <c r="H388" s="1">
        <f>Forecast_Data!J382</f>
        <v>47</v>
      </c>
      <c r="I388" s="1">
        <f>Forecast_Data!K382</f>
        <v>1</v>
      </c>
      <c r="J388" s="1" t="str">
        <f>Forecast_Data!L382</f>
        <v>Josh Brown</v>
      </c>
      <c r="K388" s="2">
        <f>$U$41+(VLOOKUP(J388,Estimates!$C$9:$F$35,4,FALSE)-$U$41)*VLOOKUP(J388,$T$45:$Z$80,5,FALSE)</f>
        <v>14.196882113038281</v>
      </c>
      <c r="L388" s="2">
        <f t="shared" si="30"/>
        <v>0.45660000000000001</v>
      </c>
      <c r="M388" s="13">
        <f t="shared" si="31"/>
        <v>0.80424154251445934</v>
      </c>
      <c r="N388" s="13">
        <f t="shared" si="32"/>
        <v>0.19575845748554066</v>
      </c>
      <c r="O388" s="4">
        <f t="shared" si="33"/>
        <v>3.8321373677118228E-2</v>
      </c>
    </row>
    <row r="389" spans="1:15" x14ac:dyDescent="0.25">
      <c r="A389" s="1">
        <f>Forecast_Data!C383</f>
        <v>2015</v>
      </c>
      <c r="B389" s="1">
        <v>1</v>
      </c>
      <c r="C389" s="1">
        <f>Forecast_Data!E383</f>
        <v>0</v>
      </c>
      <c r="D389" s="1">
        <f>Forecast_Data!F383</f>
        <v>0</v>
      </c>
      <c r="E389" s="1">
        <f>Forecast_Data!G383</f>
        <v>0</v>
      </c>
      <c r="F389" s="1">
        <f>Forecast_Data!H383</f>
        <v>0</v>
      </c>
      <c r="G389" s="1">
        <f>Forecast_Data!I383</f>
        <v>0</v>
      </c>
      <c r="H389" s="1">
        <f>Forecast_Data!J383</f>
        <v>22</v>
      </c>
      <c r="I389" s="1">
        <f>Forecast_Data!K383</f>
        <v>1</v>
      </c>
      <c r="J389" s="1" t="str">
        <f>Forecast_Data!L383</f>
        <v>Josh Brown</v>
      </c>
      <c r="K389" s="2">
        <f>$U$41+(VLOOKUP(J389,Estimates!$C$9:$F$35,4,FALSE)-$U$41)*VLOOKUP(J389,$T$45:$Z$80,5,FALSE)</f>
        <v>14.196882113038281</v>
      </c>
      <c r="L389" s="2">
        <f t="shared" si="30"/>
        <v>0.45660000000000001</v>
      </c>
      <c r="M389" s="13">
        <f t="shared" si="31"/>
        <v>0.99164270365139728</v>
      </c>
      <c r="N389" s="13">
        <f t="shared" si="32"/>
        <v>8.3572963486027163E-3</v>
      </c>
      <c r="O389" s="4">
        <f t="shared" si="33"/>
        <v>6.9844402258368289E-5</v>
      </c>
    </row>
    <row r="390" spans="1:15" x14ac:dyDescent="0.25">
      <c r="A390" s="1">
        <f>Forecast_Data!C384</f>
        <v>2015</v>
      </c>
      <c r="B390" s="1">
        <v>1</v>
      </c>
      <c r="C390" s="1">
        <f>Forecast_Data!E384</f>
        <v>0</v>
      </c>
      <c r="D390" s="1">
        <f>Forecast_Data!F384</f>
        <v>0</v>
      </c>
      <c r="E390" s="1">
        <f>Forecast_Data!G384</f>
        <v>0</v>
      </c>
      <c r="F390" s="1">
        <f>Forecast_Data!H384</f>
        <v>0</v>
      </c>
      <c r="G390" s="1">
        <f>Forecast_Data!I384</f>
        <v>0</v>
      </c>
      <c r="H390" s="1">
        <f>Forecast_Data!J384</f>
        <v>41</v>
      </c>
      <c r="I390" s="1">
        <f>Forecast_Data!K384</f>
        <v>1</v>
      </c>
      <c r="J390" s="1" t="str">
        <f>Forecast_Data!L384</f>
        <v>Josh Brown</v>
      </c>
      <c r="K390" s="2">
        <f>$U$41+(VLOOKUP(J390,Estimates!$C$9:$F$35,4,FALSE)-$U$41)*VLOOKUP(J390,$T$45:$Z$80,5,FALSE)</f>
        <v>14.196882113038281</v>
      </c>
      <c r="L390" s="2">
        <f t="shared" si="30"/>
        <v>0.45660000000000001</v>
      </c>
      <c r="M390" s="13">
        <f t="shared" si="31"/>
        <v>0.88079475761392001</v>
      </c>
      <c r="N390" s="13">
        <f t="shared" si="32"/>
        <v>0.11920524238607999</v>
      </c>
      <c r="O390" s="4">
        <f t="shared" si="33"/>
        <v>1.4209889812324081E-2</v>
      </c>
    </row>
    <row r="391" spans="1:15" x14ac:dyDescent="0.25">
      <c r="A391" s="1">
        <f>Forecast_Data!C385</f>
        <v>2015</v>
      </c>
      <c r="B391" s="1">
        <v>1</v>
      </c>
      <c r="C391" s="1">
        <f>Forecast_Data!E385</f>
        <v>0</v>
      </c>
      <c r="D391" s="1">
        <f>Forecast_Data!F385</f>
        <v>0</v>
      </c>
      <c r="E391" s="1">
        <f>Forecast_Data!G385</f>
        <v>0</v>
      </c>
      <c r="F391" s="1">
        <f>Forecast_Data!H385</f>
        <v>0</v>
      </c>
      <c r="G391" s="1">
        <f>Forecast_Data!I385</f>
        <v>0</v>
      </c>
      <c r="H391" s="1">
        <f>Forecast_Data!J385</f>
        <v>24</v>
      </c>
      <c r="I391" s="1">
        <f>Forecast_Data!K385</f>
        <v>1</v>
      </c>
      <c r="J391" s="1" t="str">
        <f>Forecast_Data!L385</f>
        <v>Josh Brown</v>
      </c>
      <c r="K391" s="2">
        <f>$U$41+(VLOOKUP(J391,Estimates!$C$9:$F$35,4,FALSE)-$U$41)*VLOOKUP(J391,$T$45:$Z$80,5,FALSE)</f>
        <v>14.196882113038281</v>
      </c>
      <c r="L391" s="2">
        <f t="shared" si="30"/>
        <v>0.45660000000000001</v>
      </c>
      <c r="M391" s="13">
        <f t="shared" si="31"/>
        <v>0.98697217868312281</v>
      </c>
      <c r="N391" s="13">
        <f t="shared" si="32"/>
        <v>1.3027821316877186E-2</v>
      </c>
      <c r="O391" s="4">
        <f t="shared" si="33"/>
        <v>1.6972412826447961E-4</v>
      </c>
    </row>
    <row r="392" spans="1:15" x14ac:dyDescent="0.25">
      <c r="A392" s="1">
        <f>Forecast_Data!C386</f>
        <v>2015</v>
      </c>
      <c r="B392" s="1">
        <v>1</v>
      </c>
      <c r="C392" s="1">
        <f>Forecast_Data!E386</f>
        <v>0</v>
      </c>
      <c r="D392" s="1">
        <f>Forecast_Data!F386</f>
        <v>0</v>
      </c>
      <c r="E392" s="1">
        <f>Forecast_Data!G386</f>
        <v>1</v>
      </c>
      <c r="F392" s="1">
        <f>Forecast_Data!H386</f>
        <v>0</v>
      </c>
      <c r="G392" s="1">
        <f>Forecast_Data!I386</f>
        <v>0</v>
      </c>
      <c r="H392" s="1">
        <f>Forecast_Data!J386</f>
        <v>47</v>
      </c>
      <c r="I392" s="1">
        <f>Forecast_Data!K386</f>
        <v>1</v>
      </c>
      <c r="J392" s="1" t="str">
        <f>Forecast_Data!L386</f>
        <v>Josh Brown</v>
      </c>
      <c r="K392" s="2">
        <f>$U$41+(VLOOKUP(J392,Estimates!$C$9:$F$35,4,FALSE)-$U$41)*VLOOKUP(J392,$T$45:$Z$80,5,FALSE)</f>
        <v>14.196882113038281</v>
      </c>
      <c r="L392" s="2">
        <f t="shared" si="30"/>
        <v>0.45660000000000001</v>
      </c>
      <c r="M392" s="13">
        <f t="shared" si="31"/>
        <v>0.77083000946408509</v>
      </c>
      <c r="N392" s="13">
        <f t="shared" si="32"/>
        <v>0.22916999053591491</v>
      </c>
      <c r="O392" s="4">
        <f t="shared" si="33"/>
        <v>5.2518884562231333E-2</v>
      </c>
    </row>
    <row r="393" spans="1:15" x14ac:dyDescent="0.25">
      <c r="A393" s="1">
        <f>Forecast_Data!C387</f>
        <v>2015</v>
      </c>
      <c r="B393" s="1">
        <v>1</v>
      </c>
      <c r="C393" s="1">
        <f>Forecast_Data!E387</f>
        <v>0</v>
      </c>
      <c r="D393" s="1">
        <f>Forecast_Data!F387</f>
        <v>0</v>
      </c>
      <c r="E393" s="1">
        <f>Forecast_Data!G387</f>
        <v>1</v>
      </c>
      <c r="F393" s="1">
        <f>Forecast_Data!H387</f>
        <v>0</v>
      </c>
      <c r="G393" s="1">
        <f>Forecast_Data!I387</f>
        <v>0</v>
      </c>
      <c r="H393" s="1">
        <f>Forecast_Data!J387</f>
        <v>34</v>
      </c>
      <c r="I393" s="1">
        <f>Forecast_Data!K387</f>
        <v>1</v>
      </c>
      <c r="J393" s="1" t="str">
        <f>Forecast_Data!L387</f>
        <v>Josh Brown</v>
      </c>
      <c r="K393" s="2">
        <f>$U$41+(VLOOKUP(J393,Estimates!$C$9:$F$35,4,FALSE)-$U$41)*VLOOKUP(J393,$T$45:$Z$80,5,FALSE)</f>
        <v>14.196882113038281</v>
      </c>
      <c r="L393" s="2">
        <f t="shared" ref="L393:L456" si="34">IF(A393=2012,$A$5,IF(A393=2013,$B$5,IF(A393=2014,$C$5,$D$5)))</f>
        <v>0.45660000000000001</v>
      </c>
      <c r="M393" s="13">
        <f t="shared" ref="M393:M456" si="35">1/(1+EXP(-(SUMPRODUCT($A$3:$G$3,B393:H393)+$H$3*H393^2+$I$3*H393^3+K393+L393)))</f>
        <v>0.9264771923305174</v>
      </c>
      <c r="N393" s="13">
        <f t="shared" ref="N393:N456" si="36">I393-M393</f>
        <v>7.3522807669482604E-2</v>
      </c>
      <c r="O393" s="4">
        <f t="shared" ref="O393:O456" si="37">N393^2</f>
        <v>5.4056032476037302E-3</v>
      </c>
    </row>
    <row r="394" spans="1:15" x14ac:dyDescent="0.25">
      <c r="A394" s="1">
        <f>Forecast_Data!C388</f>
        <v>2015</v>
      </c>
      <c r="B394" s="1">
        <v>1</v>
      </c>
      <c r="C394" s="1">
        <f>Forecast_Data!E388</f>
        <v>0</v>
      </c>
      <c r="D394" s="1">
        <f>Forecast_Data!F388</f>
        <v>0</v>
      </c>
      <c r="E394" s="1">
        <f>Forecast_Data!G388</f>
        <v>0</v>
      </c>
      <c r="F394" s="1">
        <f>Forecast_Data!H388</f>
        <v>1</v>
      </c>
      <c r="G394" s="1">
        <f>Forecast_Data!I388</f>
        <v>0</v>
      </c>
      <c r="H394" s="1">
        <f>Forecast_Data!J388</f>
        <v>35</v>
      </c>
      <c r="I394" s="1">
        <f>Forecast_Data!K388</f>
        <v>1</v>
      </c>
      <c r="J394" s="1" t="str">
        <f>Forecast_Data!L388</f>
        <v>Josh Brown</v>
      </c>
      <c r="K394" s="2">
        <f>$U$41+(VLOOKUP(J394,Estimates!$C$9:$F$35,4,FALSE)-$U$41)*VLOOKUP(J394,$T$45:$Z$80,5,FALSE)</f>
        <v>14.196882113038281</v>
      </c>
      <c r="L394" s="2">
        <f t="shared" si="34"/>
        <v>0.45660000000000001</v>
      </c>
      <c r="M394" s="13">
        <f t="shared" si="35"/>
        <v>0.9156313356123017</v>
      </c>
      <c r="N394" s="13">
        <f t="shared" si="36"/>
        <v>8.43686643876983E-2</v>
      </c>
      <c r="O394" s="4">
        <f t="shared" si="37"/>
        <v>7.1180715305640711E-3</v>
      </c>
    </row>
    <row r="395" spans="1:15" x14ac:dyDescent="0.25">
      <c r="A395" s="1">
        <f>Forecast_Data!C389</f>
        <v>2015</v>
      </c>
      <c r="B395" s="1">
        <v>1</v>
      </c>
      <c r="C395" s="1">
        <f>Forecast_Data!E389</f>
        <v>0</v>
      </c>
      <c r="D395" s="1">
        <f>Forecast_Data!F389</f>
        <v>0</v>
      </c>
      <c r="E395" s="1">
        <f>Forecast_Data!G389</f>
        <v>0</v>
      </c>
      <c r="F395" s="1">
        <f>Forecast_Data!H389</f>
        <v>1</v>
      </c>
      <c r="G395" s="1">
        <f>Forecast_Data!I389</f>
        <v>0</v>
      </c>
      <c r="H395" s="1">
        <f>Forecast_Data!J389</f>
        <v>35</v>
      </c>
      <c r="I395" s="1">
        <f>Forecast_Data!K389</f>
        <v>1</v>
      </c>
      <c r="J395" s="1" t="str">
        <f>Forecast_Data!L389</f>
        <v>Josh Brown</v>
      </c>
      <c r="K395" s="2">
        <f>$U$41+(VLOOKUP(J395,Estimates!$C$9:$F$35,4,FALSE)-$U$41)*VLOOKUP(J395,$T$45:$Z$80,5,FALSE)</f>
        <v>14.196882113038281</v>
      </c>
      <c r="L395" s="2">
        <f t="shared" si="34"/>
        <v>0.45660000000000001</v>
      </c>
      <c r="M395" s="13">
        <f t="shared" si="35"/>
        <v>0.9156313356123017</v>
      </c>
      <c r="N395" s="13">
        <f t="shared" si="36"/>
        <v>8.43686643876983E-2</v>
      </c>
      <c r="O395" s="4">
        <f t="shared" si="37"/>
        <v>7.1180715305640711E-3</v>
      </c>
    </row>
    <row r="396" spans="1:15" x14ac:dyDescent="0.25">
      <c r="A396" s="1">
        <f>Forecast_Data!C390</f>
        <v>2015</v>
      </c>
      <c r="B396" s="1">
        <v>1</v>
      </c>
      <c r="C396" s="1">
        <f>Forecast_Data!E390</f>
        <v>0</v>
      </c>
      <c r="D396" s="1">
        <f>Forecast_Data!F390</f>
        <v>0</v>
      </c>
      <c r="E396" s="1">
        <f>Forecast_Data!G390</f>
        <v>0</v>
      </c>
      <c r="F396" s="1">
        <f>Forecast_Data!H390</f>
        <v>1</v>
      </c>
      <c r="G396" s="1">
        <f>Forecast_Data!I390</f>
        <v>0</v>
      </c>
      <c r="H396" s="1">
        <f>Forecast_Data!J390</f>
        <v>53</v>
      </c>
      <c r="I396" s="1">
        <f>Forecast_Data!K390</f>
        <v>1</v>
      </c>
      <c r="J396" s="1" t="str">
        <f>Forecast_Data!L390</f>
        <v>Josh Brown</v>
      </c>
      <c r="K396" s="2">
        <f>$U$41+(VLOOKUP(J396,Estimates!$C$9:$F$35,4,FALSE)-$U$41)*VLOOKUP(J396,$T$45:$Z$80,5,FALSE)</f>
        <v>14.196882113038281</v>
      </c>
      <c r="L396" s="2">
        <f t="shared" si="34"/>
        <v>0.45660000000000001</v>
      </c>
      <c r="M396" s="13">
        <f t="shared" si="35"/>
        <v>0.61612280341589909</v>
      </c>
      <c r="N396" s="13">
        <f t="shared" si="36"/>
        <v>0.38387719658410091</v>
      </c>
      <c r="O396" s="4">
        <f t="shared" si="37"/>
        <v>0.14736170205726845</v>
      </c>
    </row>
    <row r="397" spans="1:15" x14ac:dyDescent="0.25">
      <c r="A397" s="1">
        <f>Forecast_Data!C391</f>
        <v>2015</v>
      </c>
      <c r="B397" s="1">
        <v>1</v>
      </c>
      <c r="C397" s="1">
        <f>Forecast_Data!E391</f>
        <v>0</v>
      </c>
      <c r="D397" s="1">
        <f>Forecast_Data!F391</f>
        <v>0</v>
      </c>
      <c r="E397" s="1">
        <f>Forecast_Data!G391</f>
        <v>0</v>
      </c>
      <c r="F397" s="1">
        <f>Forecast_Data!H391</f>
        <v>1</v>
      </c>
      <c r="G397" s="1">
        <f>Forecast_Data!I391</f>
        <v>0</v>
      </c>
      <c r="H397" s="1">
        <f>Forecast_Data!J391</f>
        <v>44</v>
      </c>
      <c r="I397" s="1">
        <f>Forecast_Data!K391</f>
        <v>1</v>
      </c>
      <c r="J397" s="1" t="str">
        <f>Forecast_Data!L391</f>
        <v>Josh Brown</v>
      </c>
      <c r="K397" s="2">
        <f>$U$41+(VLOOKUP(J397,Estimates!$C$9:$F$35,4,FALSE)-$U$41)*VLOOKUP(J397,$T$45:$Z$80,5,FALSE)</f>
        <v>14.196882113038281</v>
      </c>
      <c r="L397" s="2">
        <f t="shared" si="34"/>
        <v>0.45660000000000001</v>
      </c>
      <c r="M397" s="13">
        <f t="shared" si="35"/>
        <v>0.81444047310036038</v>
      </c>
      <c r="N397" s="13">
        <f t="shared" si="36"/>
        <v>0.18555952689963962</v>
      </c>
      <c r="O397" s="4">
        <f t="shared" si="37"/>
        <v>3.443233802321808E-2</v>
      </c>
    </row>
    <row r="398" spans="1:15" x14ac:dyDescent="0.25">
      <c r="A398" s="1">
        <f>Forecast_Data!C392</f>
        <v>2015</v>
      </c>
      <c r="B398" s="1">
        <v>1</v>
      </c>
      <c r="C398" s="1">
        <f>Forecast_Data!E392</f>
        <v>0</v>
      </c>
      <c r="D398" s="1">
        <f>Forecast_Data!F392</f>
        <v>0</v>
      </c>
      <c r="E398" s="1">
        <f>Forecast_Data!G392</f>
        <v>0</v>
      </c>
      <c r="F398" s="1">
        <f>Forecast_Data!H392</f>
        <v>0</v>
      </c>
      <c r="G398" s="1">
        <f>Forecast_Data!I392</f>
        <v>0</v>
      </c>
      <c r="H398" s="1">
        <f>Forecast_Data!J392</f>
        <v>37</v>
      </c>
      <c r="I398" s="1">
        <f>Forecast_Data!K392</f>
        <v>1</v>
      </c>
      <c r="J398" s="1" t="str">
        <f>Forecast_Data!L392</f>
        <v>Josh Brown</v>
      </c>
      <c r="K398" s="2">
        <f>$U$41+(VLOOKUP(J398,Estimates!$C$9:$F$35,4,FALSE)-$U$41)*VLOOKUP(J398,$T$45:$Z$80,5,FALSE)</f>
        <v>14.196882113038281</v>
      </c>
      <c r="L398" s="2">
        <f t="shared" si="34"/>
        <v>0.45660000000000001</v>
      </c>
      <c r="M398" s="13">
        <f t="shared" si="35"/>
        <v>0.916744515198474</v>
      </c>
      <c r="N398" s="13">
        <f t="shared" si="36"/>
        <v>8.3255484801526003E-2</v>
      </c>
      <c r="O398" s="4">
        <f t="shared" si="37"/>
        <v>6.9314757495371271E-3</v>
      </c>
    </row>
    <row r="399" spans="1:15" x14ac:dyDescent="0.25">
      <c r="A399" s="1">
        <f>Forecast_Data!C393</f>
        <v>2015</v>
      </c>
      <c r="B399" s="1">
        <v>1</v>
      </c>
      <c r="C399" s="1">
        <f>Forecast_Data!E393</f>
        <v>0</v>
      </c>
      <c r="D399" s="1">
        <f>Forecast_Data!F393</f>
        <v>0</v>
      </c>
      <c r="E399" s="1">
        <f>Forecast_Data!G393</f>
        <v>0</v>
      </c>
      <c r="F399" s="1">
        <f>Forecast_Data!H393</f>
        <v>0</v>
      </c>
      <c r="G399" s="1">
        <f>Forecast_Data!I393</f>
        <v>0</v>
      </c>
      <c r="H399" s="1">
        <f>Forecast_Data!J393</f>
        <v>38</v>
      </c>
      <c r="I399" s="1">
        <f>Forecast_Data!K393</f>
        <v>1</v>
      </c>
      <c r="J399" s="1" t="str">
        <f>Forecast_Data!L393</f>
        <v>Josh Brown</v>
      </c>
      <c r="K399" s="2">
        <f>$U$41+(VLOOKUP(J399,Estimates!$C$9:$F$35,4,FALSE)-$U$41)*VLOOKUP(J399,$T$45:$Z$80,5,FALSE)</f>
        <v>14.196882113038281</v>
      </c>
      <c r="L399" s="2">
        <f t="shared" si="34"/>
        <v>0.45660000000000001</v>
      </c>
      <c r="M399" s="13">
        <f t="shared" si="35"/>
        <v>0.90850155858693016</v>
      </c>
      <c r="N399" s="13">
        <f t="shared" si="36"/>
        <v>9.1498441413069842E-2</v>
      </c>
      <c r="O399" s="4">
        <f t="shared" si="37"/>
        <v>8.3719647810209744E-3</v>
      </c>
    </row>
    <row r="400" spans="1:15" x14ac:dyDescent="0.25">
      <c r="A400" s="1">
        <f>Forecast_Data!C394</f>
        <v>2015</v>
      </c>
      <c r="B400" s="1">
        <v>1</v>
      </c>
      <c r="C400" s="1">
        <f>Forecast_Data!E394</f>
        <v>0</v>
      </c>
      <c r="D400" s="1">
        <f>Forecast_Data!F394</f>
        <v>0</v>
      </c>
      <c r="E400" s="1">
        <f>Forecast_Data!G394</f>
        <v>0</v>
      </c>
      <c r="F400" s="1">
        <f>Forecast_Data!H394</f>
        <v>0</v>
      </c>
      <c r="G400" s="1">
        <f>Forecast_Data!I394</f>
        <v>0</v>
      </c>
      <c r="H400" s="1">
        <f>Forecast_Data!J394</f>
        <v>53</v>
      </c>
      <c r="I400" s="1">
        <f>Forecast_Data!K394</f>
        <v>1</v>
      </c>
      <c r="J400" s="1" t="str">
        <f>Forecast_Data!L394</f>
        <v>Josh Brown</v>
      </c>
      <c r="K400" s="2">
        <f>$U$41+(VLOOKUP(J400,Estimates!$C$9:$F$35,4,FALSE)-$U$41)*VLOOKUP(J400,$T$45:$Z$80,5,FALSE)</f>
        <v>14.196882113038281</v>
      </c>
      <c r="L400" s="2">
        <f t="shared" si="34"/>
        <v>0.45660000000000001</v>
      </c>
      <c r="M400" s="13">
        <f t="shared" si="35"/>
        <v>0.66953683597978286</v>
      </c>
      <c r="N400" s="13">
        <f t="shared" si="36"/>
        <v>0.33046316402021714</v>
      </c>
      <c r="O400" s="4">
        <f t="shared" si="37"/>
        <v>0.10920590277425293</v>
      </c>
    </row>
    <row r="401" spans="1:15" x14ac:dyDescent="0.25">
      <c r="A401" s="1">
        <f>Forecast_Data!C395</f>
        <v>2015</v>
      </c>
      <c r="B401" s="1">
        <v>1</v>
      </c>
      <c r="C401" s="1">
        <f>Forecast_Data!E395</f>
        <v>0</v>
      </c>
      <c r="D401" s="1">
        <f>Forecast_Data!F395</f>
        <v>0</v>
      </c>
      <c r="E401" s="1">
        <f>Forecast_Data!G395</f>
        <v>0</v>
      </c>
      <c r="F401" s="1">
        <f>Forecast_Data!H395</f>
        <v>0</v>
      </c>
      <c r="G401" s="1">
        <f>Forecast_Data!I395</f>
        <v>0</v>
      </c>
      <c r="H401" s="1">
        <f>Forecast_Data!J395</f>
        <v>29</v>
      </c>
      <c r="I401" s="1">
        <f>Forecast_Data!K395</f>
        <v>1</v>
      </c>
      <c r="J401" s="1" t="str">
        <f>Forecast_Data!L395</f>
        <v>Josh Brown</v>
      </c>
      <c r="K401" s="2">
        <f>$U$41+(VLOOKUP(J401,Estimates!$C$9:$F$35,4,FALSE)-$U$41)*VLOOKUP(J401,$T$45:$Z$80,5,FALSE)</f>
        <v>14.196882113038281</v>
      </c>
      <c r="L401" s="2">
        <f t="shared" si="34"/>
        <v>0.45660000000000001</v>
      </c>
      <c r="M401" s="13">
        <f t="shared" si="35"/>
        <v>0.96819021485594869</v>
      </c>
      <c r="N401" s="13">
        <f t="shared" si="36"/>
        <v>3.1809785144051306E-2</v>
      </c>
      <c r="O401" s="4">
        <f t="shared" si="37"/>
        <v>1.0118624309107072E-3</v>
      </c>
    </row>
    <row r="402" spans="1:15" x14ac:dyDescent="0.25">
      <c r="A402" s="1">
        <f>Forecast_Data!C396</f>
        <v>2015</v>
      </c>
      <c r="B402" s="1">
        <v>1</v>
      </c>
      <c r="C402" s="1">
        <f>Forecast_Data!E396</f>
        <v>0</v>
      </c>
      <c r="D402" s="1">
        <f>Forecast_Data!F396</f>
        <v>0</v>
      </c>
      <c r="E402" s="1">
        <f>Forecast_Data!G396</f>
        <v>0</v>
      </c>
      <c r="F402" s="1">
        <f>Forecast_Data!H396</f>
        <v>0</v>
      </c>
      <c r="G402" s="1">
        <f>Forecast_Data!I396</f>
        <v>0</v>
      </c>
      <c r="H402" s="1">
        <f>Forecast_Data!J396</f>
        <v>20</v>
      </c>
      <c r="I402" s="1">
        <f>Forecast_Data!K396</f>
        <v>1</v>
      </c>
      <c r="J402" s="1" t="str">
        <f>Forecast_Data!L396</f>
        <v>Josh Brown</v>
      </c>
      <c r="K402" s="2">
        <f>$U$41+(VLOOKUP(J402,Estimates!$C$9:$F$35,4,FALSE)-$U$41)*VLOOKUP(J402,$T$45:$Z$80,5,FALSE)</f>
        <v>14.196882113038281</v>
      </c>
      <c r="L402" s="2">
        <f t="shared" si="34"/>
        <v>0.45660000000000001</v>
      </c>
      <c r="M402" s="13">
        <f t="shared" si="35"/>
        <v>0.99493945589217681</v>
      </c>
      <c r="N402" s="13">
        <f t="shared" si="36"/>
        <v>5.060544107823195E-3</v>
      </c>
      <c r="O402" s="4">
        <f t="shared" si="37"/>
        <v>2.5609106667224056E-5</v>
      </c>
    </row>
    <row r="403" spans="1:15" x14ac:dyDescent="0.25">
      <c r="A403" s="1">
        <f>Forecast_Data!C397</f>
        <v>2015</v>
      </c>
      <c r="B403" s="1">
        <v>1</v>
      </c>
      <c r="C403" s="1">
        <f>Forecast_Data!E397</f>
        <v>0</v>
      </c>
      <c r="D403" s="1">
        <f>Forecast_Data!F397</f>
        <v>0</v>
      </c>
      <c r="E403" s="1">
        <f>Forecast_Data!G397</f>
        <v>0</v>
      </c>
      <c r="F403" s="1">
        <f>Forecast_Data!H397</f>
        <v>0</v>
      </c>
      <c r="G403" s="1">
        <f>Forecast_Data!I397</f>
        <v>0</v>
      </c>
      <c r="H403" s="1">
        <f>Forecast_Data!J397</f>
        <v>35</v>
      </c>
      <c r="I403" s="1">
        <f>Forecast_Data!K397</f>
        <v>1</v>
      </c>
      <c r="J403" s="1" t="str">
        <f>Forecast_Data!L397</f>
        <v>Josh Brown</v>
      </c>
      <c r="K403" s="2">
        <f>$U$41+(VLOOKUP(J403,Estimates!$C$9:$F$35,4,FALSE)-$U$41)*VLOOKUP(J403,$T$45:$Z$80,5,FALSE)</f>
        <v>14.196882113038281</v>
      </c>
      <c r="L403" s="2">
        <f t="shared" si="34"/>
        <v>0.45660000000000001</v>
      </c>
      <c r="M403" s="13">
        <f t="shared" si="35"/>
        <v>0.93197211125463597</v>
      </c>
      <c r="N403" s="13">
        <f t="shared" si="36"/>
        <v>6.8027888745364029E-2</v>
      </c>
      <c r="O403" s="4">
        <f t="shared" si="37"/>
        <v>4.6277936471516255E-3</v>
      </c>
    </row>
    <row r="404" spans="1:15" x14ac:dyDescent="0.25">
      <c r="A404" s="1">
        <f>Forecast_Data!C398</f>
        <v>2015</v>
      </c>
      <c r="B404" s="1">
        <v>1</v>
      </c>
      <c r="C404" s="1">
        <f>Forecast_Data!E398</f>
        <v>0</v>
      </c>
      <c r="D404" s="1">
        <f>Forecast_Data!F398</f>
        <v>0</v>
      </c>
      <c r="E404" s="1">
        <f>Forecast_Data!G398</f>
        <v>0</v>
      </c>
      <c r="F404" s="1">
        <f>Forecast_Data!H398</f>
        <v>0</v>
      </c>
      <c r="G404" s="1">
        <f>Forecast_Data!I398</f>
        <v>0</v>
      </c>
      <c r="H404" s="1">
        <f>Forecast_Data!J398</f>
        <v>48</v>
      </c>
      <c r="I404" s="1">
        <f>Forecast_Data!K398</f>
        <v>0</v>
      </c>
      <c r="J404" s="1" t="str">
        <f>Forecast_Data!L398</f>
        <v>Josh Brown</v>
      </c>
      <c r="K404" s="2">
        <f>$U$41+(VLOOKUP(J404,Estimates!$C$9:$F$35,4,FALSE)-$U$41)*VLOOKUP(J404,$T$45:$Z$80,5,FALSE)</f>
        <v>14.196882113038281</v>
      </c>
      <c r="L404" s="2">
        <f t="shared" si="34"/>
        <v>0.45660000000000001</v>
      </c>
      <c r="M404" s="13">
        <f t="shared" si="35"/>
        <v>0.78710961564317838</v>
      </c>
      <c r="N404" s="13">
        <f t="shared" si="36"/>
        <v>-0.78710961564317838</v>
      </c>
      <c r="O404" s="4">
        <f t="shared" si="37"/>
        <v>0.61954154703795206</v>
      </c>
    </row>
    <row r="405" spans="1:15" x14ac:dyDescent="0.25">
      <c r="A405" s="1">
        <f>Forecast_Data!C399</f>
        <v>2015</v>
      </c>
      <c r="B405" s="1">
        <v>1</v>
      </c>
      <c r="C405" s="1">
        <f>Forecast_Data!E399</f>
        <v>0</v>
      </c>
      <c r="D405" s="1">
        <f>Forecast_Data!F399</f>
        <v>0</v>
      </c>
      <c r="E405" s="1">
        <f>Forecast_Data!G399</f>
        <v>0</v>
      </c>
      <c r="F405" s="1">
        <f>Forecast_Data!H399</f>
        <v>1</v>
      </c>
      <c r="G405" s="1">
        <f>Forecast_Data!I399</f>
        <v>0</v>
      </c>
      <c r="H405" s="1">
        <f>Forecast_Data!J399</f>
        <v>35</v>
      </c>
      <c r="I405" s="1">
        <f>Forecast_Data!K399</f>
        <v>1</v>
      </c>
      <c r="J405" s="1" t="str">
        <f>Forecast_Data!L399</f>
        <v>Josh Brown</v>
      </c>
      <c r="K405" s="2">
        <f>$U$41+(VLOOKUP(J405,Estimates!$C$9:$F$35,4,FALSE)-$U$41)*VLOOKUP(J405,$T$45:$Z$80,5,FALSE)</f>
        <v>14.196882113038281</v>
      </c>
      <c r="L405" s="2">
        <f t="shared" si="34"/>
        <v>0.45660000000000001</v>
      </c>
      <c r="M405" s="13">
        <f t="shared" si="35"/>
        <v>0.9156313356123017</v>
      </c>
      <c r="N405" s="13">
        <f t="shared" si="36"/>
        <v>8.43686643876983E-2</v>
      </c>
      <c r="O405" s="4">
        <f t="shared" si="37"/>
        <v>7.1180715305640711E-3</v>
      </c>
    </row>
    <row r="406" spans="1:15" x14ac:dyDescent="0.25">
      <c r="A406" s="1">
        <f>Forecast_Data!C400</f>
        <v>2015</v>
      </c>
      <c r="B406" s="1">
        <v>1</v>
      </c>
      <c r="C406" s="1">
        <f>Forecast_Data!E400</f>
        <v>0</v>
      </c>
      <c r="D406" s="1">
        <f>Forecast_Data!F400</f>
        <v>0</v>
      </c>
      <c r="E406" s="1">
        <f>Forecast_Data!G400</f>
        <v>0</v>
      </c>
      <c r="F406" s="1">
        <f>Forecast_Data!H400</f>
        <v>1</v>
      </c>
      <c r="G406" s="1">
        <f>Forecast_Data!I400</f>
        <v>0</v>
      </c>
      <c r="H406" s="1">
        <f>Forecast_Data!J400</f>
        <v>48</v>
      </c>
      <c r="I406" s="1">
        <f>Forecast_Data!K400</f>
        <v>0</v>
      </c>
      <c r="J406" s="1" t="str">
        <f>Forecast_Data!L400</f>
        <v>Josh Brown</v>
      </c>
      <c r="K406" s="2">
        <f>$U$41+(VLOOKUP(J406,Estimates!$C$9:$F$35,4,FALSE)-$U$41)*VLOOKUP(J406,$T$45:$Z$80,5,FALSE)</f>
        <v>14.196882113038281</v>
      </c>
      <c r="L406" s="2">
        <f t="shared" si="34"/>
        <v>0.45660000000000001</v>
      </c>
      <c r="M406" s="13">
        <f t="shared" si="35"/>
        <v>0.74547503656332947</v>
      </c>
      <c r="N406" s="13">
        <f t="shared" si="36"/>
        <v>-0.74547503656332947</v>
      </c>
      <c r="O406" s="4">
        <f t="shared" si="37"/>
        <v>0.55573303013909736</v>
      </c>
    </row>
    <row r="407" spans="1:15" x14ac:dyDescent="0.25">
      <c r="A407" s="1">
        <f>Forecast_Data!C401</f>
        <v>2015</v>
      </c>
      <c r="B407" s="1">
        <v>1</v>
      </c>
      <c r="C407" s="1">
        <f>Forecast_Data!E401</f>
        <v>0</v>
      </c>
      <c r="D407" s="1">
        <f>Forecast_Data!F401</f>
        <v>1</v>
      </c>
      <c r="E407" s="1">
        <f>Forecast_Data!G401</f>
        <v>0</v>
      </c>
      <c r="F407" s="1">
        <f>Forecast_Data!H401</f>
        <v>0</v>
      </c>
      <c r="G407" s="1">
        <f>Forecast_Data!I401</f>
        <v>0</v>
      </c>
      <c r="H407" s="1">
        <f>Forecast_Data!J401</f>
        <v>27</v>
      </c>
      <c r="I407" s="1">
        <f>Forecast_Data!K401</f>
        <v>1</v>
      </c>
      <c r="J407" s="1" t="str">
        <f>Forecast_Data!L401</f>
        <v>Josh Brown</v>
      </c>
      <c r="K407" s="2">
        <f>$U$41+(VLOOKUP(J407,Estimates!$C$9:$F$35,4,FALSE)-$U$41)*VLOOKUP(J407,$T$45:$Z$80,5,FALSE)</f>
        <v>14.196882113038281</v>
      </c>
      <c r="L407" s="2">
        <f t="shared" si="34"/>
        <v>0.45660000000000001</v>
      </c>
      <c r="M407" s="13">
        <f t="shared" si="35"/>
        <v>0.96724743923188072</v>
      </c>
      <c r="N407" s="13">
        <f t="shared" si="36"/>
        <v>3.2752560768119277E-2</v>
      </c>
      <c r="O407" s="4">
        <f t="shared" si="37"/>
        <v>1.072730236869346E-3</v>
      </c>
    </row>
    <row r="408" spans="1:15" x14ac:dyDescent="0.25">
      <c r="A408" s="1">
        <f>Forecast_Data!C402</f>
        <v>2015</v>
      </c>
      <c r="B408" s="1">
        <v>1</v>
      </c>
      <c r="C408" s="1">
        <f>Forecast_Data!E402</f>
        <v>0</v>
      </c>
      <c r="D408" s="1">
        <f>Forecast_Data!F402</f>
        <v>1</v>
      </c>
      <c r="E408" s="1">
        <f>Forecast_Data!G402</f>
        <v>1</v>
      </c>
      <c r="F408" s="1">
        <f>Forecast_Data!H402</f>
        <v>0</v>
      </c>
      <c r="G408" s="1">
        <f>Forecast_Data!I402</f>
        <v>0</v>
      </c>
      <c r="H408" s="1">
        <f>Forecast_Data!J402</f>
        <v>22</v>
      </c>
      <c r="I408" s="1">
        <f>Forecast_Data!K402</f>
        <v>1</v>
      </c>
      <c r="J408" s="1" t="str">
        <f>Forecast_Data!L402</f>
        <v>Josh Brown</v>
      </c>
      <c r="K408" s="2">
        <f>$U$41+(VLOOKUP(J408,Estimates!$C$9:$F$35,4,FALSE)-$U$41)*VLOOKUP(J408,$T$45:$Z$80,5,FALSE)</f>
        <v>14.196882113038281</v>
      </c>
      <c r="L408" s="2">
        <f t="shared" si="34"/>
        <v>0.45660000000000001</v>
      </c>
      <c r="M408" s="13">
        <f t="shared" si="35"/>
        <v>0.98542482538604492</v>
      </c>
      <c r="N408" s="13">
        <f t="shared" si="36"/>
        <v>1.4575174613955078E-2</v>
      </c>
      <c r="O408" s="4">
        <f t="shared" si="37"/>
        <v>2.1243571502728054E-4</v>
      </c>
    </row>
    <row r="409" spans="1:15" x14ac:dyDescent="0.25">
      <c r="A409" s="1">
        <f>Forecast_Data!C403</f>
        <v>2015</v>
      </c>
      <c r="B409" s="1">
        <v>1</v>
      </c>
      <c r="C409" s="1">
        <f>Forecast_Data!E403</f>
        <v>0</v>
      </c>
      <c r="D409" s="1">
        <f>Forecast_Data!F403</f>
        <v>1</v>
      </c>
      <c r="E409" s="1">
        <f>Forecast_Data!G403</f>
        <v>1</v>
      </c>
      <c r="F409" s="1">
        <f>Forecast_Data!H403</f>
        <v>0</v>
      </c>
      <c r="G409" s="1">
        <f>Forecast_Data!I403</f>
        <v>0</v>
      </c>
      <c r="H409" s="1">
        <f>Forecast_Data!J403</f>
        <v>30</v>
      </c>
      <c r="I409" s="1">
        <f>Forecast_Data!K403</f>
        <v>1</v>
      </c>
      <c r="J409" s="1" t="str">
        <f>Forecast_Data!L403</f>
        <v>Josh Brown</v>
      </c>
      <c r="K409" s="2">
        <f>$U$41+(VLOOKUP(J409,Estimates!$C$9:$F$35,4,FALSE)-$U$41)*VLOOKUP(J409,$T$45:$Z$80,5,FALSE)</f>
        <v>14.196882113038281</v>
      </c>
      <c r="L409" s="2">
        <f t="shared" si="34"/>
        <v>0.45660000000000001</v>
      </c>
      <c r="M409" s="13">
        <f t="shared" si="35"/>
        <v>0.93709692815470458</v>
      </c>
      <c r="N409" s="13">
        <f t="shared" si="36"/>
        <v>6.2903071845295422E-2</v>
      </c>
      <c r="O409" s="4">
        <f t="shared" si="37"/>
        <v>3.956796447574398E-3</v>
      </c>
    </row>
    <row r="410" spans="1:15" x14ac:dyDescent="0.25">
      <c r="A410" s="1">
        <f>Forecast_Data!C404</f>
        <v>2015</v>
      </c>
      <c r="B410" s="1">
        <v>1</v>
      </c>
      <c r="C410" s="1">
        <f>Forecast_Data!E404</f>
        <v>0</v>
      </c>
      <c r="D410" s="1">
        <f>Forecast_Data!F404</f>
        <v>1</v>
      </c>
      <c r="E410" s="1">
        <f>Forecast_Data!G404</f>
        <v>1</v>
      </c>
      <c r="F410" s="1">
        <f>Forecast_Data!H404</f>
        <v>0</v>
      </c>
      <c r="G410" s="1">
        <f>Forecast_Data!I404</f>
        <v>0</v>
      </c>
      <c r="H410" s="1">
        <f>Forecast_Data!J404</f>
        <v>48</v>
      </c>
      <c r="I410" s="1">
        <f>Forecast_Data!K404</f>
        <v>1</v>
      </c>
      <c r="J410" s="1" t="str">
        <f>Forecast_Data!L404</f>
        <v>Josh Brown</v>
      </c>
      <c r="K410" s="2">
        <f>$U$41+(VLOOKUP(J410,Estimates!$C$9:$F$35,4,FALSE)-$U$41)*VLOOKUP(J410,$T$45:$Z$80,5,FALSE)</f>
        <v>14.196882113038281</v>
      </c>
      <c r="L410" s="2">
        <f t="shared" si="34"/>
        <v>0.45660000000000001</v>
      </c>
      <c r="M410" s="13">
        <f t="shared" si="35"/>
        <v>0.6781134288473033</v>
      </c>
      <c r="N410" s="13">
        <f t="shared" si="36"/>
        <v>0.3218865711526967</v>
      </c>
      <c r="O410" s="4">
        <f t="shared" si="37"/>
        <v>0.10361096468844007</v>
      </c>
    </row>
    <row r="411" spans="1:15" x14ac:dyDescent="0.25">
      <c r="A411" s="1">
        <f>Forecast_Data!C405</f>
        <v>2012</v>
      </c>
      <c r="B411" s="1">
        <v>1</v>
      </c>
      <c r="C411" s="1">
        <f>Forecast_Data!E405</f>
        <v>0</v>
      </c>
      <c r="D411" s="1">
        <f>Forecast_Data!F405</f>
        <v>0</v>
      </c>
      <c r="E411" s="1">
        <f>Forecast_Data!G405</f>
        <v>0</v>
      </c>
      <c r="F411" s="1">
        <f>Forecast_Data!H405</f>
        <v>0</v>
      </c>
      <c r="G411" s="1">
        <f>Forecast_Data!I405</f>
        <v>0</v>
      </c>
      <c r="H411" s="1">
        <f>Forecast_Data!J405</f>
        <v>19</v>
      </c>
      <c r="I411" s="1">
        <f>Forecast_Data!K405</f>
        <v>1</v>
      </c>
      <c r="J411" s="1" t="str">
        <f>Forecast_Data!L405</f>
        <v>Josh Scobee</v>
      </c>
      <c r="K411" s="2">
        <f>$U$41+(VLOOKUP(J411,Estimates!$C$9:$F$35,4,FALSE)-$U$41)*VLOOKUP(J411,$T$45:$Z$80,5,FALSE)</f>
        <v>14.193014797956231</v>
      </c>
      <c r="L411" s="2">
        <f t="shared" si="34"/>
        <v>0.3306</v>
      </c>
      <c r="M411" s="13">
        <f t="shared" si="35"/>
        <v>0.9956216113425691</v>
      </c>
      <c r="N411" s="13">
        <f t="shared" si="36"/>
        <v>4.3783886574308983E-3</v>
      </c>
      <c r="O411" s="4">
        <f t="shared" si="37"/>
        <v>1.9170287235519543E-5</v>
      </c>
    </row>
    <row r="412" spans="1:15" x14ac:dyDescent="0.25">
      <c r="A412" s="1">
        <f>Forecast_Data!C406</f>
        <v>2012</v>
      </c>
      <c r="B412" s="1">
        <v>1</v>
      </c>
      <c r="C412" s="1">
        <f>Forecast_Data!E406</f>
        <v>0</v>
      </c>
      <c r="D412" s="1">
        <f>Forecast_Data!F406</f>
        <v>0</v>
      </c>
      <c r="E412" s="1">
        <f>Forecast_Data!G406</f>
        <v>0</v>
      </c>
      <c r="F412" s="1">
        <f>Forecast_Data!H406</f>
        <v>0</v>
      </c>
      <c r="G412" s="1">
        <f>Forecast_Data!I406</f>
        <v>0</v>
      </c>
      <c r="H412" s="1">
        <f>Forecast_Data!J406</f>
        <v>26</v>
      </c>
      <c r="I412" s="1">
        <f>Forecast_Data!K406</f>
        <v>1</v>
      </c>
      <c r="J412" s="1" t="str">
        <f>Forecast_Data!L406</f>
        <v>Josh Scobee</v>
      </c>
      <c r="K412" s="2">
        <f>$U$41+(VLOOKUP(J412,Estimates!$C$9:$F$35,4,FALSE)-$U$41)*VLOOKUP(J412,$T$45:$Z$80,5,FALSE)</f>
        <v>14.193014797956231</v>
      </c>
      <c r="L412" s="2">
        <f t="shared" si="34"/>
        <v>0.3306</v>
      </c>
      <c r="M412" s="13">
        <f t="shared" si="35"/>
        <v>0.97811337788130726</v>
      </c>
      <c r="N412" s="13">
        <f t="shared" si="36"/>
        <v>2.1886622118692745E-2</v>
      </c>
      <c r="O412" s="4">
        <f t="shared" si="37"/>
        <v>4.7902422776645049E-4</v>
      </c>
    </row>
    <row r="413" spans="1:15" x14ac:dyDescent="0.25">
      <c r="A413" s="1">
        <f>Forecast_Data!C407</f>
        <v>2012</v>
      </c>
      <c r="B413" s="1">
        <v>1</v>
      </c>
      <c r="C413" s="1">
        <f>Forecast_Data!E407</f>
        <v>0</v>
      </c>
      <c r="D413" s="1">
        <f>Forecast_Data!F407</f>
        <v>0</v>
      </c>
      <c r="E413" s="1">
        <f>Forecast_Data!G407</f>
        <v>0</v>
      </c>
      <c r="F413" s="1">
        <f>Forecast_Data!H407</f>
        <v>0</v>
      </c>
      <c r="G413" s="1">
        <f>Forecast_Data!I407</f>
        <v>0</v>
      </c>
      <c r="H413" s="1">
        <f>Forecast_Data!J407</f>
        <v>47</v>
      </c>
      <c r="I413" s="1">
        <f>Forecast_Data!K407</f>
        <v>1</v>
      </c>
      <c r="J413" s="1" t="str">
        <f>Forecast_Data!L407</f>
        <v>Josh Scobee</v>
      </c>
      <c r="K413" s="2">
        <f>$U$41+(VLOOKUP(J413,Estimates!$C$9:$F$35,4,FALSE)-$U$41)*VLOOKUP(J413,$T$45:$Z$80,5,FALSE)</f>
        <v>14.193014797956231</v>
      </c>
      <c r="L413" s="2">
        <f t="shared" si="34"/>
        <v>0.3306</v>
      </c>
      <c r="M413" s="13">
        <f t="shared" si="35"/>
        <v>0.78298563420075051</v>
      </c>
      <c r="N413" s="13">
        <f t="shared" si="36"/>
        <v>0.21701436579924949</v>
      </c>
      <c r="O413" s="4">
        <f t="shared" si="37"/>
        <v>4.7095234963250465E-2</v>
      </c>
    </row>
    <row r="414" spans="1:15" x14ac:dyDescent="0.25">
      <c r="A414" s="1">
        <f>Forecast_Data!C408</f>
        <v>2012</v>
      </c>
      <c r="B414" s="1">
        <v>1</v>
      </c>
      <c r="C414" s="1">
        <f>Forecast_Data!E408</f>
        <v>0</v>
      </c>
      <c r="D414" s="1">
        <f>Forecast_Data!F408</f>
        <v>0</v>
      </c>
      <c r="E414" s="1">
        <f>Forecast_Data!G408</f>
        <v>0</v>
      </c>
      <c r="F414" s="1">
        <f>Forecast_Data!H408</f>
        <v>1</v>
      </c>
      <c r="G414" s="1">
        <f>Forecast_Data!I408</f>
        <v>0</v>
      </c>
      <c r="H414" s="1">
        <f>Forecast_Data!J408</f>
        <v>43</v>
      </c>
      <c r="I414" s="1">
        <f>Forecast_Data!K408</f>
        <v>1</v>
      </c>
      <c r="J414" s="1" t="str">
        <f>Forecast_Data!L408</f>
        <v>Josh Scobee</v>
      </c>
      <c r="K414" s="2">
        <f>$U$41+(VLOOKUP(J414,Estimates!$C$9:$F$35,4,FALSE)-$U$41)*VLOOKUP(J414,$T$45:$Z$80,5,FALSE)</f>
        <v>14.193014797956231</v>
      </c>
      <c r="L414" s="2">
        <f t="shared" si="34"/>
        <v>0.3306</v>
      </c>
      <c r="M414" s="13">
        <f t="shared" si="35"/>
        <v>0.80931028017680262</v>
      </c>
      <c r="N414" s="13">
        <f t="shared" si="36"/>
        <v>0.19068971982319738</v>
      </c>
      <c r="O414" s="4">
        <f t="shared" si="37"/>
        <v>3.6362569246249518E-2</v>
      </c>
    </row>
    <row r="415" spans="1:15" x14ac:dyDescent="0.25">
      <c r="A415" s="1">
        <f>Forecast_Data!C409</f>
        <v>2012</v>
      </c>
      <c r="B415" s="1">
        <v>1</v>
      </c>
      <c r="C415" s="1">
        <f>Forecast_Data!E409</f>
        <v>0</v>
      </c>
      <c r="D415" s="1">
        <f>Forecast_Data!F409</f>
        <v>0</v>
      </c>
      <c r="E415" s="1">
        <f>Forecast_Data!G409</f>
        <v>0</v>
      </c>
      <c r="F415" s="1">
        <f>Forecast_Data!H409</f>
        <v>1</v>
      </c>
      <c r="G415" s="1">
        <f>Forecast_Data!I409</f>
        <v>0</v>
      </c>
      <c r="H415" s="1">
        <f>Forecast_Data!J409</f>
        <v>40</v>
      </c>
      <c r="I415" s="1">
        <f>Forecast_Data!K409</f>
        <v>1</v>
      </c>
      <c r="J415" s="1" t="str">
        <f>Forecast_Data!L409</f>
        <v>Josh Scobee</v>
      </c>
      <c r="K415" s="2">
        <f>$U$41+(VLOOKUP(J415,Estimates!$C$9:$F$35,4,FALSE)-$U$41)*VLOOKUP(J415,$T$45:$Z$80,5,FALSE)</f>
        <v>14.193014797956231</v>
      </c>
      <c r="L415" s="2">
        <f t="shared" si="34"/>
        <v>0.3306</v>
      </c>
      <c r="M415" s="13">
        <f t="shared" si="35"/>
        <v>0.84990649497427184</v>
      </c>
      <c r="N415" s="13">
        <f t="shared" si="36"/>
        <v>0.15009350502572816</v>
      </c>
      <c r="O415" s="4">
        <f t="shared" si="37"/>
        <v>2.2528060250908283E-2</v>
      </c>
    </row>
    <row r="416" spans="1:15" x14ac:dyDescent="0.25">
      <c r="A416" s="1">
        <f>Forecast_Data!C410</f>
        <v>2012</v>
      </c>
      <c r="B416" s="1">
        <v>1</v>
      </c>
      <c r="C416" s="1">
        <f>Forecast_Data!E410</f>
        <v>0</v>
      </c>
      <c r="D416" s="1">
        <f>Forecast_Data!F410</f>
        <v>0</v>
      </c>
      <c r="E416" s="1">
        <f>Forecast_Data!G410</f>
        <v>0</v>
      </c>
      <c r="F416" s="1">
        <f>Forecast_Data!H410</f>
        <v>1</v>
      </c>
      <c r="G416" s="1">
        <f>Forecast_Data!I410</f>
        <v>0</v>
      </c>
      <c r="H416" s="1">
        <f>Forecast_Data!J410</f>
        <v>33</v>
      </c>
      <c r="I416" s="1">
        <f>Forecast_Data!K410</f>
        <v>1</v>
      </c>
      <c r="J416" s="1" t="str">
        <f>Forecast_Data!L410</f>
        <v>Josh Scobee</v>
      </c>
      <c r="K416" s="2">
        <f>$U$41+(VLOOKUP(J416,Estimates!$C$9:$F$35,4,FALSE)-$U$41)*VLOOKUP(J416,$T$45:$Z$80,5,FALSE)</f>
        <v>14.193014797956231</v>
      </c>
      <c r="L416" s="2">
        <f t="shared" si="34"/>
        <v>0.3306</v>
      </c>
      <c r="M416" s="13">
        <f t="shared" si="35"/>
        <v>0.92365785491870178</v>
      </c>
      <c r="N416" s="13">
        <f t="shared" si="36"/>
        <v>7.6342145081298218E-2</v>
      </c>
      <c r="O416" s="4">
        <f t="shared" si="37"/>
        <v>5.8281231156139856E-3</v>
      </c>
    </row>
    <row r="417" spans="1:15" x14ac:dyDescent="0.25">
      <c r="A417" s="1">
        <f>Forecast_Data!C411</f>
        <v>2013</v>
      </c>
      <c r="B417" s="1">
        <v>1</v>
      </c>
      <c r="C417" s="1">
        <f>Forecast_Data!E411</f>
        <v>0</v>
      </c>
      <c r="D417" s="1">
        <f>Forecast_Data!F411</f>
        <v>0</v>
      </c>
      <c r="E417" s="1">
        <f>Forecast_Data!G411</f>
        <v>0</v>
      </c>
      <c r="F417" s="1">
        <f>Forecast_Data!H411</f>
        <v>0</v>
      </c>
      <c r="G417" s="1">
        <f>Forecast_Data!I411</f>
        <v>0</v>
      </c>
      <c r="H417" s="1">
        <f>Forecast_Data!J411</f>
        <v>48</v>
      </c>
      <c r="I417" s="1">
        <f>Forecast_Data!K411</f>
        <v>1</v>
      </c>
      <c r="J417" s="1" t="str">
        <f>Forecast_Data!L411</f>
        <v>Josh Scobee</v>
      </c>
      <c r="K417" s="2">
        <f>$U$41+(VLOOKUP(J417,Estimates!$C$9:$F$35,4,FALSE)-$U$41)*VLOOKUP(J417,$T$45:$Z$80,5,FALSE)</f>
        <v>14.193014797956231</v>
      </c>
      <c r="L417" s="2">
        <f t="shared" si="34"/>
        <v>0.37260000000000004</v>
      </c>
      <c r="M417" s="13">
        <f t="shared" si="35"/>
        <v>0.77201476382479639</v>
      </c>
      <c r="N417" s="13">
        <f t="shared" si="36"/>
        <v>0.22798523617520361</v>
      </c>
      <c r="O417" s="4">
        <f t="shared" si="37"/>
        <v>5.1977267913863368E-2</v>
      </c>
    </row>
    <row r="418" spans="1:15" x14ac:dyDescent="0.25">
      <c r="A418" s="1">
        <f>Forecast_Data!C412</f>
        <v>2013</v>
      </c>
      <c r="B418" s="1">
        <v>1</v>
      </c>
      <c r="C418" s="1">
        <f>Forecast_Data!E412</f>
        <v>0</v>
      </c>
      <c r="D418" s="1">
        <f>Forecast_Data!F412</f>
        <v>0</v>
      </c>
      <c r="E418" s="1">
        <f>Forecast_Data!G412</f>
        <v>0</v>
      </c>
      <c r="F418" s="1">
        <f>Forecast_Data!H412</f>
        <v>0</v>
      </c>
      <c r="G418" s="1">
        <f>Forecast_Data!I412</f>
        <v>0</v>
      </c>
      <c r="H418" s="1">
        <f>Forecast_Data!J412</f>
        <v>34</v>
      </c>
      <c r="I418" s="1">
        <f>Forecast_Data!K412</f>
        <v>1</v>
      </c>
      <c r="J418" s="1" t="str">
        <f>Forecast_Data!L412</f>
        <v>Josh Scobee</v>
      </c>
      <c r="K418" s="2">
        <f>$U$41+(VLOOKUP(J418,Estimates!$C$9:$F$35,4,FALSE)-$U$41)*VLOOKUP(J418,$T$45:$Z$80,5,FALSE)</f>
        <v>14.193014797956231</v>
      </c>
      <c r="L418" s="2">
        <f t="shared" si="34"/>
        <v>0.37260000000000004</v>
      </c>
      <c r="M418" s="13">
        <f t="shared" si="35"/>
        <v>0.93376035860878304</v>
      </c>
      <c r="N418" s="13">
        <f t="shared" si="36"/>
        <v>6.6239641391216963E-2</v>
      </c>
      <c r="O418" s="4">
        <f t="shared" si="37"/>
        <v>4.387690091637024E-3</v>
      </c>
    </row>
    <row r="419" spans="1:15" x14ac:dyDescent="0.25">
      <c r="A419" s="1">
        <f>Forecast_Data!C413</f>
        <v>2013</v>
      </c>
      <c r="B419" s="1">
        <v>1</v>
      </c>
      <c r="C419" s="1">
        <f>Forecast_Data!E413</f>
        <v>0</v>
      </c>
      <c r="D419" s="1">
        <f>Forecast_Data!F413</f>
        <v>0</v>
      </c>
      <c r="E419" s="1">
        <f>Forecast_Data!G413</f>
        <v>0</v>
      </c>
      <c r="F419" s="1">
        <f>Forecast_Data!H413</f>
        <v>1</v>
      </c>
      <c r="G419" s="1">
        <f>Forecast_Data!I413</f>
        <v>0</v>
      </c>
      <c r="H419" s="1">
        <f>Forecast_Data!J413</f>
        <v>30</v>
      </c>
      <c r="I419" s="1">
        <f>Forecast_Data!K413</f>
        <v>1</v>
      </c>
      <c r="J419" s="1" t="str">
        <f>Forecast_Data!L413</f>
        <v>Josh Scobee</v>
      </c>
      <c r="K419" s="2">
        <f>$U$41+(VLOOKUP(J419,Estimates!$C$9:$F$35,4,FALSE)-$U$41)*VLOOKUP(J419,$T$45:$Z$80,5,FALSE)</f>
        <v>14.193014797956231</v>
      </c>
      <c r="L419" s="2">
        <f t="shared" si="34"/>
        <v>0.37260000000000004</v>
      </c>
      <c r="M419" s="13">
        <f t="shared" si="35"/>
        <v>0.94992360295418132</v>
      </c>
      <c r="N419" s="13">
        <f t="shared" si="36"/>
        <v>5.0076397045818677E-2</v>
      </c>
      <c r="O419" s="4">
        <f t="shared" si="37"/>
        <v>2.5076455410904773E-3</v>
      </c>
    </row>
    <row r="420" spans="1:15" x14ac:dyDescent="0.25">
      <c r="A420" s="1">
        <f>Forecast_Data!C414</f>
        <v>2013</v>
      </c>
      <c r="B420" s="1">
        <v>1</v>
      </c>
      <c r="C420" s="1">
        <f>Forecast_Data!E414</f>
        <v>0</v>
      </c>
      <c r="D420" s="1">
        <f>Forecast_Data!F414</f>
        <v>0</v>
      </c>
      <c r="E420" s="1">
        <f>Forecast_Data!G414</f>
        <v>0</v>
      </c>
      <c r="F420" s="1">
        <f>Forecast_Data!H414</f>
        <v>1</v>
      </c>
      <c r="G420" s="1">
        <f>Forecast_Data!I414</f>
        <v>0</v>
      </c>
      <c r="H420" s="1">
        <f>Forecast_Data!J414</f>
        <v>49</v>
      </c>
      <c r="I420" s="1">
        <f>Forecast_Data!K414</f>
        <v>0</v>
      </c>
      <c r="J420" s="1" t="str">
        <f>Forecast_Data!L414</f>
        <v>Josh Scobee</v>
      </c>
      <c r="K420" s="2">
        <f>$U$41+(VLOOKUP(J420,Estimates!$C$9:$F$35,4,FALSE)-$U$41)*VLOOKUP(J420,$T$45:$Z$80,5,FALSE)</f>
        <v>14.193014797956231</v>
      </c>
      <c r="L420" s="2">
        <f t="shared" si="34"/>
        <v>0.37260000000000004</v>
      </c>
      <c r="M420" s="13">
        <f t="shared" si="35"/>
        <v>0.70626211790000448</v>
      </c>
      <c r="N420" s="13">
        <f t="shared" si="36"/>
        <v>-0.70626211790000448</v>
      </c>
      <c r="O420" s="4">
        <f t="shared" si="37"/>
        <v>0.49880617918059983</v>
      </c>
    </row>
    <row r="421" spans="1:15" x14ac:dyDescent="0.25">
      <c r="A421" s="1">
        <f>Forecast_Data!C415</f>
        <v>2013</v>
      </c>
      <c r="B421" s="1">
        <v>1</v>
      </c>
      <c r="C421" s="1">
        <f>Forecast_Data!E415</f>
        <v>0</v>
      </c>
      <c r="D421" s="1">
        <f>Forecast_Data!F415</f>
        <v>0</v>
      </c>
      <c r="E421" s="1">
        <f>Forecast_Data!G415</f>
        <v>0</v>
      </c>
      <c r="F421" s="1">
        <f>Forecast_Data!H415</f>
        <v>1</v>
      </c>
      <c r="G421" s="1">
        <f>Forecast_Data!I415</f>
        <v>0</v>
      </c>
      <c r="H421" s="1">
        <f>Forecast_Data!J415</f>
        <v>53</v>
      </c>
      <c r="I421" s="1">
        <f>Forecast_Data!K415</f>
        <v>1</v>
      </c>
      <c r="J421" s="1" t="str">
        <f>Forecast_Data!L415</f>
        <v>Josh Scobee</v>
      </c>
      <c r="K421" s="2">
        <f>$U$41+(VLOOKUP(J421,Estimates!$C$9:$F$35,4,FALSE)-$U$41)*VLOOKUP(J421,$T$45:$Z$80,5,FALSE)</f>
        <v>14.193014797956231</v>
      </c>
      <c r="L421" s="2">
        <f t="shared" si="34"/>
        <v>0.37260000000000004</v>
      </c>
      <c r="M421" s="13">
        <f t="shared" si="35"/>
        <v>0.59514022655082555</v>
      </c>
      <c r="N421" s="13">
        <f t="shared" si="36"/>
        <v>0.40485977344917445</v>
      </c>
      <c r="O421" s="4">
        <f t="shared" si="37"/>
        <v>0.16391143615731688</v>
      </c>
    </row>
    <row r="422" spans="1:15" x14ac:dyDescent="0.25">
      <c r="A422" s="1">
        <f>Forecast_Data!C416</f>
        <v>2013</v>
      </c>
      <c r="B422" s="1">
        <v>1</v>
      </c>
      <c r="C422" s="1">
        <f>Forecast_Data!E416</f>
        <v>0</v>
      </c>
      <c r="D422" s="1">
        <f>Forecast_Data!F416</f>
        <v>0</v>
      </c>
      <c r="E422" s="1">
        <f>Forecast_Data!G416</f>
        <v>0</v>
      </c>
      <c r="F422" s="1">
        <f>Forecast_Data!H416</f>
        <v>0</v>
      </c>
      <c r="G422" s="1">
        <f>Forecast_Data!I416</f>
        <v>0</v>
      </c>
      <c r="H422" s="1">
        <f>Forecast_Data!J416</f>
        <v>37</v>
      </c>
      <c r="I422" s="1">
        <f>Forecast_Data!K416</f>
        <v>1</v>
      </c>
      <c r="J422" s="1" t="str">
        <f>Forecast_Data!L416</f>
        <v>Josh Scobee</v>
      </c>
      <c r="K422" s="2">
        <f>$U$41+(VLOOKUP(J422,Estimates!$C$9:$F$35,4,FALSE)-$U$41)*VLOOKUP(J422,$T$45:$Z$80,5,FALSE)</f>
        <v>14.193014797956231</v>
      </c>
      <c r="L422" s="2">
        <f t="shared" si="34"/>
        <v>0.37260000000000004</v>
      </c>
      <c r="M422" s="13">
        <f t="shared" si="35"/>
        <v>0.90978786452564886</v>
      </c>
      <c r="N422" s="13">
        <f t="shared" si="36"/>
        <v>9.0212135474351141E-2</v>
      </c>
      <c r="O422" s="4">
        <f t="shared" si="37"/>
        <v>8.1382293868426832E-3</v>
      </c>
    </row>
    <row r="423" spans="1:15" x14ac:dyDescent="0.25">
      <c r="A423" s="1">
        <f>Forecast_Data!C417</f>
        <v>2014</v>
      </c>
      <c r="B423" s="1">
        <v>1</v>
      </c>
      <c r="C423" s="1">
        <f>Forecast_Data!E417</f>
        <v>0</v>
      </c>
      <c r="D423" s="1">
        <f>Forecast_Data!F417</f>
        <v>0</v>
      </c>
      <c r="E423" s="1">
        <f>Forecast_Data!G417</f>
        <v>0</v>
      </c>
      <c r="F423" s="1">
        <f>Forecast_Data!H417</f>
        <v>0</v>
      </c>
      <c r="G423" s="1">
        <f>Forecast_Data!I417</f>
        <v>0</v>
      </c>
      <c r="H423" s="1">
        <f>Forecast_Data!J417</f>
        <v>28</v>
      </c>
      <c r="I423" s="1">
        <f>Forecast_Data!K417</f>
        <v>1</v>
      </c>
      <c r="J423" s="1" t="str">
        <f>Forecast_Data!L417</f>
        <v>Josh Scobee</v>
      </c>
      <c r="K423" s="2">
        <f>$U$41+(VLOOKUP(J423,Estimates!$C$9:$F$35,4,FALSE)-$U$41)*VLOOKUP(J423,$T$45:$Z$80,5,FALSE)</f>
        <v>14.193014797956231</v>
      </c>
      <c r="L423" s="2">
        <f t="shared" si="34"/>
        <v>0.41460000000000008</v>
      </c>
      <c r="M423" s="13">
        <f t="shared" si="35"/>
        <v>0.97155643967754413</v>
      </c>
      <c r="N423" s="13">
        <f t="shared" si="36"/>
        <v>2.8443560322455874E-2</v>
      </c>
      <c r="O423" s="4">
        <f t="shared" si="37"/>
        <v>8.0903612381718606E-4</v>
      </c>
    </row>
    <row r="424" spans="1:15" x14ac:dyDescent="0.25">
      <c r="A424" s="1">
        <f>Forecast_Data!C418</f>
        <v>2015</v>
      </c>
      <c r="B424" s="1">
        <v>1</v>
      </c>
      <c r="C424" s="1">
        <f>Forecast_Data!E418</f>
        <v>0</v>
      </c>
      <c r="D424" s="1">
        <f>Forecast_Data!F418</f>
        <v>0</v>
      </c>
      <c r="E424" s="1">
        <f>Forecast_Data!G418</f>
        <v>0</v>
      </c>
      <c r="F424" s="1">
        <f>Forecast_Data!H418</f>
        <v>0</v>
      </c>
      <c r="G424" s="1">
        <f>Forecast_Data!I418</f>
        <v>0</v>
      </c>
      <c r="H424" s="1">
        <f>Forecast_Data!J418</f>
        <v>21</v>
      </c>
      <c r="I424" s="1">
        <f>Forecast_Data!K418</f>
        <v>1</v>
      </c>
      <c r="J424" s="1" t="str">
        <f>Forecast_Data!L418</f>
        <v>Josh Scobee</v>
      </c>
      <c r="K424" s="2">
        <f>$U$41+(VLOOKUP(J424,Estimates!$C$9:$F$35,4,FALSE)-$U$41)*VLOOKUP(J424,$T$45:$Z$80,5,FALSE)</f>
        <v>14.193014797956231</v>
      </c>
      <c r="L424" s="2">
        <f t="shared" si="34"/>
        <v>0.45660000000000001</v>
      </c>
      <c r="M424" s="13">
        <f t="shared" si="35"/>
        <v>0.99342225642431492</v>
      </c>
      <c r="N424" s="13">
        <f t="shared" si="36"/>
        <v>6.5777435756850799E-3</v>
      </c>
      <c r="O424" s="4">
        <f t="shared" si="37"/>
        <v>4.326671054746634E-5</v>
      </c>
    </row>
    <row r="425" spans="1:15" x14ac:dyDescent="0.25">
      <c r="A425" s="1">
        <f>Forecast_Data!C419</f>
        <v>2015</v>
      </c>
      <c r="B425" s="1">
        <v>1</v>
      </c>
      <c r="C425" s="1">
        <f>Forecast_Data!E419</f>
        <v>0</v>
      </c>
      <c r="D425" s="1">
        <f>Forecast_Data!F419</f>
        <v>0</v>
      </c>
      <c r="E425" s="1">
        <f>Forecast_Data!G419</f>
        <v>0</v>
      </c>
      <c r="F425" s="1">
        <f>Forecast_Data!H419</f>
        <v>0</v>
      </c>
      <c r="G425" s="1">
        <f>Forecast_Data!I419</f>
        <v>0</v>
      </c>
      <c r="H425" s="1">
        <f>Forecast_Data!J419</f>
        <v>41</v>
      </c>
      <c r="I425" s="1">
        <f>Forecast_Data!K419</f>
        <v>1</v>
      </c>
      <c r="J425" s="1" t="str">
        <f>Forecast_Data!L419</f>
        <v>Josh Scobee</v>
      </c>
      <c r="K425" s="2">
        <f>$U$41+(VLOOKUP(J425,Estimates!$C$9:$F$35,4,FALSE)-$U$41)*VLOOKUP(J425,$T$45:$Z$80,5,FALSE)</f>
        <v>14.193014797956231</v>
      </c>
      <c r="L425" s="2">
        <f t="shared" si="34"/>
        <v>0.45660000000000001</v>
      </c>
      <c r="M425" s="13">
        <f t="shared" si="35"/>
        <v>0.8803881091579957</v>
      </c>
      <c r="N425" s="13">
        <f t="shared" si="36"/>
        <v>0.1196118908420043</v>
      </c>
      <c r="O425" s="4">
        <f t="shared" si="37"/>
        <v>1.4307004430799552E-2</v>
      </c>
    </row>
    <row r="426" spans="1:15" x14ac:dyDescent="0.25">
      <c r="A426" s="1">
        <f>Forecast_Data!C420</f>
        <v>2012</v>
      </c>
      <c r="B426" s="1">
        <v>1</v>
      </c>
      <c r="C426" s="1">
        <f>Forecast_Data!E420</f>
        <v>0</v>
      </c>
      <c r="D426" s="1">
        <f>Forecast_Data!F420</f>
        <v>0</v>
      </c>
      <c r="E426" s="1">
        <f>Forecast_Data!G420</f>
        <v>1</v>
      </c>
      <c r="F426" s="1">
        <f>Forecast_Data!H420</f>
        <v>0</v>
      </c>
      <c r="G426" s="1">
        <f>Forecast_Data!I420</f>
        <v>0</v>
      </c>
      <c r="H426" s="1">
        <f>Forecast_Data!J420</f>
        <v>44</v>
      </c>
      <c r="I426" s="1">
        <f>Forecast_Data!K420</f>
        <v>1</v>
      </c>
      <c r="J426" s="1" t="str">
        <f>Forecast_Data!L420</f>
        <v>Josh Scobee</v>
      </c>
      <c r="K426" s="2">
        <f>$U$41+(VLOOKUP(J426,Estimates!$C$9:$F$35,4,FALSE)-$U$41)*VLOOKUP(J426,$T$45:$Z$80,5,FALSE)</f>
        <v>14.193014797956231</v>
      </c>
      <c r="L426" s="2">
        <f t="shared" si="34"/>
        <v>0.3306</v>
      </c>
      <c r="M426" s="13">
        <f t="shared" si="35"/>
        <v>0.79934592534617532</v>
      </c>
      <c r="N426" s="13">
        <f t="shared" si="36"/>
        <v>0.20065407465382468</v>
      </c>
      <c r="O426" s="4">
        <f t="shared" si="37"/>
        <v>4.026205767518265E-2</v>
      </c>
    </row>
    <row r="427" spans="1:15" x14ac:dyDescent="0.25">
      <c r="A427" s="1">
        <f>Forecast_Data!C421</f>
        <v>2012</v>
      </c>
      <c r="B427" s="1">
        <v>1</v>
      </c>
      <c r="C427" s="1">
        <f>Forecast_Data!E421</f>
        <v>0</v>
      </c>
      <c r="D427" s="1">
        <f>Forecast_Data!F421</f>
        <v>0</v>
      </c>
      <c r="E427" s="1">
        <f>Forecast_Data!G421</f>
        <v>1</v>
      </c>
      <c r="F427" s="1">
        <f>Forecast_Data!H421</f>
        <v>0</v>
      </c>
      <c r="G427" s="1">
        <f>Forecast_Data!I421</f>
        <v>0</v>
      </c>
      <c r="H427" s="1">
        <f>Forecast_Data!J421</f>
        <v>47</v>
      </c>
      <c r="I427" s="1">
        <f>Forecast_Data!K421</f>
        <v>1</v>
      </c>
      <c r="J427" s="1" t="str">
        <f>Forecast_Data!L421</f>
        <v>Josh Scobee</v>
      </c>
      <c r="K427" s="2">
        <f>$U$41+(VLOOKUP(J427,Estimates!$C$9:$F$35,4,FALSE)-$U$41)*VLOOKUP(J427,$T$45:$Z$80,5,FALSE)</f>
        <v>14.193014797956231</v>
      </c>
      <c r="L427" s="2">
        <f t="shared" si="34"/>
        <v>0.3306</v>
      </c>
      <c r="M427" s="13">
        <f t="shared" si="35"/>
        <v>0.74708707945516506</v>
      </c>
      <c r="N427" s="13">
        <f t="shared" si="36"/>
        <v>0.25291292054483494</v>
      </c>
      <c r="O427" s="4">
        <f t="shared" si="37"/>
        <v>6.396494537851799E-2</v>
      </c>
    </row>
    <row r="428" spans="1:15" x14ac:dyDescent="0.25">
      <c r="A428" s="1">
        <f>Forecast_Data!C422</f>
        <v>2012</v>
      </c>
      <c r="B428" s="1">
        <v>1</v>
      </c>
      <c r="C428" s="1">
        <f>Forecast_Data!E422</f>
        <v>0</v>
      </c>
      <c r="D428" s="1">
        <f>Forecast_Data!F422</f>
        <v>0</v>
      </c>
      <c r="E428" s="1">
        <f>Forecast_Data!G422</f>
        <v>1</v>
      </c>
      <c r="F428" s="1">
        <f>Forecast_Data!H422</f>
        <v>0</v>
      </c>
      <c r="G428" s="1">
        <f>Forecast_Data!I422</f>
        <v>0</v>
      </c>
      <c r="H428" s="1">
        <f>Forecast_Data!J422</f>
        <v>26</v>
      </c>
      <c r="I428" s="1">
        <f>Forecast_Data!K422</f>
        <v>1</v>
      </c>
      <c r="J428" s="1" t="str">
        <f>Forecast_Data!L422</f>
        <v>Josh Scobee</v>
      </c>
      <c r="K428" s="2">
        <f>$U$41+(VLOOKUP(J428,Estimates!$C$9:$F$35,4,FALSE)-$U$41)*VLOOKUP(J428,$T$45:$Z$80,5,FALSE)</f>
        <v>14.193014797956231</v>
      </c>
      <c r="L428" s="2">
        <f t="shared" si="34"/>
        <v>0.3306</v>
      </c>
      <c r="M428" s="13">
        <f t="shared" si="35"/>
        <v>0.97339616338131951</v>
      </c>
      <c r="N428" s="13">
        <f t="shared" si="36"/>
        <v>2.6603836618680488E-2</v>
      </c>
      <c r="O428" s="4">
        <f t="shared" si="37"/>
        <v>7.0776412283344485E-4</v>
      </c>
    </row>
    <row r="429" spans="1:15" x14ac:dyDescent="0.25">
      <c r="A429" s="1">
        <f>Forecast_Data!C423</f>
        <v>2012</v>
      </c>
      <c r="B429" s="1">
        <v>1</v>
      </c>
      <c r="C429" s="1">
        <f>Forecast_Data!E423</f>
        <v>0</v>
      </c>
      <c r="D429" s="1">
        <f>Forecast_Data!F423</f>
        <v>0</v>
      </c>
      <c r="E429" s="1">
        <f>Forecast_Data!G423</f>
        <v>0</v>
      </c>
      <c r="F429" s="1">
        <f>Forecast_Data!H423</f>
        <v>1</v>
      </c>
      <c r="G429" s="1">
        <f>Forecast_Data!I423</f>
        <v>0</v>
      </c>
      <c r="H429" s="1">
        <f>Forecast_Data!J423</f>
        <v>21</v>
      </c>
      <c r="I429" s="1">
        <f>Forecast_Data!K423</f>
        <v>1</v>
      </c>
      <c r="J429" s="1" t="str">
        <f>Forecast_Data!L423</f>
        <v>Josh Scobee</v>
      </c>
      <c r="K429" s="2">
        <f>$U$41+(VLOOKUP(J429,Estimates!$C$9:$F$35,4,FALSE)-$U$41)*VLOOKUP(J429,$T$45:$Z$80,5,FALSE)</f>
        <v>14.193014797956231</v>
      </c>
      <c r="L429" s="2">
        <f t="shared" si="34"/>
        <v>0.3306</v>
      </c>
      <c r="M429" s="13">
        <f t="shared" si="35"/>
        <v>0.99060833513398128</v>
      </c>
      <c r="N429" s="13">
        <f t="shared" si="36"/>
        <v>9.391664866018723E-3</v>
      </c>
      <c r="O429" s="4">
        <f t="shared" si="37"/>
        <v>8.8203368955610471E-5</v>
      </c>
    </row>
    <row r="430" spans="1:15" x14ac:dyDescent="0.25">
      <c r="A430" s="1">
        <f>Forecast_Data!C424</f>
        <v>2012</v>
      </c>
      <c r="B430" s="1">
        <v>1</v>
      </c>
      <c r="C430" s="1">
        <f>Forecast_Data!E424</f>
        <v>0</v>
      </c>
      <c r="D430" s="1">
        <f>Forecast_Data!F424</f>
        <v>0</v>
      </c>
      <c r="E430" s="1">
        <f>Forecast_Data!G424</f>
        <v>0</v>
      </c>
      <c r="F430" s="1">
        <f>Forecast_Data!H424</f>
        <v>1</v>
      </c>
      <c r="G430" s="1">
        <f>Forecast_Data!I424</f>
        <v>0</v>
      </c>
      <c r="H430" s="1">
        <f>Forecast_Data!J424</f>
        <v>31</v>
      </c>
      <c r="I430" s="1">
        <f>Forecast_Data!K424</f>
        <v>1</v>
      </c>
      <c r="J430" s="1" t="str">
        <f>Forecast_Data!L424</f>
        <v>Josh Scobee</v>
      </c>
      <c r="K430" s="2">
        <f>$U$41+(VLOOKUP(J430,Estimates!$C$9:$F$35,4,FALSE)-$U$41)*VLOOKUP(J430,$T$45:$Z$80,5,FALSE)</f>
        <v>14.193014797956231</v>
      </c>
      <c r="L430" s="2">
        <f t="shared" si="34"/>
        <v>0.3306</v>
      </c>
      <c r="M430" s="13">
        <f t="shared" si="35"/>
        <v>0.94032707818694672</v>
      </c>
      <c r="N430" s="13">
        <f t="shared" si="36"/>
        <v>5.9672921813053281E-2</v>
      </c>
      <c r="O430" s="4">
        <f t="shared" si="37"/>
        <v>3.5608575977067701E-3</v>
      </c>
    </row>
    <row r="431" spans="1:15" x14ac:dyDescent="0.25">
      <c r="A431" s="1">
        <f>Forecast_Data!C425</f>
        <v>2012</v>
      </c>
      <c r="B431" s="1">
        <v>1</v>
      </c>
      <c r="C431" s="1">
        <f>Forecast_Data!E425</f>
        <v>0</v>
      </c>
      <c r="D431" s="1">
        <f>Forecast_Data!F425</f>
        <v>0</v>
      </c>
      <c r="E431" s="1">
        <f>Forecast_Data!G425</f>
        <v>1</v>
      </c>
      <c r="F431" s="1">
        <f>Forecast_Data!H425</f>
        <v>1</v>
      </c>
      <c r="G431" s="1">
        <f>Forecast_Data!I425</f>
        <v>0</v>
      </c>
      <c r="H431" s="1">
        <f>Forecast_Data!J425</f>
        <v>50</v>
      </c>
      <c r="I431" s="1">
        <f>Forecast_Data!K425</f>
        <v>1</v>
      </c>
      <c r="J431" s="1" t="str">
        <f>Forecast_Data!L425</f>
        <v>Josh Scobee</v>
      </c>
      <c r="K431" s="2">
        <f>$U$41+(VLOOKUP(J431,Estimates!$C$9:$F$35,4,FALSE)-$U$41)*VLOOKUP(J431,$T$45:$Z$80,5,FALSE)</f>
        <v>14.193014797956231</v>
      </c>
      <c r="L431" s="2">
        <f t="shared" si="34"/>
        <v>0.3306</v>
      </c>
      <c r="M431" s="13">
        <f t="shared" si="35"/>
        <v>0.62740550824013175</v>
      </c>
      <c r="N431" s="13">
        <f t="shared" si="36"/>
        <v>0.37259449175986825</v>
      </c>
      <c r="O431" s="4">
        <f t="shared" si="37"/>
        <v>0.13882665528979454</v>
      </c>
    </row>
    <row r="432" spans="1:15" x14ac:dyDescent="0.25">
      <c r="A432" s="1">
        <f>Forecast_Data!C426</f>
        <v>2012</v>
      </c>
      <c r="B432" s="1">
        <v>1</v>
      </c>
      <c r="C432" s="1">
        <f>Forecast_Data!E426</f>
        <v>0</v>
      </c>
      <c r="D432" s="1">
        <f>Forecast_Data!F426</f>
        <v>0</v>
      </c>
      <c r="E432" s="1">
        <f>Forecast_Data!G426</f>
        <v>1</v>
      </c>
      <c r="F432" s="1">
        <f>Forecast_Data!H426</f>
        <v>1</v>
      </c>
      <c r="G432" s="1">
        <f>Forecast_Data!I426</f>
        <v>0</v>
      </c>
      <c r="H432" s="1">
        <f>Forecast_Data!J426</f>
        <v>40</v>
      </c>
      <c r="I432" s="1">
        <f>Forecast_Data!K426</f>
        <v>1</v>
      </c>
      <c r="J432" s="1" t="str">
        <f>Forecast_Data!L426</f>
        <v>Josh Scobee</v>
      </c>
      <c r="K432" s="2">
        <f>$U$41+(VLOOKUP(J432,Estimates!$C$9:$F$35,4,FALSE)-$U$41)*VLOOKUP(J432,$T$45:$Z$80,5,FALSE)</f>
        <v>14.193014797956231</v>
      </c>
      <c r="L432" s="2">
        <f t="shared" si="34"/>
        <v>0.3306</v>
      </c>
      <c r="M432" s="13">
        <f t="shared" si="35"/>
        <v>0.82256944006480193</v>
      </c>
      <c r="N432" s="13">
        <f t="shared" si="36"/>
        <v>0.17743055993519807</v>
      </c>
      <c r="O432" s="4">
        <f t="shared" si="37"/>
        <v>3.1481603598917919E-2</v>
      </c>
    </row>
    <row r="433" spans="1:15" x14ac:dyDescent="0.25">
      <c r="A433" s="1">
        <f>Forecast_Data!C427</f>
        <v>2012</v>
      </c>
      <c r="B433" s="1">
        <v>1</v>
      </c>
      <c r="C433" s="1">
        <f>Forecast_Data!E427</f>
        <v>0</v>
      </c>
      <c r="D433" s="1">
        <f>Forecast_Data!F427</f>
        <v>0</v>
      </c>
      <c r="E433" s="1">
        <f>Forecast_Data!G427</f>
        <v>1</v>
      </c>
      <c r="F433" s="1">
        <f>Forecast_Data!H427</f>
        <v>1</v>
      </c>
      <c r="G433" s="1">
        <f>Forecast_Data!I427</f>
        <v>0</v>
      </c>
      <c r="H433" s="1">
        <f>Forecast_Data!J427</f>
        <v>45</v>
      </c>
      <c r="I433" s="1">
        <f>Forecast_Data!K427</f>
        <v>1</v>
      </c>
      <c r="J433" s="1" t="str">
        <f>Forecast_Data!L427</f>
        <v>Josh Scobee</v>
      </c>
      <c r="K433" s="2">
        <f>$U$41+(VLOOKUP(J433,Estimates!$C$9:$F$35,4,FALSE)-$U$41)*VLOOKUP(J433,$T$45:$Z$80,5,FALSE)</f>
        <v>14.193014797956231</v>
      </c>
      <c r="L433" s="2">
        <f t="shared" si="34"/>
        <v>0.3306</v>
      </c>
      <c r="M433" s="13">
        <f t="shared" si="35"/>
        <v>0.74110585505674298</v>
      </c>
      <c r="N433" s="13">
        <f t="shared" si="36"/>
        <v>0.25889414494325702</v>
      </c>
      <c r="O433" s="4">
        <f t="shared" si="37"/>
        <v>6.702617828590017E-2</v>
      </c>
    </row>
    <row r="434" spans="1:15" x14ac:dyDescent="0.25">
      <c r="A434" s="1">
        <f>Forecast_Data!C428</f>
        <v>2012</v>
      </c>
      <c r="B434" s="1">
        <v>1</v>
      </c>
      <c r="C434" s="1">
        <f>Forecast_Data!E428</f>
        <v>0</v>
      </c>
      <c r="D434" s="1">
        <f>Forecast_Data!F428</f>
        <v>1</v>
      </c>
      <c r="E434" s="1">
        <f>Forecast_Data!G428</f>
        <v>1</v>
      </c>
      <c r="F434" s="1">
        <f>Forecast_Data!H428</f>
        <v>0</v>
      </c>
      <c r="G434" s="1">
        <f>Forecast_Data!I428</f>
        <v>0</v>
      </c>
      <c r="H434" s="1">
        <f>Forecast_Data!J428</f>
        <v>38</v>
      </c>
      <c r="I434" s="1">
        <f>Forecast_Data!K428</f>
        <v>1</v>
      </c>
      <c r="J434" s="1" t="str">
        <f>Forecast_Data!L428</f>
        <v>Josh Scobee</v>
      </c>
      <c r="K434" s="2">
        <f>$U$41+(VLOOKUP(J434,Estimates!$C$9:$F$35,4,FALSE)-$U$41)*VLOOKUP(J434,$T$45:$Z$80,5,FALSE)</f>
        <v>14.193014797956231</v>
      </c>
      <c r="L434" s="2">
        <f t="shared" si="34"/>
        <v>0.3306</v>
      </c>
      <c r="M434" s="13">
        <f t="shared" si="35"/>
        <v>0.83245575215413192</v>
      </c>
      <c r="N434" s="13">
        <f t="shared" si="36"/>
        <v>0.16754424784586808</v>
      </c>
      <c r="O434" s="4">
        <f t="shared" si="37"/>
        <v>2.8071074986237669E-2</v>
      </c>
    </row>
    <row r="435" spans="1:15" x14ac:dyDescent="0.25">
      <c r="A435" s="1">
        <f>Forecast_Data!C429</f>
        <v>2012</v>
      </c>
      <c r="B435" s="1">
        <v>1</v>
      </c>
      <c r="C435" s="1">
        <f>Forecast_Data!E429</f>
        <v>0</v>
      </c>
      <c r="D435" s="1">
        <f>Forecast_Data!F429</f>
        <v>1</v>
      </c>
      <c r="E435" s="1">
        <f>Forecast_Data!G429</f>
        <v>1</v>
      </c>
      <c r="F435" s="1">
        <f>Forecast_Data!H429</f>
        <v>0</v>
      </c>
      <c r="G435" s="1">
        <f>Forecast_Data!I429</f>
        <v>0</v>
      </c>
      <c r="H435" s="1">
        <f>Forecast_Data!J429</f>
        <v>22</v>
      </c>
      <c r="I435" s="1">
        <f>Forecast_Data!K429</f>
        <v>1</v>
      </c>
      <c r="J435" s="1" t="str">
        <f>Forecast_Data!L429</f>
        <v>Josh Scobee</v>
      </c>
      <c r="K435" s="2">
        <f>$U$41+(VLOOKUP(J435,Estimates!$C$9:$F$35,4,FALSE)-$U$41)*VLOOKUP(J435,$T$45:$Z$80,5,FALSE)</f>
        <v>14.193014797956231</v>
      </c>
      <c r="L435" s="2">
        <f t="shared" si="34"/>
        <v>0.3306</v>
      </c>
      <c r="M435" s="13">
        <f t="shared" si="35"/>
        <v>0.98343705747463295</v>
      </c>
      <c r="N435" s="13">
        <f t="shared" si="36"/>
        <v>1.6562942525367053E-2</v>
      </c>
      <c r="O435" s="4">
        <f t="shared" si="37"/>
        <v>2.7433106509861232E-4</v>
      </c>
    </row>
    <row r="436" spans="1:15" x14ac:dyDescent="0.25">
      <c r="A436" s="1">
        <f>Forecast_Data!C430</f>
        <v>2012</v>
      </c>
      <c r="B436" s="1">
        <v>1</v>
      </c>
      <c r="C436" s="1">
        <f>Forecast_Data!E430</f>
        <v>0</v>
      </c>
      <c r="D436" s="1">
        <f>Forecast_Data!F430</f>
        <v>1</v>
      </c>
      <c r="E436" s="1">
        <f>Forecast_Data!G430</f>
        <v>1</v>
      </c>
      <c r="F436" s="1">
        <f>Forecast_Data!H430</f>
        <v>0</v>
      </c>
      <c r="G436" s="1">
        <f>Forecast_Data!I430</f>
        <v>0</v>
      </c>
      <c r="H436" s="1">
        <f>Forecast_Data!J430</f>
        <v>32</v>
      </c>
      <c r="I436" s="1">
        <f>Forecast_Data!K430</f>
        <v>1</v>
      </c>
      <c r="J436" s="1" t="str">
        <f>Forecast_Data!L430</f>
        <v>Josh Scobee</v>
      </c>
      <c r="K436" s="2">
        <f>$U$41+(VLOOKUP(J436,Estimates!$C$9:$F$35,4,FALSE)-$U$41)*VLOOKUP(J436,$T$45:$Z$80,5,FALSE)</f>
        <v>14.193014797956231</v>
      </c>
      <c r="L436" s="2">
        <f t="shared" si="34"/>
        <v>0.3306</v>
      </c>
      <c r="M436" s="13">
        <f t="shared" si="35"/>
        <v>0.90822640720964798</v>
      </c>
      <c r="N436" s="13">
        <f t="shared" si="36"/>
        <v>9.1773592790352021E-2</v>
      </c>
      <c r="O436" s="4">
        <f t="shared" si="37"/>
        <v>8.422392333649352E-3</v>
      </c>
    </row>
    <row r="437" spans="1:15" x14ac:dyDescent="0.25">
      <c r="A437" s="1">
        <f>Forecast_Data!C431</f>
        <v>2012</v>
      </c>
      <c r="B437" s="1">
        <v>1</v>
      </c>
      <c r="C437" s="1">
        <f>Forecast_Data!E431</f>
        <v>0</v>
      </c>
      <c r="D437" s="1">
        <f>Forecast_Data!F431</f>
        <v>0</v>
      </c>
      <c r="E437" s="1">
        <f>Forecast_Data!G431</f>
        <v>0</v>
      </c>
      <c r="F437" s="1">
        <f>Forecast_Data!H431</f>
        <v>1</v>
      </c>
      <c r="G437" s="1">
        <f>Forecast_Data!I431</f>
        <v>0</v>
      </c>
      <c r="H437" s="1">
        <f>Forecast_Data!J431</f>
        <v>41</v>
      </c>
      <c r="I437" s="1">
        <f>Forecast_Data!K431</f>
        <v>1</v>
      </c>
      <c r="J437" s="1" t="str">
        <f>Forecast_Data!L431</f>
        <v>Josh Scobee</v>
      </c>
      <c r="K437" s="2">
        <f>$U$41+(VLOOKUP(J437,Estimates!$C$9:$F$35,4,FALSE)-$U$41)*VLOOKUP(J437,$T$45:$Z$80,5,FALSE)</f>
        <v>14.193014797956231</v>
      </c>
      <c r="L437" s="2">
        <f t="shared" si="34"/>
        <v>0.3306</v>
      </c>
      <c r="M437" s="13">
        <f t="shared" si="35"/>
        <v>0.83714583697013523</v>
      </c>
      <c r="N437" s="13">
        <f t="shared" si="36"/>
        <v>0.16285416302986477</v>
      </c>
      <c r="O437" s="4">
        <f t="shared" si="37"/>
        <v>2.6521478416157776E-2</v>
      </c>
    </row>
    <row r="438" spans="1:15" x14ac:dyDescent="0.25">
      <c r="A438" s="1">
        <f>Forecast_Data!C432</f>
        <v>2012</v>
      </c>
      <c r="B438" s="1">
        <v>1</v>
      </c>
      <c r="C438" s="1">
        <f>Forecast_Data!E432</f>
        <v>1</v>
      </c>
      <c r="D438" s="1">
        <f>Forecast_Data!F432</f>
        <v>0</v>
      </c>
      <c r="E438" s="1">
        <f>Forecast_Data!G432</f>
        <v>1</v>
      </c>
      <c r="F438" s="1">
        <f>Forecast_Data!H432</f>
        <v>0</v>
      </c>
      <c r="G438" s="1">
        <f>Forecast_Data!I432</f>
        <v>0</v>
      </c>
      <c r="H438" s="1">
        <f>Forecast_Data!J432</f>
        <v>36</v>
      </c>
      <c r="I438" s="1">
        <f>Forecast_Data!K432</f>
        <v>1</v>
      </c>
      <c r="J438" s="1" t="str">
        <f>Forecast_Data!L432</f>
        <v>Josh Scobee</v>
      </c>
      <c r="K438" s="2">
        <f>$U$41+(VLOOKUP(J438,Estimates!$C$9:$F$35,4,FALSE)-$U$41)*VLOOKUP(J438,$T$45:$Z$80,5,FALSE)</f>
        <v>14.193014797956231</v>
      </c>
      <c r="L438" s="2">
        <f t="shared" si="34"/>
        <v>0.3306</v>
      </c>
      <c r="M438" s="13">
        <f t="shared" si="35"/>
        <v>0.86671158299964357</v>
      </c>
      <c r="N438" s="13">
        <f t="shared" si="36"/>
        <v>0.13328841700035643</v>
      </c>
      <c r="O438" s="4">
        <f t="shared" si="37"/>
        <v>1.7765802106460903E-2</v>
      </c>
    </row>
    <row r="439" spans="1:15" x14ac:dyDescent="0.25">
      <c r="A439" s="1">
        <f>Forecast_Data!C433</f>
        <v>2012</v>
      </c>
      <c r="B439" s="1">
        <v>1</v>
      </c>
      <c r="C439" s="1">
        <f>Forecast_Data!E433</f>
        <v>0</v>
      </c>
      <c r="D439" s="1">
        <f>Forecast_Data!F433</f>
        <v>0</v>
      </c>
      <c r="E439" s="1">
        <f>Forecast_Data!G433</f>
        <v>1</v>
      </c>
      <c r="F439" s="1">
        <f>Forecast_Data!H433</f>
        <v>1</v>
      </c>
      <c r="G439" s="1">
        <f>Forecast_Data!I433</f>
        <v>0</v>
      </c>
      <c r="H439" s="1">
        <f>Forecast_Data!J433</f>
        <v>31</v>
      </c>
      <c r="I439" s="1">
        <f>Forecast_Data!K433</f>
        <v>1</v>
      </c>
      <c r="J439" s="1" t="str">
        <f>Forecast_Data!L433</f>
        <v>Josh Scobee</v>
      </c>
      <c r="K439" s="2">
        <f>$U$41+(VLOOKUP(J439,Estimates!$C$9:$F$35,4,FALSE)-$U$41)*VLOOKUP(J439,$T$45:$Z$80,5,FALSE)</f>
        <v>14.193014797956231</v>
      </c>
      <c r="L439" s="2">
        <f t="shared" si="34"/>
        <v>0.3306</v>
      </c>
      <c r="M439" s="13">
        <f t="shared" si="35"/>
        <v>0.92806475278112266</v>
      </c>
      <c r="N439" s="13">
        <f t="shared" si="36"/>
        <v>7.1935247218877341E-2</v>
      </c>
      <c r="O439" s="4">
        <f t="shared" si="37"/>
        <v>5.1746797924410006E-3</v>
      </c>
    </row>
    <row r="440" spans="1:15" x14ac:dyDescent="0.25">
      <c r="A440" s="1">
        <f>Forecast_Data!C434</f>
        <v>2012</v>
      </c>
      <c r="B440" s="1">
        <v>1</v>
      </c>
      <c r="C440" s="1">
        <f>Forecast_Data!E434</f>
        <v>0</v>
      </c>
      <c r="D440" s="1">
        <f>Forecast_Data!F434</f>
        <v>0</v>
      </c>
      <c r="E440" s="1">
        <f>Forecast_Data!G434</f>
        <v>1</v>
      </c>
      <c r="F440" s="1">
        <f>Forecast_Data!H434</f>
        <v>1</v>
      </c>
      <c r="G440" s="1">
        <f>Forecast_Data!I434</f>
        <v>0</v>
      </c>
      <c r="H440" s="1">
        <f>Forecast_Data!J434</f>
        <v>55</v>
      </c>
      <c r="I440" s="1">
        <f>Forecast_Data!K434</f>
        <v>0</v>
      </c>
      <c r="J440" s="1" t="str">
        <f>Forecast_Data!L434</f>
        <v>Josh Scobee</v>
      </c>
      <c r="K440" s="2">
        <f>$U$41+(VLOOKUP(J440,Estimates!$C$9:$F$35,4,FALSE)-$U$41)*VLOOKUP(J440,$T$45:$Z$80,5,FALSE)</f>
        <v>14.193014797956231</v>
      </c>
      <c r="L440" s="2">
        <f t="shared" si="34"/>
        <v>0.3306</v>
      </c>
      <c r="M440" s="13">
        <f t="shared" si="35"/>
        <v>0.46379910421191411</v>
      </c>
      <c r="N440" s="13">
        <f t="shared" si="36"/>
        <v>-0.46379910421191411</v>
      </c>
      <c r="O440" s="4">
        <f t="shared" si="37"/>
        <v>0.21510960906777396</v>
      </c>
    </row>
    <row r="441" spans="1:15" x14ac:dyDescent="0.25">
      <c r="A441" s="1">
        <f>Forecast_Data!C435</f>
        <v>2012</v>
      </c>
      <c r="B441" s="1">
        <v>1</v>
      </c>
      <c r="C441" s="1">
        <f>Forecast_Data!E435</f>
        <v>0</v>
      </c>
      <c r="D441" s="1">
        <f>Forecast_Data!F435</f>
        <v>0</v>
      </c>
      <c r="E441" s="1">
        <f>Forecast_Data!G435</f>
        <v>1</v>
      </c>
      <c r="F441" s="1">
        <f>Forecast_Data!H435</f>
        <v>1</v>
      </c>
      <c r="G441" s="1">
        <f>Forecast_Data!I435</f>
        <v>0</v>
      </c>
      <c r="H441" s="1">
        <f>Forecast_Data!J435</f>
        <v>37</v>
      </c>
      <c r="I441" s="1">
        <f>Forecast_Data!K435</f>
        <v>1</v>
      </c>
      <c r="J441" s="1" t="str">
        <f>Forecast_Data!L435</f>
        <v>Josh Scobee</v>
      </c>
      <c r="K441" s="2">
        <f>$U$41+(VLOOKUP(J441,Estimates!$C$9:$F$35,4,FALSE)-$U$41)*VLOOKUP(J441,$T$45:$Z$80,5,FALSE)</f>
        <v>14.193014797956231</v>
      </c>
      <c r="L441" s="2">
        <f t="shared" si="34"/>
        <v>0.3306</v>
      </c>
      <c r="M441" s="13">
        <f t="shared" si="35"/>
        <v>0.86248275474537506</v>
      </c>
      <c r="N441" s="13">
        <f t="shared" si="36"/>
        <v>0.13751724525462494</v>
      </c>
      <c r="O441" s="4">
        <f t="shared" si="37"/>
        <v>1.8910992742420665E-2</v>
      </c>
    </row>
    <row r="442" spans="1:15" x14ac:dyDescent="0.25">
      <c r="A442" s="1">
        <f>Forecast_Data!C436</f>
        <v>2012</v>
      </c>
      <c r="B442" s="1">
        <v>1</v>
      </c>
      <c r="C442" s="1">
        <f>Forecast_Data!E436</f>
        <v>0</v>
      </c>
      <c r="D442" s="1">
        <f>Forecast_Data!F436</f>
        <v>0</v>
      </c>
      <c r="E442" s="1">
        <f>Forecast_Data!G436</f>
        <v>0</v>
      </c>
      <c r="F442" s="1">
        <f>Forecast_Data!H436</f>
        <v>1</v>
      </c>
      <c r="G442" s="1">
        <f>Forecast_Data!I436</f>
        <v>0</v>
      </c>
      <c r="H442" s="1">
        <f>Forecast_Data!J436</f>
        <v>41</v>
      </c>
      <c r="I442" s="1">
        <f>Forecast_Data!K436</f>
        <v>1</v>
      </c>
      <c r="J442" s="1" t="str">
        <f>Forecast_Data!L436</f>
        <v>Josh Scobee</v>
      </c>
      <c r="K442" s="2">
        <f>$U$41+(VLOOKUP(J442,Estimates!$C$9:$F$35,4,FALSE)-$U$41)*VLOOKUP(J442,$T$45:$Z$80,5,FALSE)</f>
        <v>14.193014797956231</v>
      </c>
      <c r="L442" s="2">
        <f t="shared" si="34"/>
        <v>0.3306</v>
      </c>
      <c r="M442" s="13">
        <f t="shared" si="35"/>
        <v>0.83714583697013523</v>
      </c>
      <c r="N442" s="13">
        <f t="shared" si="36"/>
        <v>0.16285416302986477</v>
      </c>
      <c r="O442" s="4">
        <f t="shared" si="37"/>
        <v>2.6521478416157776E-2</v>
      </c>
    </row>
    <row r="443" spans="1:15" x14ac:dyDescent="0.25">
      <c r="A443" s="1">
        <f>Forecast_Data!C437</f>
        <v>2012</v>
      </c>
      <c r="B443" s="1">
        <v>1</v>
      </c>
      <c r="C443" s="1">
        <f>Forecast_Data!E437</f>
        <v>0</v>
      </c>
      <c r="D443" s="1">
        <f>Forecast_Data!F437</f>
        <v>0</v>
      </c>
      <c r="E443" s="1">
        <f>Forecast_Data!G437</f>
        <v>0</v>
      </c>
      <c r="F443" s="1">
        <f>Forecast_Data!H437</f>
        <v>1</v>
      </c>
      <c r="G443" s="1">
        <f>Forecast_Data!I437</f>
        <v>0</v>
      </c>
      <c r="H443" s="1">
        <f>Forecast_Data!J437</f>
        <v>43</v>
      </c>
      <c r="I443" s="1">
        <f>Forecast_Data!K437</f>
        <v>0</v>
      </c>
      <c r="J443" s="1" t="str">
        <f>Forecast_Data!L437</f>
        <v>Josh Scobee</v>
      </c>
      <c r="K443" s="2">
        <f>$U$41+(VLOOKUP(J443,Estimates!$C$9:$F$35,4,FALSE)-$U$41)*VLOOKUP(J443,$T$45:$Z$80,5,FALSE)</f>
        <v>14.193014797956231</v>
      </c>
      <c r="L443" s="2">
        <f t="shared" si="34"/>
        <v>0.3306</v>
      </c>
      <c r="M443" s="13">
        <f t="shared" si="35"/>
        <v>0.80931028017680262</v>
      </c>
      <c r="N443" s="13">
        <f t="shared" si="36"/>
        <v>-0.80931028017680262</v>
      </c>
      <c r="O443" s="4">
        <f t="shared" si="37"/>
        <v>0.65498312959985472</v>
      </c>
    </row>
    <row r="444" spans="1:15" x14ac:dyDescent="0.25">
      <c r="A444" s="1">
        <f>Forecast_Data!C438</f>
        <v>2012</v>
      </c>
      <c r="B444" s="1">
        <v>1</v>
      </c>
      <c r="C444" s="1">
        <f>Forecast_Data!E438</f>
        <v>0</v>
      </c>
      <c r="D444" s="1">
        <f>Forecast_Data!F438</f>
        <v>0</v>
      </c>
      <c r="E444" s="1">
        <f>Forecast_Data!G438</f>
        <v>0</v>
      </c>
      <c r="F444" s="1">
        <f>Forecast_Data!H438</f>
        <v>1</v>
      </c>
      <c r="G444" s="1">
        <f>Forecast_Data!I438</f>
        <v>0</v>
      </c>
      <c r="H444" s="1">
        <f>Forecast_Data!J438</f>
        <v>35</v>
      </c>
      <c r="I444" s="1">
        <f>Forecast_Data!K438</f>
        <v>1</v>
      </c>
      <c r="J444" s="1" t="str">
        <f>Forecast_Data!L438</f>
        <v>Josh Scobee</v>
      </c>
      <c r="K444" s="2">
        <f>$U$41+(VLOOKUP(J444,Estimates!$C$9:$F$35,4,FALSE)-$U$41)*VLOOKUP(J444,$T$45:$Z$80,5,FALSE)</f>
        <v>14.193014797956231</v>
      </c>
      <c r="L444" s="2">
        <f t="shared" si="34"/>
        <v>0.3306</v>
      </c>
      <c r="M444" s="13">
        <f t="shared" si="35"/>
        <v>0.90504232451450095</v>
      </c>
      <c r="N444" s="13">
        <f t="shared" si="36"/>
        <v>9.4957675485499049E-2</v>
      </c>
      <c r="O444" s="4">
        <f t="shared" si="37"/>
        <v>9.0169601336093468E-3</v>
      </c>
    </row>
    <row r="445" spans="1:15" x14ac:dyDescent="0.25">
      <c r="A445" s="1">
        <f>Forecast_Data!C439</f>
        <v>2012</v>
      </c>
      <c r="B445" s="1">
        <v>1</v>
      </c>
      <c r="C445" s="1">
        <f>Forecast_Data!E439</f>
        <v>0</v>
      </c>
      <c r="D445" s="1">
        <f>Forecast_Data!F439</f>
        <v>0</v>
      </c>
      <c r="E445" s="1">
        <f>Forecast_Data!G439</f>
        <v>0</v>
      </c>
      <c r="F445" s="1">
        <f>Forecast_Data!H439</f>
        <v>1</v>
      </c>
      <c r="G445" s="1">
        <f>Forecast_Data!I439</f>
        <v>0</v>
      </c>
      <c r="H445" s="1">
        <f>Forecast_Data!J439</f>
        <v>42</v>
      </c>
      <c r="I445" s="1">
        <f>Forecast_Data!K439</f>
        <v>1</v>
      </c>
      <c r="J445" s="1" t="str">
        <f>Forecast_Data!L439</f>
        <v>Josh Scobee</v>
      </c>
      <c r="K445" s="2">
        <f>$U$41+(VLOOKUP(J445,Estimates!$C$9:$F$35,4,FALSE)-$U$41)*VLOOKUP(J445,$T$45:$Z$80,5,FALSE)</f>
        <v>14.193014797956231</v>
      </c>
      <c r="L445" s="2">
        <f t="shared" si="34"/>
        <v>0.3306</v>
      </c>
      <c r="M445" s="13">
        <f t="shared" si="35"/>
        <v>0.82364844031103013</v>
      </c>
      <c r="N445" s="13">
        <f t="shared" si="36"/>
        <v>0.17635155968896987</v>
      </c>
      <c r="O445" s="4">
        <f t="shared" si="37"/>
        <v>3.1099872604732303E-2</v>
      </c>
    </row>
    <row r="446" spans="1:15" x14ac:dyDescent="0.25">
      <c r="A446" s="1">
        <f>Forecast_Data!C440</f>
        <v>2013</v>
      </c>
      <c r="B446" s="1">
        <v>1</v>
      </c>
      <c r="C446" s="1">
        <f>Forecast_Data!E440</f>
        <v>0</v>
      </c>
      <c r="D446" s="1">
        <f>Forecast_Data!F440</f>
        <v>0</v>
      </c>
      <c r="E446" s="1">
        <f>Forecast_Data!G440</f>
        <v>1</v>
      </c>
      <c r="F446" s="1">
        <f>Forecast_Data!H440</f>
        <v>1</v>
      </c>
      <c r="G446" s="1">
        <f>Forecast_Data!I440</f>
        <v>0</v>
      </c>
      <c r="H446" s="1">
        <f>Forecast_Data!J440</f>
        <v>27</v>
      </c>
      <c r="I446" s="1">
        <f>Forecast_Data!K440</f>
        <v>1</v>
      </c>
      <c r="J446" s="1" t="str">
        <f>Forecast_Data!L440</f>
        <v>Josh Scobee</v>
      </c>
      <c r="K446" s="2">
        <f>$U$41+(VLOOKUP(J446,Estimates!$C$9:$F$35,4,FALSE)-$U$41)*VLOOKUP(J446,$T$45:$Z$80,5,FALSE)</f>
        <v>14.193014797956231</v>
      </c>
      <c r="L446" s="2">
        <f t="shared" si="34"/>
        <v>0.37260000000000004</v>
      </c>
      <c r="M446" s="13">
        <f t="shared" si="35"/>
        <v>0.96184089602087919</v>
      </c>
      <c r="N446" s="13">
        <f t="shared" si="36"/>
        <v>3.8159103979120812E-2</v>
      </c>
      <c r="O446" s="4">
        <f t="shared" si="37"/>
        <v>1.4561172164893538E-3</v>
      </c>
    </row>
    <row r="447" spans="1:15" x14ac:dyDescent="0.25">
      <c r="A447" s="1">
        <f>Forecast_Data!C441</f>
        <v>2013</v>
      </c>
      <c r="B447" s="1">
        <v>1</v>
      </c>
      <c r="C447" s="1">
        <f>Forecast_Data!E441</f>
        <v>0</v>
      </c>
      <c r="D447" s="1">
        <f>Forecast_Data!F441</f>
        <v>0</v>
      </c>
      <c r="E447" s="1">
        <f>Forecast_Data!G441</f>
        <v>0</v>
      </c>
      <c r="F447" s="1">
        <f>Forecast_Data!H441</f>
        <v>1</v>
      </c>
      <c r="G447" s="1">
        <f>Forecast_Data!I441</f>
        <v>1</v>
      </c>
      <c r="H447" s="1">
        <f>Forecast_Data!J441</f>
        <v>50</v>
      </c>
      <c r="I447" s="1">
        <f>Forecast_Data!K441</f>
        <v>1</v>
      </c>
      <c r="J447" s="1" t="str">
        <f>Forecast_Data!L441</f>
        <v>Josh Scobee</v>
      </c>
      <c r="K447" s="2">
        <f>$U$41+(VLOOKUP(J447,Estimates!$C$9:$F$35,4,FALSE)-$U$41)*VLOOKUP(J447,$T$45:$Z$80,5,FALSE)</f>
        <v>14.193014797956231</v>
      </c>
      <c r="L447" s="2">
        <f t="shared" si="34"/>
        <v>0.37260000000000004</v>
      </c>
      <c r="M447" s="13">
        <f t="shared" si="35"/>
        <v>0.85096871346468628</v>
      </c>
      <c r="N447" s="13">
        <f t="shared" si="36"/>
        <v>0.14903128653531372</v>
      </c>
      <c r="O447" s="4">
        <f t="shared" si="37"/>
        <v>2.2210324366370781E-2</v>
      </c>
    </row>
    <row r="448" spans="1:15" x14ac:dyDescent="0.25">
      <c r="A448" s="1">
        <f>Forecast_Data!C442</f>
        <v>2013</v>
      </c>
      <c r="B448" s="1">
        <v>1</v>
      </c>
      <c r="C448" s="1">
        <f>Forecast_Data!E442</f>
        <v>0</v>
      </c>
      <c r="D448" s="1">
        <f>Forecast_Data!F442</f>
        <v>0</v>
      </c>
      <c r="E448" s="1">
        <f>Forecast_Data!G442</f>
        <v>0</v>
      </c>
      <c r="F448" s="1">
        <f>Forecast_Data!H442</f>
        <v>1</v>
      </c>
      <c r="G448" s="1">
        <f>Forecast_Data!I442</f>
        <v>1</v>
      </c>
      <c r="H448" s="1">
        <f>Forecast_Data!J442</f>
        <v>30</v>
      </c>
      <c r="I448" s="1">
        <f>Forecast_Data!K442</f>
        <v>1</v>
      </c>
      <c r="J448" s="1" t="str">
        <f>Forecast_Data!L442</f>
        <v>Josh Scobee</v>
      </c>
      <c r="K448" s="2">
        <f>$U$41+(VLOOKUP(J448,Estimates!$C$9:$F$35,4,FALSE)-$U$41)*VLOOKUP(J448,$T$45:$Z$80,5,FALSE)</f>
        <v>14.193014797956231</v>
      </c>
      <c r="L448" s="2">
        <f t="shared" si="34"/>
        <v>0.37260000000000004</v>
      </c>
      <c r="M448" s="13">
        <f t="shared" si="35"/>
        <v>0.98058177906235389</v>
      </c>
      <c r="N448" s="13">
        <f t="shared" si="36"/>
        <v>1.9418220937646113E-2</v>
      </c>
      <c r="O448" s="4">
        <f t="shared" si="37"/>
        <v>3.7706730438323788E-4</v>
      </c>
    </row>
    <row r="449" spans="1:15" x14ac:dyDescent="0.25">
      <c r="A449" s="1">
        <f>Forecast_Data!C443</f>
        <v>2013</v>
      </c>
      <c r="B449" s="1">
        <v>1</v>
      </c>
      <c r="C449" s="1">
        <f>Forecast_Data!E443</f>
        <v>0</v>
      </c>
      <c r="D449" s="1">
        <f>Forecast_Data!F443</f>
        <v>0</v>
      </c>
      <c r="E449" s="1">
        <f>Forecast_Data!G443</f>
        <v>1</v>
      </c>
      <c r="F449" s="1">
        <f>Forecast_Data!H443</f>
        <v>1</v>
      </c>
      <c r="G449" s="1">
        <f>Forecast_Data!I443</f>
        <v>0</v>
      </c>
      <c r="H449" s="1">
        <f>Forecast_Data!J443</f>
        <v>30</v>
      </c>
      <c r="I449" s="1">
        <f>Forecast_Data!K443</f>
        <v>1</v>
      </c>
      <c r="J449" s="1" t="str">
        <f>Forecast_Data!L443</f>
        <v>Josh Scobee</v>
      </c>
      <c r="K449" s="2">
        <f>$U$41+(VLOOKUP(J449,Estimates!$C$9:$F$35,4,FALSE)-$U$41)*VLOOKUP(J449,$T$45:$Z$80,5,FALSE)</f>
        <v>14.193014797956231</v>
      </c>
      <c r="L449" s="2">
        <f t="shared" si="34"/>
        <v>0.37260000000000004</v>
      </c>
      <c r="M449" s="13">
        <f t="shared" si="35"/>
        <v>0.93950642498931347</v>
      </c>
      <c r="N449" s="13">
        <f t="shared" si="36"/>
        <v>6.0493575010686529E-2</v>
      </c>
      <c r="O449" s="4">
        <f t="shared" si="37"/>
        <v>3.6594726175735578E-3</v>
      </c>
    </row>
    <row r="450" spans="1:15" x14ac:dyDescent="0.25">
      <c r="A450" s="1">
        <f>Forecast_Data!C444</f>
        <v>2013</v>
      </c>
      <c r="B450" s="1">
        <v>1</v>
      </c>
      <c r="C450" s="1">
        <f>Forecast_Data!E444</f>
        <v>0</v>
      </c>
      <c r="D450" s="1">
        <f>Forecast_Data!F444</f>
        <v>0</v>
      </c>
      <c r="E450" s="1">
        <f>Forecast_Data!G444</f>
        <v>1</v>
      </c>
      <c r="F450" s="1">
        <f>Forecast_Data!H444</f>
        <v>1</v>
      </c>
      <c r="G450" s="1">
        <f>Forecast_Data!I444</f>
        <v>0</v>
      </c>
      <c r="H450" s="1">
        <f>Forecast_Data!J444</f>
        <v>23</v>
      </c>
      <c r="I450" s="1">
        <f>Forecast_Data!K444</f>
        <v>1</v>
      </c>
      <c r="J450" s="1" t="str">
        <f>Forecast_Data!L444</f>
        <v>Josh Scobee</v>
      </c>
      <c r="K450" s="2">
        <f>$U$41+(VLOOKUP(J450,Estimates!$C$9:$F$35,4,FALSE)-$U$41)*VLOOKUP(J450,$T$45:$Z$80,5,FALSE)</f>
        <v>14.193014797956231</v>
      </c>
      <c r="L450" s="2">
        <f t="shared" si="34"/>
        <v>0.37260000000000004</v>
      </c>
      <c r="M450" s="13">
        <f t="shared" si="35"/>
        <v>0.98243890359423891</v>
      </c>
      <c r="N450" s="13">
        <f t="shared" si="36"/>
        <v>1.756109640576109E-2</v>
      </c>
      <c r="O450" s="4">
        <f t="shared" si="37"/>
        <v>3.0839210697243509E-4</v>
      </c>
    </row>
    <row r="451" spans="1:15" x14ac:dyDescent="0.25">
      <c r="A451" s="1">
        <f>Forecast_Data!C445</f>
        <v>2013</v>
      </c>
      <c r="B451" s="1">
        <v>1</v>
      </c>
      <c r="C451" s="1">
        <f>Forecast_Data!E445</f>
        <v>1</v>
      </c>
      <c r="D451" s="1">
        <f>Forecast_Data!F445</f>
        <v>0</v>
      </c>
      <c r="E451" s="1">
        <f>Forecast_Data!G445</f>
        <v>1</v>
      </c>
      <c r="F451" s="1">
        <f>Forecast_Data!H445</f>
        <v>1</v>
      </c>
      <c r="G451" s="1">
        <f>Forecast_Data!I445</f>
        <v>0</v>
      </c>
      <c r="H451" s="1">
        <f>Forecast_Data!J445</f>
        <v>38</v>
      </c>
      <c r="I451" s="1">
        <f>Forecast_Data!K445</f>
        <v>1</v>
      </c>
      <c r="J451" s="1" t="str">
        <f>Forecast_Data!L445</f>
        <v>Josh Scobee</v>
      </c>
      <c r="K451" s="2">
        <f>$U$41+(VLOOKUP(J451,Estimates!$C$9:$F$35,4,FALSE)-$U$41)*VLOOKUP(J451,$T$45:$Z$80,5,FALSE)</f>
        <v>14.193014797956231</v>
      </c>
      <c r="L451" s="2">
        <f t="shared" si="34"/>
        <v>0.37260000000000004</v>
      </c>
      <c r="M451" s="13">
        <f t="shared" si="35"/>
        <v>0.81316558621094126</v>
      </c>
      <c r="N451" s="13">
        <f t="shared" si="36"/>
        <v>0.18683441378905874</v>
      </c>
      <c r="O451" s="4">
        <f t="shared" si="37"/>
        <v>3.4907098175901222E-2</v>
      </c>
    </row>
    <row r="452" spans="1:15" x14ac:dyDescent="0.25">
      <c r="A452" s="1">
        <f>Forecast_Data!C446</f>
        <v>2013</v>
      </c>
      <c r="B452" s="1">
        <v>1</v>
      </c>
      <c r="C452" s="1">
        <f>Forecast_Data!E446</f>
        <v>0</v>
      </c>
      <c r="D452" s="1">
        <f>Forecast_Data!F446</f>
        <v>0</v>
      </c>
      <c r="E452" s="1">
        <f>Forecast_Data!G446</f>
        <v>0</v>
      </c>
      <c r="F452" s="1">
        <f>Forecast_Data!H446</f>
        <v>1</v>
      </c>
      <c r="G452" s="1">
        <f>Forecast_Data!I446</f>
        <v>0</v>
      </c>
      <c r="H452" s="1">
        <f>Forecast_Data!J446</f>
        <v>32</v>
      </c>
      <c r="I452" s="1">
        <f>Forecast_Data!K446</f>
        <v>1</v>
      </c>
      <c r="J452" s="1" t="str">
        <f>Forecast_Data!L446</f>
        <v>Josh Scobee</v>
      </c>
      <c r="K452" s="2">
        <f>$U$41+(VLOOKUP(J452,Estimates!$C$9:$F$35,4,FALSE)-$U$41)*VLOOKUP(J452,$T$45:$Z$80,5,FALSE)</f>
        <v>14.193014797956231</v>
      </c>
      <c r="L452" s="2">
        <f t="shared" si="34"/>
        <v>0.37260000000000004</v>
      </c>
      <c r="M452" s="13">
        <f t="shared" si="35"/>
        <v>0.93484894567430288</v>
      </c>
      <c r="N452" s="13">
        <f t="shared" si="36"/>
        <v>6.5151054325697122E-2</v>
      </c>
      <c r="O452" s="4">
        <f t="shared" si="37"/>
        <v>4.2446598797499374E-3</v>
      </c>
    </row>
    <row r="453" spans="1:15" x14ac:dyDescent="0.25">
      <c r="A453" s="1">
        <f>Forecast_Data!C447</f>
        <v>2013</v>
      </c>
      <c r="B453" s="1">
        <v>1</v>
      </c>
      <c r="C453" s="1">
        <f>Forecast_Data!E447</f>
        <v>0</v>
      </c>
      <c r="D453" s="1">
        <f>Forecast_Data!F447</f>
        <v>0</v>
      </c>
      <c r="E453" s="1">
        <f>Forecast_Data!G447</f>
        <v>0</v>
      </c>
      <c r="F453" s="1">
        <f>Forecast_Data!H447</f>
        <v>1</v>
      </c>
      <c r="G453" s="1">
        <f>Forecast_Data!I447</f>
        <v>0</v>
      </c>
      <c r="H453" s="1">
        <f>Forecast_Data!J447</f>
        <v>44</v>
      </c>
      <c r="I453" s="1">
        <f>Forecast_Data!K447</f>
        <v>1</v>
      </c>
      <c r="J453" s="1" t="str">
        <f>Forecast_Data!L447</f>
        <v>Josh Scobee</v>
      </c>
      <c r="K453" s="2">
        <f>$U$41+(VLOOKUP(J453,Estimates!$C$9:$F$35,4,FALSE)-$U$41)*VLOOKUP(J453,$T$45:$Z$80,5,FALSE)</f>
        <v>14.193014797956231</v>
      </c>
      <c r="L453" s="2">
        <f t="shared" si="34"/>
        <v>0.37260000000000004</v>
      </c>
      <c r="M453" s="13">
        <f t="shared" si="35"/>
        <v>0.80079304696443632</v>
      </c>
      <c r="N453" s="13">
        <f t="shared" si="36"/>
        <v>0.19920695303556368</v>
      </c>
      <c r="O453" s="4">
        <f t="shared" si="37"/>
        <v>3.9683410137713274E-2</v>
      </c>
    </row>
    <row r="454" spans="1:15" x14ac:dyDescent="0.25">
      <c r="A454" s="1">
        <f>Forecast_Data!C448</f>
        <v>2013</v>
      </c>
      <c r="B454" s="1">
        <v>1</v>
      </c>
      <c r="C454" s="1">
        <f>Forecast_Data!E448</f>
        <v>0</v>
      </c>
      <c r="D454" s="1">
        <f>Forecast_Data!F448</f>
        <v>0</v>
      </c>
      <c r="E454" s="1">
        <f>Forecast_Data!G448</f>
        <v>0</v>
      </c>
      <c r="F454" s="1">
        <f>Forecast_Data!H448</f>
        <v>1</v>
      </c>
      <c r="G454" s="1">
        <f>Forecast_Data!I448</f>
        <v>0</v>
      </c>
      <c r="H454" s="1">
        <f>Forecast_Data!J448</f>
        <v>60</v>
      </c>
      <c r="I454" s="1">
        <f>Forecast_Data!K448</f>
        <v>0</v>
      </c>
      <c r="J454" s="1" t="str">
        <f>Forecast_Data!L448</f>
        <v>Josh Scobee</v>
      </c>
      <c r="K454" s="2">
        <f>$U$41+(VLOOKUP(J454,Estimates!$C$9:$F$35,4,FALSE)-$U$41)*VLOOKUP(J454,$T$45:$Z$80,5,FALSE)</f>
        <v>14.193014797956231</v>
      </c>
      <c r="L454" s="2">
        <f t="shared" si="34"/>
        <v>0.37260000000000004</v>
      </c>
      <c r="M454" s="13">
        <f t="shared" si="35"/>
        <v>0.31178519786920061</v>
      </c>
      <c r="N454" s="13">
        <f t="shared" si="36"/>
        <v>-0.31178519786920061</v>
      </c>
      <c r="O454" s="4">
        <f t="shared" si="37"/>
        <v>9.7210009610336573E-2</v>
      </c>
    </row>
    <row r="455" spans="1:15" x14ac:dyDescent="0.25">
      <c r="A455" s="1">
        <f>Forecast_Data!C449</f>
        <v>2013</v>
      </c>
      <c r="B455" s="1">
        <v>1</v>
      </c>
      <c r="C455" s="1">
        <f>Forecast_Data!E449</f>
        <v>0</v>
      </c>
      <c r="D455" s="1">
        <f>Forecast_Data!F449</f>
        <v>1</v>
      </c>
      <c r="E455" s="1">
        <f>Forecast_Data!G449</f>
        <v>0</v>
      </c>
      <c r="F455" s="1">
        <f>Forecast_Data!H449</f>
        <v>1</v>
      </c>
      <c r="G455" s="1">
        <f>Forecast_Data!I449</f>
        <v>0</v>
      </c>
      <c r="H455" s="1">
        <f>Forecast_Data!J449</f>
        <v>44</v>
      </c>
      <c r="I455" s="1">
        <f>Forecast_Data!K449</f>
        <v>1</v>
      </c>
      <c r="J455" s="1" t="str">
        <f>Forecast_Data!L449</f>
        <v>Josh Scobee</v>
      </c>
      <c r="K455" s="2">
        <f>$U$41+(VLOOKUP(J455,Estimates!$C$9:$F$35,4,FALSE)-$U$41)*VLOOKUP(J455,$T$45:$Z$80,5,FALSE)</f>
        <v>14.193014797956231</v>
      </c>
      <c r="L455" s="2">
        <f t="shared" si="34"/>
        <v>0.37260000000000004</v>
      </c>
      <c r="M455" s="13">
        <f t="shared" si="35"/>
        <v>0.73668276183240011</v>
      </c>
      <c r="N455" s="13">
        <f t="shared" si="36"/>
        <v>0.26331723816759989</v>
      </c>
      <c r="O455" s="4">
        <f t="shared" si="37"/>
        <v>6.9335967916212521E-2</v>
      </c>
    </row>
    <row r="456" spans="1:15" x14ac:dyDescent="0.25">
      <c r="A456" s="1">
        <f>Forecast_Data!C450</f>
        <v>2013</v>
      </c>
      <c r="B456" s="1">
        <v>1</v>
      </c>
      <c r="C456" s="1">
        <f>Forecast_Data!E450</f>
        <v>0</v>
      </c>
      <c r="D456" s="1">
        <f>Forecast_Data!F450</f>
        <v>1</v>
      </c>
      <c r="E456" s="1">
        <f>Forecast_Data!G450</f>
        <v>0</v>
      </c>
      <c r="F456" s="1">
        <f>Forecast_Data!H450</f>
        <v>1</v>
      </c>
      <c r="G456" s="1">
        <f>Forecast_Data!I450</f>
        <v>0</v>
      </c>
      <c r="H456" s="1">
        <f>Forecast_Data!J450</f>
        <v>36</v>
      </c>
      <c r="I456" s="1">
        <f>Forecast_Data!K450</f>
        <v>1</v>
      </c>
      <c r="J456" s="1" t="str">
        <f>Forecast_Data!L450</f>
        <v>Josh Scobee</v>
      </c>
      <c r="K456" s="2">
        <f>$U$41+(VLOOKUP(J456,Estimates!$C$9:$F$35,4,FALSE)-$U$41)*VLOOKUP(J456,$T$45:$Z$80,5,FALSE)</f>
        <v>14.193014797956231</v>
      </c>
      <c r="L456" s="2">
        <f t="shared" si="34"/>
        <v>0.37260000000000004</v>
      </c>
      <c r="M456" s="13">
        <f t="shared" si="35"/>
        <v>0.86088871326431526</v>
      </c>
      <c r="N456" s="13">
        <f t="shared" si="36"/>
        <v>0.13911128673568474</v>
      </c>
      <c r="O456" s="4">
        <f t="shared" si="37"/>
        <v>1.9351950097257896E-2</v>
      </c>
    </row>
    <row r="457" spans="1:15" x14ac:dyDescent="0.25">
      <c r="A457" s="1">
        <f>Forecast_Data!C451</f>
        <v>2013</v>
      </c>
      <c r="B457" s="1">
        <v>1</v>
      </c>
      <c r="C457" s="1">
        <f>Forecast_Data!E451</f>
        <v>0</v>
      </c>
      <c r="D457" s="1">
        <f>Forecast_Data!F451</f>
        <v>1</v>
      </c>
      <c r="E457" s="1">
        <f>Forecast_Data!G451</f>
        <v>0</v>
      </c>
      <c r="F457" s="1">
        <f>Forecast_Data!H451</f>
        <v>1</v>
      </c>
      <c r="G457" s="1">
        <f>Forecast_Data!I451</f>
        <v>0</v>
      </c>
      <c r="H457" s="1">
        <f>Forecast_Data!J451</f>
        <v>25</v>
      </c>
      <c r="I457" s="1">
        <f>Forecast_Data!K451</f>
        <v>1</v>
      </c>
      <c r="J457" s="1" t="str">
        <f>Forecast_Data!L451</f>
        <v>Josh Scobee</v>
      </c>
      <c r="K457" s="2">
        <f>$U$41+(VLOOKUP(J457,Estimates!$C$9:$F$35,4,FALSE)-$U$41)*VLOOKUP(J457,$T$45:$Z$80,5,FALSE)</f>
        <v>14.193014797956231</v>
      </c>
      <c r="L457" s="2">
        <f t="shared" ref="L457:L520" si="38">IF(A457=2012,$A$5,IF(A457=2013,$B$5,IF(A457=2014,$C$5,$D$5)))</f>
        <v>0.37260000000000004</v>
      </c>
      <c r="M457" s="13">
        <f t="shared" ref="M457:M520" si="39">1/(1+EXP(-(SUMPRODUCT($A$3:$G$3,B457:H457)+$H$3*H457^2+$I$3*H457^3+K457+L457)))</f>
        <v>0.96891034694630318</v>
      </c>
      <c r="N457" s="13">
        <f t="shared" ref="N457:N520" si="40">I457-M457</f>
        <v>3.108965305369682E-2</v>
      </c>
      <c r="O457" s="4">
        <f t="shared" ref="O457:O520" si="41">N457^2</f>
        <v>9.6656652699924001E-4</v>
      </c>
    </row>
    <row r="458" spans="1:15" x14ac:dyDescent="0.25">
      <c r="A458" s="1">
        <f>Forecast_Data!C452</f>
        <v>2013</v>
      </c>
      <c r="B458" s="1">
        <v>1</v>
      </c>
      <c r="C458" s="1">
        <f>Forecast_Data!E452</f>
        <v>0</v>
      </c>
      <c r="D458" s="1">
        <f>Forecast_Data!F452</f>
        <v>0</v>
      </c>
      <c r="E458" s="1">
        <f>Forecast_Data!G452</f>
        <v>0</v>
      </c>
      <c r="F458" s="1">
        <f>Forecast_Data!H452</f>
        <v>1</v>
      </c>
      <c r="G458" s="1">
        <f>Forecast_Data!I452</f>
        <v>0</v>
      </c>
      <c r="H458" s="1">
        <f>Forecast_Data!J452</f>
        <v>40</v>
      </c>
      <c r="I458" s="1">
        <f>Forecast_Data!K452</f>
        <v>1</v>
      </c>
      <c r="J458" s="1" t="str">
        <f>Forecast_Data!L452</f>
        <v>Josh Scobee</v>
      </c>
      <c r="K458" s="2">
        <f>$U$41+(VLOOKUP(J458,Estimates!$C$9:$F$35,4,FALSE)-$U$41)*VLOOKUP(J458,$T$45:$Z$80,5,FALSE)</f>
        <v>14.193014797956231</v>
      </c>
      <c r="L458" s="2">
        <f t="shared" si="38"/>
        <v>0.37260000000000004</v>
      </c>
      <c r="M458" s="13">
        <f t="shared" si="39"/>
        <v>0.85518588136120754</v>
      </c>
      <c r="N458" s="13">
        <f t="shared" si="40"/>
        <v>0.14481411863879246</v>
      </c>
      <c r="O458" s="4">
        <f t="shared" si="41"/>
        <v>2.0971128957130256E-2</v>
      </c>
    </row>
    <row r="459" spans="1:15" x14ac:dyDescent="0.25">
      <c r="A459" s="1">
        <f>Forecast_Data!C453</f>
        <v>2013</v>
      </c>
      <c r="B459" s="1">
        <v>1</v>
      </c>
      <c r="C459" s="1">
        <f>Forecast_Data!E453</f>
        <v>0</v>
      </c>
      <c r="D459" s="1">
        <f>Forecast_Data!F453</f>
        <v>0</v>
      </c>
      <c r="E459" s="1">
        <f>Forecast_Data!G453</f>
        <v>0</v>
      </c>
      <c r="F459" s="1">
        <f>Forecast_Data!H453</f>
        <v>1</v>
      </c>
      <c r="G459" s="1">
        <f>Forecast_Data!I453</f>
        <v>0</v>
      </c>
      <c r="H459" s="1">
        <f>Forecast_Data!J453</f>
        <v>39</v>
      </c>
      <c r="I459" s="1">
        <f>Forecast_Data!K453</f>
        <v>1</v>
      </c>
      <c r="J459" s="1" t="str">
        <f>Forecast_Data!L453</f>
        <v>Josh Scobee</v>
      </c>
      <c r="K459" s="2">
        <f>$U$41+(VLOOKUP(J459,Estimates!$C$9:$F$35,4,FALSE)-$U$41)*VLOOKUP(J459,$T$45:$Z$80,5,FALSE)</f>
        <v>14.193014797956231</v>
      </c>
      <c r="L459" s="2">
        <f t="shared" si="38"/>
        <v>0.37260000000000004</v>
      </c>
      <c r="M459" s="13">
        <f t="shared" si="39"/>
        <v>0.86693596885691648</v>
      </c>
      <c r="N459" s="13">
        <f t="shared" si="40"/>
        <v>0.13306403114308352</v>
      </c>
      <c r="O459" s="4">
        <f t="shared" si="41"/>
        <v>1.77060363840475E-2</v>
      </c>
    </row>
    <row r="460" spans="1:15" x14ac:dyDescent="0.25">
      <c r="A460" s="1">
        <f>Forecast_Data!C454</f>
        <v>2013</v>
      </c>
      <c r="B460" s="1">
        <v>1</v>
      </c>
      <c r="C460" s="1">
        <f>Forecast_Data!E454</f>
        <v>0</v>
      </c>
      <c r="D460" s="1">
        <f>Forecast_Data!F454</f>
        <v>0</v>
      </c>
      <c r="E460" s="1">
        <f>Forecast_Data!G454</f>
        <v>1</v>
      </c>
      <c r="F460" s="1">
        <f>Forecast_Data!H454</f>
        <v>1</v>
      </c>
      <c r="G460" s="1">
        <f>Forecast_Data!I454</f>
        <v>0</v>
      </c>
      <c r="H460" s="1">
        <f>Forecast_Data!J454</f>
        <v>32</v>
      </c>
      <c r="I460" s="1">
        <f>Forecast_Data!K454</f>
        <v>1</v>
      </c>
      <c r="J460" s="1" t="str">
        <f>Forecast_Data!L454</f>
        <v>Josh Scobee</v>
      </c>
      <c r="K460" s="2">
        <f>$U$41+(VLOOKUP(J460,Estimates!$C$9:$F$35,4,FALSE)-$U$41)*VLOOKUP(J460,$T$45:$Z$80,5,FALSE)</f>
        <v>14.193014797956231</v>
      </c>
      <c r="L460" s="2">
        <f t="shared" si="38"/>
        <v>0.37260000000000004</v>
      </c>
      <c r="M460" s="13">
        <f t="shared" si="39"/>
        <v>0.92155481703955267</v>
      </c>
      <c r="N460" s="13">
        <f t="shared" si="40"/>
        <v>7.8445182960447335E-2</v>
      </c>
      <c r="O460" s="4">
        <f t="shared" si="41"/>
        <v>6.1536467296980568E-3</v>
      </c>
    </row>
    <row r="461" spans="1:15" x14ac:dyDescent="0.25">
      <c r="A461" s="1">
        <f>Forecast_Data!C455</f>
        <v>2013</v>
      </c>
      <c r="B461" s="1">
        <v>1</v>
      </c>
      <c r="C461" s="1">
        <f>Forecast_Data!E455</f>
        <v>0</v>
      </c>
      <c r="D461" s="1">
        <f>Forecast_Data!F455</f>
        <v>0</v>
      </c>
      <c r="E461" s="1">
        <f>Forecast_Data!G455</f>
        <v>1</v>
      </c>
      <c r="F461" s="1">
        <f>Forecast_Data!H455</f>
        <v>1</v>
      </c>
      <c r="G461" s="1">
        <f>Forecast_Data!I455</f>
        <v>0</v>
      </c>
      <c r="H461" s="1">
        <f>Forecast_Data!J455</f>
        <v>55</v>
      </c>
      <c r="I461" s="1">
        <f>Forecast_Data!K455</f>
        <v>1</v>
      </c>
      <c r="J461" s="1" t="str">
        <f>Forecast_Data!L455</f>
        <v>Josh Scobee</v>
      </c>
      <c r="K461" s="2">
        <f>$U$41+(VLOOKUP(J461,Estimates!$C$9:$F$35,4,FALSE)-$U$41)*VLOOKUP(J461,$T$45:$Z$80,5,FALSE)</f>
        <v>14.193014797956231</v>
      </c>
      <c r="L461" s="2">
        <f t="shared" si="38"/>
        <v>0.37260000000000004</v>
      </c>
      <c r="M461" s="13">
        <f t="shared" si="39"/>
        <v>0.4742584282823597</v>
      </c>
      <c r="N461" s="13">
        <f t="shared" si="40"/>
        <v>0.52574157171764035</v>
      </c>
      <c r="O461" s="4">
        <f t="shared" si="41"/>
        <v>0.2764042002321348</v>
      </c>
    </row>
    <row r="462" spans="1:15" x14ac:dyDescent="0.25">
      <c r="A462" s="1">
        <f>Forecast_Data!C456</f>
        <v>2013</v>
      </c>
      <c r="B462" s="1">
        <v>1</v>
      </c>
      <c r="C462" s="1">
        <f>Forecast_Data!E456</f>
        <v>0</v>
      </c>
      <c r="D462" s="1">
        <f>Forecast_Data!F456</f>
        <v>0</v>
      </c>
      <c r="E462" s="1">
        <f>Forecast_Data!G456</f>
        <v>1</v>
      </c>
      <c r="F462" s="1">
        <f>Forecast_Data!H456</f>
        <v>1</v>
      </c>
      <c r="G462" s="1">
        <f>Forecast_Data!I456</f>
        <v>0</v>
      </c>
      <c r="H462" s="1">
        <f>Forecast_Data!J456</f>
        <v>36</v>
      </c>
      <c r="I462" s="1">
        <f>Forecast_Data!K456</f>
        <v>1</v>
      </c>
      <c r="J462" s="1" t="str">
        <f>Forecast_Data!L456</f>
        <v>Josh Scobee</v>
      </c>
      <c r="K462" s="2">
        <f>$U$41+(VLOOKUP(J462,Estimates!$C$9:$F$35,4,FALSE)-$U$41)*VLOOKUP(J462,$T$45:$Z$80,5,FALSE)</f>
        <v>14.193014797956231</v>
      </c>
      <c r="L462" s="2">
        <f t="shared" si="38"/>
        <v>0.37260000000000004</v>
      </c>
      <c r="M462" s="13">
        <f t="shared" si="39"/>
        <v>0.87922772563419949</v>
      </c>
      <c r="N462" s="13">
        <f t="shared" si="40"/>
        <v>0.12077227436580051</v>
      </c>
      <c r="O462" s="4">
        <f t="shared" si="41"/>
        <v>1.4585942255488196E-2</v>
      </c>
    </row>
    <row r="463" spans="1:15" x14ac:dyDescent="0.25">
      <c r="A463" s="1">
        <f>Forecast_Data!C457</f>
        <v>2014</v>
      </c>
      <c r="B463" s="1">
        <v>1</v>
      </c>
      <c r="C463" s="1">
        <f>Forecast_Data!E457</f>
        <v>0</v>
      </c>
      <c r="D463" s="1">
        <f>Forecast_Data!F457</f>
        <v>0</v>
      </c>
      <c r="E463" s="1">
        <f>Forecast_Data!G457</f>
        <v>0</v>
      </c>
      <c r="F463" s="1">
        <f>Forecast_Data!H457</f>
        <v>1</v>
      </c>
      <c r="G463" s="1">
        <f>Forecast_Data!I457</f>
        <v>0</v>
      </c>
      <c r="H463" s="1">
        <f>Forecast_Data!J457</f>
        <v>49</v>
      </c>
      <c r="I463" s="1">
        <f>Forecast_Data!K457</f>
        <v>1</v>
      </c>
      <c r="J463" s="1" t="str">
        <f>Forecast_Data!L457</f>
        <v>Josh Scobee</v>
      </c>
      <c r="K463" s="2">
        <f>$U$41+(VLOOKUP(J463,Estimates!$C$9:$F$35,4,FALSE)-$U$41)*VLOOKUP(J463,$T$45:$Z$80,5,FALSE)</f>
        <v>14.193014797956231</v>
      </c>
      <c r="L463" s="2">
        <f t="shared" si="38"/>
        <v>0.41460000000000008</v>
      </c>
      <c r="M463" s="13">
        <f t="shared" si="39"/>
        <v>0.71489917481480891</v>
      </c>
      <c r="N463" s="13">
        <f t="shared" si="40"/>
        <v>0.28510082518519109</v>
      </c>
      <c r="O463" s="4">
        <f t="shared" si="41"/>
        <v>8.1282480521276887E-2</v>
      </c>
    </row>
    <row r="464" spans="1:15" x14ac:dyDescent="0.25">
      <c r="A464" s="1">
        <f>Forecast_Data!C458</f>
        <v>2014</v>
      </c>
      <c r="B464" s="1">
        <v>1</v>
      </c>
      <c r="C464" s="1">
        <f>Forecast_Data!E458</f>
        <v>0</v>
      </c>
      <c r="D464" s="1">
        <f>Forecast_Data!F458</f>
        <v>0</v>
      </c>
      <c r="E464" s="1">
        <f>Forecast_Data!G458</f>
        <v>0</v>
      </c>
      <c r="F464" s="1">
        <f>Forecast_Data!H458</f>
        <v>1</v>
      </c>
      <c r="G464" s="1">
        <f>Forecast_Data!I458</f>
        <v>0</v>
      </c>
      <c r="H464" s="1">
        <f>Forecast_Data!J458</f>
        <v>50</v>
      </c>
      <c r="I464" s="1">
        <f>Forecast_Data!K458</f>
        <v>0</v>
      </c>
      <c r="J464" s="1" t="str">
        <f>Forecast_Data!L458</f>
        <v>Josh Scobee</v>
      </c>
      <c r="K464" s="2">
        <f>$U$41+(VLOOKUP(J464,Estimates!$C$9:$F$35,4,FALSE)-$U$41)*VLOOKUP(J464,$T$45:$Z$80,5,FALSE)</f>
        <v>14.193014797956231</v>
      </c>
      <c r="L464" s="2">
        <f t="shared" si="38"/>
        <v>0.41460000000000008</v>
      </c>
      <c r="M464" s="13">
        <f t="shared" si="39"/>
        <v>0.69106792488472302</v>
      </c>
      <c r="N464" s="13">
        <f t="shared" si="40"/>
        <v>-0.69106792488472302</v>
      </c>
      <c r="O464" s="4">
        <f t="shared" si="41"/>
        <v>0.47757487680447719</v>
      </c>
    </row>
    <row r="465" spans="1:15" x14ac:dyDescent="0.25">
      <c r="A465" s="1">
        <f>Forecast_Data!C459</f>
        <v>2014</v>
      </c>
      <c r="B465" s="1">
        <v>1</v>
      </c>
      <c r="C465" s="1">
        <f>Forecast_Data!E459</f>
        <v>0</v>
      </c>
      <c r="D465" s="1">
        <f>Forecast_Data!F459</f>
        <v>0</v>
      </c>
      <c r="E465" s="1">
        <f>Forecast_Data!G459</f>
        <v>0</v>
      </c>
      <c r="F465" s="1">
        <f>Forecast_Data!H459</f>
        <v>1</v>
      </c>
      <c r="G465" s="1">
        <f>Forecast_Data!I459</f>
        <v>0</v>
      </c>
      <c r="H465" s="1">
        <f>Forecast_Data!J459</f>
        <v>36</v>
      </c>
      <c r="I465" s="1">
        <f>Forecast_Data!K459</f>
        <v>0</v>
      </c>
      <c r="J465" s="1" t="str">
        <f>Forecast_Data!L459</f>
        <v>Josh Scobee</v>
      </c>
      <c r="K465" s="2">
        <f>$U$41+(VLOOKUP(J465,Estimates!$C$9:$F$35,4,FALSE)-$U$41)*VLOOKUP(J465,$T$45:$Z$80,5,FALSE)</f>
        <v>14.193014797956231</v>
      </c>
      <c r="L465" s="2">
        <f t="shared" si="38"/>
        <v>0.41460000000000008</v>
      </c>
      <c r="M465" s="13">
        <f t="shared" si="39"/>
        <v>0.90266136425162169</v>
      </c>
      <c r="N465" s="13">
        <f t="shared" si="40"/>
        <v>-0.90266136425162169</v>
      </c>
      <c r="O465" s="4">
        <f t="shared" si="41"/>
        <v>0.81479753851259884</v>
      </c>
    </row>
    <row r="466" spans="1:15" x14ac:dyDescent="0.25">
      <c r="A466" s="1">
        <f>Forecast_Data!C460</f>
        <v>2014</v>
      </c>
      <c r="B466" s="1">
        <v>1</v>
      </c>
      <c r="C466" s="1">
        <f>Forecast_Data!E460</f>
        <v>0</v>
      </c>
      <c r="D466" s="1">
        <f>Forecast_Data!F460</f>
        <v>0</v>
      </c>
      <c r="E466" s="1">
        <f>Forecast_Data!G460</f>
        <v>0</v>
      </c>
      <c r="F466" s="1">
        <f>Forecast_Data!H460</f>
        <v>1</v>
      </c>
      <c r="G466" s="1">
        <f>Forecast_Data!I460</f>
        <v>0</v>
      </c>
      <c r="H466" s="1">
        <f>Forecast_Data!J460</f>
        <v>36</v>
      </c>
      <c r="I466" s="1">
        <f>Forecast_Data!K460</f>
        <v>1</v>
      </c>
      <c r="J466" s="1" t="str">
        <f>Forecast_Data!L460</f>
        <v>Josh Scobee</v>
      </c>
      <c r="K466" s="2">
        <f>$U$41+(VLOOKUP(J466,Estimates!$C$9:$F$35,4,FALSE)-$U$41)*VLOOKUP(J466,$T$45:$Z$80,5,FALSE)</f>
        <v>14.193014797956231</v>
      </c>
      <c r="L466" s="2">
        <f t="shared" si="38"/>
        <v>0.41460000000000008</v>
      </c>
      <c r="M466" s="13">
        <f t="shared" si="39"/>
        <v>0.90266136425162169</v>
      </c>
      <c r="N466" s="13">
        <f t="shared" si="40"/>
        <v>9.733863574837831E-2</v>
      </c>
      <c r="O466" s="4">
        <f t="shared" si="41"/>
        <v>9.4748100093554714E-3</v>
      </c>
    </row>
    <row r="467" spans="1:15" x14ac:dyDescent="0.25">
      <c r="A467" s="1">
        <f>Forecast_Data!C461</f>
        <v>2014</v>
      </c>
      <c r="B467" s="1">
        <v>1</v>
      </c>
      <c r="C467" s="1">
        <f>Forecast_Data!E461</f>
        <v>0</v>
      </c>
      <c r="D467" s="1">
        <f>Forecast_Data!F461</f>
        <v>0</v>
      </c>
      <c r="E467" s="1">
        <f>Forecast_Data!G461</f>
        <v>1</v>
      </c>
      <c r="F467" s="1">
        <f>Forecast_Data!H461</f>
        <v>1</v>
      </c>
      <c r="G467" s="1">
        <f>Forecast_Data!I461</f>
        <v>0</v>
      </c>
      <c r="H467" s="1">
        <f>Forecast_Data!J461</f>
        <v>43</v>
      </c>
      <c r="I467" s="1">
        <f>Forecast_Data!K461</f>
        <v>1</v>
      </c>
      <c r="J467" s="1" t="str">
        <f>Forecast_Data!L461</f>
        <v>Josh Scobee</v>
      </c>
      <c r="K467" s="2">
        <f>$U$41+(VLOOKUP(J467,Estimates!$C$9:$F$35,4,FALSE)-$U$41)*VLOOKUP(J467,$T$45:$Z$80,5,FALSE)</f>
        <v>14.193014797956231</v>
      </c>
      <c r="L467" s="2">
        <f t="shared" si="38"/>
        <v>0.41460000000000008</v>
      </c>
      <c r="M467" s="13">
        <f t="shared" si="39"/>
        <v>0.79076130691021373</v>
      </c>
      <c r="N467" s="13">
        <f t="shared" si="40"/>
        <v>0.20923869308978627</v>
      </c>
      <c r="O467" s="4">
        <f t="shared" si="41"/>
        <v>4.3780830685921771E-2</v>
      </c>
    </row>
    <row r="468" spans="1:15" x14ac:dyDescent="0.25">
      <c r="A468" s="1">
        <f>Forecast_Data!C462</f>
        <v>2014</v>
      </c>
      <c r="B468" s="1">
        <v>1</v>
      </c>
      <c r="C468" s="1">
        <f>Forecast_Data!E462</f>
        <v>0</v>
      </c>
      <c r="D468" s="1">
        <f>Forecast_Data!F462</f>
        <v>0</v>
      </c>
      <c r="E468" s="1">
        <f>Forecast_Data!G462</f>
        <v>1</v>
      </c>
      <c r="F468" s="1">
        <f>Forecast_Data!H462</f>
        <v>1</v>
      </c>
      <c r="G468" s="1">
        <f>Forecast_Data!I462</f>
        <v>0</v>
      </c>
      <c r="H468" s="1">
        <f>Forecast_Data!J462</f>
        <v>35</v>
      </c>
      <c r="I468" s="1">
        <f>Forecast_Data!K462</f>
        <v>1</v>
      </c>
      <c r="J468" s="1" t="str">
        <f>Forecast_Data!L462</f>
        <v>Josh Scobee</v>
      </c>
      <c r="K468" s="2">
        <f>$U$41+(VLOOKUP(J468,Estimates!$C$9:$F$35,4,FALSE)-$U$41)*VLOOKUP(J468,$T$45:$Z$80,5,FALSE)</f>
        <v>14.193014797956231</v>
      </c>
      <c r="L468" s="2">
        <f t="shared" si="38"/>
        <v>0.41460000000000008</v>
      </c>
      <c r="M468" s="13">
        <f t="shared" si="39"/>
        <v>0.89459265425010615</v>
      </c>
      <c r="N468" s="13">
        <f t="shared" si="40"/>
        <v>0.10540734574989385</v>
      </c>
      <c r="O468" s="4">
        <f t="shared" si="41"/>
        <v>1.1110708538037667E-2</v>
      </c>
    </row>
    <row r="469" spans="1:15" x14ac:dyDescent="0.25">
      <c r="A469" s="1">
        <f>Forecast_Data!C463</f>
        <v>2014</v>
      </c>
      <c r="B469" s="1">
        <v>1</v>
      </c>
      <c r="C469" s="1">
        <f>Forecast_Data!E463</f>
        <v>0</v>
      </c>
      <c r="D469" s="1">
        <f>Forecast_Data!F463</f>
        <v>0</v>
      </c>
      <c r="E469" s="1">
        <f>Forecast_Data!G463</f>
        <v>1</v>
      </c>
      <c r="F469" s="1">
        <f>Forecast_Data!H463</f>
        <v>1</v>
      </c>
      <c r="G469" s="1">
        <f>Forecast_Data!I463</f>
        <v>0</v>
      </c>
      <c r="H469" s="1">
        <f>Forecast_Data!J463</f>
        <v>36</v>
      </c>
      <c r="I469" s="1">
        <f>Forecast_Data!K463</f>
        <v>1</v>
      </c>
      <c r="J469" s="1" t="str">
        <f>Forecast_Data!L463</f>
        <v>Josh Scobee</v>
      </c>
      <c r="K469" s="2">
        <f>$U$41+(VLOOKUP(J469,Estimates!$C$9:$F$35,4,FALSE)-$U$41)*VLOOKUP(J469,$T$45:$Z$80,5,FALSE)</f>
        <v>14.193014797956231</v>
      </c>
      <c r="L469" s="2">
        <f t="shared" si="38"/>
        <v>0.41460000000000008</v>
      </c>
      <c r="M469" s="13">
        <f t="shared" si="39"/>
        <v>0.88361699599242272</v>
      </c>
      <c r="N469" s="13">
        <f t="shared" si="40"/>
        <v>0.11638300400757728</v>
      </c>
      <c r="O469" s="4">
        <f t="shared" si="41"/>
        <v>1.3545003621827751E-2</v>
      </c>
    </row>
    <row r="470" spans="1:15" x14ac:dyDescent="0.25">
      <c r="A470" s="1">
        <f>Forecast_Data!C464</f>
        <v>2014</v>
      </c>
      <c r="B470" s="1">
        <v>1</v>
      </c>
      <c r="C470" s="1">
        <f>Forecast_Data!E464</f>
        <v>0</v>
      </c>
      <c r="D470" s="1">
        <f>Forecast_Data!F464</f>
        <v>0</v>
      </c>
      <c r="E470" s="1">
        <f>Forecast_Data!G464</f>
        <v>0</v>
      </c>
      <c r="F470" s="1">
        <f>Forecast_Data!H464</f>
        <v>1</v>
      </c>
      <c r="G470" s="1">
        <f>Forecast_Data!I464</f>
        <v>0</v>
      </c>
      <c r="H470" s="1">
        <f>Forecast_Data!J464</f>
        <v>55</v>
      </c>
      <c r="I470" s="1">
        <f>Forecast_Data!K464</f>
        <v>0</v>
      </c>
      <c r="J470" s="1" t="str">
        <f>Forecast_Data!L464</f>
        <v>Josh Scobee</v>
      </c>
      <c r="K470" s="2">
        <f>$U$41+(VLOOKUP(J470,Estimates!$C$9:$F$35,4,FALSE)-$U$41)*VLOOKUP(J470,$T$45:$Z$80,5,FALSE)</f>
        <v>14.193014797956231</v>
      </c>
      <c r="L470" s="2">
        <f t="shared" si="38"/>
        <v>0.41460000000000008</v>
      </c>
      <c r="M470" s="13">
        <f t="shared" si="39"/>
        <v>0.53468343033653587</v>
      </c>
      <c r="N470" s="13">
        <f t="shared" si="40"/>
        <v>-0.53468343033653587</v>
      </c>
      <c r="O470" s="4">
        <f t="shared" si="41"/>
        <v>0.28588637067644523</v>
      </c>
    </row>
    <row r="471" spans="1:15" x14ac:dyDescent="0.25">
      <c r="A471" s="1">
        <f>Forecast_Data!C465</f>
        <v>2014</v>
      </c>
      <c r="B471" s="1">
        <v>1</v>
      </c>
      <c r="C471" s="1">
        <f>Forecast_Data!E465</f>
        <v>0</v>
      </c>
      <c r="D471" s="1">
        <f>Forecast_Data!F465</f>
        <v>0</v>
      </c>
      <c r="E471" s="1">
        <f>Forecast_Data!G465</f>
        <v>0</v>
      </c>
      <c r="F471" s="1">
        <f>Forecast_Data!H465</f>
        <v>1</v>
      </c>
      <c r="G471" s="1">
        <f>Forecast_Data!I465</f>
        <v>0</v>
      </c>
      <c r="H471" s="1">
        <f>Forecast_Data!J465</f>
        <v>30</v>
      </c>
      <c r="I471" s="1">
        <f>Forecast_Data!K465</f>
        <v>1</v>
      </c>
      <c r="J471" s="1" t="str">
        <f>Forecast_Data!L465</f>
        <v>Josh Scobee</v>
      </c>
      <c r="K471" s="2">
        <f>$U$41+(VLOOKUP(J471,Estimates!$C$9:$F$35,4,FALSE)-$U$41)*VLOOKUP(J471,$T$45:$Z$80,5,FALSE)</f>
        <v>14.193014797956231</v>
      </c>
      <c r="L471" s="2">
        <f t="shared" si="38"/>
        <v>0.41460000000000008</v>
      </c>
      <c r="M471" s="13">
        <f t="shared" si="39"/>
        <v>0.95188415419710226</v>
      </c>
      <c r="N471" s="13">
        <f t="shared" si="40"/>
        <v>4.8115845802897739E-2</v>
      </c>
      <c r="O471" s="4">
        <f t="shared" si="41"/>
        <v>2.3151346173282319E-3</v>
      </c>
    </row>
    <row r="472" spans="1:15" x14ac:dyDescent="0.25">
      <c r="A472" s="1">
        <f>Forecast_Data!C466</f>
        <v>2014</v>
      </c>
      <c r="B472" s="1">
        <v>1</v>
      </c>
      <c r="C472" s="1">
        <f>Forecast_Data!E466</f>
        <v>0</v>
      </c>
      <c r="D472" s="1">
        <f>Forecast_Data!F466</f>
        <v>0</v>
      </c>
      <c r="E472" s="1">
        <f>Forecast_Data!G466</f>
        <v>0</v>
      </c>
      <c r="F472" s="1">
        <f>Forecast_Data!H466</f>
        <v>1</v>
      </c>
      <c r="G472" s="1">
        <f>Forecast_Data!I466</f>
        <v>0</v>
      </c>
      <c r="H472" s="1">
        <f>Forecast_Data!J466</f>
        <v>48</v>
      </c>
      <c r="I472" s="1">
        <f>Forecast_Data!K466</f>
        <v>0</v>
      </c>
      <c r="J472" s="1" t="str">
        <f>Forecast_Data!L466</f>
        <v>Josh Scobee</v>
      </c>
      <c r="K472" s="2">
        <f>$U$41+(VLOOKUP(J472,Estimates!$C$9:$F$35,4,FALSE)-$U$41)*VLOOKUP(J472,$T$45:$Z$80,5,FALSE)</f>
        <v>14.193014797956231</v>
      </c>
      <c r="L472" s="2">
        <f t="shared" si="38"/>
        <v>0.41460000000000008</v>
      </c>
      <c r="M472" s="13">
        <f t="shared" si="39"/>
        <v>0.73667453568756669</v>
      </c>
      <c r="N472" s="13">
        <f t="shared" si="40"/>
        <v>-0.73667453568756669</v>
      </c>
      <c r="O472" s="4">
        <f t="shared" si="41"/>
        <v>0.54268937153049202</v>
      </c>
    </row>
    <row r="473" spans="1:15" x14ac:dyDescent="0.25">
      <c r="A473" s="1">
        <f>Forecast_Data!C467</f>
        <v>2014</v>
      </c>
      <c r="B473" s="1">
        <v>1</v>
      </c>
      <c r="C473" s="1">
        <f>Forecast_Data!E467</f>
        <v>0</v>
      </c>
      <c r="D473" s="1">
        <f>Forecast_Data!F467</f>
        <v>0</v>
      </c>
      <c r="E473" s="1">
        <f>Forecast_Data!G467</f>
        <v>0</v>
      </c>
      <c r="F473" s="1">
        <f>Forecast_Data!H467</f>
        <v>1</v>
      </c>
      <c r="G473" s="1">
        <f>Forecast_Data!I467</f>
        <v>0</v>
      </c>
      <c r="H473" s="1">
        <f>Forecast_Data!J467</f>
        <v>30</v>
      </c>
      <c r="I473" s="1">
        <f>Forecast_Data!K467</f>
        <v>1</v>
      </c>
      <c r="J473" s="1" t="str">
        <f>Forecast_Data!L467</f>
        <v>Josh Scobee</v>
      </c>
      <c r="K473" s="2">
        <f>$U$41+(VLOOKUP(J473,Estimates!$C$9:$F$35,4,FALSE)-$U$41)*VLOOKUP(J473,$T$45:$Z$80,5,FALSE)</f>
        <v>14.193014797956231</v>
      </c>
      <c r="L473" s="2">
        <f t="shared" si="38"/>
        <v>0.41460000000000008</v>
      </c>
      <c r="M473" s="13">
        <f t="shared" si="39"/>
        <v>0.95188415419710226</v>
      </c>
      <c r="N473" s="13">
        <f t="shared" si="40"/>
        <v>4.8115845802897739E-2</v>
      </c>
      <c r="O473" s="4">
        <f t="shared" si="41"/>
        <v>2.3151346173282319E-3</v>
      </c>
    </row>
    <row r="474" spans="1:15" x14ac:dyDescent="0.25">
      <c r="A474" s="1">
        <f>Forecast_Data!C468</f>
        <v>2014</v>
      </c>
      <c r="B474" s="1">
        <v>1</v>
      </c>
      <c r="C474" s="1">
        <f>Forecast_Data!E468</f>
        <v>0</v>
      </c>
      <c r="D474" s="1">
        <f>Forecast_Data!F468</f>
        <v>0</v>
      </c>
      <c r="E474" s="1">
        <f>Forecast_Data!G468</f>
        <v>0</v>
      </c>
      <c r="F474" s="1">
        <f>Forecast_Data!H468</f>
        <v>1</v>
      </c>
      <c r="G474" s="1">
        <f>Forecast_Data!I468</f>
        <v>0</v>
      </c>
      <c r="H474" s="1">
        <f>Forecast_Data!J468</f>
        <v>40</v>
      </c>
      <c r="I474" s="1">
        <f>Forecast_Data!K468</f>
        <v>1</v>
      </c>
      <c r="J474" s="1" t="str">
        <f>Forecast_Data!L468</f>
        <v>Josh Scobee</v>
      </c>
      <c r="K474" s="2">
        <f>$U$41+(VLOOKUP(J474,Estimates!$C$9:$F$35,4,FALSE)-$U$41)*VLOOKUP(J474,$T$45:$Z$80,5,FALSE)</f>
        <v>14.193014797956231</v>
      </c>
      <c r="L474" s="2">
        <f t="shared" si="38"/>
        <v>0.41460000000000008</v>
      </c>
      <c r="M474" s="13">
        <f t="shared" si="39"/>
        <v>0.86031009170996298</v>
      </c>
      <c r="N474" s="13">
        <f t="shared" si="40"/>
        <v>0.13968990829003702</v>
      </c>
      <c r="O474" s="4">
        <f t="shared" si="41"/>
        <v>1.9513270478078954E-2</v>
      </c>
    </row>
    <row r="475" spans="1:15" x14ac:dyDescent="0.25">
      <c r="A475" s="1">
        <f>Forecast_Data!C469</f>
        <v>2014</v>
      </c>
      <c r="B475" s="1">
        <v>1</v>
      </c>
      <c r="C475" s="1">
        <f>Forecast_Data!E469</f>
        <v>0</v>
      </c>
      <c r="D475" s="1">
        <f>Forecast_Data!F469</f>
        <v>0</v>
      </c>
      <c r="E475" s="1">
        <f>Forecast_Data!G469</f>
        <v>0</v>
      </c>
      <c r="F475" s="1">
        <f>Forecast_Data!H469</f>
        <v>1</v>
      </c>
      <c r="G475" s="1">
        <f>Forecast_Data!I469</f>
        <v>0</v>
      </c>
      <c r="H475" s="1">
        <f>Forecast_Data!J469</f>
        <v>28</v>
      </c>
      <c r="I475" s="1">
        <f>Forecast_Data!K469</f>
        <v>1</v>
      </c>
      <c r="J475" s="1" t="str">
        <f>Forecast_Data!L469</f>
        <v>Josh Scobee</v>
      </c>
      <c r="K475" s="2">
        <f>$U$41+(VLOOKUP(J475,Estimates!$C$9:$F$35,4,FALSE)-$U$41)*VLOOKUP(J475,$T$45:$Z$80,5,FALSE)</f>
        <v>14.193014797956231</v>
      </c>
      <c r="L475" s="2">
        <f t="shared" si="38"/>
        <v>0.41460000000000008</v>
      </c>
      <c r="M475" s="13">
        <f t="shared" si="39"/>
        <v>0.9643604854701433</v>
      </c>
      <c r="N475" s="13">
        <f t="shared" si="40"/>
        <v>3.5639514529856697E-2</v>
      </c>
      <c r="O475" s="4">
        <f t="shared" si="41"/>
        <v>1.2701749959238666E-3</v>
      </c>
    </row>
    <row r="476" spans="1:15" x14ac:dyDescent="0.25">
      <c r="A476" s="1">
        <f>Forecast_Data!C470</f>
        <v>2014</v>
      </c>
      <c r="B476" s="1">
        <v>1</v>
      </c>
      <c r="C476" s="1">
        <f>Forecast_Data!E470</f>
        <v>0</v>
      </c>
      <c r="D476" s="1">
        <f>Forecast_Data!F470</f>
        <v>0</v>
      </c>
      <c r="E476" s="1">
        <f>Forecast_Data!G470</f>
        <v>0</v>
      </c>
      <c r="F476" s="1">
        <f>Forecast_Data!H470</f>
        <v>1</v>
      </c>
      <c r="G476" s="1">
        <f>Forecast_Data!I470</f>
        <v>0</v>
      </c>
      <c r="H476" s="1">
        <f>Forecast_Data!J470</f>
        <v>43</v>
      </c>
      <c r="I476" s="1">
        <f>Forecast_Data!K470</f>
        <v>1</v>
      </c>
      <c r="J476" s="1" t="str">
        <f>Forecast_Data!L470</f>
        <v>Josh Scobee</v>
      </c>
      <c r="K476" s="2">
        <f>$U$41+(VLOOKUP(J476,Estimates!$C$9:$F$35,4,FALSE)-$U$41)*VLOOKUP(J476,$T$45:$Z$80,5,FALSE)</f>
        <v>14.193014797956231</v>
      </c>
      <c r="L476" s="2">
        <f t="shared" si="38"/>
        <v>0.41460000000000008</v>
      </c>
      <c r="M476" s="13">
        <f t="shared" si="39"/>
        <v>0.82193823610694838</v>
      </c>
      <c r="N476" s="13">
        <f t="shared" si="40"/>
        <v>0.17806176389305162</v>
      </c>
      <c r="O476" s="4">
        <f t="shared" si="41"/>
        <v>3.1705991760704863E-2</v>
      </c>
    </row>
    <row r="477" spans="1:15" x14ac:dyDescent="0.25">
      <c r="A477" s="1">
        <f>Forecast_Data!C471</f>
        <v>2014</v>
      </c>
      <c r="B477" s="1">
        <v>1</v>
      </c>
      <c r="C477" s="1">
        <f>Forecast_Data!E471</f>
        <v>0</v>
      </c>
      <c r="D477" s="1">
        <f>Forecast_Data!F471</f>
        <v>0</v>
      </c>
      <c r="E477" s="1">
        <f>Forecast_Data!G471</f>
        <v>1</v>
      </c>
      <c r="F477" s="1">
        <f>Forecast_Data!H471</f>
        <v>1</v>
      </c>
      <c r="G477" s="1">
        <f>Forecast_Data!I471</f>
        <v>0</v>
      </c>
      <c r="H477" s="1">
        <f>Forecast_Data!J471</f>
        <v>33</v>
      </c>
      <c r="I477" s="1">
        <f>Forecast_Data!K471</f>
        <v>1</v>
      </c>
      <c r="J477" s="1" t="str">
        <f>Forecast_Data!L471</f>
        <v>Josh Scobee</v>
      </c>
      <c r="K477" s="2">
        <f>$U$41+(VLOOKUP(J477,Estimates!$C$9:$F$35,4,FALSE)-$U$41)*VLOOKUP(J477,$T$45:$Z$80,5,FALSE)</f>
        <v>14.193014797956231</v>
      </c>
      <c r="L477" s="2">
        <f t="shared" si="38"/>
        <v>0.41460000000000008</v>
      </c>
      <c r="M477" s="13">
        <f t="shared" si="39"/>
        <v>0.91506449018197111</v>
      </c>
      <c r="N477" s="13">
        <f t="shared" si="40"/>
        <v>8.4935509818028887E-2</v>
      </c>
      <c r="O477" s="4">
        <f t="shared" si="41"/>
        <v>7.214040828048481E-3</v>
      </c>
    </row>
    <row r="478" spans="1:15" x14ac:dyDescent="0.25">
      <c r="A478" s="1">
        <f>Forecast_Data!C472</f>
        <v>2014</v>
      </c>
      <c r="B478" s="1">
        <v>1</v>
      </c>
      <c r="C478" s="1">
        <f>Forecast_Data!E472</f>
        <v>0</v>
      </c>
      <c r="D478" s="1">
        <f>Forecast_Data!F472</f>
        <v>0</v>
      </c>
      <c r="E478" s="1">
        <f>Forecast_Data!G472</f>
        <v>1</v>
      </c>
      <c r="F478" s="1">
        <f>Forecast_Data!H472</f>
        <v>1</v>
      </c>
      <c r="G478" s="1">
        <f>Forecast_Data!I472</f>
        <v>0</v>
      </c>
      <c r="H478" s="1">
        <f>Forecast_Data!J472</f>
        <v>37</v>
      </c>
      <c r="I478" s="1">
        <f>Forecast_Data!K472</f>
        <v>1</v>
      </c>
      <c r="J478" s="1" t="str">
        <f>Forecast_Data!L472</f>
        <v>Josh Scobee</v>
      </c>
      <c r="K478" s="2">
        <f>$U$41+(VLOOKUP(J478,Estimates!$C$9:$F$35,4,FALSE)-$U$41)*VLOOKUP(J478,$T$45:$Z$80,5,FALSE)</f>
        <v>14.193014797956231</v>
      </c>
      <c r="L478" s="2">
        <f t="shared" si="38"/>
        <v>0.41460000000000008</v>
      </c>
      <c r="M478" s="13">
        <f t="shared" si="39"/>
        <v>0.87214577383580816</v>
      </c>
      <c r="N478" s="13">
        <f t="shared" si="40"/>
        <v>0.12785422616419184</v>
      </c>
      <c r="O478" s="4">
        <f t="shared" si="41"/>
        <v>1.6346703148044317E-2</v>
      </c>
    </row>
    <row r="479" spans="1:15" x14ac:dyDescent="0.25">
      <c r="A479" s="1">
        <f>Forecast_Data!C473</f>
        <v>2014</v>
      </c>
      <c r="B479" s="1">
        <v>1</v>
      </c>
      <c r="C479" s="1">
        <f>Forecast_Data!E473</f>
        <v>0</v>
      </c>
      <c r="D479" s="1">
        <f>Forecast_Data!F473</f>
        <v>1</v>
      </c>
      <c r="E479" s="1">
        <f>Forecast_Data!G473</f>
        <v>0</v>
      </c>
      <c r="F479" s="1">
        <f>Forecast_Data!H473</f>
        <v>0</v>
      </c>
      <c r="G479" s="1">
        <f>Forecast_Data!I473</f>
        <v>0</v>
      </c>
      <c r="H479" s="1">
        <f>Forecast_Data!J473</f>
        <v>53</v>
      </c>
      <c r="I479" s="1">
        <f>Forecast_Data!K473</f>
        <v>1</v>
      </c>
      <c r="J479" s="1" t="str">
        <f>Forecast_Data!L473</f>
        <v>Josh Scobee</v>
      </c>
      <c r="K479" s="2">
        <f>$U$41+(VLOOKUP(J479,Estimates!$C$9:$F$35,4,FALSE)-$U$41)*VLOOKUP(J479,$T$45:$Z$80,5,FALSE)</f>
        <v>14.193014797956231</v>
      </c>
      <c r="L479" s="2">
        <f t="shared" si="38"/>
        <v>0.41460000000000008</v>
      </c>
      <c r="M479" s="13">
        <f t="shared" si="39"/>
        <v>0.57389562042217124</v>
      </c>
      <c r="N479" s="13">
        <f t="shared" si="40"/>
        <v>0.42610437957782876</v>
      </c>
      <c r="O479" s="4">
        <f t="shared" si="41"/>
        <v>0.18156494229540637</v>
      </c>
    </row>
    <row r="480" spans="1:15" x14ac:dyDescent="0.25">
      <c r="A480" s="1">
        <f>Forecast_Data!C474</f>
        <v>2014</v>
      </c>
      <c r="B480" s="1">
        <v>1</v>
      </c>
      <c r="C480" s="1">
        <f>Forecast_Data!E474</f>
        <v>0</v>
      </c>
      <c r="D480" s="1">
        <f>Forecast_Data!F474</f>
        <v>1</v>
      </c>
      <c r="E480" s="1">
        <f>Forecast_Data!G474</f>
        <v>0</v>
      </c>
      <c r="F480" s="1">
        <f>Forecast_Data!H474</f>
        <v>0</v>
      </c>
      <c r="G480" s="1">
        <f>Forecast_Data!I474</f>
        <v>0</v>
      </c>
      <c r="H480" s="1">
        <f>Forecast_Data!J474</f>
        <v>45</v>
      </c>
      <c r="I480" s="1">
        <f>Forecast_Data!K474</f>
        <v>1</v>
      </c>
      <c r="J480" s="1" t="str">
        <f>Forecast_Data!L474</f>
        <v>Josh Scobee</v>
      </c>
      <c r="K480" s="2">
        <f>$U$41+(VLOOKUP(J480,Estimates!$C$9:$F$35,4,FALSE)-$U$41)*VLOOKUP(J480,$T$45:$Z$80,5,FALSE)</f>
        <v>14.193014797956231</v>
      </c>
      <c r="L480" s="2">
        <f t="shared" si="38"/>
        <v>0.41460000000000008</v>
      </c>
      <c r="M480" s="13">
        <f t="shared" si="39"/>
        <v>0.76963394103226679</v>
      </c>
      <c r="N480" s="13">
        <f t="shared" si="40"/>
        <v>0.23036605896773321</v>
      </c>
      <c r="O480" s="4">
        <f t="shared" si="41"/>
        <v>5.3068521124325134E-2</v>
      </c>
    </row>
    <row r="481" spans="1:15" x14ac:dyDescent="0.25">
      <c r="A481" s="1">
        <f>Forecast_Data!C475</f>
        <v>2014</v>
      </c>
      <c r="B481" s="1">
        <v>1</v>
      </c>
      <c r="C481" s="1">
        <f>Forecast_Data!E475</f>
        <v>0</v>
      </c>
      <c r="D481" s="1">
        <f>Forecast_Data!F475</f>
        <v>1</v>
      </c>
      <c r="E481" s="1">
        <f>Forecast_Data!G475</f>
        <v>0</v>
      </c>
      <c r="F481" s="1">
        <f>Forecast_Data!H475</f>
        <v>0</v>
      </c>
      <c r="G481" s="1">
        <f>Forecast_Data!I475</f>
        <v>0</v>
      </c>
      <c r="H481" s="1">
        <f>Forecast_Data!J475</f>
        <v>53</v>
      </c>
      <c r="I481" s="1">
        <f>Forecast_Data!K475</f>
        <v>1</v>
      </c>
      <c r="J481" s="1" t="str">
        <f>Forecast_Data!L475</f>
        <v>Josh Scobee</v>
      </c>
      <c r="K481" s="2">
        <f>$U$41+(VLOOKUP(J481,Estimates!$C$9:$F$35,4,FALSE)-$U$41)*VLOOKUP(J481,$T$45:$Z$80,5,FALSE)</f>
        <v>14.193014797956231</v>
      </c>
      <c r="L481" s="2">
        <f t="shared" si="38"/>
        <v>0.41460000000000008</v>
      </c>
      <c r="M481" s="13">
        <f t="shared" si="39"/>
        <v>0.57389562042217124</v>
      </c>
      <c r="N481" s="13">
        <f t="shared" si="40"/>
        <v>0.42610437957782876</v>
      </c>
      <c r="O481" s="4">
        <f t="shared" si="41"/>
        <v>0.18156494229540637</v>
      </c>
    </row>
    <row r="482" spans="1:15" x14ac:dyDescent="0.25">
      <c r="A482" s="1">
        <f>Forecast_Data!C476</f>
        <v>2014</v>
      </c>
      <c r="B482" s="1">
        <v>1</v>
      </c>
      <c r="C482" s="1">
        <f>Forecast_Data!E476</f>
        <v>0</v>
      </c>
      <c r="D482" s="1">
        <f>Forecast_Data!F476</f>
        <v>1</v>
      </c>
      <c r="E482" s="1">
        <f>Forecast_Data!G476</f>
        <v>0</v>
      </c>
      <c r="F482" s="1">
        <f>Forecast_Data!H476</f>
        <v>0</v>
      </c>
      <c r="G482" s="1">
        <f>Forecast_Data!I476</f>
        <v>0</v>
      </c>
      <c r="H482" s="1">
        <f>Forecast_Data!J476</f>
        <v>42</v>
      </c>
      <c r="I482" s="1">
        <f>Forecast_Data!K476</f>
        <v>0</v>
      </c>
      <c r="J482" s="1" t="str">
        <f>Forecast_Data!L476</f>
        <v>Josh Scobee</v>
      </c>
      <c r="K482" s="2">
        <f>$U$41+(VLOOKUP(J482,Estimates!$C$9:$F$35,4,FALSE)-$U$41)*VLOOKUP(J482,$T$45:$Z$80,5,FALSE)</f>
        <v>14.193014797956231</v>
      </c>
      <c r="L482" s="2">
        <f t="shared" si="38"/>
        <v>0.41460000000000008</v>
      </c>
      <c r="M482" s="13">
        <f t="shared" si="39"/>
        <v>0.81694291831671539</v>
      </c>
      <c r="N482" s="13">
        <f t="shared" si="40"/>
        <v>-0.81694291831671539</v>
      </c>
      <c r="O482" s="4">
        <f t="shared" si="41"/>
        <v>0.66739573178783151</v>
      </c>
    </row>
    <row r="483" spans="1:15" x14ac:dyDescent="0.25">
      <c r="A483" s="1">
        <f>Forecast_Data!C477</f>
        <v>2014</v>
      </c>
      <c r="B483" s="1">
        <v>1</v>
      </c>
      <c r="C483" s="1">
        <f>Forecast_Data!E477</f>
        <v>0</v>
      </c>
      <c r="D483" s="1">
        <f>Forecast_Data!F477</f>
        <v>1</v>
      </c>
      <c r="E483" s="1">
        <f>Forecast_Data!G477</f>
        <v>0</v>
      </c>
      <c r="F483" s="1">
        <f>Forecast_Data!H477</f>
        <v>0</v>
      </c>
      <c r="G483" s="1">
        <f>Forecast_Data!I477</f>
        <v>0</v>
      </c>
      <c r="H483" s="1">
        <f>Forecast_Data!J477</f>
        <v>45</v>
      </c>
      <c r="I483" s="1">
        <f>Forecast_Data!K477</f>
        <v>1</v>
      </c>
      <c r="J483" s="1" t="str">
        <f>Forecast_Data!L477</f>
        <v>Josh Scobee</v>
      </c>
      <c r="K483" s="2">
        <f>$U$41+(VLOOKUP(J483,Estimates!$C$9:$F$35,4,FALSE)-$U$41)*VLOOKUP(J483,$T$45:$Z$80,5,FALSE)</f>
        <v>14.193014797956231</v>
      </c>
      <c r="L483" s="2">
        <f t="shared" si="38"/>
        <v>0.41460000000000008</v>
      </c>
      <c r="M483" s="13">
        <f t="shared" si="39"/>
        <v>0.76963394103226679</v>
      </c>
      <c r="N483" s="13">
        <f t="shared" si="40"/>
        <v>0.23036605896773321</v>
      </c>
      <c r="O483" s="4">
        <f t="shared" si="41"/>
        <v>5.3068521124325134E-2</v>
      </c>
    </row>
    <row r="484" spans="1:15" x14ac:dyDescent="0.25">
      <c r="A484" s="1">
        <f>Forecast_Data!C478</f>
        <v>2014</v>
      </c>
      <c r="B484" s="1">
        <v>1</v>
      </c>
      <c r="C484" s="1">
        <f>Forecast_Data!E478</f>
        <v>1</v>
      </c>
      <c r="D484" s="1">
        <f>Forecast_Data!F478</f>
        <v>1</v>
      </c>
      <c r="E484" s="1">
        <f>Forecast_Data!G478</f>
        <v>1</v>
      </c>
      <c r="F484" s="1">
        <f>Forecast_Data!H478</f>
        <v>1</v>
      </c>
      <c r="G484" s="1">
        <f>Forecast_Data!I478</f>
        <v>0</v>
      </c>
      <c r="H484" s="1">
        <f>Forecast_Data!J478</f>
        <v>53</v>
      </c>
      <c r="I484" s="1">
        <f>Forecast_Data!K478</f>
        <v>1</v>
      </c>
      <c r="J484" s="1" t="str">
        <f>Forecast_Data!L478</f>
        <v>Josh Scobee</v>
      </c>
      <c r="K484" s="2">
        <f>$U$41+(VLOOKUP(J484,Estimates!$C$9:$F$35,4,FALSE)-$U$41)*VLOOKUP(J484,$T$45:$Z$80,5,FALSE)</f>
        <v>14.193014797956231</v>
      </c>
      <c r="L484" s="2">
        <f t="shared" si="38"/>
        <v>0.41460000000000008</v>
      </c>
      <c r="M484" s="13">
        <f t="shared" si="39"/>
        <v>0.39194778477757636</v>
      </c>
      <c r="N484" s="13">
        <f t="shared" si="40"/>
        <v>0.6080522152224237</v>
      </c>
      <c r="O484" s="4">
        <f t="shared" si="41"/>
        <v>0.36972749643689667</v>
      </c>
    </row>
    <row r="485" spans="1:15" x14ac:dyDescent="0.25">
      <c r="A485" s="1">
        <f>Forecast_Data!C479</f>
        <v>2014</v>
      </c>
      <c r="B485" s="1">
        <v>1</v>
      </c>
      <c r="C485" s="1">
        <f>Forecast_Data!E479</f>
        <v>1</v>
      </c>
      <c r="D485" s="1">
        <f>Forecast_Data!F479</f>
        <v>1</v>
      </c>
      <c r="E485" s="1">
        <f>Forecast_Data!G479</f>
        <v>1</v>
      </c>
      <c r="F485" s="1">
        <f>Forecast_Data!H479</f>
        <v>1</v>
      </c>
      <c r="G485" s="1">
        <f>Forecast_Data!I479</f>
        <v>0</v>
      </c>
      <c r="H485" s="1">
        <f>Forecast_Data!J479</f>
        <v>51</v>
      </c>
      <c r="I485" s="1">
        <f>Forecast_Data!K479</f>
        <v>0</v>
      </c>
      <c r="J485" s="1" t="str">
        <f>Forecast_Data!L479</f>
        <v>Josh Scobee</v>
      </c>
      <c r="K485" s="2">
        <f>$U$41+(VLOOKUP(J485,Estimates!$C$9:$F$35,4,FALSE)-$U$41)*VLOOKUP(J485,$T$45:$Z$80,5,FALSE)</f>
        <v>14.193014797956231</v>
      </c>
      <c r="L485" s="2">
        <f t="shared" si="38"/>
        <v>0.41460000000000008</v>
      </c>
      <c r="M485" s="13">
        <f t="shared" si="39"/>
        <v>0.45490408198411852</v>
      </c>
      <c r="N485" s="13">
        <f t="shared" si="40"/>
        <v>-0.45490408198411852</v>
      </c>
      <c r="O485" s="4">
        <f t="shared" si="41"/>
        <v>0.20693772380581363</v>
      </c>
    </row>
    <row r="486" spans="1:15" x14ac:dyDescent="0.25">
      <c r="A486" s="1">
        <f>Forecast_Data!C480</f>
        <v>2015</v>
      </c>
      <c r="B486" s="1">
        <v>1</v>
      </c>
      <c r="C486" s="1">
        <f>Forecast_Data!E480</f>
        <v>0</v>
      </c>
      <c r="D486" s="1">
        <f>Forecast_Data!F480</f>
        <v>0</v>
      </c>
      <c r="E486" s="1">
        <f>Forecast_Data!G480</f>
        <v>0</v>
      </c>
      <c r="F486" s="1">
        <f>Forecast_Data!H480</f>
        <v>0</v>
      </c>
      <c r="G486" s="1">
        <f>Forecast_Data!I480</f>
        <v>0</v>
      </c>
      <c r="H486" s="1">
        <f>Forecast_Data!J480</f>
        <v>44</v>
      </c>
      <c r="I486" s="1">
        <f>Forecast_Data!K480</f>
        <v>0</v>
      </c>
      <c r="J486" s="1" t="str">
        <f>Forecast_Data!L480</f>
        <v>Josh Scobee</v>
      </c>
      <c r="K486" s="2">
        <f>$U$41+(VLOOKUP(J486,Estimates!$C$9:$F$35,4,FALSE)-$U$41)*VLOOKUP(J486,$T$45:$Z$80,5,FALSE)</f>
        <v>14.193014797956231</v>
      </c>
      <c r="L486" s="2">
        <f t="shared" si="38"/>
        <v>0.45660000000000001</v>
      </c>
      <c r="M486" s="13">
        <f t="shared" si="39"/>
        <v>0.84660600552164855</v>
      </c>
      <c r="N486" s="13">
        <f t="shared" si="40"/>
        <v>-0.84660600552164855</v>
      </c>
      <c r="O486" s="4">
        <f t="shared" si="41"/>
        <v>0.71674172858532159</v>
      </c>
    </row>
    <row r="487" spans="1:15" x14ac:dyDescent="0.25">
      <c r="A487" s="1">
        <f>Forecast_Data!C481</f>
        <v>2015</v>
      </c>
      <c r="B487" s="1">
        <v>1</v>
      </c>
      <c r="C487" s="1">
        <f>Forecast_Data!E481</f>
        <v>0</v>
      </c>
      <c r="D487" s="1">
        <f>Forecast_Data!F481</f>
        <v>0</v>
      </c>
      <c r="E487" s="1">
        <f>Forecast_Data!G481</f>
        <v>0</v>
      </c>
      <c r="F487" s="1">
        <f>Forecast_Data!H481</f>
        <v>0</v>
      </c>
      <c r="G487" s="1">
        <f>Forecast_Data!I481</f>
        <v>0</v>
      </c>
      <c r="H487" s="1">
        <f>Forecast_Data!J481</f>
        <v>46</v>
      </c>
      <c r="I487" s="1">
        <f>Forecast_Data!K481</f>
        <v>0</v>
      </c>
      <c r="J487" s="1" t="str">
        <f>Forecast_Data!L481</f>
        <v>Josh Scobee</v>
      </c>
      <c r="K487" s="2">
        <f>$U$41+(VLOOKUP(J487,Estimates!$C$9:$F$35,4,FALSE)-$U$41)*VLOOKUP(J487,$T$45:$Z$80,5,FALSE)</f>
        <v>14.193014797956231</v>
      </c>
      <c r="L487" s="2">
        <f t="shared" si="38"/>
        <v>0.45660000000000001</v>
      </c>
      <c r="M487" s="13">
        <f t="shared" si="39"/>
        <v>0.81924584452424121</v>
      </c>
      <c r="N487" s="13">
        <f t="shared" si="40"/>
        <v>-0.81924584452424121</v>
      </c>
      <c r="O487" s="4">
        <f t="shared" si="41"/>
        <v>0.67116375377023718</v>
      </c>
    </row>
    <row r="488" spans="1:15" x14ac:dyDescent="0.25">
      <c r="A488" s="1">
        <f>Forecast_Data!C482</f>
        <v>2015</v>
      </c>
      <c r="B488" s="1">
        <v>1</v>
      </c>
      <c r="C488" s="1">
        <f>Forecast_Data!E482</f>
        <v>0</v>
      </c>
      <c r="D488" s="1">
        <f>Forecast_Data!F482</f>
        <v>0</v>
      </c>
      <c r="E488" s="1">
        <f>Forecast_Data!G482</f>
        <v>0</v>
      </c>
      <c r="F488" s="1">
        <f>Forecast_Data!H482</f>
        <v>0</v>
      </c>
      <c r="G488" s="1">
        <f>Forecast_Data!I482</f>
        <v>0</v>
      </c>
      <c r="H488" s="1">
        <f>Forecast_Data!J482</f>
        <v>44</v>
      </c>
      <c r="I488" s="1">
        <f>Forecast_Data!K482</f>
        <v>1</v>
      </c>
      <c r="J488" s="1" t="str">
        <f>Forecast_Data!L482</f>
        <v>Josh Scobee</v>
      </c>
      <c r="K488" s="2">
        <f>$U$41+(VLOOKUP(J488,Estimates!$C$9:$F$35,4,FALSE)-$U$41)*VLOOKUP(J488,$T$45:$Z$80,5,FALSE)</f>
        <v>14.193014797956231</v>
      </c>
      <c r="L488" s="2">
        <f t="shared" si="38"/>
        <v>0.45660000000000001</v>
      </c>
      <c r="M488" s="13">
        <f t="shared" si="39"/>
        <v>0.84660600552164855</v>
      </c>
      <c r="N488" s="13">
        <f t="shared" si="40"/>
        <v>0.15339399447835145</v>
      </c>
      <c r="O488" s="4">
        <f t="shared" si="41"/>
        <v>2.3529717542024514E-2</v>
      </c>
    </row>
    <row r="489" spans="1:15" x14ac:dyDescent="0.25">
      <c r="A489" s="1">
        <f>Forecast_Data!C483</f>
        <v>2015</v>
      </c>
      <c r="B489" s="1">
        <v>1</v>
      </c>
      <c r="C489" s="1">
        <f>Forecast_Data!E483</f>
        <v>0</v>
      </c>
      <c r="D489" s="1">
        <f>Forecast_Data!F483</f>
        <v>0</v>
      </c>
      <c r="E489" s="1">
        <f>Forecast_Data!G483</f>
        <v>0</v>
      </c>
      <c r="F489" s="1">
        <f>Forecast_Data!H483</f>
        <v>0</v>
      </c>
      <c r="G489" s="1">
        <f>Forecast_Data!I483</f>
        <v>0</v>
      </c>
      <c r="H489" s="1">
        <f>Forecast_Data!J483</f>
        <v>24</v>
      </c>
      <c r="I489" s="1">
        <f>Forecast_Data!K483</f>
        <v>1</v>
      </c>
      <c r="J489" s="1" t="str">
        <f>Forecast_Data!L483</f>
        <v>Josh Scobee</v>
      </c>
      <c r="K489" s="2">
        <f>$U$41+(VLOOKUP(J489,Estimates!$C$9:$F$35,4,FALSE)-$U$41)*VLOOKUP(J489,$T$45:$Z$80,5,FALSE)</f>
        <v>14.193014797956231</v>
      </c>
      <c r="L489" s="2">
        <f t="shared" si="38"/>
        <v>0.45660000000000001</v>
      </c>
      <c r="M489" s="13">
        <f t="shared" si="39"/>
        <v>0.9869223586071354</v>
      </c>
      <c r="N489" s="13">
        <f t="shared" si="40"/>
        <v>1.3077641392864603E-2</v>
      </c>
      <c r="O489" s="4">
        <f t="shared" si="41"/>
        <v>1.7102470440036563E-4</v>
      </c>
    </row>
    <row r="490" spans="1:15" x14ac:dyDescent="0.25">
      <c r="A490" s="1">
        <f>Forecast_Data!C484</f>
        <v>2015</v>
      </c>
      <c r="B490" s="1">
        <v>1</v>
      </c>
      <c r="C490" s="1">
        <f>Forecast_Data!E484</f>
        <v>0</v>
      </c>
      <c r="D490" s="1">
        <f>Forecast_Data!F484</f>
        <v>0</v>
      </c>
      <c r="E490" s="1">
        <f>Forecast_Data!G484</f>
        <v>0</v>
      </c>
      <c r="F490" s="1">
        <f>Forecast_Data!H484</f>
        <v>1</v>
      </c>
      <c r="G490" s="1">
        <f>Forecast_Data!I484</f>
        <v>0</v>
      </c>
      <c r="H490" s="1">
        <f>Forecast_Data!J484</f>
        <v>45</v>
      </c>
      <c r="I490" s="1">
        <f>Forecast_Data!K484</f>
        <v>1</v>
      </c>
      <c r="J490" s="1" t="str">
        <f>Forecast_Data!L484</f>
        <v>Josh Scobee</v>
      </c>
      <c r="K490" s="2">
        <f>$U$41+(VLOOKUP(J490,Estimates!$C$9:$F$35,4,FALSE)-$U$41)*VLOOKUP(J490,$T$45:$Z$80,5,FALSE)</f>
        <v>14.193014797956231</v>
      </c>
      <c r="L490" s="2">
        <f t="shared" si="38"/>
        <v>0.45660000000000001</v>
      </c>
      <c r="M490" s="13">
        <f t="shared" si="39"/>
        <v>0.79862754541151848</v>
      </c>
      <c r="N490" s="13">
        <f t="shared" si="40"/>
        <v>0.20137245458848152</v>
      </c>
      <c r="O490" s="4">
        <f t="shared" si="41"/>
        <v>4.0550865466990049E-2</v>
      </c>
    </row>
    <row r="491" spans="1:15" x14ac:dyDescent="0.25">
      <c r="A491" s="1">
        <f>Forecast_Data!C485</f>
        <v>2015</v>
      </c>
      <c r="B491" s="1">
        <v>1</v>
      </c>
      <c r="C491" s="1">
        <f>Forecast_Data!E485</f>
        <v>0</v>
      </c>
      <c r="D491" s="1">
        <f>Forecast_Data!F485</f>
        <v>0</v>
      </c>
      <c r="E491" s="1">
        <f>Forecast_Data!G485</f>
        <v>0</v>
      </c>
      <c r="F491" s="1">
        <f>Forecast_Data!H485</f>
        <v>1</v>
      </c>
      <c r="G491" s="1">
        <f>Forecast_Data!I485</f>
        <v>0</v>
      </c>
      <c r="H491" s="1">
        <f>Forecast_Data!J485</f>
        <v>36</v>
      </c>
      <c r="I491" s="1">
        <f>Forecast_Data!K485</f>
        <v>1</v>
      </c>
      <c r="J491" s="1" t="str">
        <f>Forecast_Data!L485</f>
        <v>Josh Scobee</v>
      </c>
      <c r="K491" s="2">
        <f>$U$41+(VLOOKUP(J491,Estimates!$C$9:$F$35,4,FALSE)-$U$41)*VLOOKUP(J491,$T$45:$Z$80,5,FALSE)</f>
        <v>14.193014797956231</v>
      </c>
      <c r="L491" s="2">
        <f t="shared" si="38"/>
        <v>0.45660000000000001</v>
      </c>
      <c r="M491" s="13">
        <f t="shared" si="39"/>
        <v>0.90628974913860072</v>
      </c>
      <c r="N491" s="13">
        <f t="shared" si="40"/>
        <v>9.371025086139928E-2</v>
      </c>
      <c r="O491" s="4">
        <f t="shared" si="41"/>
        <v>8.7816111165063843E-3</v>
      </c>
    </row>
    <row r="492" spans="1:15" x14ac:dyDescent="0.25">
      <c r="A492" s="1">
        <f>Forecast_Data!C486</f>
        <v>2015</v>
      </c>
      <c r="B492" s="1">
        <v>1</v>
      </c>
      <c r="C492" s="1">
        <f>Forecast_Data!E486</f>
        <v>0</v>
      </c>
      <c r="D492" s="1">
        <f>Forecast_Data!F486</f>
        <v>0</v>
      </c>
      <c r="E492" s="1">
        <f>Forecast_Data!G486</f>
        <v>0</v>
      </c>
      <c r="F492" s="1">
        <f>Forecast_Data!H486</f>
        <v>1</v>
      </c>
      <c r="G492" s="1">
        <f>Forecast_Data!I486</f>
        <v>0</v>
      </c>
      <c r="H492" s="1">
        <f>Forecast_Data!J486</f>
        <v>49</v>
      </c>
      <c r="I492" s="1">
        <f>Forecast_Data!K486</f>
        <v>0</v>
      </c>
      <c r="J492" s="1" t="str">
        <f>Forecast_Data!L486</f>
        <v>Josh Scobee</v>
      </c>
      <c r="K492" s="2">
        <f>$U$41+(VLOOKUP(J492,Estimates!$C$9:$F$35,4,FALSE)-$U$41)*VLOOKUP(J492,$T$45:$Z$80,5,FALSE)</f>
        <v>14.193014797956231</v>
      </c>
      <c r="L492" s="2">
        <f t="shared" si="38"/>
        <v>0.45660000000000001</v>
      </c>
      <c r="M492" s="13">
        <f t="shared" si="39"/>
        <v>0.72338173677697182</v>
      </c>
      <c r="N492" s="13">
        <f t="shared" si="40"/>
        <v>-0.72338173677697182</v>
      </c>
      <c r="O492" s="4">
        <f t="shared" si="41"/>
        <v>0.52328113710246815</v>
      </c>
    </row>
    <row r="493" spans="1:15" x14ac:dyDescent="0.25">
      <c r="A493" s="1">
        <f>Forecast_Data!C487</f>
        <v>2015</v>
      </c>
      <c r="B493" s="1">
        <v>1</v>
      </c>
      <c r="C493" s="1">
        <f>Forecast_Data!E487</f>
        <v>0</v>
      </c>
      <c r="D493" s="1">
        <f>Forecast_Data!F487</f>
        <v>0</v>
      </c>
      <c r="E493" s="1">
        <f>Forecast_Data!G487</f>
        <v>0</v>
      </c>
      <c r="F493" s="1">
        <f>Forecast_Data!H487</f>
        <v>1</v>
      </c>
      <c r="G493" s="1">
        <f>Forecast_Data!I487</f>
        <v>0</v>
      </c>
      <c r="H493" s="1">
        <f>Forecast_Data!J487</f>
        <v>41</v>
      </c>
      <c r="I493" s="1">
        <f>Forecast_Data!K487</f>
        <v>0</v>
      </c>
      <c r="J493" s="1" t="str">
        <f>Forecast_Data!L487</f>
        <v>Josh Scobee</v>
      </c>
      <c r="K493" s="2">
        <f>$U$41+(VLOOKUP(J493,Estimates!$C$9:$F$35,4,FALSE)-$U$41)*VLOOKUP(J493,$T$45:$Z$80,5,FALSE)</f>
        <v>14.193014797956231</v>
      </c>
      <c r="L493" s="2">
        <f t="shared" si="38"/>
        <v>0.45660000000000001</v>
      </c>
      <c r="M493" s="13">
        <f t="shared" si="39"/>
        <v>0.85360288666367479</v>
      </c>
      <c r="N493" s="13">
        <f t="shared" si="40"/>
        <v>-0.85360288666367479</v>
      </c>
      <c r="O493" s="4">
        <f t="shared" si="41"/>
        <v>0.72863788812055841</v>
      </c>
    </row>
    <row r="494" spans="1:15" x14ac:dyDescent="0.25">
      <c r="A494" s="1">
        <f>Forecast_Data!C488</f>
        <v>2012</v>
      </c>
      <c r="B494" s="1">
        <v>1</v>
      </c>
      <c r="C494" s="1">
        <f>Forecast_Data!E488</f>
        <v>0</v>
      </c>
      <c r="D494" s="1">
        <f>Forecast_Data!F488</f>
        <v>0</v>
      </c>
      <c r="E494" s="1">
        <f>Forecast_Data!G488</f>
        <v>0</v>
      </c>
      <c r="F494" s="1">
        <f>Forecast_Data!H488</f>
        <v>0</v>
      </c>
      <c r="G494" s="1">
        <f>Forecast_Data!I488</f>
        <v>0</v>
      </c>
      <c r="H494" s="1">
        <f>Forecast_Data!J488</f>
        <v>41</v>
      </c>
      <c r="I494" s="1">
        <f>Forecast_Data!K488</f>
        <v>1</v>
      </c>
      <c r="J494" s="1" t="str">
        <f>Forecast_Data!L488</f>
        <v>Lawrence Tynes</v>
      </c>
      <c r="K494" s="2">
        <f>$U$41+(VLOOKUP(J494,Estimates!$C$9:$F$35,4,FALSE)-$U$41)*VLOOKUP(J494,$T$45:$Z$80,5,FALSE)</f>
        <v>14.124612450223442</v>
      </c>
      <c r="L494" s="2">
        <f t="shared" si="38"/>
        <v>0.3306</v>
      </c>
      <c r="M494" s="13">
        <f t="shared" si="39"/>
        <v>0.85835675050841409</v>
      </c>
      <c r="N494" s="13">
        <f t="shared" si="40"/>
        <v>0.14164324949158591</v>
      </c>
      <c r="O494" s="4">
        <f t="shared" si="41"/>
        <v>2.006281012653565E-2</v>
      </c>
    </row>
    <row r="495" spans="1:15" x14ac:dyDescent="0.25">
      <c r="A495" s="1">
        <f>Forecast_Data!C489</f>
        <v>2012</v>
      </c>
      <c r="B495" s="1">
        <v>1</v>
      </c>
      <c r="C495" s="1">
        <f>Forecast_Data!E489</f>
        <v>0</v>
      </c>
      <c r="D495" s="1">
        <f>Forecast_Data!F489</f>
        <v>0</v>
      </c>
      <c r="E495" s="1">
        <f>Forecast_Data!G489</f>
        <v>0</v>
      </c>
      <c r="F495" s="1">
        <f>Forecast_Data!H489</f>
        <v>0</v>
      </c>
      <c r="G495" s="1">
        <f>Forecast_Data!I489</f>
        <v>0</v>
      </c>
      <c r="H495" s="1">
        <f>Forecast_Data!J489</f>
        <v>37</v>
      </c>
      <c r="I495" s="1">
        <f>Forecast_Data!K489</f>
        <v>1</v>
      </c>
      <c r="J495" s="1" t="str">
        <f>Forecast_Data!L489</f>
        <v>Lawrence Tynes</v>
      </c>
      <c r="K495" s="2">
        <f>$U$41+(VLOOKUP(J495,Estimates!$C$9:$F$35,4,FALSE)-$U$41)*VLOOKUP(J495,$T$45:$Z$80,5,FALSE)</f>
        <v>14.124612450223442</v>
      </c>
      <c r="L495" s="2">
        <f t="shared" si="38"/>
        <v>0.3306</v>
      </c>
      <c r="M495" s="13">
        <f t="shared" si="39"/>
        <v>0.90030743069879449</v>
      </c>
      <c r="N495" s="13">
        <f t="shared" si="40"/>
        <v>9.9692569301205514E-2</v>
      </c>
      <c r="O495" s="4">
        <f t="shared" si="41"/>
        <v>9.9386083738756646E-3</v>
      </c>
    </row>
    <row r="496" spans="1:15" x14ac:dyDescent="0.25">
      <c r="A496" s="1">
        <f>Forecast_Data!C490</f>
        <v>2012</v>
      </c>
      <c r="B496" s="1">
        <v>1</v>
      </c>
      <c r="C496" s="1">
        <f>Forecast_Data!E490</f>
        <v>0</v>
      </c>
      <c r="D496" s="1">
        <f>Forecast_Data!F490</f>
        <v>0</v>
      </c>
      <c r="E496" s="1">
        <f>Forecast_Data!G490</f>
        <v>0</v>
      </c>
      <c r="F496" s="1">
        <f>Forecast_Data!H490</f>
        <v>0</v>
      </c>
      <c r="G496" s="1">
        <f>Forecast_Data!I490</f>
        <v>0</v>
      </c>
      <c r="H496" s="1">
        <f>Forecast_Data!J490</f>
        <v>26</v>
      </c>
      <c r="I496" s="1">
        <f>Forecast_Data!K490</f>
        <v>1</v>
      </c>
      <c r="J496" s="1" t="str">
        <f>Forecast_Data!L490</f>
        <v>Lawrence Tynes</v>
      </c>
      <c r="K496" s="2">
        <f>$U$41+(VLOOKUP(J496,Estimates!$C$9:$F$35,4,FALSE)-$U$41)*VLOOKUP(J496,$T$45:$Z$80,5,FALSE)</f>
        <v>14.124612450223442</v>
      </c>
      <c r="L496" s="2">
        <f t="shared" si="38"/>
        <v>0.3306</v>
      </c>
      <c r="M496" s="13">
        <f t="shared" si="39"/>
        <v>0.97660014914856708</v>
      </c>
      <c r="N496" s="13">
        <f t="shared" si="40"/>
        <v>2.3399850851432924E-2</v>
      </c>
      <c r="O496" s="4">
        <f t="shared" si="41"/>
        <v>5.4755301986930617E-4</v>
      </c>
    </row>
    <row r="497" spans="1:15" x14ac:dyDescent="0.25">
      <c r="A497" s="1">
        <f>Forecast_Data!C491</f>
        <v>2012</v>
      </c>
      <c r="B497" s="1">
        <v>1</v>
      </c>
      <c r="C497" s="1">
        <f>Forecast_Data!E491</f>
        <v>0</v>
      </c>
      <c r="D497" s="1">
        <f>Forecast_Data!F491</f>
        <v>0</v>
      </c>
      <c r="E497" s="1">
        <f>Forecast_Data!G491</f>
        <v>0</v>
      </c>
      <c r="F497" s="1">
        <f>Forecast_Data!H491</f>
        <v>0</v>
      </c>
      <c r="G497" s="1">
        <f>Forecast_Data!I491</f>
        <v>0</v>
      </c>
      <c r="H497" s="1">
        <f>Forecast_Data!J491</f>
        <v>43</v>
      </c>
      <c r="I497" s="1">
        <f>Forecast_Data!K491</f>
        <v>1</v>
      </c>
      <c r="J497" s="1" t="str">
        <f>Forecast_Data!L491</f>
        <v>Lawrence Tynes</v>
      </c>
      <c r="K497" s="2">
        <f>$U$41+(VLOOKUP(J497,Estimates!$C$9:$F$35,4,FALSE)-$U$41)*VLOOKUP(J497,$T$45:$Z$80,5,FALSE)</f>
        <v>14.124612450223442</v>
      </c>
      <c r="L497" s="2">
        <f t="shared" si="38"/>
        <v>0.3306</v>
      </c>
      <c r="M497" s="13">
        <f t="shared" si="39"/>
        <v>0.83342524391825168</v>
      </c>
      <c r="N497" s="13">
        <f t="shared" si="40"/>
        <v>0.16657475608174832</v>
      </c>
      <c r="O497" s="4">
        <f t="shared" si="41"/>
        <v>2.7747149363693949E-2</v>
      </c>
    </row>
    <row r="498" spans="1:15" x14ac:dyDescent="0.25">
      <c r="A498" s="1">
        <f>Forecast_Data!C492</f>
        <v>2012</v>
      </c>
      <c r="B498" s="1">
        <v>1</v>
      </c>
      <c r="C498" s="1">
        <f>Forecast_Data!E492</f>
        <v>0</v>
      </c>
      <c r="D498" s="1">
        <f>Forecast_Data!F492</f>
        <v>0</v>
      </c>
      <c r="E498" s="1">
        <f>Forecast_Data!G492</f>
        <v>0</v>
      </c>
      <c r="F498" s="1">
        <f>Forecast_Data!H492</f>
        <v>0</v>
      </c>
      <c r="G498" s="1">
        <f>Forecast_Data!I492</f>
        <v>0</v>
      </c>
      <c r="H498" s="1">
        <f>Forecast_Data!J492</f>
        <v>37</v>
      </c>
      <c r="I498" s="1">
        <f>Forecast_Data!K492</f>
        <v>1</v>
      </c>
      <c r="J498" s="1" t="str">
        <f>Forecast_Data!L492</f>
        <v>Lawrence Tynes</v>
      </c>
      <c r="K498" s="2">
        <f>$U$41+(VLOOKUP(J498,Estimates!$C$9:$F$35,4,FALSE)-$U$41)*VLOOKUP(J498,$T$45:$Z$80,5,FALSE)</f>
        <v>14.124612450223442</v>
      </c>
      <c r="L498" s="2">
        <f t="shared" si="38"/>
        <v>0.3306</v>
      </c>
      <c r="M498" s="13">
        <f t="shared" si="39"/>
        <v>0.90030743069879449</v>
      </c>
      <c r="N498" s="13">
        <f t="shared" si="40"/>
        <v>9.9692569301205514E-2</v>
      </c>
      <c r="O498" s="4">
        <f t="shared" si="41"/>
        <v>9.9386083738756646E-3</v>
      </c>
    </row>
    <row r="499" spans="1:15" x14ac:dyDescent="0.25">
      <c r="A499" s="1">
        <f>Forecast_Data!C493</f>
        <v>2012</v>
      </c>
      <c r="B499" s="1">
        <v>1</v>
      </c>
      <c r="C499" s="1">
        <f>Forecast_Data!E493</f>
        <v>0</v>
      </c>
      <c r="D499" s="1">
        <f>Forecast_Data!F493</f>
        <v>0</v>
      </c>
      <c r="E499" s="1">
        <f>Forecast_Data!G493</f>
        <v>0</v>
      </c>
      <c r="F499" s="1">
        <f>Forecast_Data!H493</f>
        <v>0</v>
      </c>
      <c r="G499" s="1">
        <f>Forecast_Data!I493</f>
        <v>0</v>
      </c>
      <c r="H499" s="1">
        <f>Forecast_Data!J493</f>
        <v>30</v>
      </c>
      <c r="I499" s="1">
        <f>Forecast_Data!K493</f>
        <v>0</v>
      </c>
      <c r="J499" s="1" t="str">
        <f>Forecast_Data!L493</f>
        <v>Lawrence Tynes</v>
      </c>
      <c r="K499" s="2">
        <f>$U$41+(VLOOKUP(J499,Estimates!$C$9:$F$35,4,FALSE)-$U$41)*VLOOKUP(J499,$T$45:$Z$80,5,FALSE)</f>
        <v>14.124612450223442</v>
      </c>
      <c r="L499" s="2">
        <f t="shared" si="38"/>
        <v>0.3306</v>
      </c>
      <c r="M499" s="13">
        <f t="shared" si="39"/>
        <v>0.95544261615443737</v>
      </c>
      <c r="N499" s="13">
        <f t="shared" si="40"/>
        <v>-0.95544261615443737</v>
      </c>
      <c r="O499" s="4">
        <f t="shared" si="41"/>
        <v>0.91287059276403559</v>
      </c>
    </row>
    <row r="500" spans="1:15" x14ac:dyDescent="0.25">
      <c r="A500" s="1">
        <f>Forecast_Data!C494</f>
        <v>2012</v>
      </c>
      <c r="B500" s="1">
        <v>1</v>
      </c>
      <c r="C500" s="1">
        <f>Forecast_Data!E494</f>
        <v>0</v>
      </c>
      <c r="D500" s="1">
        <f>Forecast_Data!F494</f>
        <v>0</v>
      </c>
      <c r="E500" s="1">
        <f>Forecast_Data!G494</f>
        <v>0</v>
      </c>
      <c r="F500" s="1">
        <f>Forecast_Data!H494</f>
        <v>0</v>
      </c>
      <c r="G500" s="1">
        <f>Forecast_Data!I494</f>
        <v>0</v>
      </c>
      <c r="H500" s="1">
        <f>Forecast_Data!J494</f>
        <v>22</v>
      </c>
      <c r="I500" s="1">
        <f>Forecast_Data!K494</f>
        <v>1</v>
      </c>
      <c r="J500" s="1" t="str">
        <f>Forecast_Data!L494</f>
        <v>Lawrence Tynes</v>
      </c>
      <c r="K500" s="2">
        <f>$U$41+(VLOOKUP(J500,Estimates!$C$9:$F$35,4,FALSE)-$U$41)*VLOOKUP(J500,$T$45:$Z$80,5,FALSE)</f>
        <v>14.124612450223442</v>
      </c>
      <c r="L500" s="2">
        <f t="shared" si="38"/>
        <v>0.3306</v>
      </c>
      <c r="M500" s="13">
        <f t="shared" si="39"/>
        <v>0.98982866336592246</v>
      </c>
      <c r="N500" s="13">
        <f t="shared" si="40"/>
        <v>1.0171336634077544E-2</v>
      </c>
      <c r="O500" s="4">
        <f t="shared" si="41"/>
        <v>1.034560889237279E-4</v>
      </c>
    </row>
    <row r="501" spans="1:15" x14ac:dyDescent="0.25">
      <c r="A501" s="1">
        <f>Forecast_Data!C495</f>
        <v>2012</v>
      </c>
      <c r="B501" s="1">
        <v>1</v>
      </c>
      <c r="C501" s="1">
        <f>Forecast_Data!E495</f>
        <v>0</v>
      </c>
      <c r="D501" s="1">
        <f>Forecast_Data!F495</f>
        <v>0</v>
      </c>
      <c r="E501" s="1">
        <f>Forecast_Data!G495</f>
        <v>0</v>
      </c>
      <c r="F501" s="1">
        <f>Forecast_Data!H495</f>
        <v>0</v>
      </c>
      <c r="G501" s="1">
        <f>Forecast_Data!I495</f>
        <v>0</v>
      </c>
      <c r="H501" s="1">
        <f>Forecast_Data!J495</f>
        <v>37</v>
      </c>
      <c r="I501" s="1">
        <f>Forecast_Data!K495</f>
        <v>1</v>
      </c>
      <c r="J501" s="1" t="str">
        <f>Forecast_Data!L495</f>
        <v>Lawrence Tynes</v>
      </c>
      <c r="K501" s="2">
        <f>$U$41+(VLOOKUP(J501,Estimates!$C$9:$F$35,4,FALSE)-$U$41)*VLOOKUP(J501,$T$45:$Z$80,5,FALSE)</f>
        <v>14.124612450223442</v>
      </c>
      <c r="L501" s="2">
        <f t="shared" si="38"/>
        <v>0.3306</v>
      </c>
      <c r="M501" s="13">
        <f t="shared" si="39"/>
        <v>0.90030743069879449</v>
      </c>
      <c r="N501" s="13">
        <f t="shared" si="40"/>
        <v>9.9692569301205514E-2</v>
      </c>
      <c r="O501" s="4">
        <f t="shared" si="41"/>
        <v>9.9386083738756646E-3</v>
      </c>
    </row>
    <row r="502" spans="1:15" x14ac:dyDescent="0.25">
      <c r="A502" s="1">
        <f>Forecast_Data!C496</f>
        <v>2012</v>
      </c>
      <c r="B502" s="1">
        <v>1</v>
      </c>
      <c r="C502" s="1">
        <f>Forecast_Data!E496</f>
        <v>0</v>
      </c>
      <c r="D502" s="1">
        <f>Forecast_Data!F496</f>
        <v>0</v>
      </c>
      <c r="E502" s="1">
        <f>Forecast_Data!G496</f>
        <v>0</v>
      </c>
      <c r="F502" s="1">
        <f>Forecast_Data!H496</f>
        <v>0</v>
      </c>
      <c r="G502" s="1">
        <f>Forecast_Data!I496</f>
        <v>0</v>
      </c>
      <c r="H502" s="1">
        <f>Forecast_Data!J496</f>
        <v>24</v>
      </c>
      <c r="I502" s="1">
        <f>Forecast_Data!K496</f>
        <v>1</v>
      </c>
      <c r="J502" s="1" t="str">
        <f>Forecast_Data!L496</f>
        <v>Lawrence Tynes</v>
      </c>
      <c r="K502" s="2">
        <f>$U$41+(VLOOKUP(J502,Estimates!$C$9:$F$35,4,FALSE)-$U$41)*VLOOKUP(J502,$T$45:$Z$80,5,FALSE)</f>
        <v>14.124612450223442</v>
      </c>
      <c r="L502" s="2">
        <f t="shared" si="38"/>
        <v>0.3306</v>
      </c>
      <c r="M502" s="13">
        <f t="shared" si="39"/>
        <v>0.98416054432120625</v>
      </c>
      <c r="N502" s="13">
        <f t="shared" si="40"/>
        <v>1.5839455678793746E-2</v>
      </c>
      <c r="O502" s="4">
        <f t="shared" si="41"/>
        <v>2.5088835620047146E-4</v>
      </c>
    </row>
    <row r="503" spans="1:15" x14ac:dyDescent="0.25">
      <c r="A503" s="1">
        <f>Forecast_Data!C497</f>
        <v>2012</v>
      </c>
      <c r="B503" s="1">
        <v>1</v>
      </c>
      <c r="C503" s="1">
        <f>Forecast_Data!E497</f>
        <v>0</v>
      </c>
      <c r="D503" s="1">
        <f>Forecast_Data!F497</f>
        <v>0</v>
      </c>
      <c r="E503" s="1">
        <f>Forecast_Data!G497</f>
        <v>0</v>
      </c>
      <c r="F503" s="1">
        <f>Forecast_Data!H497</f>
        <v>0</v>
      </c>
      <c r="G503" s="1">
        <f>Forecast_Data!I497</f>
        <v>0</v>
      </c>
      <c r="H503" s="1">
        <f>Forecast_Data!J497</f>
        <v>36</v>
      </c>
      <c r="I503" s="1">
        <f>Forecast_Data!K497</f>
        <v>1</v>
      </c>
      <c r="J503" s="1" t="str">
        <f>Forecast_Data!L497</f>
        <v>Lawrence Tynes</v>
      </c>
      <c r="K503" s="2">
        <f>$U$41+(VLOOKUP(J503,Estimates!$C$9:$F$35,4,FALSE)-$U$41)*VLOOKUP(J503,$T$45:$Z$80,5,FALSE)</f>
        <v>14.124612450223442</v>
      </c>
      <c r="L503" s="2">
        <f t="shared" si="38"/>
        <v>0.3306</v>
      </c>
      <c r="M503" s="13">
        <f t="shared" si="39"/>
        <v>0.90951410477861017</v>
      </c>
      <c r="N503" s="13">
        <f t="shared" si="40"/>
        <v>9.0485895221389834E-2</v>
      </c>
      <c r="O503" s="4">
        <f t="shared" si="41"/>
        <v>8.18769723401634E-3</v>
      </c>
    </row>
    <row r="504" spans="1:15" x14ac:dyDescent="0.25">
      <c r="A504" s="1">
        <f>Forecast_Data!C498</f>
        <v>2012</v>
      </c>
      <c r="B504" s="1">
        <v>1</v>
      </c>
      <c r="C504" s="1">
        <f>Forecast_Data!E498</f>
        <v>0</v>
      </c>
      <c r="D504" s="1">
        <f>Forecast_Data!F498</f>
        <v>0</v>
      </c>
      <c r="E504" s="1">
        <f>Forecast_Data!G498</f>
        <v>0</v>
      </c>
      <c r="F504" s="1">
        <f>Forecast_Data!H498</f>
        <v>0</v>
      </c>
      <c r="G504" s="1">
        <f>Forecast_Data!I498</f>
        <v>0</v>
      </c>
      <c r="H504" s="1">
        <f>Forecast_Data!J498</f>
        <v>24</v>
      </c>
      <c r="I504" s="1">
        <f>Forecast_Data!K498</f>
        <v>1</v>
      </c>
      <c r="J504" s="1" t="str">
        <f>Forecast_Data!L498</f>
        <v>Lawrence Tynes</v>
      </c>
      <c r="K504" s="2">
        <f>$U$41+(VLOOKUP(J504,Estimates!$C$9:$F$35,4,FALSE)-$U$41)*VLOOKUP(J504,$T$45:$Z$80,5,FALSE)</f>
        <v>14.124612450223442</v>
      </c>
      <c r="L504" s="2">
        <f t="shared" si="38"/>
        <v>0.3306</v>
      </c>
      <c r="M504" s="13">
        <f t="shared" si="39"/>
        <v>0.98416054432120625</v>
      </c>
      <c r="N504" s="13">
        <f t="shared" si="40"/>
        <v>1.5839455678793746E-2</v>
      </c>
      <c r="O504" s="4">
        <f t="shared" si="41"/>
        <v>2.5088835620047146E-4</v>
      </c>
    </row>
    <row r="505" spans="1:15" x14ac:dyDescent="0.25">
      <c r="A505" s="1">
        <f>Forecast_Data!C499</f>
        <v>2012</v>
      </c>
      <c r="B505" s="1">
        <v>1</v>
      </c>
      <c r="C505" s="1">
        <f>Forecast_Data!E499</f>
        <v>0</v>
      </c>
      <c r="D505" s="1">
        <f>Forecast_Data!F499</f>
        <v>0</v>
      </c>
      <c r="E505" s="1">
        <f>Forecast_Data!G499</f>
        <v>0</v>
      </c>
      <c r="F505" s="1">
        <f>Forecast_Data!H499</f>
        <v>1</v>
      </c>
      <c r="G505" s="1">
        <f>Forecast_Data!I499</f>
        <v>0</v>
      </c>
      <c r="H505" s="1">
        <f>Forecast_Data!J499</f>
        <v>47</v>
      </c>
      <c r="I505" s="1">
        <f>Forecast_Data!K499</f>
        <v>1</v>
      </c>
      <c r="J505" s="1" t="str">
        <f>Forecast_Data!L499</f>
        <v>Lawrence Tynes</v>
      </c>
      <c r="K505" s="2">
        <f>$U$41+(VLOOKUP(J505,Estimates!$C$9:$F$35,4,FALSE)-$U$41)*VLOOKUP(J505,$T$45:$Z$80,5,FALSE)</f>
        <v>14.124612450223442</v>
      </c>
      <c r="L505" s="2">
        <f t="shared" si="38"/>
        <v>0.3306</v>
      </c>
      <c r="M505" s="13">
        <f t="shared" si="39"/>
        <v>0.72746147474531719</v>
      </c>
      <c r="N505" s="13">
        <f t="shared" si="40"/>
        <v>0.27253852525468281</v>
      </c>
      <c r="O505" s="4">
        <f t="shared" si="41"/>
        <v>7.4277247747997377E-2</v>
      </c>
    </row>
    <row r="506" spans="1:15" x14ac:dyDescent="0.25">
      <c r="A506" s="1">
        <f>Forecast_Data!C500</f>
        <v>2012</v>
      </c>
      <c r="B506" s="1">
        <v>1</v>
      </c>
      <c r="C506" s="1">
        <f>Forecast_Data!E500</f>
        <v>0</v>
      </c>
      <c r="D506" s="1">
        <f>Forecast_Data!F500</f>
        <v>0</v>
      </c>
      <c r="E506" s="1">
        <f>Forecast_Data!G500</f>
        <v>0</v>
      </c>
      <c r="F506" s="1">
        <f>Forecast_Data!H500</f>
        <v>1</v>
      </c>
      <c r="G506" s="1">
        <f>Forecast_Data!I500</f>
        <v>0</v>
      </c>
      <c r="H506" s="1">
        <f>Forecast_Data!J500</f>
        <v>49</v>
      </c>
      <c r="I506" s="1">
        <f>Forecast_Data!K500</f>
        <v>1</v>
      </c>
      <c r="J506" s="1" t="str">
        <f>Forecast_Data!L500</f>
        <v>Lawrence Tynes</v>
      </c>
      <c r="K506" s="2">
        <f>$U$41+(VLOOKUP(J506,Estimates!$C$9:$F$35,4,FALSE)-$U$41)*VLOOKUP(J506,$T$45:$Z$80,5,FALSE)</f>
        <v>14.124612450223442</v>
      </c>
      <c r="L506" s="2">
        <f t="shared" si="38"/>
        <v>0.3306</v>
      </c>
      <c r="M506" s="13">
        <f t="shared" si="39"/>
        <v>0.68284911477390942</v>
      </c>
      <c r="N506" s="13">
        <f t="shared" si="40"/>
        <v>0.31715088522609058</v>
      </c>
      <c r="O506" s="4">
        <f t="shared" si="41"/>
        <v>0.10058468399969288</v>
      </c>
    </row>
    <row r="507" spans="1:15" x14ac:dyDescent="0.25">
      <c r="A507" s="1">
        <f>Forecast_Data!C501</f>
        <v>2012</v>
      </c>
      <c r="B507" s="1">
        <v>1</v>
      </c>
      <c r="C507" s="1">
        <f>Forecast_Data!E501</f>
        <v>0</v>
      </c>
      <c r="D507" s="1">
        <f>Forecast_Data!F501</f>
        <v>0</v>
      </c>
      <c r="E507" s="1">
        <f>Forecast_Data!G501</f>
        <v>0</v>
      </c>
      <c r="F507" s="1">
        <f>Forecast_Data!H501</f>
        <v>1</v>
      </c>
      <c r="G507" s="1">
        <f>Forecast_Data!I501</f>
        <v>0</v>
      </c>
      <c r="H507" s="1">
        <f>Forecast_Data!J501</f>
        <v>30</v>
      </c>
      <c r="I507" s="1">
        <f>Forecast_Data!K501</f>
        <v>1</v>
      </c>
      <c r="J507" s="1" t="str">
        <f>Forecast_Data!L501</f>
        <v>Lawrence Tynes</v>
      </c>
      <c r="K507" s="2">
        <f>$U$41+(VLOOKUP(J507,Estimates!$C$9:$F$35,4,FALSE)-$U$41)*VLOOKUP(J507,$T$45:$Z$80,5,FALSE)</f>
        <v>14.124612450223442</v>
      </c>
      <c r="L507" s="2">
        <f t="shared" si="38"/>
        <v>0.3306</v>
      </c>
      <c r="M507" s="13">
        <f t="shared" si="39"/>
        <v>0.94440329910448539</v>
      </c>
      <c r="N507" s="13">
        <f t="shared" si="40"/>
        <v>5.5596700895514606E-2</v>
      </c>
      <c r="O507" s="4">
        <f t="shared" si="41"/>
        <v>3.0909931504653145E-3</v>
      </c>
    </row>
    <row r="508" spans="1:15" x14ac:dyDescent="0.25">
      <c r="A508" s="1">
        <f>Forecast_Data!C502</f>
        <v>2012</v>
      </c>
      <c r="B508" s="1">
        <v>1</v>
      </c>
      <c r="C508" s="1">
        <f>Forecast_Data!E502</f>
        <v>0</v>
      </c>
      <c r="D508" s="1">
        <f>Forecast_Data!F502</f>
        <v>0</v>
      </c>
      <c r="E508" s="1">
        <f>Forecast_Data!G502</f>
        <v>0</v>
      </c>
      <c r="F508" s="1">
        <f>Forecast_Data!H502</f>
        <v>1</v>
      </c>
      <c r="G508" s="1">
        <f>Forecast_Data!I502</f>
        <v>0</v>
      </c>
      <c r="H508" s="1">
        <f>Forecast_Data!J502</f>
        <v>36</v>
      </c>
      <c r="I508" s="1">
        <f>Forecast_Data!K502</f>
        <v>1</v>
      </c>
      <c r="J508" s="1" t="str">
        <f>Forecast_Data!L502</f>
        <v>Lawrence Tynes</v>
      </c>
      <c r="K508" s="2">
        <f>$U$41+(VLOOKUP(J508,Estimates!$C$9:$F$35,4,FALSE)-$U$41)*VLOOKUP(J508,$T$45:$Z$80,5,FALSE)</f>
        <v>14.124612450223442</v>
      </c>
      <c r="L508" s="2">
        <f t="shared" si="38"/>
        <v>0.3306</v>
      </c>
      <c r="M508" s="13">
        <f t="shared" si="39"/>
        <v>0.88842459485913849</v>
      </c>
      <c r="N508" s="13">
        <f t="shared" si="40"/>
        <v>0.11157540514086151</v>
      </c>
      <c r="O508" s="4">
        <f t="shared" si="41"/>
        <v>1.2449071032347384E-2</v>
      </c>
    </row>
    <row r="509" spans="1:15" x14ac:dyDescent="0.25">
      <c r="A509" s="1">
        <f>Forecast_Data!C503</f>
        <v>2012</v>
      </c>
      <c r="B509" s="1">
        <v>1</v>
      </c>
      <c r="C509" s="1">
        <f>Forecast_Data!E503</f>
        <v>0</v>
      </c>
      <c r="D509" s="1">
        <f>Forecast_Data!F503</f>
        <v>0</v>
      </c>
      <c r="E509" s="1">
        <f>Forecast_Data!G503</f>
        <v>0</v>
      </c>
      <c r="F509" s="1">
        <f>Forecast_Data!H503</f>
        <v>1</v>
      </c>
      <c r="G509" s="1">
        <f>Forecast_Data!I503</f>
        <v>0</v>
      </c>
      <c r="H509" s="1">
        <f>Forecast_Data!J503</f>
        <v>27</v>
      </c>
      <c r="I509" s="1">
        <f>Forecast_Data!K503</f>
        <v>1</v>
      </c>
      <c r="J509" s="1" t="str">
        <f>Forecast_Data!L503</f>
        <v>Lawrence Tynes</v>
      </c>
      <c r="K509" s="2">
        <f>$U$41+(VLOOKUP(J509,Estimates!$C$9:$F$35,4,FALSE)-$U$41)*VLOOKUP(J509,$T$45:$Z$80,5,FALSE)</f>
        <v>14.124612450223442</v>
      </c>
      <c r="L509" s="2">
        <f t="shared" si="38"/>
        <v>0.3306</v>
      </c>
      <c r="M509" s="13">
        <f t="shared" si="39"/>
        <v>0.96499718244207211</v>
      </c>
      <c r="N509" s="13">
        <f t="shared" si="40"/>
        <v>3.500281755792789E-2</v>
      </c>
      <c r="O509" s="4">
        <f t="shared" si="41"/>
        <v>1.225197236993585E-3</v>
      </c>
    </row>
    <row r="510" spans="1:15" x14ac:dyDescent="0.25">
      <c r="A510" s="1">
        <f>Forecast_Data!C504</f>
        <v>2012</v>
      </c>
      <c r="B510" s="1">
        <v>1</v>
      </c>
      <c r="C510" s="1">
        <f>Forecast_Data!E504</f>
        <v>0</v>
      </c>
      <c r="D510" s="1">
        <f>Forecast_Data!F504</f>
        <v>0</v>
      </c>
      <c r="E510" s="1">
        <f>Forecast_Data!G504</f>
        <v>0</v>
      </c>
      <c r="F510" s="1">
        <f>Forecast_Data!H504</f>
        <v>1</v>
      </c>
      <c r="G510" s="1">
        <f>Forecast_Data!I504</f>
        <v>0</v>
      </c>
      <c r="H510" s="1">
        <f>Forecast_Data!J504</f>
        <v>25</v>
      </c>
      <c r="I510" s="1">
        <f>Forecast_Data!K504</f>
        <v>1</v>
      </c>
      <c r="J510" s="1" t="str">
        <f>Forecast_Data!L504</f>
        <v>Lawrence Tynes</v>
      </c>
      <c r="K510" s="2">
        <f>$U$41+(VLOOKUP(J510,Estimates!$C$9:$F$35,4,FALSE)-$U$41)*VLOOKUP(J510,$T$45:$Z$80,5,FALSE)</f>
        <v>14.124612450223442</v>
      </c>
      <c r="L510" s="2">
        <f t="shared" si="38"/>
        <v>0.3306</v>
      </c>
      <c r="M510" s="13">
        <f t="shared" si="39"/>
        <v>0.97566859685646257</v>
      </c>
      <c r="N510" s="13">
        <f t="shared" si="40"/>
        <v>2.4331403143537433E-2</v>
      </c>
      <c r="O510" s="4">
        <f t="shared" si="41"/>
        <v>5.9201717893334331E-4</v>
      </c>
    </row>
    <row r="511" spans="1:15" x14ac:dyDescent="0.25">
      <c r="A511" s="1">
        <f>Forecast_Data!C505</f>
        <v>2012</v>
      </c>
      <c r="B511" s="1">
        <v>1</v>
      </c>
      <c r="C511" s="1">
        <f>Forecast_Data!E505</f>
        <v>0</v>
      </c>
      <c r="D511" s="1">
        <f>Forecast_Data!F505</f>
        <v>0</v>
      </c>
      <c r="E511" s="1">
        <f>Forecast_Data!G505</f>
        <v>0</v>
      </c>
      <c r="F511" s="1">
        <f>Forecast_Data!H505</f>
        <v>1</v>
      </c>
      <c r="G511" s="1">
        <f>Forecast_Data!I505</f>
        <v>0</v>
      </c>
      <c r="H511" s="1">
        <f>Forecast_Data!J505</f>
        <v>54</v>
      </c>
      <c r="I511" s="1">
        <f>Forecast_Data!K505</f>
        <v>0</v>
      </c>
      <c r="J511" s="1" t="str">
        <f>Forecast_Data!L505</f>
        <v>Lawrence Tynes</v>
      </c>
      <c r="K511" s="2">
        <f>$U$41+(VLOOKUP(J511,Estimates!$C$9:$F$35,4,FALSE)-$U$41)*VLOOKUP(J511,$T$45:$Z$80,5,FALSE)</f>
        <v>14.124612450223442</v>
      </c>
      <c r="L511" s="2">
        <f t="shared" si="38"/>
        <v>0.3306</v>
      </c>
      <c r="M511" s="13">
        <f t="shared" si="39"/>
        <v>0.53365098491024288</v>
      </c>
      <c r="N511" s="13">
        <f t="shared" si="40"/>
        <v>-0.53365098491024288</v>
      </c>
      <c r="O511" s="4">
        <f t="shared" si="41"/>
        <v>0.28478337369567225</v>
      </c>
    </row>
    <row r="512" spans="1:15" x14ac:dyDescent="0.25">
      <c r="A512" s="1">
        <f>Forecast_Data!C506</f>
        <v>2012</v>
      </c>
      <c r="B512" s="1">
        <v>1</v>
      </c>
      <c r="C512" s="1">
        <f>Forecast_Data!E506</f>
        <v>1</v>
      </c>
      <c r="D512" s="1">
        <f>Forecast_Data!F506</f>
        <v>0</v>
      </c>
      <c r="E512" s="1">
        <f>Forecast_Data!G506</f>
        <v>0</v>
      </c>
      <c r="F512" s="1">
        <f>Forecast_Data!H506</f>
        <v>0</v>
      </c>
      <c r="G512" s="1">
        <f>Forecast_Data!I506</f>
        <v>0</v>
      </c>
      <c r="H512" s="1">
        <f>Forecast_Data!J506</f>
        <v>29</v>
      </c>
      <c r="I512" s="1">
        <f>Forecast_Data!K506</f>
        <v>1</v>
      </c>
      <c r="J512" s="1" t="str">
        <f>Forecast_Data!L506</f>
        <v>Lawrence Tynes</v>
      </c>
      <c r="K512" s="2">
        <f>$U$41+(VLOOKUP(J512,Estimates!$C$9:$F$35,4,FALSE)-$U$41)*VLOOKUP(J512,$T$45:$Z$80,5,FALSE)</f>
        <v>14.124612450223442</v>
      </c>
      <c r="L512" s="2">
        <f t="shared" si="38"/>
        <v>0.3306</v>
      </c>
      <c r="M512" s="13">
        <f t="shared" si="39"/>
        <v>0.94850836814988726</v>
      </c>
      <c r="N512" s="13">
        <f t="shared" si="40"/>
        <v>5.149163185011274E-2</v>
      </c>
      <c r="O512" s="4">
        <f t="shared" si="41"/>
        <v>2.6513881505875448E-3</v>
      </c>
    </row>
    <row r="513" spans="1:15" x14ac:dyDescent="0.25">
      <c r="A513" s="1">
        <f>Forecast_Data!C507</f>
        <v>2012</v>
      </c>
      <c r="B513" s="1">
        <v>1</v>
      </c>
      <c r="C513" s="1">
        <f>Forecast_Data!E507</f>
        <v>1</v>
      </c>
      <c r="D513" s="1">
        <f>Forecast_Data!F507</f>
        <v>0</v>
      </c>
      <c r="E513" s="1">
        <f>Forecast_Data!G507</f>
        <v>0</v>
      </c>
      <c r="F513" s="1">
        <f>Forecast_Data!H507</f>
        <v>0</v>
      </c>
      <c r="G513" s="1">
        <f>Forecast_Data!I507</f>
        <v>0</v>
      </c>
      <c r="H513" s="1">
        <f>Forecast_Data!J507</f>
        <v>40</v>
      </c>
      <c r="I513" s="1">
        <f>Forecast_Data!K507</f>
        <v>1</v>
      </c>
      <c r="J513" s="1" t="str">
        <f>Forecast_Data!L507</f>
        <v>Lawrence Tynes</v>
      </c>
      <c r="K513" s="2">
        <f>$U$41+(VLOOKUP(J513,Estimates!$C$9:$F$35,4,FALSE)-$U$41)*VLOOKUP(J513,$T$45:$Z$80,5,FALSE)</f>
        <v>14.124612450223442</v>
      </c>
      <c r="L513" s="2">
        <f t="shared" si="38"/>
        <v>0.3306</v>
      </c>
      <c r="M513" s="13">
        <f t="shared" si="39"/>
        <v>0.83125098147021392</v>
      </c>
      <c r="N513" s="13">
        <f t="shared" si="40"/>
        <v>0.16874901852978608</v>
      </c>
      <c r="O513" s="4">
        <f t="shared" si="41"/>
        <v>2.8476231254766084E-2</v>
      </c>
    </row>
    <row r="514" spans="1:15" x14ac:dyDescent="0.25">
      <c r="A514" s="1">
        <f>Forecast_Data!C508</f>
        <v>2012</v>
      </c>
      <c r="B514" s="1">
        <v>1</v>
      </c>
      <c r="C514" s="1">
        <f>Forecast_Data!E508</f>
        <v>0</v>
      </c>
      <c r="D514" s="1">
        <f>Forecast_Data!F508</f>
        <v>0</v>
      </c>
      <c r="E514" s="1">
        <f>Forecast_Data!G508</f>
        <v>0</v>
      </c>
      <c r="F514" s="1">
        <f>Forecast_Data!H508</f>
        <v>1</v>
      </c>
      <c r="G514" s="1">
        <f>Forecast_Data!I508</f>
        <v>0</v>
      </c>
      <c r="H514" s="1">
        <f>Forecast_Data!J508</f>
        <v>34</v>
      </c>
      <c r="I514" s="1">
        <f>Forecast_Data!K508</f>
        <v>1</v>
      </c>
      <c r="J514" s="1" t="str">
        <f>Forecast_Data!L508</f>
        <v>Lawrence Tynes</v>
      </c>
      <c r="K514" s="2">
        <f>$U$41+(VLOOKUP(J514,Estimates!$C$9:$F$35,4,FALSE)-$U$41)*VLOOKUP(J514,$T$45:$Z$80,5,FALSE)</f>
        <v>14.124612450223442</v>
      </c>
      <c r="L514" s="2">
        <f t="shared" si="38"/>
        <v>0.3306</v>
      </c>
      <c r="M514" s="13">
        <f t="shared" si="39"/>
        <v>0.90908974428526967</v>
      </c>
      <c r="N514" s="13">
        <f t="shared" si="40"/>
        <v>9.0910255714730326E-2</v>
      </c>
      <c r="O514" s="4">
        <f t="shared" si="41"/>
        <v>8.2646745941176575E-3</v>
      </c>
    </row>
    <row r="515" spans="1:15" x14ac:dyDescent="0.25">
      <c r="A515" s="1">
        <f>Forecast_Data!C509</f>
        <v>2012</v>
      </c>
      <c r="B515" s="1">
        <v>1</v>
      </c>
      <c r="C515" s="1">
        <f>Forecast_Data!E509</f>
        <v>0</v>
      </c>
      <c r="D515" s="1">
        <f>Forecast_Data!F509</f>
        <v>0</v>
      </c>
      <c r="E515" s="1">
        <f>Forecast_Data!G509</f>
        <v>0</v>
      </c>
      <c r="F515" s="1">
        <f>Forecast_Data!H509</f>
        <v>1</v>
      </c>
      <c r="G515" s="1">
        <f>Forecast_Data!I509</f>
        <v>0</v>
      </c>
      <c r="H515" s="1">
        <f>Forecast_Data!J509</f>
        <v>40</v>
      </c>
      <c r="I515" s="1">
        <f>Forecast_Data!K509</f>
        <v>0</v>
      </c>
      <c r="J515" s="1" t="str">
        <f>Forecast_Data!L509</f>
        <v>Lawrence Tynes</v>
      </c>
      <c r="K515" s="2">
        <f>$U$41+(VLOOKUP(J515,Estimates!$C$9:$F$35,4,FALSE)-$U$41)*VLOOKUP(J515,$T$45:$Z$80,5,FALSE)</f>
        <v>14.124612450223442</v>
      </c>
      <c r="L515" s="2">
        <f t="shared" si="38"/>
        <v>0.3306</v>
      </c>
      <c r="M515" s="13">
        <f t="shared" si="39"/>
        <v>0.84097032086961543</v>
      </c>
      <c r="N515" s="13">
        <f t="shared" si="40"/>
        <v>-0.84097032086961543</v>
      </c>
      <c r="O515" s="4">
        <f t="shared" si="41"/>
        <v>0.70723108058354389</v>
      </c>
    </row>
    <row r="516" spans="1:15" x14ac:dyDescent="0.25">
      <c r="A516" s="1">
        <f>Forecast_Data!C510</f>
        <v>2012</v>
      </c>
      <c r="B516" s="1">
        <v>1</v>
      </c>
      <c r="C516" s="1">
        <f>Forecast_Data!E510</f>
        <v>0</v>
      </c>
      <c r="D516" s="1">
        <f>Forecast_Data!F510</f>
        <v>0</v>
      </c>
      <c r="E516" s="1">
        <f>Forecast_Data!G510</f>
        <v>0</v>
      </c>
      <c r="F516" s="1">
        <f>Forecast_Data!H510</f>
        <v>1</v>
      </c>
      <c r="G516" s="1">
        <f>Forecast_Data!I510</f>
        <v>0</v>
      </c>
      <c r="H516" s="1">
        <f>Forecast_Data!J510</f>
        <v>30</v>
      </c>
      <c r="I516" s="1">
        <f>Forecast_Data!K510</f>
        <v>1</v>
      </c>
      <c r="J516" s="1" t="str">
        <f>Forecast_Data!L510</f>
        <v>Lawrence Tynes</v>
      </c>
      <c r="K516" s="2">
        <f>$U$41+(VLOOKUP(J516,Estimates!$C$9:$F$35,4,FALSE)-$U$41)*VLOOKUP(J516,$T$45:$Z$80,5,FALSE)</f>
        <v>14.124612450223442</v>
      </c>
      <c r="L516" s="2">
        <f t="shared" si="38"/>
        <v>0.3306</v>
      </c>
      <c r="M516" s="13">
        <f t="shared" si="39"/>
        <v>0.94440329910448539</v>
      </c>
      <c r="N516" s="13">
        <f t="shared" si="40"/>
        <v>5.5596700895514606E-2</v>
      </c>
      <c r="O516" s="4">
        <f t="shared" si="41"/>
        <v>3.0909931504653145E-3</v>
      </c>
    </row>
    <row r="517" spans="1:15" x14ac:dyDescent="0.25">
      <c r="A517" s="1">
        <f>Forecast_Data!C511</f>
        <v>2012</v>
      </c>
      <c r="B517" s="1">
        <v>1</v>
      </c>
      <c r="C517" s="1">
        <f>Forecast_Data!E511</f>
        <v>0</v>
      </c>
      <c r="D517" s="1">
        <f>Forecast_Data!F511</f>
        <v>0</v>
      </c>
      <c r="E517" s="1">
        <f>Forecast_Data!G511</f>
        <v>0</v>
      </c>
      <c r="F517" s="1">
        <f>Forecast_Data!H511</f>
        <v>1</v>
      </c>
      <c r="G517" s="1">
        <f>Forecast_Data!I511</f>
        <v>0</v>
      </c>
      <c r="H517" s="1">
        <f>Forecast_Data!J511</f>
        <v>22</v>
      </c>
      <c r="I517" s="1">
        <f>Forecast_Data!K511</f>
        <v>1</v>
      </c>
      <c r="J517" s="1" t="str">
        <f>Forecast_Data!L511</f>
        <v>Lawrence Tynes</v>
      </c>
      <c r="K517" s="2">
        <f>$U$41+(VLOOKUP(J517,Estimates!$C$9:$F$35,4,FALSE)-$U$41)*VLOOKUP(J517,$T$45:$Z$80,5,FALSE)</f>
        <v>14.124612450223442</v>
      </c>
      <c r="L517" s="2">
        <f t="shared" si="38"/>
        <v>0.3306</v>
      </c>
      <c r="M517" s="13">
        <f t="shared" si="39"/>
        <v>0.98719448138686328</v>
      </c>
      <c r="N517" s="13">
        <f t="shared" si="40"/>
        <v>1.2805518613136724E-2</v>
      </c>
      <c r="O517" s="4">
        <f t="shared" si="41"/>
        <v>1.6398130695139109E-4</v>
      </c>
    </row>
    <row r="518" spans="1:15" x14ac:dyDescent="0.25">
      <c r="A518" s="1">
        <f>Forecast_Data!C512</f>
        <v>2012</v>
      </c>
      <c r="B518" s="1">
        <v>1</v>
      </c>
      <c r="C518" s="1">
        <f>Forecast_Data!E512</f>
        <v>0</v>
      </c>
      <c r="D518" s="1">
        <f>Forecast_Data!F512</f>
        <v>0</v>
      </c>
      <c r="E518" s="1">
        <f>Forecast_Data!G512</f>
        <v>0</v>
      </c>
      <c r="F518" s="1">
        <f>Forecast_Data!H512</f>
        <v>1</v>
      </c>
      <c r="G518" s="1">
        <f>Forecast_Data!I512</f>
        <v>0</v>
      </c>
      <c r="H518" s="1">
        <f>Forecast_Data!J512</f>
        <v>32</v>
      </c>
      <c r="I518" s="1">
        <f>Forecast_Data!K512</f>
        <v>1</v>
      </c>
      <c r="J518" s="1" t="str">
        <f>Forecast_Data!L512</f>
        <v>Lawrence Tynes</v>
      </c>
      <c r="K518" s="2">
        <f>$U$41+(VLOOKUP(J518,Estimates!$C$9:$F$35,4,FALSE)-$U$41)*VLOOKUP(J518,$T$45:$Z$80,5,FALSE)</f>
        <v>14.124612450223442</v>
      </c>
      <c r="L518" s="2">
        <f t="shared" si="38"/>
        <v>0.3306</v>
      </c>
      <c r="M518" s="13">
        <f t="shared" si="39"/>
        <v>0.9277931656828684</v>
      </c>
      <c r="N518" s="13">
        <f t="shared" si="40"/>
        <v>7.2206834317131596E-2</v>
      </c>
      <c r="O518" s="4">
        <f t="shared" si="41"/>
        <v>5.2138269221016931E-3</v>
      </c>
    </row>
    <row r="519" spans="1:15" x14ac:dyDescent="0.25">
      <c r="A519" s="1">
        <f>Forecast_Data!C513</f>
        <v>2012</v>
      </c>
      <c r="B519" s="1">
        <v>1</v>
      </c>
      <c r="C519" s="1">
        <f>Forecast_Data!E513</f>
        <v>0</v>
      </c>
      <c r="D519" s="1">
        <f>Forecast_Data!F513</f>
        <v>0</v>
      </c>
      <c r="E519" s="1">
        <f>Forecast_Data!G513</f>
        <v>1</v>
      </c>
      <c r="F519" s="1">
        <f>Forecast_Data!H513</f>
        <v>0</v>
      </c>
      <c r="G519" s="1">
        <f>Forecast_Data!I513</f>
        <v>0</v>
      </c>
      <c r="H519" s="1">
        <f>Forecast_Data!J513</f>
        <v>27</v>
      </c>
      <c r="I519" s="1">
        <f>Forecast_Data!K513</f>
        <v>1</v>
      </c>
      <c r="J519" s="1" t="str">
        <f>Forecast_Data!L513</f>
        <v>Lawrence Tynes</v>
      </c>
      <c r="K519" s="2">
        <f>$U$41+(VLOOKUP(J519,Estimates!$C$9:$F$35,4,FALSE)-$U$41)*VLOOKUP(J519,$T$45:$Z$80,5,FALSE)</f>
        <v>14.124612450223442</v>
      </c>
      <c r="L519" s="2">
        <f t="shared" si="38"/>
        <v>0.3306</v>
      </c>
      <c r="M519" s="13">
        <f t="shared" si="39"/>
        <v>0.96609336366017473</v>
      </c>
      <c r="N519" s="13">
        <f t="shared" si="40"/>
        <v>3.3906636339825269E-2</v>
      </c>
      <c r="O519" s="4">
        <f t="shared" si="41"/>
        <v>1.1496599878811596E-3</v>
      </c>
    </row>
    <row r="520" spans="1:15" x14ac:dyDescent="0.25">
      <c r="A520" s="1">
        <f>Forecast_Data!C514</f>
        <v>2012</v>
      </c>
      <c r="B520" s="1">
        <v>1</v>
      </c>
      <c r="C520" s="1">
        <f>Forecast_Data!E514</f>
        <v>0</v>
      </c>
      <c r="D520" s="1">
        <f>Forecast_Data!F514</f>
        <v>0</v>
      </c>
      <c r="E520" s="1">
        <f>Forecast_Data!G514</f>
        <v>1</v>
      </c>
      <c r="F520" s="1">
        <f>Forecast_Data!H514</f>
        <v>0</v>
      </c>
      <c r="G520" s="1">
        <f>Forecast_Data!I514</f>
        <v>0</v>
      </c>
      <c r="H520" s="1">
        <f>Forecast_Data!J514</f>
        <v>39</v>
      </c>
      <c r="I520" s="1">
        <f>Forecast_Data!K514</f>
        <v>1</v>
      </c>
      <c r="J520" s="1" t="str">
        <f>Forecast_Data!L514</f>
        <v>Lawrence Tynes</v>
      </c>
      <c r="K520" s="2">
        <f>$U$41+(VLOOKUP(J520,Estimates!$C$9:$F$35,4,FALSE)-$U$41)*VLOOKUP(J520,$T$45:$Z$80,5,FALSE)</f>
        <v>14.124612450223442</v>
      </c>
      <c r="L520" s="2">
        <f t="shared" si="38"/>
        <v>0.3306</v>
      </c>
      <c r="M520" s="13">
        <f t="shared" si="39"/>
        <v>0.85774497468217492</v>
      </c>
      <c r="N520" s="13">
        <f t="shared" si="40"/>
        <v>0.14225502531782508</v>
      </c>
      <c r="O520" s="4">
        <f t="shared" si="41"/>
        <v>2.0236492228175054E-2</v>
      </c>
    </row>
    <row r="521" spans="1:15" x14ac:dyDescent="0.25">
      <c r="A521" s="1">
        <f>Forecast_Data!C515</f>
        <v>2012</v>
      </c>
      <c r="B521" s="1">
        <v>1</v>
      </c>
      <c r="C521" s="1">
        <f>Forecast_Data!E515</f>
        <v>0</v>
      </c>
      <c r="D521" s="1">
        <f>Forecast_Data!F515</f>
        <v>0</v>
      </c>
      <c r="E521" s="1">
        <f>Forecast_Data!G515</f>
        <v>0</v>
      </c>
      <c r="F521" s="1">
        <f>Forecast_Data!H515</f>
        <v>0</v>
      </c>
      <c r="G521" s="1">
        <f>Forecast_Data!I515</f>
        <v>0</v>
      </c>
      <c r="H521" s="1">
        <f>Forecast_Data!J515</f>
        <v>51</v>
      </c>
      <c r="I521" s="1">
        <f>Forecast_Data!K515</f>
        <v>0</v>
      </c>
      <c r="J521" s="1" t="str">
        <f>Forecast_Data!L515</f>
        <v>Lawrence Tynes</v>
      </c>
      <c r="K521" s="2">
        <f>$U$41+(VLOOKUP(J521,Estimates!$C$9:$F$35,4,FALSE)-$U$41)*VLOOKUP(J521,$T$45:$Z$80,5,FALSE)</f>
        <v>14.124612450223442</v>
      </c>
      <c r="L521" s="2">
        <f t="shared" ref="L521:L584" si="42">IF(A521=2012,$A$5,IF(A521=2013,$B$5,IF(A521=2014,$C$5,$D$5)))</f>
        <v>0.3306</v>
      </c>
      <c r="M521" s="13">
        <f t="shared" ref="M521:M584" si="43">1/(1+EXP(-(SUMPRODUCT($A$3:$G$3,B521:H521)+$H$3*H521^2+$I$3*H521^3+K521+L521)))</f>
        <v>0.6826719338382442</v>
      </c>
      <c r="N521" s="13">
        <f t="shared" ref="N521:N584" si="44">I521-M521</f>
        <v>-0.6826719338382442</v>
      </c>
      <c r="O521" s="4">
        <f t="shared" ref="O521:O584" si="45">N521^2</f>
        <v>0.46604096925044808</v>
      </c>
    </row>
    <row r="522" spans="1:15" x14ac:dyDescent="0.25">
      <c r="A522" s="1">
        <f>Forecast_Data!C516</f>
        <v>2012</v>
      </c>
      <c r="B522" s="1">
        <v>1</v>
      </c>
      <c r="C522" s="1">
        <f>Forecast_Data!E516</f>
        <v>0</v>
      </c>
      <c r="D522" s="1">
        <f>Forecast_Data!F516</f>
        <v>0</v>
      </c>
      <c r="E522" s="1">
        <f>Forecast_Data!G516</f>
        <v>0</v>
      </c>
      <c r="F522" s="1">
        <f>Forecast_Data!H516</f>
        <v>0</v>
      </c>
      <c r="G522" s="1">
        <f>Forecast_Data!I516</f>
        <v>0</v>
      </c>
      <c r="H522" s="1">
        <f>Forecast_Data!J516</f>
        <v>50</v>
      </c>
      <c r="I522" s="1">
        <f>Forecast_Data!K516</f>
        <v>1</v>
      </c>
      <c r="J522" s="1" t="str">
        <f>Forecast_Data!L516</f>
        <v>Lawrence Tynes</v>
      </c>
      <c r="K522" s="2">
        <f>$U$41+(VLOOKUP(J522,Estimates!$C$9:$F$35,4,FALSE)-$U$41)*VLOOKUP(J522,$T$45:$Z$80,5,FALSE)</f>
        <v>14.124612450223442</v>
      </c>
      <c r="L522" s="2">
        <f t="shared" si="42"/>
        <v>0.3306</v>
      </c>
      <c r="M522" s="13">
        <f t="shared" si="43"/>
        <v>0.70799822931903267</v>
      </c>
      <c r="N522" s="13">
        <f t="shared" si="44"/>
        <v>0.29200177068096733</v>
      </c>
      <c r="O522" s="4">
        <f t="shared" si="45"/>
        <v>8.5265034080820229E-2</v>
      </c>
    </row>
    <row r="523" spans="1:15" x14ac:dyDescent="0.25">
      <c r="A523" s="1">
        <f>Forecast_Data!C517</f>
        <v>2012</v>
      </c>
      <c r="B523" s="1">
        <v>1</v>
      </c>
      <c r="C523" s="1">
        <f>Forecast_Data!E517</f>
        <v>0</v>
      </c>
      <c r="D523" s="1">
        <f>Forecast_Data!F517</f>
        <v>0</v>
      </c>
      <c r="E523" s="1">
        <f>Forecast_Data!G517</f>
        <v>0</v>
      </c>
      <c r="F523" s="1">
        <f>Forecast_Data!H517</f>
        <v>0</v>
      </c>
      <c r="G523" s="1">
        <f>Forecast_Data!I517</f>
        <v>0</v>
      </c>
      <c r="H523" s="1">
        <f>Forecast_Data!J517</f>
        <v>23</v>
      </c>
      <c r="I523" s="1">
        <f>Forecast_Data!K517</f>
        <v>1</v>
      </c>
      <c r="J523" s="1" t="str">
        <f>Forecast_Data!L517</f>
        <v>Lawrence Tynes</v>
      </c>
      <c r="K523" s="2">
        <f>$U$41+(VLOOKUP(J523,Estimates!$C$9:$F$35,4,FALSE)-$U$41)*VLOOKUP(J523,$T$45:$Z$80,5,FALSE)</f>
        <v>14.124612450223442</v>
      </c>
      <c r="L523" s="2">
        <f t="shared" si="42"/>
        <v>0.3306</v>
      </c>
      <c r="M523" s="13">
        <f t="shared" si="43"/>
        <v>0.98721899057686979</v>
      </c>
      <c r="N523" s="13">
        <f t="shared" si="44"/>
        <v>1.2781009423130207E-2</v>
      </c>
      <c r="O523" s="4">
        <f t="shared" si="45"/>
        <v>1.6335420187414316E-4</v>
      </c>
    </row>
    <row r="524" spans="1:15" x14ac:dyDescent="0.25">
      <c r="A524" s="1">
        <f>Forecast_Data!C518</f>
        <v>2012</v>
      </c>
      <c r="B524" s="1">
        <v>1</v>
      </c>
      <c r="C524" s="1">
        <f>Forecast_Data!E518</f>
        <v>0</v>
      </c>
      <c r="D524" s="1">
        <f>Forecast_Data!F518</f>
        <v>0</v>
      </c>
      <c r="E524" s="1">
        <f>Forecast_Data!G518</f>
        <v>1</v>
      </c>
      <c r="F524" s="1">
        <f>Forecast_Data!H518</f>
        <v>0</v>
      </c>
      <c r="G524" s="1">
        <f>Forecast_Data!I518</f>
        <v>0</v>
      </c>
      <c r="H524" s="1">
        <f>Forecast_Data!J518</f>
        <v>23</v>
      </c>
      <c r="I524" s="1">
        <f>Forecast_Data!K518</f>
        <v>1</v>
      </c>
      <c r="J524" s="1" t="str">
        <f>Forecast_Data!L518</f>
        <v>Lawrence Tynes</v>
      </c>
      <c r="K524" s="2">
        <f>$U$41+(VLOOKUP(J524,Estimates!$C$9:$F$35,4,FALSE)-$U$41)*VLOOKUP(J524,$T$45:$Z$80,5,FALSE)</f>
        <v>14.124612450223442</v>
      </c>
      <c r="L524" s="2">
        <f t="shared" si="42"/>
        <v>0.3306</v>
      </c>
      <c r="M524" s="13">
        <f t="shared" si="43"/>
        <v>0.98443307080957698</v>
      </c>
      <c r="N524" s="13">
        <f t="shared" si="44"/>
        <v>1.5566929190423018E-2</v>
      </c>
      <c r="O524" s="4">
        <f t="shared" si="45"/>
        <v>2.4232928441964423E-4</v>
      </c>
    </row>
    <row r="525" spans="1:15" x14ac:dyDescent="0.25">
      <c r="A525" s="1">
        <f>Forecast_Data!C519</f>
        <v>2012</v>
      </c>
      <c r="B525" s="1">
        <v>1</v>
      </c>
      <c r="C525" s="1">
        <f>Forecast_Data!E519</f>
        <v>0</v>
      </c>
      <c r="D525" s="1">
        <f>Forecast_Data!F519</f>
        <v>0</v>
      </c>
      <c r="E525" s="1">
        <f>Forecast_Data!G519</f>
        <v>1</v>
      </c>
      <c r="F525" s="1">
        <f>Forecast_Data!H519</f>
        <v>0</v>
      </c>
      <c r="G525" s="1">
        <f>Forecast_Data!I519</f>
        <v>0</v>
      </c>
      <c r="H525" s="1">
        <f>Forecast_Data!J519</f>
        <v>31</v>
      </c>
      <c r="I525" s="1">
        <f>Forecast_Data!K519</f>
        <v>1</v>
      </c>
      <c r="J525" s="1" t="str">
        <f>Forecast_Data!L519</f>
        <v>Lawrence Tynes</v>
      </c>
      <c r="K525" s="2">
        <f>$U$41+(VLOOKUP(J525,Estimates!$C$9:$F$35,4,FALSE)-$U$41)*VLOOKUP(J525,$T$45:$Z$80,5,FALSE)</f>
        <v>14.124612450223442</v>
      </c>
      <c r="L525" s="2">
        <f t="shared" si="42"/>
        <v>0.3306</v>
      </c>
      <c r="M525" s="13">
        <f t="shared" si="43"/>
        <v>0.93830662146790833</v>
      </c>
      <c r="N525" s="13">
        <f t="shared" si="44"/>
        <v>6.1693378532091669E-2</v>
      </c>
      <c r="O525" s="4">
        <f t="shared" si="45"/>
        <v>3.8060729547039493E-3</v>
      </c>
    </row>
    <row r="526" spans="1:15" x14ac:dyDescent="0.25">
      <c r="A526" s="1">
        <f>Forecast_Data!C520</f>
        <v>2012</v>
      </c>
      <c r="B526" s="1">
        <v>1</v>
      </c>
      <c r="C526" s="1">
        <f>Forecast_Data!E520</f>
        <v>0</v>
      </c>
      <c r="D526" s="1">
        <f>Forecast_Data!F520</f>
        <v>1</v>
      </c>
      <c r="E526" s="1">
        <f>Forecast_Data!G520</f>
        <v>1</v>
      </c>
      <c r="F526" s="1">
        <f>Forecast_Data!H520</f>
        <v>0</v>
      </c>
      <c r="G526" s="1">
        <f>Forecast_Data!I520</f>
        <v>0</v>
      </c>
      <c r="H526" s="1">
        <f>Forecast_Data!J520</f>
        <v>43</v>
      </c>
      <c r="I526" s="1">
        <f>Forecast_Data!K520</f>
        <v>1</v>
      </c>
      <c r="J526" s="1" t="str">
        <f>Forecast_Data!L520</f>
        <v>Lawrence Tynes</v>
      </c>
      <c r="K526" s="2">
        <f>$U$41+(VLOOKUP(J526,Estimates!$C$9:$F$35,4,FALSE)-$U$41)*VLOOKUP(J526,$T$45:$Z$80,5,FALSE)</f>
        <v>14.124612450223442</v>
      </c>
      <c r="L526" s="2">
        <f t="shared" si="42"/>
        <v>0.3306</v>
      </c>
      <c r="M526" s="13">
        <f t="shared" si="43"/>
        <v>0.74031858326192279</v>
      </c>
      <c r="N526" s="13">
        <f t="shared" si="44"/>
        <v>0.25968141673807721</v>
      </c>
      <c r="O526" s="4">
        <f t="shared" si="45"/>
        <v>6.743443819909492E-2</v>
      </c>
    </row>
    <row r="527" spans="1:15" x14ac:dyDescent="0.25">
      <c r="A527" s="1">
        <f>Forecast_Data!C521</f>
        <v>2012</v>
      </c>
      <c r="B527" s="1">
        <v>1</v>
      </c>
      <c r="C527" s="1">
        <f>Forecast_Data!E521</f>
        <v>0</v>
      </c>
      <c r="D527" s="1">
        <f>Forecast_Data!F521</f>
        <v>0</v>
      </c>
      <c r="E527" s="1">
        <f>Forecast_Data!G521</f>
        <v>0</v>
      </c>
      <c r="F527" s="1">
        <f>Forecast_Data!H521</f>
        <v>1</v>
      </c>
      <c r="G527" s="1">
        <f>Forecast_Data!I521</f>
        <v>0</v>
      </c>
      <c r="H527" s="1">
        <f>Forecast_Data!J521</f>
        <v>39</v>
      </c>
      <c r="I527" s="1">
        <f>Forecast_Data!K521</f>
        <v>1</v>
      </c>
      <c r="J527" s="1" t="str">
        <f>Forecast_Data!L521</f>
        <v>Lawrence Tynes</v>
      </c>
      <c r="K527" s="2">
        <f>$U$41+(VLOOKUP(J527,Estimates!$C$9:$F$35,4,FALSE)-$U$41)*VLOOKUP(J527,$T$45:$Z$80,5,FALSE)</f>
        <v>14.124612450223442</v>
      </c>
      <c r="L527" s="2">
        <f t="shared" si="42"/>
        <v>0.3306</v>
      </c>
      <c r="M527" s="13">
        <f t="shared" si="43"/>
        <v>0.85367649134002555</v>
      </c>
      <c r="N527" s="13">
        <f t="shared" si="44"/>
        <v>0.14632350865997445</v>
      </c>
      <c r="O527" s="4">
        <f t="shared" si="45"/>
        <v>2.1410569186565618E-2</v>
      </c>
    </row>
    <row r="528" spans="1:15" x14ac:dyDescent="0.25">
      <c r="A528" s="1">
        <f>Forecast_Data!C522</f>
        <v>2012</v>
      </c>
      <c r="B528" s="1">
        <v>1</v>
      </c>
      <c r="C528" s="1">
        <f>Forecast_Data!E522</f>
        <v>0</v>
      </c>
      <c r="D528" s="1">
        <f>Forecast_Data!F522</f>
        <v>0</v>
      </c>
      <c r="E528" s="1">
        <f>Forecast_Data!G522</f>
        <v>0</v>
      </c>
      <c r="F528" s="1">
        <f>Forecast_Data!H522</f>
        <v>1</v>
      </c>
      <c r="G528" s="1">
        <f>Forecast_Data!I522</f>
        <v>0</v>
      </c>
      <c r="H528" s="1">
        <f>Forecast_Data!J522</f>
        <v>43</v>
      </c>
      <c r="I528" s="1">
        <f>Forecast_Data!K522</f>
        <v>0</v>
      </c>
      <c r="J528" s="1" t="str">
        <f>Forecast_Data!L522</f>
        <v>Lawrence Tynes</v>
      </c>
      <c r="K528" s="2">
        <f>$U$41+(VLOOKUP(J528,Estimates!$C$9:$F$35,4,FALSE)-$U$41)*VLOOKUP(J528,$T$45:$Z$80,5,FALSE)</f>
        <v>14.124612450223442</v>
      </c>
      <c r="L528" s="2">
        <f t="shared" si="42"/>
        <v>0.3306</v>
      </c>
      <c r="M528" s="13">
        <f t="shared" si="43"/>
        <v>0.79853006068538346</v>
      </c>
      <c r="N528" s="13">
        <f t="shared" si="44"/>
        <v>-0.79853006068538346</v>
      </c>
      <c r="O528" s="4">
        <f t="shared" si="45"/>
        <v>0.63765025781820217</v>
      </c>
    </row>
    <row r="529" spans="1:15" x14ac:dyDescent="0.25">
      <c r="A529" s="1">
        <f>Forecast_Data!C523</f>
        <v>2012</v>
      </c>
      <c r="B529" s="1">
        <v>1</v>
      </c>
      <c r="C529" s="1">
        <f>Forecast_Data!E523</f>
        <v>0</v>
      </c>
      <c r="D529" s="1">
        <f>Forecast_Data!F523</f>
        <v>0</v>
      </c>
      <c r="E529" s="1">
        <f>Forecast_Data!G523</f>
        <v>0</v>
      </c>
      <c r="F529" s="1">
        <f>Forecast_Data!H523</f>
        <v>1</v>
      </c>
      <c r="G529" s="1">
        <f>Forecast_Data!I523</f>
        <v>0</v>
      </c>
      <c r="H529" s="1">
        <f>Forecast_Data!J523</f>
        <v>40</v>
      </c>
      <c r="I529" s="1">
        <f>Forecast_Data!K523</f>
        <v>1</v>
      </c>
      <c r="J529" s="1" t="str">
        <f>Forecast_Data!L523</f>
        <v>Lawrence Tynes</v>
      </c>
      <c r="K529" s="2">
        <f>$U$41+(VLOOKUP(J529,Estimates!$C$9:$F$35,4,FALSE)-$U$41)*VLOOKUP(J529,$T$45:$Z$80,5,FALSE)</f>
        <v>14.124612450223442</v>
      </c>
      <c r="L529" s="2">
        <f t="shared" si="42"/>
        <v>0.3306</v>
      </c>
      <c r="M529" s="13">
        <f t="shared" si="43"/>
        <v>0.84097032086961543</v>
      </c>
      <c r="N529" s="13">
        <f t="shared" si="44"/>
        <v>0.15902967913038457</v>
      </c>
      <c r="O529" s="4">
        <f t="shared" si="45"/>
        <v>2.5290438844313073E-2</v>
      </c>
    </row>
    <row r="530" spans="1:15" x14ac:dyDescent="0.25">
      <c r="A530" s="1">
        <f>Forecast_Data!C524</f>
        <v>2012</v>
      </c>
      <c r="B530" s="1">
        <v>1</v>
      </c>
      <c r="C530" s="1">
        <f>Forecast_Data!E524</f>
        <v>0</v>
      </c>
      <c r="D530" s="1">
        <f>Forecast_Data!F524</f>
        <v>0</v>
      </c>
      <c r="E530" s="1">
        <f>Forecast_Data!G524</f>
        <v>0</v>
      </c>
      <c r="F530" s="1">
        <f>Forecast_Data!H524</f>
        <v>1</v>
      </c>
      <c r="G530" s="1">
        <f>Forecast_Data!I524</f>
        <v>0</v>
      </c>
      <c r="H530" s="1">
        <f>Forecast_Data!J524</f>
        <v>35</v>
      </c>
      <c r="I530" s="1">
        <f>Forecast_Data!K524</f>
        <v>1</v>
      </c>
      <c r="J530" s="1" t="str">
        <f>Forecast_Data!L524</f>
        <v>Lawrence Tynes</v>
      </c>
      <c r="K530" s="2">
        <f>$U$41+(VLOOKUP(J530,Estimates!$C$9:$F$35,4,FALSE)-$U$41)*VLOOKUP(J530,$T$45:$Z$80,5,FALSE)</f>
        <v>14.124612450223442</v>
      </c>
      <c r="L530" s="2">
        <f t="shared" si="42"/>
        <v>0.3306</v>
      </c>
      <c r="M530" s="13">
        <f t="shared" si="43"/>
        <v>0.89899869008444044</v>
      </c>
      <c r="N530" s="13">
        <f t="shared" si="44"/>
        <v>0.10100130991555956</v>
      </c>
      <c r="O530" s="4">
        <f t="shared" si="45"/>
        <v>1.020126460465891E-2</v>
      </c>
    </row>
    <row r="531" spans="1:15" x14ac:dyDescent="0.25">
      <c r="A531" s="1">
        <f>Forecast_Data!C525</f>
        <v>2012</v>
      </c>
      <c r="B531" s="1">
        <v>1</v>
      </c>
      <c r="C531" s="1">
        <f>Forecast_Data!E525</f>
        <v>1</v>
      </c>
      <c r="D531" s="1">
        <f>Forecast_Data!F525</f>
        <v>1</v>
      </c>
      <c r="E531" s="1">
        <f>Forecast_Data!G525</f>
        <v>0</v>
      </c>
      <c r="F531" s="1">
        <f>Forecast_Data!H525</f>
        <v>0</v>
      </c>
      <c r="G531" s="1">
        <f>Forecast_Data!I525</f>
        <v>0</v>
      </c>
      <c r="H531" s="1">
        <f>Forecast_Data!J525</f>
        <v>36</v>
      </c>
      <c r="I531" s="1">
        <f>Forecast_Data!K525</f>
        <v>0</v>
      </c>
      <c r="J531" s="1" t="str">
        <f>Forecast_Data!L525</f>
        <v>Lawrence Tynes</v>
      </c>
      <c r="K531" s="2">
        <f>$U$41+(VLOOKUP(J531,Estimates!$C$9:$F$35,4,FALSE)-$U$41)*VLOOKUP(J531,$T$45:$Z$80,5,FALSE)</f>
        <v>14.124612450223442</v>
      </c>
      <c r="L531" s="2">
        <f t="shared" si="42"/>
        <v>0.3306</v>
      </c>
      <c r="M531" s="13">
        <f t="shared" si="43"/>
        <v>0.83771751452921539</v>
      </c>
      <c r="N531" s="13">
        <f t="shared" si="44"/>
        <v>-0.83771751452921539</v>
      </c>
      <c r="O531" s="4">
        <f t="shared" si="45"/>
        <v>0.7017706341490062</v>
      </c>
    </row>
    <row r="532" spans="1:15" x14ac:dyDescent="0.25">
      <c r="A532" s="1">
        <f>Forecast_Data!C526</f>
        <v>2012</v>
      </c>
      <c r="B532" s="1">
        <v>1</v>
      </c>
      <c r="C532" s="1">
        <f>Forecast_Data!E526</f>
        <v>1</v>
      </c>
      <c r="D532" s="1">
        <f>Forecast_Data!F526</f>
        <v>1</v>
      </c>
      <c r="E532" s="1">
        <f>Forecast_Data!G526</f>
        <v>0</v>
      </c>
      <c r="F532" s="1">
        <f>Forecast_Data!H526</f>
        <v>0</v>
      </c>
      <c r="G532" s="1">
        <f>Forecast_Data!I526</f>
        <v>0</v>
      </c>
      <c r="H532" s="1">
        <f>Forecast_Data!J526</f>
        <v>39</v>
      </c>
      <c r="I532" s="1">
        <f>Forecast_Data!K526</f>
        <v>1</v>
      </c>
      <c r="J532" s="1" t="str">
        <f>Forecast_Data!L526</f>
        <v>Lawrence Tynes</v>
      </c>
      <c r="K532" s="2">
        <f>$U$41+(VLOOKUP(J532,Estimates!$C$9:$F$35,4,FALSE)-$U$41)*VLOOKUP(J532,$T$45:$Z$80,5,FALSE)</f>
        <v>14.124612450223442</v>
      </c>
      <c r="L532" s="2">
        <f t="shared" si="42"/>
        <v>0.3306</v>
      </c>
      <c r="M532" s="13">
        <f t="shared" si="43"/>
        <v>0.79089448498219705</v>
      </c>
      <c r="N532" s="13">
        <f t="shared" si="44"/>
        <v>0.20910551501780295</v>
      </c>
      <c r="O532" s="4">
        <f t="shared" si="45"/>
        <v>4.3725116410860611E-2</v>
      </c>
    </row>
    <row r="533" spans="1:15" x14ac:dyDescent="0.25">
      <c r="A533" s="1">
        <f>Forecast_Data!C527</f>
        <v>2012</v>
      </c>
      <c r="B533" s="1">
        <v>1</v>
      </c>
      <c r="C533" s="1">
        <f>Forecast_Data!E527</f>
        <v>0</v>
      </c>
      <c r="D533" s="1">
        <f>Forecast_Data!F527</f>
        <v>0</v>
      </c>
      <c r="E533" s="1">
        <f>Forecast_Data!G527</f>
        <v>0</v>
      </c>
      <c r="F533" s="1">
        <f>Forecast_Data!H527</f>
        <v>0</v>
      </c>
      <c r="G533" s="1">
        <f>Forecast_Data!I527</f>
        <v>0</v>
      </c>
      <c r="H533" s="1">
        <f>Forecast_Data!J527</f>
        <v>37</v>
      </c>
      <c r="I533" s="1">
        <f>Forecast_Data!K527</f>
        <v>1</v>
      </c>
      <c r="J533" s="1" t="str">
        <f>Forecast_Data!L527</f>
        <v>Matt Bryant</v>
      </c>
      <c r="K533" s="2">
        <f>$U$41+(VLOOKUP(J533,Estimates!$C$9:$F$35,4,FALSE)-$U$41)*VLOOKUP(J533,$T$45:$Z$80,5,FALSE)</f>
        <v>14.205038810432454</v>
      </c>
      <c r="L533" s="2">
        <f t="shared" si="42"/>
        <v>0.3306</v>
      </c>
      <c r="M533" s="13">
        <f t="shared" si="43"/>
        <v>0.9072972099455735</v>
      </c>
      <c r="N533" s="13">
        <f t="shared" si="44"/>
        <v>9.2702790054426498E-2</v>
      </c>
      <c r="O533" s="4">
        <f t="shared" si="45"/>
        <v>8.5938072838750764E-3</v>
      </c>
    </row>
    <row r="534" spans="1:15" x14ac:dyDescent="0.25">
      <c r="A534" s="1">
        <f>Forecast_Data!C528</f>
        <v>2012</v>
      </c>
      <c r="B534" s="1">
        <v>1</v>
      </c>
      <c r="C534" s="1">
        <f>Forecast_Data!E528</f>
        <v>0</v>
      </c>
      <c r="D534" s="1">
        <f>Forecast_Data!F528</f>
        <v>0</v>
      </c>
      <c r="E534" s="1">
        <f>Forecast_Data!G528</f>
        <v>0</v>
      </c>
      <c r="F534" s="1">
        <f>Forecast_Data!H528</f>
        <v>0</v>
      </c>
      <c r="G534" s="1">
        <f>Forecast_Data!I528</f>
        <v>0</v>
      </c>
      <c r="H534" s="1">
        <f>Forecast_Data!J528</f>
        <v>42</v>
      </c>
      <c r="I534" s="1">
        <f>Forecast_Data!K528</f>
        <v>1</v>
      </c>
      <c r="J534" s="1" t="str">
        <f>Forecast_Data!L528</f>
        <v>Matt Bryant</v>
      </c>
      <c r="K534" s="2">
        <f>$U$41+(VLOOKUP(J534,Estimates!$C$9:$F$35,4,FALSE)-$U$41)*VLOOKUP(J534,$T$45:$Z$80,5,FALSE)</f>
        <v>14.205038810432454</v>
      </c>
      <c r="L534" s="2">
        <f t="shared" si="42"/>
        <v>0.3306</v>
      </c>
      <c r="M534" s="13">
        <f t="shared" si="43"/>
        <v>0.8564675990561158</v>
      </c>
      <c r="N534" s="13">
        <f t="shared" si="44"/>
        <v>0.1435324009438842</v>
      </c>
      <c r="O534" s="4">
        <f t="shared" si="45"/>
        <v>2.060155012071593E-2</v>
      </c>
    </row>
    <row r="535" spans="1:15" x14ac:dyDescent="0.25">
      <c r="A535" s="1">
        <f>Forecast_Data!C529</f>
        <v>2012</v>
      </c>
      <c r="B535" s="1">
        <v>1</v>
      </c>
      <c r="C535" s="1">
        <f>Forecast_Data!E529</f>
        <v>0</v>
      </c>
      <c r="D535" s="1">
        <f>Forecast_Data!F529</f>
        <v>0</v>
      </c>
      <c r="E535" s="1">
        <f>Forecast_Data!G529</f>
        <v>0</v>
      </c>
      <c r="F535" s="1">
        <f>Forecast_Data!H529</f>
        <v>0</v>
      </c>
      <c r="G535" s="1">
        <f>Forecast_Data!I529</f>
        <v>0</v>
      </c>
      <c r="H535" s="1">
        <f>Forecast_Data!J529</f>
        <v>41</v>
      </c>
      <c r="I535" s="1">
        <f>Forecast_Data!K529</f>
        <v>1</v>
      </c>
      <c r="J535" s="1" t="str">
        <f>Forecast_Data!L529</f>
        <v>Matt Bryant</v>
      </c>
      <c r="K535" s="2">
        <f>$U$41+(VLOOKUP(J535,Estimates!$C$9:$F$35,4,FALSE)-$U$41)*VLOOKUP(J535,$T$45:$Z$80,5,FALSE)</f>
        <v>14.205038810432454</v>
      </c>
      <c r="L535" s="2">
        <f t="shared" si="42"/>
        <v>0.3306</v>
      </c>
      <c r="M535" s="13">
        <f t="shared" si="43"/>
        <v>0.86785611838773402</v>
      </c>
      <c r="N535" s="13">
        <f t="shared" si="44"/>
        <v>0.13214388161226598</v>
      </c>
      <c r="O535" s="4">
        <f t="shared" si="45"/>
        <v>1.7462005447556567E-2</v>
      </c>
    </row>
    <row r="536" spans="1:15" x14ac:dyDescent="0.25">
      <c r="A536" s="1">
        <f>Forecast_Data!C530</f>
        <v>2012</v>
      </c>
      <c r="B536" s="1">
        <v>1</v>
      </c>
      <c r="C536" s="1">
        <f>Forecast_Data!E530</f>
        <v>0</v>
      </c>
      <c r="D536" s="1">
        <f>Forecast_Data!F530</f>
        <v>0</v>
      </c>
      <c r="E536" s="1">
        <f>Forecast_Data!G530</f>
        <v>0</v>
      </c>
      <c r="F536" s="1">
        <f>Forecast_Data!H530</f>
        <v>0</v>
      </c>
      <c r="G536" s="1">
        <f>Forecast_Data!I530</f>
        <v>0</v>
      </c>
      <c r="H536" s="1">
        <f>Forecast_Data!J530</f>
        <v>33</v>
      </c>
      <c r="I536" s="1">
        <f>Forecast_Data!K530</f>
        <v>1</v>
      </c>
      <c r="J536" s="1" t="str">
        <f>Forecast_Data!L530</f>
        <v>Matt Bryant</v>
      </c>
      <c r="K536" s="2">
        <f>$U$41+(VLOOKUP(J536,Estimates!$C$9:$F$35,4,FALSE)-$U$41)*VLOOKUP(J536,$T$45:$Z$80,5,FALSE)</f>
        <v>14.205038810432454</v>
      </c>
      <c r="L536" s="2">
        <f t="shared" si="42"/>
        <v>0.3306</v>
      </c>
      <c r="M536" s="13">
        <f t="shared" si="43"/>
        <v>0.93923820859314311</v>
      </c>
      <c r="N536" s="13">
        <f t="shared" si="44"/>
        <v>6.0761791406856891E-2</v>
      </c>
      <c r="O536" s="4">
        <f t="shared" si="45"/>
        <v>3.691995294970388E-3</v>
      </c>
    </row>
    <row r="537" spans="1:15" x14ac:dyDescent="0.25">
      <c r="A537" s="1">
        <f>Forecast_Data!C531</f>
        <v>2012</v>
      </c>
      <c r="B537" s="1">
        <v>1</v>
      </c>
      <c r="C537" s="1">
        <f>Forecast_Data!E531</f>
        <v>0</v>
      </c>
      <c r="D537" s="1">
        <f>Forecast_Data!F531</f>
        <v>0</v>
      </c>
      <c r="E537" s="1">
        <f>Forecast_Data!G531</f>
        <v>0</v>
      </c>
      <c r="F537" s="1">
        <f>Forecast_Data!H531</f>
        <v>0</v>
      </c>
      <c r="G537" s="1">
        <f>Forecast_Data!I531</f>
        <v>0</v>
      </c>
      <c r="H537" s="1">
        <f>Forecast_Data!J531</f>
        <v>40</v>
      </c>
      <c r="I537" s="1">
        <f>Forecast_Data!K531</f>
        <v>1</v>
      </c>
      <c r="J537" s="1" t="str">
        <f>Forecast_Data!L531</f>
        <v>Matt Bryant</v>
      </c>
      <c r="K537" s="2">
        <f>$U$41+(VLOOKUP(J537,Estimates!$C$9:$F$35,4,FALSE)-$U$41)*VLOOKUP(J537,$T$45:$Z$80,5,FALSE)</f>
        <v>14.205038810432454</v>
      </c>
      <c r="L537" s="2">
        <f t="shared" si="42"/>
        <v>0.3306</v>
      </c>
      <c r="M537" s="13">
        <f t="shared" si="43"/>
        <v>0.87855950712238495</v>
      </c>
      <c r="N537" s="13">
        <f t="shared" si="44"/>
        <v>0.12144049287761505</v>
      </c>
      <c r="O537" s="4">
        <f t="shared" si="45"/>
        <v>1.4747793310358071E-2</v>
      </c>
    </row>
    <row r="538" spans="1:15" x14ac:dyDescent="0.25">
      <c r="A538" s="1">
        <f>Forecast_Data!C532</f>
        <v>2012</v>
      </c>
      <c r="B538" s="1">
        <v>1</v>
      </c>
      <c r="C538" s="1">
        <f>Forecast_Data!E532</f>
        <v>0</v>
      </c>
      <c r="D538" s="1">
        <f>Forecast_Data!F532</f>
        <v>0</v>
      </c>
      <c r="E538" s="1">
        <f>Forecast_Data!G532</f>
        <v>0</v>
      </c>
      <c r="F538" s="1">
        <f>Forecast_Data!H532</f>
        <v>0</v>
      </c>
      <c r="G538" s="1">
        <f>Forecast_Data!I532</f>
        <v>0</v>
      </c>
      <c r="H538" s="1">
        <f>Forecast_Data!J532</f>
        <v>43</v>
      </c>
      <c r="I538" s="1">
        <f>Forecast_Data!K532</f>
        <v>0</v>
      </c>
      <c r="J538" s="1" t="str">
        <f>Forecast_Data!L532</f>
        <v>Matt Bryant</v>
      </c>
      <c r="K538" s="2">
        <f>$U$41+(VLOOKUP(J538,Estimates!$C$9:$F$35,4,FALSE)-$U$41)*VLOOKUP(J538,$T$45:$Z$80,5,FALSE)</f>
        <v>14.205038810432454</v>
      </c>
      <c r="L538" s="2">
        <f t="shared" si="42"/>
        <v>0.3306</v>
      </c>
      <c r="M538" s="13">
        <f t="shared" si="43"/>
        <v>0.844293344459633</v>
      </c>
      <c r="N538" s="13">
        <f t="shared" si="44"/>
        <v>-0.844293344459633</v>
      </c>
      <c r="O538" s="4">
        <f t="shared" si="45"/>
        <v>0.71283125149883253</v>
      </c>
    </row>
    <row r="539" spans="1:15" x14ac:dyDescent="0.25">
      <c r="A539" s="1">
        <f>Forecast_Data!C533</f>
        <v>2012</v>
      </c>
      <c r="B539" s="1">
        <v>1</v>
      </c>
      <c r="C539" s="1">
        <f>Forecast_Data!E533</f>
        <v>0</v>
      </c>
      <c r="D539" s="1">
        <f>Forecast_Data!F533</f>
        <v>0</v>
      </c>
      <c r="E539" s="1">
        <f>Forecast_Data!G533</f>
        <v>0</v>
      </c>
      <c r="F539" s="1">
        <f>Forecast_Data!H533</f>
        <v>0</v>
      </c>
      <c r="G539" s="1">
        <f>Forecast_Data!I533</f>
        <v>0</v>
      </c>
      <c r="H539" s="1">
        <f>Forecast_Data!J533</f>
        <v>41</v>
      </c>
      <c r="I539" s="1">
        <f>Forecast_Data!K533</f>
        <v>1</v>
      </c>
      <c r="J539" s="1" t="str">
        <f>Forecast_Data!L533</f>
        <v>Matt Bryant</v>
      </c>
      <c r="K539" s="2">
        <f>$U$41+(VLOOKUP(J539,Estimates!$C$9:$F$35,4,FALSE)-$U$41)*VLOOKUP(J539,$T$45:$Z$80,5,FALSE)</f>
        <v>14.205038810432454</v>
      </c>
      <c r="L539" s="2">
        <f t="shared" si="42"/>
        <v>0.3306</v>
      </c>
      <c r="M539" s="13">
        <f t="shared" si="43"/>
        <v>0.86785611838773402</v>
      </c>
      <c r="N539" s="13">
        <f t="shared" si="44"/>
        <v>0.13214388161226598</v>
      </c>
      <c r="O539" s="4">
        <f t="shared" si="45"/>
        <v>1.7462005447556567E-2</v>
      </c>
    </row>
    <row r="540" spans="1:15" x14ac:dyDescent="0.25">
      <c r="A540" s="1">
        <f>Forecast_Data!C534</f>
        <v>2012</v>
      </c>
      <c r="B540" s="1">
        <v>1</v>
      </c>
      <c r="C540" s="1">
        <f>Forecast_Data!E534</f>
        <v>0</v>
      </c>
      <c r="D540" s="1">
        <f>Forecast_Data!F534</f>
        <v>0</v>
      </c>
      <c r="E540" s="1">
        <f>Forecast_Data!G534</f>
        <v>0</v>
      </c>
      <c r="F540" s="1">
        <f>Forecast_Data!H534</f>
        <v>0</v>
      </c>
      <c r="G540" s="1">
        <f>Forecast_Data!I534</f>
        <v>0</v>
      </c>
      <c r="H540" s="1">
        <f>Forecast_Data!J534</f>
        <v>20</v>
      </c>
      <c r="I540" s="1">
        <f>Forecast_Data!K534</f>
        <v>1</v>
      </c>
      <c r="J540" s="1" t="str">
        <f>Forecast_Data!L534</f>
        <v>Matt Bryant</v>
      </c>
      <c r="K540" s="2">
        <f>$U$41+(VLOOKUP(J540,Estimates!$C$9:$F$35,4,FALSE)-$U$41)*VLOOKUP(J540,$T$45:$Z$80,5,FALSE)</f>
        <v>14.205038810432454</v>
      </c>
      <c r="L540" s="2">
        <f t="shared" si="42"/>
        <v>0.3306</v>
      </c>
      <c r="M540" s="13">
        <f t="shared" si="43"/>
        <v>0.99431014593382772</v>
      </c>
      <c r="N540" s="13">
        <f t="shared" si="44"/>
        <v>5.6898540661722841E-3</v>
      </c>
      <c r="O540" s="4">
        <f t="shared" si="45"/>
        <v>3.2374439294337274E-5</v>
      </c>
    </row>
    <row r="541" spans="1:15" x14ac:dyDescent="0.25">
      <c r="A541" s="1">
        <f>Forecast_Data!C535</f>
        <v>2012</v>
      </c>
      <c r="B541" s="1">
        <v>1</v>
      </c>
      <c r="C541" s="1">
        <f>Forecast_Data!E535</f>
        <v>0</v>
      </c>
      <c r="D541" s="1">
        <f>Forecast_Data!F535</f>
        <v>0</v>
      </c>
      <c r="E541" s="1">
        <f>Forecast_Data!G535</f>
        <v>0</v>
      </c>
      <c r="F541" s="1">
        <f>Forecast_Data!H535</f>
        <v>0</v>
      </c>
      <c r="G541" s="1">
        <f>Forecast_Data!I535</f>
        <v>0</v>
      </c>
      <c r="H541" s="1">
        <f>Forecast_Data!J535</f>
        <v>55</v>
      </c>
      <c r="I541" s="1">
        <f>Forecast_Data!K535</f>
        <v>1</v>
      </c>
      <c r="J541" s="1" t="str">
        <f>Forecast_Data!L535</f>
        <v>Matt Bryant</v>
      </c>
      <c r="K541" s="2">
        <f>$U$41+(VLOOKUP(J541,Estimates!$C$9:$F$35,4,FALSE)-$U$41)*VLOOKUP(J541,$T$45:$Z$80,5,FALSE)</f>
        <v>14.205038810432454</v>
      </c>
      <c r="L541" s="2">
        <f t="shared" si="42"/>
        <v>0.3306</v>
      </c>
      <c r="M541" s="13">
        <f t="shared" si="43"/>
        <v>0.57442987418916991</v>
      </c>
      <c r="N541" s="13">
        <f t="shared" si="44"/>
        <v>0.42557012581083009</v>
      </c>
      <c r="O541" s="4">
        <f t="shared" si="45"/>
        <v>0.18110993198264574</v>
      </c>
    </row>
    <row r="542" spans="1:15" x14ac:dyDescent="0.25">
      <c r="A542" s="1">
        <f>Forecast_Data!C536</f>
        <v>2012</v>
      </c>
      <c r="B542" s="1">
        <v>1</v>
      </c>
      <c r="C542" s="1">
        <f>Forecast_Data!E536</f>
        <v>0</v>
      </c>
      <c r="D542" s="1">
        <f>Forecast_Data!F536</f>
        <v>0</v>
      </c>
      <c r="E542" s="1">
        <f>Forecast_Data!G536</f>
        <v>0</v>
      </c>
      <c r="F542" s="1">
        <f>Forecast_Data!H536</f>
        <v>0</v>
      </c>
      <c r="G542" s="1">
        <f>Forecast_Data!I536</f>
        <v>0</v>
      </c>
      <c r="H542" s="1">
        <f>Forecast_Data!J536</f>
        <v>37</v>
      </c>
      <c r="I542" s="1">
        <f>Forecast_Data!K536</f>
        <v>0</v>
      </c>
      <c r="J542" s="1" t="str">
        <f>Forecast_Data!L536</f>
        <v>Matt Bryant</v>
      </c>
      <c r="K542" s="2">
        <f>$U$41+(VLOOKUP(J542,Estimates!$C$9:$F$35,4,FALSE)-$U$41)*VLOOKUP(J542,$T$45:$Z$80,5,FALSE)</f>
        <v>14.205038810432454</v>
      </c>
      <c r="L542" s="2">
        <f t="shared" si="42"/>
        <v>0.3306</v>
      </c>
      <c r="M542" s="13">
        <f t="shared" si="43"/>
        <v>0.9072972099455735</v>
      </c>
      <c r="N542" s="13">
        <f t="shared" si="44"/>
        <v>-0.9072972099455735</v>
      </c>
      <c r="O542" s="4">
        <f t="shared" si="45"/>
        <v>0.82318822717502205</v>
      </c>
    </row>
    <row r="543" spans="1:15" x14ac:dyDescent="0.25">
      <c r="A543" s="1">
        <f>Forecast_Data!C537</f>
        <v>2012</v>
      </c>
      <c r="B543" s="1">
        <v>1</v>
      </c>
      <c r="C543" s="1">
        <f>Forecast_Data!E537</f>
        <v>0</v>
      </c>
      <c r="D543" s="1">
        <f>Forecast_Data!F537</f>
        <v>0</v>
      </c>
      <c r="E543" s="1">
        <f>Forecast_Data!G537</f>
        <v>0</v>
      </c>
      <c r="F543" s="1">
        <f>Forecast_Data!H537</f>
        <v>0</v>
      </c>
      <c r="G543" s="1">
        <f>Forecast_Data!I537</f>
        <v>0</v>
      </c>
      <c r="H543" s="1">
        <f>Forecast_Data!J537</f>
        <v>45</v>
      </c>
      <c r="I543" s="1">
        <f>Forecast_Data!K537</f>
        <v>1</v>
      </c>
      <c r="J543" s="1" t="str">
        <f>Forecast_Data!L537</f>
        <v>Matt Bryant</v>
      </c>
      <c r="K543" s="2">
        <f>$U$41+(VLOOKUP(J543,Estimates!$C$9:$F$35,4,FALSE)-$U$41)*VLOOKUP(J543,$T$45:$Z$80,5,FALSE)</f>
        <v>14.205038810432454</v>
      </c>
      <c r="L543" s="2">
        <f t="shared" si="42"/>
        <v>0.3306</v>
      </c>
      <c r="M543" s="13">
        <f t="shared" si="43"/>
        <v>0.8170862434532109</v>
      </c>
      <c r="N543" s="13">
        <f t="shared" si="44"/>
        <v>0.1829137565467891</v>
      </c>
      <c r="O543" s="4">
        <f t="shared" si="45"/>
        <v>3.3457442334058028E-2</v>
      </c>
    </row>
    <row r="544" spans="1:15" x14ac:dyDescent="0.25">
      <c r="A544" s="1">
        <f>Forecast_Data!C538</f>
        <v>2012</v>
      </c>
      <c r="B544" s="1">
        <v>1</v>
      </c>
      <c r="C544" s="1">
        <f>Forecast_Data!E538</f>
        <v>0</v>
      </c>
      <c r="D544" s="1">
        <f>Forecast_Data!F538</f>
        <v>0</v>
      </c>
      <c r="E544" s="1">
        <f>Forecast_Data!G538</f>
        <v>0</v>
      </c>
      <c r="F544" s="1">
        <f>Forecast_Data!H538</f>
        <v>0</v>
      </c>
      <c r="G544" s="1">
        <f>Forecast_Data!I538</f>
        <v>0</v>
      </c>
      <c r="H544" s="1">
        <f>Forecast_Data!J538</f>
        <v>46</v>
      </c>
      <c r="I544" s="1">
        <f>Forecast_Data!K538</f>
        <v>1</v>
      </c>
      <c r="J544" s="1" t="str">
        <f>Forecast_Data!L538</f>
        <v>Matt Bryant</v>
      </c>
      <c r="K544" s="2">
        <f>$U$41+(VLOOKUP(J544,Estimates!$C$9:$F$35,4,FALSE)-$U$41)*VLOOKUP(J544,$T$45:$Z$80,5,FALSE)</f>
        <v>14.205038810432454</v>
      </c>
      <c r="L544" s="2">
        <f t="shared" si="42"/>
        <v>0.3306</v>
      </c>
      <c r="M544" s="13">
        <f t="shared" si="43"/>
        <v>0.80175038127094245</v>
      </c>
      <c r="N544" s="13">
        <f t="shared" si="44"/>
        <v>0.19824961872905755</v>
      </c>
      <c r="O544" s="4">
        <f t="shared" si="45"/>
        <v>3.9302911326216688E-2</v>
      </c>
    </row>
    <row r="545" spans="1:15" x14ac:dyDescent="0.25">
      <c r="A545" s="1">
        <f>Forecast_Data!C539</f>
        <v>2012</v>
      </c>
      <c r="B545" s="1">
        <v>1</v>
      </c>
      <c r="C545" s="1">
        <f>Forecast_Data!E539</f>
        <v>0</v>
      </c>
      <c r="D545" s="1">
        <f>Forecast_Data!F539</f>
        <v>0</v>
      </c>
      <c r="E545" s="1">
        <f>Forecast_Data!G539</f>
        <v>0</v>
      </c>
      <c r="F545" s="1">
        <f>Forecast_Data!H539</f>
        <v>0</v>
      </c>
      <c r="G545" s="1">
        <f>Forecast_Data!I539</f>
        <v>0</v>
      </c>
      <c r="H545" s="1">
        <f>Forecast_Data!J539</f>
        <v>43</v>
      </c>
      <c r="I545" s="1">
        <f>Forecast_Data!K539</f>
        <v>0</v>
      </c>
      <c r="J545" s="1" t="str">
        <f>Forecast_Data!L539</f>
        <v>Matt Bryant</v>
      </c>
      <c r="K545" s="2">
        <f>$U$41+(VLOOKUP(J545,Estimates!$C$9:$F$35,4,FALSE)-$U$41)*VLOOKUP(J545,$T$45:$Z$80,5,FALSE)</f>
        <v>14.205038810432454</v>
      </c>
      <c r="L545" s="2">
        <f t="shared" si="42"/>
        <v>0.3306</v>
      </c>
      <c r="M545" s="13">
        <f t="shared" si="43"/>
        <v>0.844293344459633</v>
      </c>
      <c r="N545" s="13">
        <f t="shared" si="44"/>
        <v>-0.844293344459633</v>
      </c>
      <c r="O545" s="4">
        <f t="shared" si="45"/>
        <v>0.71283125149883253</v>
      </c>
    </row>
    <row r="546" spans="1:15" x14ac:dyDescent="0.25">
      <c r="A546" s="1">
        <f>Forecast_Data!C540</f>
        <v>2012</v>
      </c>
      <c r="B546" s="1">
        <v>1</v>
      </c>
      <c r="C546" s="1">
        <f>Forecast_Data!E540</f>
        <v>0</v>
      </c>
      <c r="D546" s="1">
        <f>Forecast_Data!F540</f>
        <v>0</v>
      </c>
      <c r="E546" s="1">
        <f>Forecast_Data!G540</f>
        <v>0</v>
      </c>
      <c r="F546" s="1">
        <f>Forecast_Data!H540</f>
        <v>0</v>
      </c>
      <c r="G546" s="1">
        <f>Forecast_Data!I540</f>
        <v>0</v>
      </c>
      <c r="H546" s="1">
        <f>Forecast_Data!J540</f>
        <v>36</v>
      </c>
      <c r="I546" s="1">
        <f>Forecast_Data!K540</f>
        <v>1</v>
      </c>
      <c r="J546" s="1" t="str">
        <f>Forecast_Data!L540</f>
        <v>Matt Bryant</v>
      </c>
      <c r="K546" s="2">
        <f>$U$41+(VLOOKUP(J546,Estimates!$C$9:$F$35,4,FALSE)-$U$41)*VLOOKUP(J546,$T$45:$Z$80,5,FALSE)</f>
        <v>14.205038810432454</v>
      </c>
      <c r="L546" s="2">
        <f t="shared" si="42"/>
        <v>0.3306</v>
      </c>
      <c r="M546" s="13">
        <f t="shared" si="43"/>
        <v>0.91591865874565914</v>
      </c>
      <c r="N546" s="13">
        <f t="shared" si="44"/>
        <v>8.4081341254340858E-2</v>
      </c>
      <c r="O546" s="4">
        <f t="shared" si="45"/>
        <v>7.0696719471289218E-3</v>
      </c>
    </row>
    <row r="547" spans="1:15" x14ac:dyDescent="0.25">
      <c r="A547" s="1">
        <f>Forecast_Data!C541</f>
        <v>2012</v>
      </c>
      <c r="B547" s="1">
        <v>1</v>
      </c>
      <c r="C547" s="1">
        <f>Forecast_Data!E541</f>
        <v>0</v>
      </c>
      <c r="D547" s="1">
        <f>Forecast_Data!F541</f>
        <v>0</v>
      </c>
      <c r="E547" s="1">
        <f>Forecast_Data!G541</f>
        <v>0</v>
      </c>
      <c r="F547" s="1">
        <f>Forecast_Data!H541</f>
        <v>0</v>
      </c>
      <c r="G547" s="1">
        <f>Forecast_Data!I541</f>
        <v>0</v>
      </c>
      <c r="H547" s="1">
        <f>Forecast_Data!J541</f>
        <v>32</v>
      </c>
      <c r="I547" s="1">
        <f>Forecast_Data!K541</f>
        <v>1</v>
      </c>
      <c r="J547" s="1" t="str">
        <f>Forecast_Data!L541</f>
        <v>Matt Bryant</v>
      </c>
      <c r="K547" s="2">
        <f>$U$41+(VLOOKUP(J547,Estimates!$C$9:$F$35,4,FALSE)-$U$41)*VLOOKUP(J547,$T$45:$Z$80,5,FALSE)</f>
        <v>14.205038810432454</v>
      </c>
      <c r="L547" s="2">
        <f t="shared" si="42"/>
        <v>0.3306</v>
      </c>
      <c r="M547" s="13">
        <f t="shared" si="43"/>
        <v>0.94617389870847757</v>
      </c>
      <c r="N547" s="13">
        <f t="shared" si="44"/>
        <v>5.3826101291522432E-2</v>
      </c>
      <c r="O547" s="4">
        <f t="shared" si="45"/>
        <v>2.897249180245233E-3</v>
      </c>
    </row>
    <row r="548" spans="1:15" x14ac:dyDescent="0.25">
      <c r="A548" s="1">
        <f>Forecast_Data!C542</f>
        <v>2012</v>
      </c>
      <c r="B548" s="1">
        <v>1</v>
      </c>
      <c r="C548" s="1">
        <f>Forecast_Data!E542</f>
        <v>0</v>
      </c>
      <c r="D548" s="1">
        <f>Forecast_Data!F542</f>
        <v>0</v>
      </c>
      <c r="E548" s="1">
        <f>Forecast_Data!G542</f>
        <v>0</v>
      </c>
      <c r="F548" s="1">
        <f>Forecast_Data!H542</f>
        <v>0</v>
      </c>
      <c r="G548" s="1">
        <f>Forecast_Data!I542</f>
        <v>0</v>
      </c>
      <c r="H548" s="1">
        <f>Forecast_Data!J542</f>
        <v>37</v>
      </c>
      <c r="I548" s="1">
        <f>Forecast_Data!K542</f>
        <v>1</v>
      </c>
      <c r="J548" s="1" t="str">
        <f>Forecast_Data!L542</f>
        <v>Matt Bryant</v>
      </c>
      <c r="K548" s="2">
        <f>$U$41+(VLOOKUP(J548,Estimates!$C$9:$F$35,4,FALSE)-$U$41)*VLOOKUP(J548,$T$45:$Z$80,5,FALSE)</f>
        <v>14.205038810432454</v>
      </c>
      <c r="L548" s="2">
        <f t="shared" si="42"/>
        <v>0.3306</v>
      </c>
      <c r="M548" s="13">
        <f t="shared" si="43"/>
        <v>0.9072972099455735</v>
      </c>
      <c r="N548" s="13">
        <f t="shared" si="44"/>
        <v>9.2702790054426498E-2</v>
      </c>
      <c r="O548" s="4">
        <f t="shared" si="45"/>
        <v>8.5938072838750764E-3</v>
      </c>
    </row>
    <row r="549" spans="1:15" x14ac:dyDescent="0.25">
      <c r="A549" s="1">
        <f>Forecast_Data!C543</f>
        <v>2012</v>
      </c>
      <c r="B549" s="1">
        <v>1</v>
      </c>
      <c r="C549" s="1">
        <f>Forecast_Data!E543</f>
        <v>0</v>
      </c>
      <c r="D549" s="1">
        <f>Forecast_Data!F543</f>
        <v>0</v>
      </c>
      <c r="E549" s="1">
        <f>Forecast_Data!G543</f>
        <v>0</v>
      </c>
      <c r="F549" s="1">
        <f>Forecast_Data!H543</f>
        <v>0</v>
      </c>
      <c r="G549" s="1">
        <f>Forecast_Data!I543</f>
        <v>0</v>
      </c>
      <c r="H549" s="1">
        <f>Forecast_Data!J543</f>
        <v>20</v>
      </c>
      <c r="I549" s="1">
        <f>Forecast_Data!K543</f>
        <v>1</v>
      </c>
      <c r="J549" s="1" t="str">
        <f>Forecast_Data!L543</f>
        <v>Matt Bryant</v>
      </c>
      <c r="K549" s="2">
        <f>$U$41+(VLOOKUP(J549,Estimates!$C$9:$F$35,4,FALSE)-$U$41)*VLOOKUP(J549,$T$45:$Z$80,5,FALSE)</f>
        <v>14.205038810432454</v>
      </c>
      <c r="L549" s="2">
        <f t="shared" si="42"/>
        <v>0.3306</v>
      </c>
      <c r="M549" s="13">
        <f t="shared" si="43"/>
        <v>0.99431014593382772</v>
      </c>
      <c r="N549" s="13">
        <f t="shared" si="44"/>
        <v>5.6898540661722841E-3</v>
      </c>
      <c r="O549" s="4">
        <f t="shared" si="45"/>
        <v>3.2374439294337274E-5</v>
      </c>
    </row>
    <row r="550" spans="1:15" x14ac:dyDescent="0.25">
      <c r="A550" s="1">
        <f>Forecast_Data!C544</f>
        <v>2012</v>
      </c>
      <c r="B550" s="1">
        <v>1</v>
      </c>
      <c r="C550" s="1">
        <f>Forecast_Data!E544</f>
        <v>0</v>
      </c>
      <c r="D550" s="1">
        <f>Forecast_Data!F544</f>
        <v>0</v>
      </c>
      <c r="E550" s="1">
        <f>Forecast_Data!G544</f>
        <v>0</v>
      </c>
      <c r="F550" s="1">
        <f>Forecast_Data!H544</f>
        <v>0</v>
      </c>
      <c r="G550" s="1">
        <f>Forecast_Data!I544</f>
        <v>0</v>
      </c>
      <c r="H550" s="1">
        <f>Forecast_Data!J544</f>
        <v>51</v>
      </c>
      <c r="I550" s="1">
        <f>Forecast_Data!K544</f>
        <v>1</v>
      </c>
      <c r="J550" s="1" t="str">
        <f>Forecast_Data!L544</f>
        <v>Matt Bryant</v>
      </c>
      <c r="K550" s="2">
        <f>$U$41+(VLOOKUP(J550,Estimates!$C$9:$F$35,4,FALSE)-$U$41)*VLOOKUP(J550,$T$45:$Z$80,5,FALSE)</f>
        <v>14.205038810432454</v>
      </c>
      <c r="L550" s="2">
        <f t="shared" si="42"/>
        <v>0.3306</v>
      </c>
      <c r="M550" s="13">
        <f t="shared" si="43"/>
        <v>0.69983339425053803</v>
      </c>
      <c r="N550" s="13">
        <f t="shared" si="44"/>
        <v>0.30016660574946197</v>
      </c>
      <c r="O550" s="4">
        <f t="shared" si="45"/>
        <v>9.0099991207152938E-2</v>
      </c>
    </row>
    <row r="551" spans="1:15" x14ac:dyDescent="0.25">
      <c r="A551" s="1">
        <f>Forecast_Data!C545</f>
        <v>2012</v>
      </c>
      <c r="B551" s="1">
        <v>1</v>
      </c>
      <c r="C551" s="1">
        <f>Forecast_Data!E545</f>
        <v>0</v>
      </c>
      <c r="D551" s="1">
        <f>Forecast_Data!F545</f>
        <v>0</v>
      </c>
      <c r="E551" s="1">
        <f>Forecast_Data!G545</f>
        <v>0</v>
      </c>
      <c r="F551" s="1">
        <f>Forecast_Data!H545</f>
        <v>0</v>
      </c>
      <c r="G551" s="1">
        <f>Forecast_Data!I545</f>
        <v>0</v>
      </c>
      <c r="H551" s="1">
        <f>Forecast_Data!J545</f>
        <v>28</v>
      </c>
      <c r="I551" s="1">
        <f>Forecast_Data!K545</f>
        <v>1</v>
      </c>
      <c r="J551" s="1" t="str">
        <f>Forecast_Data!L545</f>
        <v>Matt Bryant</v>
      </c>
      <c r="K551" s="2">
        <f>$U$41+(VLOOKUP(J551,Estimates!$C$9:$F$35,4,FALSE)-$U$41)*VLOOKUP(J551,$T$45:$Z$80,5,FALSE)</f>
        <v>14.205038810432454</v>
      </c>
      <c r="L551" s="2">
        <f t="shared" si="42"/>
        <v>0.3306</v>
      </c>
      <c r="M551" s="13">
        <f t="shared" si="43"/>
        <v>0.96949845641195387</v>
      </c>
      <c r="N551" s="13">
        <f t="shared" si="44"/>
        <v>3.0501543588046132E-2</v>
      </c>
      <c r="O551" s="4">
        <f t="shared" si="45"/>
        <v>9.3034416125347807E-4</v>
      </c>
    </row>
    <row r="552" spans="1:15" x14ac:dyDescent="0.25">
      <c r="A552" s="1">
        <f>Forecast_Data!C546</f>
        <v>2012</v>
      </c>
      <c r="B552" s="1">
        <v>1</v>
      </c>
      <c r="C552" s="1">
        <f>Forecast_Data!E546</f>
        <v>0</v>
      </c>
      <c r="D552" s="1">
        <f>Forecast_Data!F546</f>
        <v>0</v>
      </c>
      <c r="E552" s="1">
        <f>Forecast_Data!G546</f>
        <v>0</v>
      </c>
      <c r="F552" s="1">
        <f>Forecast_Data!H546</f>
        <v>0</v>
      </c>
      <c r="G552" s="1">
        <f>Forecast_Data!I546</f>
        <v>0</v>
      </c>
      <c r="H552" s="1">
        <f>Forecast_Data!J546</f>
        <v>48</v>
      </c>
      <c r="I552" s="1">
        <f>Forecast_Data!K546</f>
        <v>1</v>
      </c>
      <c r="J552" s="1" t="str">
        <f>Forecast_Data!L546</f>
        <v>Matt Bryant</v>
      </c>
      <c r="K552" s="2">
        <f>$U$41+(VLOOKUP(J552,Estimates!$C$9:$F$35,4,FALSE)-$U$41)*VLOOKUP(J552,$T$45:$Z$80,5,FALSE)</f>
        <v>14.205038810432454</v>
      </c>
      <c r="L552" s="2">
        <f t="shared" si="42"/>
        <v>0.3306</v>
      </c>
      <c r="M552" s="13">
        <f t="shared" si="43"/>
        <v>0.76669577891319218</v>
      </c>
      <c r="N552" s="13">
        <f t="shared" si="44"/>
        <v>0.23330422108680782</v>
      </c>
      <c r="O552" s="4">
        <f t="shared" si="45"/>
        <v>5.4430859576922098E-2</v>
      </c>
    </row>
    <row r="553" spans="1:15" x14ac:dyDescent="0.25">
      <c r="A553" s="1">
        <f>Forecast_Data!C547</f>
        <v>2012</v>
      </c>
      <c r="B553" s="1">
        <v>1</v>
      </c>
      <c r="C553" s="1">
        <f>Forecast_Data!E547</f>
        <v>0</v>
      </c>
      <c r="D553" s="1">
        <f>Forecast_Data!F547</f>
        <v>0</v>
      </c>
      <c r="E553" s="1">
        <f>Forecast_Data!G547</f>
        <v>0</v>
      </c>
      <c r="F553" s="1">
        <f>Forecast_Data!H547</f>
        <v>0</v>
      </c>
      <c r="G553" s="1">
        <f>Forecast_Data!I547</f>
        <v>0</v>
      </c>
      <c r="H553" s="1">
        <f>Forecast_Data!J547</f>
        <v>45</v>
      </c>
      <c r="I553" s="1">
        <f>Forecast_Data!K547</f>
        <v>1</v>
      </c>
      <c r="J553" s="1" t="str">
        <f>Forecast_Data!L547</f>
        <v>Matt Bryant</v>
      </c>
      <c r="K553" s="2">
        <f>$U$41+(VLOOKUP(J553,Estimates!$C$9:$F$35,4,FALSE)-$U$41)*VLOOKUP(J553,$T$45:$Z$80,5,FALSE)</f>
        <v>14.205038810432454</v>
      </c>
      <c r="L553" s="2">
        <f t="shared" si="42"/>
        <v>0.3306</v>
      </c>
      <c r="M553" s="13">
        <f t="shared" si="43"/>
        <v>0.8170862434532109</v>
      </c>
      <c r="N553" s="13">
        <f t="shared" si="44"/>
        <v>0.1829137565467891</v>
      </c>
      <c r="O553" s="4">
        <f t="shared" si="45"/>
        <v>3.3457442334058028E-2</v>
      </c>
    </row>
    <row r="554" spans="1:15" x14ac:dyDescent="0.25">
      <c r="A554" s="1">
        <f>Forecast_Data!C548</f>
        <v>2012</v>
      </c>
      <c r="B554" s="1">
        <v>1</v>
      </c>
      <c r="C554" s="1">
        <f>Forecast_Data!E548</f>
        <v>0</v>
      </c>
      <c r="D554" s="1">
        <f>Forecast_Data!F548</f>
        <v>0</v>
      </c>
      <c r="E554" s="1">
        <f>Forecast_Data!G548</f>
        <v>0</v>
      </c>
      <c r="F554" s="1">
        <f>Forecast_Data!H548</f>
        <v>0</v>
      </c>
      <c r="G554" s="1">
        <f>Forecast_Data!I548</f>
        <v>0</v>
      </c>
      <c r="H554" s="1">
        <f>Forecast_Data!J548</f>
        <v>29</v>
      </c>
      <c r="I554" s="1">
        <f>Forecast_Data!K548</f>
        <v>1</v>
      </c>
      <c r="J554" s="1" t="str">
        <f>Forecast_Data!L548</f>
        <v>Matt Bryant</v>
      </c>
      <c r="K554" s="2">
        <f>$U$41+(VLOOKUP(J554,Estimates!$C$9:$F$35,4,FALSE)-$U$41)*VLOOKUP(J554,$T$45:$Z$80,5,FALSE)</f>
        <v>14.205038810432454</v>
      </c>
      <c r="L554" s="2">
        <f t="shared" si="42"/>
        <v>0.3306</v>
      </c>
      <c r="M554" s="13">
        <f t="shared" si="43"/>
        <v>0.96435364965887316</v>
      </c>
      <c r="N554" s="13">
        <f t="shared" si="44"/>
        <v>3.5646350341126842E-2</v>
      </c>
      <c r="O554" s="4">
        <f t="shared" si="45"/>
        <v>1.2706622926423538E-3</v>
      </c>
    </row>
    <row r="555" spans="1:15" x14ac:dyDescent="0.25">
      <c r="A555" s="1">
        <f>Forecast_Data!C549</f>
        <v>2012</v>
      </c>
      <c r="B555" s="1">
        <v>1</v>
      </c>
      <c r="C555" s="1">
        <f>Forecast_Data!E549</f>
        <v>0</v>
      </c>
      <c r="D555" s="1">
        <f>Forecast_Data!F549</f>
        <v>0</v>
      </c>
      <c r="E555" s="1">
        <f>Forecast_Data!G549</f>
        <v>0</v>
      </c>
      <c r="F555" s="1">
        <f>Forecast_Data!H549</f>
        <v>0</v>
      </c>
      <c r="G555" s="1">
        <f>Forecast_Data!I549</f>
        <v>0</v>
      </c>
      <c r="H555" s="1">
        <f>Forecast_Data!J549</f>
        <v>55</v>
      </c>
      <c r="I555" s="1">
        <f>Forecast_Data!K549</f>
        <v>1</v>
      </c>
      <c r="J555" s="1" t="str">
        <f>Forecast_Data!L549</f>
        <v>Matt Bryant</v>
      </c>
      <c r="K555" s="2">
        <f>$U$41+(VLOOKUP(J555,Estimates!$C$9:$F$35,4,FALSE)-$U$41)*VLOOKUP(J555,$T$45:$Z$80,5,FALSE)</f>
        <v>14.205038810432454</v>
      </c>
      <c r="L555" s="2">
        <f t="shared" si="42"/>
        <v>0.3306</v>
      </c>
      <c r="M555" s="13">
        <f t="shared" si="43"/>
        <v>0.57442987418916991</v>
      </c>
      <c r="N555" s="13">
        <f t="shared" si="44"/>
        <v>0.42557012581083009</v>
      </c>
      <c r="O555" s="4">
        <f t="shared" si="45"/>
        <v>0.18110993198264574</v>
      </c>
    </row>
    <row r="556" spans="1:15" x14ac:dyDescent="0.25">
      <c r="A556" s="1">
        <f>Forecast_Data!C550</f>
        <v>2012</v>
      </c>
      <c r="B556" s="1">
        <v>1</v>
      </c>
      <c r="C556" s="1">
        <f>Forecast_Data!E550</f>
        <v>0</v>
      </c>
      <c r="D556" s="1">
        <f>Forecast_Data!F550</f>
        <v>0</v>
      </c>
      <c r="E556" s="1">
        <f>Forecast_Data!G550</f>
        <v>0</v>
      </c>
      <c r="F556" s="1">
        <f>Forecast_Data!H550</f>
        <v>0</v>
      </c>
      <c r="G556" s="1">
        <f>Forecast_Data!I550</f>
        <v>0</v>
      </c>
      <c r="H556" s="1">
        <f>Forecast_Data!J550</f>
        <v>38</v>
      </c>
      <c r="I556" s="1">
        <f>Forecast_Data!K550</f>
        <v>1</v>
      </c>
      <c r="J556" s="1" t="str">
        <f>Forecast_Data!L550</f>
        <v>Matt Bryant</v>
      </c>
      <c r="K556" s="2">
        <f>$U$41+(VLOOKUP(J556,Estimates!$C$9:$F$35,4,FALSE)-$U$41)*VLOOKUP(J556,$T$45:$Z$80,5,FALSE)</f>
        <v>14.205038810432454</v>
      </c>
      <c r="L556" s="2">
        <f t="shared" si="42"/>
        <v>0.3306</v>
      </c>
      <c r="M556" s="13">
        <f t="shared" si="43"/>
        <v>0.89822273860536306</v>
      </c>
      <c r="N556" s="13">
        <f t="shared" si="44"/>
        <v>0.10177726139463694</v>
      </c>
      <c r="O556" s="4">
        <f t="shared" si="45"/>
        <v>1.0358610936992255E-2</v>
      </c>
    </row>
    <row r="557" spans="1:15" x14ac:dyDescent="0.25">
      <c r="A557" s="1">
        <f>Forecast_Data!C551</f>
        <v>2012</v>
      </c>
      <c r="B557" s="1">
        <v>1</v>
      </c>
      <c r="C557" s="1">
        <f>Forecast_Data!E551</f>
        <v>0</v>
      </c>
      <c r="D557" s="1">
        <f>Forecast_Data!F551</f>
        <v>0</v>
      </c>
      <c r="E557" s="1">
        <f>Forecast_Data!G551</f>
        <v>0</v>
      </c>
      <c r="F557" s="1">
        <f>Forecast_Data!H551</f>
        <v>0</v>
      </c>
      <c r="G557" s="1">
        <f>Forecast_Data!I551</f>
        <v>0</v>
      </c>
      <c r="H557" s="1">
        <f>Forecast_Data!J551</f>
        <v>19</v>
      </c>
      <c r="I557" s="1">
        <f>Forecast_Data!K551</f>
        <v>1</v>
      </c>
      <c r="J557" s="1" t="str">
        <f>Forecast_Data!L551</f>
        <v>Matt Bryant</v>
      </c>
      <c r="K557" s="2">
        <f>$U$41+(VLOOKUP(J557,Estimates!$C$9:$F$35,4,FALSE)-$U$41)*VLOOKUP(J557,$T$45:$Z$80,5,FALSE)</f>
        <v>14.205038810432454</v>
      </c>
      <c r="L557" s="2">
        <f t="shared" si="42"/>
        <v>0.3306</v>
      </c>
      <c r="M557" s="13">
        <f t="shared" si="43"/>
        <v>0.99567371550341099</v>
      </c>
      <c r="N557" s="13">
        <f t="shared" si="44"/>
        <v>4.3262844965890057E-3</v>
      </c>
      <c r="O557" s="4">
        <f t="shared" si="45"/>
        <v>1.8716737545426386E-5</v>
      </c>
    </row>
    <row r="558" spans="1:15" x14ac:dyDescent="0.25">
      <c r="A558" s="1">
        <f>Forecast_Data!C552</f>
        <v>2012</v>
      </c>
      <c r="B558" s="1">
        <v>1</v>
      </c>
      <c r="C558" s="1">
        <f>Forecast_Data!E552</f>
        <v>0</v>
      </c>
      <c r="D558" s="1">
        <f>Forecast_Data!F552</f>
        <v>0</v>
      </c>
      <c r="E558" s="1">
        <f>Forecast_Data!G552</f>
        <v>0</v>
      </c>
      <c r="F558" s="1">
        <f>Forecast_Data!H552</f>
        <v>0</v>
      </c>
      <c r="G558" s="1">
        <f>Forecast_Data!I552</f>
        <v>0</v>
      </c>
      <c r="H558" s="1">
        <f>Forecast_Data!J552</f>
        <v>20</v>
      </c>
      <c r="I558" s="1">
        <f>Forecast_Data!K552</f>
        <v>1</v>
      </c>
      <c r="J558" s="1" t="str">
        <f>Forecast_Data!L552</f>
        <v>Matt Bryant</v>
      </c>
      <c r="K558" s="2">
        <f>$U$41+(VLOOKUP(J558,Estimates!$C$9:$F$35,4,FALSE)-$U$41)*VLOOKUP(J558,$T$45:$Z$80,5,FALSE)</f>
        <v>14.205038810432454</v>
      </c>
      <c r="L558" s="2">
        <f t="shared" si="42"/>
        <v>0.3306</v>
      </c>
      <c r="M558" s="13">
        <f t="shared" si="43"/>
        <v>0.99431014593382772</v>
      </c>
      <c r="N558" s="13">
        <f t="shared" si="44"/>
        <v>5.6898540661722841E-3</v>
      </c>
      <c r="O558" s="4">
        <f t="shared" si="45"/>
        <v>3.2374439294337274E-5</v>
      </c>
    </row>
    <row r="559" spans="1:15" x14ac:dyDescent="0.25">
      <c r="A559" s="1">
        <f>Forecast_Data!C553</f>
        <v>2012</v>
      </c>
      <c r="B559" s="1">
        <v>1</v>
      </c>
      <c r="C559" s="1">
        <f>Forecast_Data!E553</f>
        <v>0</v>
      </c>
      <c r="D559" s="1">
        <f>Forecast_Data!F553</f>
        <v>0</v>
      </c>
      <c r="E559" s="1">
        <f>Forecast_Data!G553</f>
        <v>0</v>
      </c>
      <c r="F559" s="1">
        <f>Forecast_Data!H553</f>
        <v>0</v>
      </c>
      <c r="G559" s="1">
        <f>Forecast_Data!I553</f>
        <v>0</v>
      </c>
      <c r="H559" s="1">
        <f>Forecast_Data!J553</f>
        <v>28</v>
      </c>
      <c r="I559" s="1">
        <f>Forecast_Data!K553</f>
        <v>1</v>
      </c>
      <c r="J559" s="1" t="str">
        <f>Forecast_Data!L553</f>
        <v>Matt Bryant</v>
      </c>
      <c r="K559" s="2">
        <f>$U$41+(VLOOKUP(J559,Estimates!$C$9:$F$35,4,FALSE)-$U$41)*VLOOKUP(J559,$T$45:$Z$80,5,FALSE)</f>
        <v>14.205038810432454</v>
      </c>
      <c r="L559" s="2">
        <f t="shared" si="42"/>
        <v>0.3306</v>
      </c>
      <c r="M559" s="13">
        <f t="shared" si="43"/>
        <v>0.96949845641195387</v>
      </c>
      <c r="N559" s="13">
        <f t="shared" si="44"/>
        <v>3.0501543588046132E-2</v>
      </c>
      <c r="O559" s="4">
        <f t="shared" si="45"/>
        <v>9.3034416125347807E-4</v>
      </c>
    </row>
    <row r="560" spans="1:15" x14ac:dyDescent="0.25">
      <c r="A560" s="1">
        <f>Forecast_Data!C554</f>
        <v>2012</v>
      </c>
      <c r="B560" s="1">
        <v>1</v>
      </c>
      <c r="C560" s="1">
        <f>Forecast_Data!E554</f>
        <v>0</v>
      </c>
      <c r="D560" s="1">
        <f>Forecast_Data!F554</f>
        <v>0</v>
      </c>
      <c r="E560" s="1">
        <f>Forecast_Data!G554</f>
        <v>0</v>
      </c>
      <c r="F560" s="1">
        <f>Forecast_Data!H554</f>
        <v>0</v>
      </c>
      <c r="G560" s="1">
        <f>Forecast_Data!I554</f>
        <v>0</v>
      </c>
      <c r="H560" s="1">
        <f>Forecast_Data!J554</f>
        <v>39</v>
      </c>
      <c r="I560" s="1">
        <f>Forecast_Data!K554</f>
        <v>1</v>
      </c>
      <c r="J560" s="1" t="str">
        <f>Forecast_Data!L554</f>
        <v>Matt Bryant</v>
      </c>
      <c r="K560" s="2">
        <f>$U$41+(VLOOKUP(J560,Estimates!$C$9:$F$35,4,FALSE)-$U$41)*VLOOKUP(J560,$T$45:$Z$80,5,FALSE)</f>
        <v>14.205038810432454</v>
      </c>
      <c r="L560" s="2">
        <f t="shared" si="42"/>
        <v>0.3306</v>
      </c>
      <c r="M560" s="13">
        <f t="shared" si="43"/>
        <v>0.88865999435043075</v>
      </c>
      <c r="N560" s="13">
        <f t="shared" si="44"/>
        <v>0.11134000564956925</v>
      </c>
      <c r="O560" s="4">
        <f t="shared" si="45"/>
        <v>1.2396596858046113E-2</v>
      </c>
    </row>
    <row r="561" spans="1:15" x14ac:dyDescent="0.25">
      <c r="A561" s="1">
        <f>Forecast_Data!C555</f>
        <v>2012</v>
      </c>
      <c r="B561" s="1">
        <v>1</v>
      </c>
      <c r="C561" s="1">
        <f>Forecast_Data!E555</f>
        <v>0</v>
      </c>
      <c r="D561" s="1">
        <f>Forecast_Data!F555</f>
        <v>0</v>
      </c>
      <c r="E561" s="1">
        <f>Forecast_Data!G555</f>
        <v>0</v>
      </c>
      <c r="F561" s="1">
        <f>Forecast_Data!H555</f>
        <v>0</v>
      </c>
      <c r="G561" s="1">
        <f>Forecast_Data!I555</f>
        <v>0</v>
      </c>
      <c r="H561" s="1">
        <f>Forecast_Data!J555</f>
        <v>37</v>
      </c>
      <c r="I561" s="1">
        <f>Forecast_Data!K555</f>
        <v>1</v>
      </c>
      <c r="J561" s="1" t="str">
        <f>Forecast_Data!L555</f>
        <v>Matt Bryant</v>
      </c>
      <c r="K561" s="2">
        <f>$U$41+(VLOOKUP(J561,Estimates!$C$9:$F$35,4,FALSE)-$U$41)*VLOOKUP(J561,$T$45:$Z$80,5,FALSE)</f>
        <v>14.205038810432454</v>
      </c>
      <c r="L561" s="2">
        <f t="shared" si="42"/>
        <v>0.3306</v>
      </c>
      <c r="M561" s="13">
        <f t="shared" si="43"/>
        <v>0.9072972099455735</v>
      </c>
      <c r="N561" s="13">
        <f t="shared" si="44"/>
        <v>9.2702790054426498E-2</v>
      </c>
      <c r="O561" s="4">
        <f t="shared" si="45"/>
        <v>8.5938072838750764E-3</v>
      </c>
    </row>
    <row r="562" spans="1:15" x14ac:dyDescent="0.25">
      <c r="A562" s="1">
        <f>Forecast_Data!C556</f>
        <v>2012</v>
      </c>
      <c r="B562" s="1">
        <v>1</v>
      </c>
      <c r="C562" s="1">
        <f>Forecast_Data!E556</f>
        <v>0</v>
      </c>
      <c r="D562" s="1">
        <f>Forecast_Data!F556</f>
        <v>0</v>
      </c>
      <c r="E562" s="1">
        <f>Forecast_Data!G556</f>
        <v>0</v>
      </c>
      <c r="F562" s="1">
        <f>Forecast_Data!H556</f>
        <v>0</v>
      </c>
      <c r="G562" s="1">
        <f>Forecast_Data!I556</f>
        <v>0</v>
      </c>
      <c r="H562" s="1">
        <f>Forecast_Data!J556</f>
        <v>49</v>
      </c>
      <c r="I562" s="1">
        <f>Forecast_Data!K556</f>
        <v>1</v>
      </c>
      <c r="J562" s="1" t="str">
        <f>Forecast_Data!L556</f>
        <v>Matt Bryant</v>
      </c>
      <c r="K562" s="2">
        <f>$U$41+(VLOOKUP(J562,Estimates!$C$9:$F$35,4,FALSE)-$U$41)*VLOOKUP(J562,$T$45:$Z$80,5,FALSE)</f>
        <v>14.205038810432454</v>
      </c>
      <c r="L562" s="2">
        <f t="shared" si="42"/>
        <v>0.3306</v>
      </c>
      <c r="M562" s="13">
        <f t="shared" si="43"/>
        <v>0.74654886446280189</v>
      </c>
      <c r="N562" s="13">
        <f t="shared" si="44"/>
        <v>0.25345113553719811</v>
      </c>
      <c r="O562" s="4">
        <f t="shared" si="45"/>
        <v>6.4237478105095169E-2</v>
      </c>
    </row>
    <row r="563" spans="1:15" x14ac:dyDescent="0.25">
      <c r="A563" s="1">
        <f>Forecast_Data!C557</f>
        <v>2012</v>
      </c>
      <c r="B563" s="1">
        <v>1</v>
      </c>
      <c r="C563" s="1">
        <f>Forecast_Data!E557</f>
        <v>0</v>
      </c>
      <c r="D563" s="1">
        <f>Forecast_Data!F557</f>
        <v>0</v>
      </c>
      <c r="E563" s="1">
        <f>Forecast_Data!G557</f>
        <v>0</v>
      </c>
      <c r="F563" s="1">
        <f>Forecast_Data!H557</f>
        <v>0</v>
      </c>
      <c r="G563" s="1">
        <f>Forecast_Data!I557</f>
        <v>0</v>
      </c>
      <c r="H563" s="1">
        <f>Forecast_Data!J557</f>
        <v>35</v>
      </c>
      <c r="I563" s="1">
        <f>Forecast_Data!K557</f>
        <v>1</v>
      </c>
      <c r="J563" s="1" t="str">
        <f>Forecast_Data!L557</f>
        <v>Matt Bryant</v>
      </c>
      <c r="K563" s="2">
        <f>$U$41+(VLOOKUP(J563,Estimates!$C$9:$F$35,4,FALSE)-$U$41)*VLOOKUP(J563,$T$45:$Z$80,5,FALSE)</f>
        <v>14.205038810432454</v>
      </c>
      <c r="L563" s="2">
        <f t="shared" si="42"/>
        <v>0.3306</v>
      </c>
      <c r="M563" s="13">
        <f t="shared" si="43"/>
        <v>0.9241096949043176</v>
      </c>
      <c r="N563" s="13">
        <f t="shared" si="44"/>
        <v>7.5890305095682398E-2</v>
      </c>
      <c r="O563" s="4">
        <f t="shared" si="45"/>
        <v>5.7593384075157574E-3</v>
      </c>
    </row>
    <row r="564" spans="1:15" x14ac:dyDescent="0.25">
      <c r="A564" s="1">
        <f>Forecast_Data!C558</f>
        <v>2013</v>
      </c>
      <c r="B564" s="1">
        <v>1</v>
      </c>
      <c r="C564" s="1">
        <f>Forecast_Data!E558</f>
        <v>0</v>
      </c>
      <c r="D564" s="1">
        <f>Forecast_Data!F558</f>
        <v>0</v>
      </c>
      <c r="E564" s="1">
        <f>Forecast_Data!G558</f>
        <v>0</v>
      </c>
      <c r="F564" s="1">
        <f>Forecast_Data!H558</f>
        <v>0</v>
      </c>
      <c r="G564" s="1">
        <f>Forecast_Data!I558</f>
        <v>0</v>
      </c>
      <c r="H564" s="1">
        <f>Forecast_Data!J558</f>
        <v>23</v>
      </c>
      <c r="I564" s="1">
        <f>Forecast_Data!K558</f>
        <v>1</v>
      </c>
      <c r="J564" s="1" t="str">
        <f>Forecast_Data!L558</f>
        <v>Matt Bryant</v>
      </c>
      <c r="K564" s="2">
        <f>$U$41+(VLOOKUP(J564,Estimates!$C$9:$F$35,4,FALSE)-$U$41)*VLOOKUP(J564,$T$45:$Z$80,5,FALSE)</f>
        <v>14.205038810432454</v>
      </c>
      <c r="L564" s="2">
        <f t="shared" si="42"/>
        <v>0.37260000000000004</v>
      </c>
      <c r="M564" s="13">
        <f t="shared" si="43"/>
        <v>0.98867505405855827</v>
      </c>
      <c r="N564" s="13">
        <f t="shared" si="44"/>
        <v>1.1324945941441733E-2</v>
      </c>
      <c r="O564" s="4">
        <f t="shared" si="45"/>
        <v>1.2825440057657759E-4</v>
      </c>
    </row>
    <row r="565" spans="1:15" x14ac:dyDescent="0.25">
      <c r="A565" s="1">
        <f>Forecast_Data!C559</f>
        <v>2013</v>
      </c>
      <c r="B565" s="1">
        <v>1</v>
      </c>
      <c r="C565" s="1">
        <f>Forecast_Data!E559</f>
        <v>0</v>
      </c>
      <c r="D565" s="1">
        <f>Forecast_Data!F559</f>
        <v>0</v>
      </c>
      <c r="E565" s="1">
        <f>Forecast_Data!G559</f>
        <v>0</v>
      </c>
      <c r="F565" s="1">
        <f>Forecast_Data!H559</f>
        <v>0</v>
      </c>
      <c r="G565" s="1">
        <f>Forecast_Data!I559</f>
        <v>0</v>
      </c>
      <c r="H565" s="1">
        <f>Forecast_Data!J559</f>
        <v>38</v>
      </c>
      <c r="I565" s="1">
        <f>Forecast_Data!K559</f>
        <v>1</v>
      </c>
      <c r="J565" s="1" t="str">
        <f>Forecast_Data!L559</f>
        <v>Matt Bryant</v>
      </c>
      <c r="K565" s="2">
        <f>$U$41+(VLOOKUP(J565,Estimates!$C$9:$F$35,4,FALSE)-$U$41)*VLOOKUP(J565,$T$45:$Z$80,5,FALSE)</f>
        <v>14.205038810432454</v>
      </c>
      <c r="L565" s="2">
        <f t="shared" si="42"/>
        <v>0.37260000000000004</v>
      </c>
      <c r="M565" s="13">
        <f t="shared" si="43"/>
        <v>0.90199861403021719</v>
      </c>
      <c r="N565" s="13">
        <f t="shared" si="44"/>
        <v>9.8001385969782806E-2</v>
      </c>
      <c r="O565" s="4">
        <f t="shared" si="45"/>
        <v>9.6042716519983418E-3</v>
      </c>
    </row>
    <row r="566" spans="1:15" x14ac:dyDescent="0.25">
      <c r="A566" s="1">
        <f>Forecast_Data!C560</f>
        <v>2013</v>
      </c>
      <c r="B566" s="1">
        <v>1</v>
      </c>
      <c r="C566" s="1">
        <f>Forecast_Data!E560</f>
        <v>0</v>
      </c>
      <c r="D566" s="1">
        <f>Forecast_Data!F560</f>
        <v>0</v>
      </c>
      <c r="E566" s="1">
        <f>Forecast_Data!G560</f>
        <v>0</v>
      </c>
      <c r="F566" s="1">
        <f>Forecast_Data!H560</f>
        <v>0</v>
      </c>
      <c r="G566" s="1">
        <f>Forecast_Data!I560</f>
        <v>0</v>
      </c>
      <c r="H566" s="1">
        <f>Forecast_Data!J560</f>
        <v>23</v>
      </c>
      <c r="I566" s="1">
        <f>Forecast_Data!K560</f>
        <v>1</v>
      </c>
      <c r="J566" s="1" t="str">
        <f>Forecast_Data!L560</f>
        <v>Matt Bryant</v>
      </c>
      <c r="K566" s="2">
        <f>$U$41+(VLOOKUP(J566,Estimates!$C$9:$F$35,4,FALSE)-$U$41)*VLOOKUP(J566,$T$45:$Z$80,5,FALSE)</f>
        <v>14.205038810432454</v>
      </c>
      <c r="L566" s="2">
        <f t="shared" si="42"/>
        <v>0.37260000000000004</v>
      </c>
      <c r="M566" s="13">
        <f t="shared" si="43"/>
        <v>0.98867505405855827</v>
      </c>
      <c r="N566" s="13">
        <f t="shared" si="44"/>
        <v>1.1324945941441733E-2</v>
      </c>
      <c r="O566" s="4">
        <f t="shared" si="45"/>
        <v>1.2825440057657759E-4</v>
      </c>
    </row>
    <row r="567" spans="1:15" x14ac:dyDescent="0.25">
      <c r="A567" s="1">
        <f>Forecast_Data!C561</f>
        <v>2013</v>
      </c>
      <c r="B567" s="1">
        <v>1</v>
      </c>
      <c r="C567" s="1">
        <f>Forecast_Data!E561</f>
        <v>0</v>
      </c>
      <c r="D567" s="1">
        <f>Forecast_Data!F561</f>
        <v>0</v>
      </c>
      <c r="E567" s="1">
        <f>Forecast_Data!G561</f>
        <v>0</v>
      </c>
      <c r="F567" s="1">
        <f>Forecast_Data!H561</f>
        <v>0</v>
      </c>
      <c r="G567" s="1">
        <f>Forecast_Data!I561</f>
        <v>0</v>
      </c>
      <c r="H567" s="1">
        <f>Forecast_Data!J561</f>
        <v>45</v>
      </c>
      <c r="I567" s="1">
        <f>Forecast_Data!K561</f>
        <v>1</v>
      </c>
      <c r="J567" s="1" t="str">
        <f>Forecast_Data!L561</f>
        <v>Matt Bryant</v>
      </c>
      <c r="K567" s="2">
        <f>$U$41+(VLOOKUP(J567,Estimates!$C$9:$F$35,4,FALSE)-$U$41)*VLOOKUP(J567,$T$45:$Z$80,5,FALSE)</f>
        <v>14.205038810432454</v>
      </c>
      <c r="L567" s="2">
        <f t="shared" si="42"/>
        <v>0.37260000000000004</v>
      </c>
      <c r="M567" s="13">
        <f t="shared" si="43"/>
        <v>0.82328001192430023</v>
      </c>
      <c r="N567" s="13">
        <f t="shared" si="44"/>
        <v>0.17671998807569977</v>
      </c>
      <c r="O567" s="4">
        <f t="shared" si="45"/>
        <v>3.1229954185475469E-2</v>
      </c>
    </row>
    <row r="568" spans="1:15" x14ac:dyDescent="0.25">
      <c r="A568" s="1">
        <f>Forecast_Data!C562</f>
        <v>2013</v>
      </c>
      <c r="B568" s="1">
        <v>1</v>
      </c>
      <c r="C568" s="1">
        <f>Forecast_Data!E562</f>
        <v>0</v>
      </c>
      <c r="D568" s="1">
        <f>Forecast_Data!F562</f>
        <v>0</v>
      </c>
      <c r="E568" s="1">
        <f>Forecast_Data!G562</f>
        <v>0</v>
      </c>
      <c r="F568" s="1">
        <f>Forecast_Data!H562</f>
        <v>0</v>
      </c>
      <c r="G568" s="1">
        <f>Forecast_Data!I562</f>
        <v>0</v>
      </c>
      <c r="H568" s="1">
        <f>Forecast_Data!J562</f>
        <v>25</v>
      </c>
      <c r="I568" s="1">
        <f>Forecast_Data!K562</f>
        <v>1</v>
      </c>
      <c r="J568" s="1" t="str">
        <f>Forecast_Data!L562</f>
        <v>Matt Bryant</v>
      </c>
      <c r="K568" s="2">
        <f>$U$41+(VLOOKUP(J568,Estimates!$C$9:$F$35,4,FALSE)-$U$41)*VLOOKUP(J568,$T$45:$Z$80,5,FALSE)</f>
        <v>14.205038810432454</v>
      </c>
      <c r="L568" s="2">
        <f t="shared" si="42"/>
        <v>0.37260000000000004</v>
      </c>
      <c r="M568" s="13">
        <f t="shared" si="43"/>
        <v>0.98282116203046366</v>
      </c>
      <c r="N568" s="13">
        <f t="shared" si="44"/>
        <v>1.7178837969536342E-2</v>
      </c>
      <c r="O568" s="4">
        <f t="shared" si="45"/>
        <v>2.9511247398358355E-4</v>
      </c>
    </row>
    <row r="569" spans="1:15" x14ac:dyDescent="0.25">
      <c r="A569" s="1">
        <f>Forecast_Data!C563</f>
        <v>2013</v>
      </c>
      <c r="B569" s="1">
        <v>1</v>
      </c>
      <c r="C569" s="1">
        <f>Forecast_Data!E563</f>
        <v>0</v>
      </c>
      <c r="D569" s="1">
        <f>Forecast_Data!F563</f>
        <v>0</v>
      </c>
      <c r="E569" s="1">
        <f>Forecast_Data!G563</f>
        <v>0</v>
      </c>
      <c r="F569" s="1">
        <f>Forecast_Data!H563</f>
        <v>0</v>
      </c>
      <c r="G569" s="1">
        <f>Forecast_Data!I563</f>
        <v>0</v>
      </c>
      <c r="H569" s="1">
        <f>Forecast_Data!J563</f>
        <v>23</v>
      </c>
      <c r="I569" s="1">
        <f>Forecast_Data!K563</f>
        <v>1</v>
      </c>
      <c r="J569" s="1" t="str">
        <f>Forecast_Data!L563</f>
        <v>Matt Bryant</v>
      </c>
      <c r="K569" s="2">
        <f>$U$41+(VLOOKUP(J569,Estimates!$C$9:$F$35,4,FALSE)-$U$41)*VLOOKUP(J569,$T$45:$Z$80,5,FALSE)</f>
        <v>14.205038810432454</v>
      </c>
      <c r="L569" s="2">
        <f t="shared" si="42"/>
        <v>0.37260000000000004</v>
      </c>
      <c r="M569" s="13">
        <f t="shared" si="43"/>
        <v>0.98867505405855827</v>
      </c>
      <c r="N569" s="13">
        <f t="shared" si="44"/>
        <v>1.1324945941441733E-2</v>
      </c>
      <c r="O569" s="4">
        <f t="shared" si="45"/>
        <v>1.2825440057657759E-4</v>
      </c>
    </row>
    <row r="570" spans="1:15" x14ac:dyDescent="0.25">
      <c r="A570" s="1">
        <f>Forecast_Data!C564</f>
        <v>2013</v>
      </c>
      <c r="B570" s="1">
        <v>1</v>
      </c>
      <c r="C570" s="1">
        <f>Forecast_Data!E564</f>
        <v>0</v>
      </c>
      <c r="D570" s="1">
        <f>Forecast_Data!F564</f>
        <v>0</v>
      </c>
      <c r="E570" s="1">
        <f>Forecast_Data!G564</f>
        <v>0</v>
      </c>
      <c r="F570" s="1">
        <f>Forecast_Data!H564</f>
        <v>1</v>
      </c>
      <c r="G570" s="1">
        <f>Forecast_Data!I564</f>
        <v>0</v>
      </c>
      <c r="H570" s="1">
        <f>Forecast_Data!J564</f>
        <v>24</v>
      </c>
      <c r="I570" s="1">
        <f>Forecast_Data!K564</f>
        <v>1</v>
      </c>
      <c r="J570" s="1" t="str">
        <f>Forecast_Data!L564</f>
        <v>Matt Bryant</v>
      </c>
      <c r="K570" s="2">
        <f>$U$41+(VLOOKUP(J570,Estimates!$C$9:$F$35,4,FALSE)-$U$41)*VLOOKUP(J570,$T$45:$Z$80,5,FALSE)</f>
        <v>14.205038810432454</v>
      </c>
      <c r="L570" s="2">
        <f t="shared" si="42"/>
        <v>0.37260000000000004</v>
      </c>
      <c r="M570" s="13">
        <f t="shared" si="43"/>
        <v>0.98234188571570213</v>
      </c>
      <c r="N570" s="13">
        <f t="shared" si="44"/>
        <v>1.7658114284297866E-2</v>
      </c>
      <c r="O570" s="4">
        <f t="shared" si="45"/>
        <v>3.1180900007732435E-4</v>
      </c>
    </row>
    <row r="571" spans="1:15" x14ac:dyDescent="0.25">
      <c r="A571" s="1">
        <f>Forecast_Data!C565</f>
        <v>2013</v>
      </c>
      <c r="B571" s="1">
        <v>1</v>
      </c>
      <c r="C571" s="1">
        <f>Forecast_Data!E565</f>
        <v>0</v>
      </c>
      <c r="D571" s="1">
        <f>Forecast_Data!F565</f>
        <v>0</v>
      </c>
      <c r="E571" s="1">
        <f>Forecast_Data!G565</f>
        <v>0</v>
      </c>
      <c r="F571" s="1">
        <f>Forecast_Data!H565</f>
        <v>1</v>
      </c>
      <c r="G571" s="1">
        <f>Forecast_Data!I565</f>
        <v>0</v>
      </c>
      <c r="H571" s="1">
        <f>Forecast_Data!J565</f>
        <v>30</v>
      </c>
      <c r="I571" s="1">
        <f>Forecast_Data!K565</f>
        <v>1</v>
      </c>
      <c r="J571" s="1" t="str">
        <f>Forecast_Data!L565</f>
        <v>Matt Bryant</v>
      </c>
      <c r="K571" s="2">
        <f>$U$41+(VLOOKUP(J571,Estimates!$C$9:$F$35,4,FALSE)-$U$41)*VLOOKUP(J571,$T$45:$Z$80,5,FALSE)</f>
        <v>14.205038810432454</v>
      </c>
      <c r="L571" s="2">
        <f t="shared" si="42"/>
        <v>0.37260000000000004</v>
      </c>
      <c r="M571" s="13">
        <f t="shared" si="43"/>
        <v>0.9504924857700684</v>
      </c>
      <c r="N571" s="13">
        <f t="shared" si="44"/>
        <v>4.9507514229931604E-2</v>
      </c>
      <c r="O571" s="4">
        <f t="shared" si="45"/>
        <v>2.4509939652268805E-3</v>
      </c>
    </row>
    <row r="572" spans="1:15" x14ac:dyDescent="0.25">
      <c r="A572" s="1">
        <f>Forecast_Data!C566</f>
        <v>2013</v>
      </c>
      <c r="B572" s="1">
        <v>1</v>
      </c>
      <c r="C572" s="1">
        <f>Forecast_Data!E566</f>
        <v>0</v>
      </c>
      <c r="D572" s="1">
        <f>Forecast_Data!F566</f>
        <v>0</v>
      </c>
      <c r="E572" s="1">
        <f>Forecast_Data!G566</f>
        <v>0</v>
      </c>
      <c r="F572" s="1">
        <f>Forecast_Data!H566</f>
        <v>0</v>
      </c>
      <c r="G572" s="1">
        <f>Forecast_Data!I566</f>
        <v>0</v>
      </c>
      <c r="H572" s="1">
        <f>Forecast_Data!J566</f>
        <v>53</v>
      </c>
      <c r="I572" s="1">
        <f>Forecast_Data!K566</f>
        <v>1</v>
      </c>
      <c r="J572" s="1" t="str">
        <f>Forecast_Data!L566</f>
        <v>Matt Bryant</v>
      </c>
      <c r="K572" s="2">
        <f>$U$41+(VLOOKUP(J572,Estimates!$C$9:$F$35,4,FALSE)-$U$41)*VLOOKUP(J572,$T$45:$Z$80,5,FALSE)</f>
        <v>14.205038810432454</v>
      </c>
      <c r="L572" s="2">
        <f t="shared" si="42"/>
        <v>0.37260000000000004</v>
      </c>
      <c r="M572" s="13">
        <f t="shared" si="43"/>
        <v>0.65254562152473117</v>
      </c>
      <c r="N572" s="13">
        <f t="shared" si="44"/>
        <v>0.34745437847526883</v>
      </c>
      <c r="O572" s="4">
        <f t="shared" si="45"/>
        <v>0.12072454512163536</v>
      </c>
    </row>
    <row r="573" spans="1:15" x14ac:dyDescent="0.25">
      <c r="A573" s="1">
        <f>Forecast_Data!C567</f>
        <v>2013</v>
      </c>
      <c r="B573" s="1">
        <v>1</v>
      </c>
      <c r="C573" s="1">
        <f>Forecast_Data!E567</f>
        <v>0</v>
      </c>
      <c r="D573" s="1">
        <f>Forecast_Data!F567</f>
        <v>0</v>
      </c>
      <c r="E573" s="1">
        <f>Forecast_Data!G567</f>
        <v>0</v>
      </c>
      <c r="F573" s="1">
        <f>Forecast_Data!H567</f>
        <v>0</v>
      </c>
      <c r="G573" s="1">
        <f>Forecast_Data!I567</f>
        <v>0</v>
      </c>
      <c r="H573" s="1">
        <f>Forecast_Data!J567</f>
        <v>39</v>
      </c>
      <c r="I573" s="1">
        <f>Forecast_Data!K567</f>
        <v>1</v>
      </c>
      <c r="J573" s="1" t="str">
        <f>Forecast_Data!L567</f>
        <v>Matt Bryant</v>
      </c>
      <c r="K573" s="2">
        <f>$U$41+(VLOOKUP(J573,Estimates!$C$9:$F$35,4,FALSE)-$U$41)*VLOOKUP(J573,$T$45:$Z$80,5,FALSE)</f>
        <v>14.205038810432454</v>
      </c>
      <c r="L573" s="2">
        <f t="shared" si="42"/>
        <v>0.37260000000000004</v>
      </c>
      <c r="M573" s="13">
        <f t="shared" si="43"/>
        <v>0.89274828052150912</v>
      </c>
      <c r="N573" s="13">
        <f t="shared" si="44"/>
        <v>0.10725171947849088</v>
      </c>
      <c r="O573" s="4">
        <f t="shared" si="45"/>
        <v>1.1502931331092901E-2</v>
      </c>
    </row>
    <row r="574" spans="1:15" x14ac:dyDescent="0.25">
      <c r="A574" s="1">
        <f>Forecast_Data!C568</f>
        <v>2013</v>
      </c>
      <c r="B574" s="1">
        <v>1</v>
      </c>
      <c r="C574" s="1">
        <f>Forecast_Data!E568</f>
        <v>0</v>
      </c>
      <c r="D574" s="1">
        <f>Forecast_Data!F568</f>
        <v>0</v>
      </c>
      <c r="E574" s="1">
        <f>Forecast_Data!G568</f>
        <v>0</v>
      </c>
      <c r="F574" s="1">
        <f>Forecast_Data!H568</f>
        <v>0</v>
      </c>
      <c r="G574" s="1">
        <f>Forecast_Data!I568</f>
        <v>0</v>
      </c>
      <c r="H574" s="1">
        <f>Forecast_Data!J568</f>
        <v>24</v>
      </c>
      <c r="I574" s="1">
        <f>Forecast_Data!K568</f>
        <v>1</v>
      </c>
      <c r="J574" s="1" t="str">
        <f>Forecast_Data!L568</f>
        <v>Matt Bryant</v>
      </c>
      <c r="K574" s="2">
        <f>$U$41+(VLOOKUP(J574,Estimates!$C$9:$F$35,4,FALSE)-$U$41)*VLOOKUP(J574,$T$45:$Z$80,5,FALSE)</f>
        <v>14.205038810432454</v>
      </c>
      <c r="L574" s="2">
        <f t="shared" si="42"/>
        <v>0.37260000000000004</v>
      </c>
      <c r="M574" s="13">
        <f t="shared" si="43"/>
        <v>0.98596008291080517</v>
      </c>
      <c r="N574" s="13">
        <f t="shared" si="44"/>
        <v>1.4039917089194831E-2</v>
      </c>
      <c r="O574" s="4">
        <f t="shared" si="45"/>
        <v>1.9711927187146506E-4</v>
      </c>
    </row>
    <row r="575" spans="1:15" x14ac:dyDescent="0.25">
      <c r="A575" s="1">
        <f>Forecast_Data!C569</f>
        <v>2013</v>
      </c>
      <c r="B575" s="1">
        <v>1</v>
      </c>
      <c r="C575" s="1">
        <f>Forecast_Data!E569</f>
        <v>0</v>
      </c>
      <c r="D575" s="1">
        <f>Forecast_Data!F569</f>
        <v>0</v>
      </c>
      <c r="E575" s="1">
        <f>Forecast_Data!G569</f>
        <v>0</v>
      </c>
      <c r="F575" s="1">
        <f>Forecast_Data!H569</f>
        <v>0</v>
      </c>
      <c r="G575" s="1">
        <f>Forecast_Data!I569</f>
        <v>0</v>
      </c>
      <c r="H575" s="1">
        <f>Forecast_Data!J569</f>
        <v>52</v>
      </c>
      <c r="I575" s="1">
        <f>Forecast_Data!K569</f>
        <v>0</v>
      </c>
      <c r="J575" s="1" t="str">
        <f>Forecast_Data!L569</f>
        <v>Matt Bryant</v>
      </c>
      <c r="K575" s="2">
        <f>$U$41+(VLOOKUP(J575,Estimates!$C$9:$F$35,4,FALSE)-$U$41)*VLOOKUP(J575,$T$45:$Z$80,5,FALSE)</f>
        <v>14.205038810432454</v>
      </c>
      <c r="L575" s="2">
        <f t="shared" si="42"/>
        <v>0.37260000000000004</v>
      </c>
      <c r="M575" s="13">
        <f t="shared" si="43"/>
        <v>0.68195770859877658</v>
      </c>
      <c r="N575" s="13">
        <f t="shared" si="44"/>
        <v>-0.68195770859877658</v>
      </c>
      <c r="O575" s="4">
        <f t="shared" si="45"/>
        <v>0.46506631631729389</v>
      </c>
    </row>
    <row r="576" spans="1:15" x14ac:dyDescent="0.25">
      <c r="A576" s="1">
        <f>Forecast_Data!C570</f>
        <v>2013</v>
      </c>
      <c r="B576" s="1">
        <v>1</v>
      </c>
      <c r="C576" s="1">
        <f>Forecast_Data!E570</f>
        <v>0</v>
      </c>
      <c r="D576" s="1">
        <f>Forecast_Data!F570</f>
        <v>0</v>
      </c>
      <c r="E576" s="1">
        <f>Forecast_Data!G570</f>
        <v>0</v>
      </c>
      <c r="F576" s="1">
        <f>Forecast_Data!H570</f>
        <v>0</v>
      </c>
      <c r="G576" s="1">
        <f>Forecast_Data!I570</f>
        <v>0</v>
      </c>
      <c r="H576" s="1">
        <f>Forecast_Data!J570</f>
        <v>49</v>
      </c>
      <c r="I576" s="1">
        <f>Forecast_Data!K570</f>
        <v>1</v>
      </c>
      <c r="J576" s="1" t="str">
        <f>Forecast_Data!L570</f>
        <v>Matt Bryant</v>
      </c>
      <c r="K576" s="2">
        <f>$U$41+(VLOOKUP(J576,Estimates!$C$9:$F$35,4,FALSE)-$U$41)*VLOOKUP(J576,$T$45:$Z$80,5,FALSE)</f>
        <v>14.205038810432454</v>
      </c>
      <c r="L576" s="2">
        <f t="shared" si="42"/>
        <v>0.37260000000000004</v>
      </c>
      <c r="M576" s="13">
        <f t="shared" si="43"/>
        <v>0.7544132459630557</v>
      </c>
      <c r="N576" s="13">
        <f t="shared" si="44"/>
        <v>0.2455867540369443</v>
      </c>
      <c r="O576" s="4">
        <f t="shared" si="45"/>
        <v>6.0312853758402576E-2</v>
      </c>
    </row>
    <row r="577" spans="1:15" x14ac:dyDescent="0.25">
      <c r="A577" s="1">
        <f>Forecast_Data!C571</f>
        <v>2013</v>
      </c>
      <c r="B577" s="1">
        <v>1</v>
      </c>
      <c r="C577" s="1">
        <f>Forecast_Data!E571</f>
        <v>0</v>
      </c>
      <c r="D577" s="1">
        <f>Forecast_Data!F571</f>
        <v>0</v>
      </c>
      <c r="E577" s="1">
        <f>Forecast_Data!G571</f>
        <v>0</v>
      </c>
      <c r="F577" s="1">
        <f>Forecast_Data!H571</f>
        <v>0</v>
      </c>
      <c r="G577" s="1">
        <f>Forecast_Data!I571</f>
        <v>0</v>
      </c>
      <c r="H577" s="1">
        <f>Forecast_Data!J571</f>
        <v>36</v>
      </c>
      <c r="I577" s="1">
        <f>Forecast_Data!K571</f>
        <v>1</v>
      </c>
      <c r="J577" s="1" t="str">
        <f>Forecast_Data!L571</f>
        <v>Matt Bryant</v>
      </c>
      <c r="K577" s="2">
        <f>$U$41+(VLOOKUP(J577,Estimates!$C$9:$F$35,4,FALSE)-$U$41)*VLOOKUP(J577,$T$45:$Z$80,5,FALSE)</f>
        <v>14.205038810432454</v>
      </c>
      <c r="L577" s="2">
        <f t="shared" si="42"/>
        <v>0.37260000000000004</v>
      </c>
      <c r="M577" s="13">
        <f t="shared" si="43"/>
        <v>0.91909715775506173</v>
      </c>
      <c r="N577" s="13">
        <f t="shared" si="44"/>
        <v>8.0902842244938267E-2</v>
      </c>
      <c r="O577" s="4">
        <f t="shared" si="45"/>
        <v>6.5452698833093678E-3</v>
      </c>
    </row>
    <row r="578" spans="1:15" x14ac:dyDescent="0.25">
      <c r="A578" s="1">
        <f>Forecast_Data!C572</f>
        <v>2013</v>
      </c>
      <c r="B578" s="1">
        <v>1</v>
      </c>
      <c r="C578" s="1">
        <f>Forecast_Data!E572</f>
        <v>0</v>
      </c>
      <c r="D578" s="1">
        <f>Forecast_Data!F572</f>
        <v>0</v>
      </c>
      <c r="E578" s="1">
        <f>Forecast_Data!G572</f>
        <v>0</v>
      </c>
      <c r="F578" s="1">
        <f>Forecast_Data!H572</f>
        <v>0</v>
      </c>
      <c r="G578" s="1">
        <f>Forecast_Data!I572</f>
        <v>0</v>
      </c>
      <c r="H578" s="1">
        <f>Forecast_Data!J572</f>
        <v>20</v>
      </c>
      <c r="I578" s="1">
        <f>Forecast_Data!K572</f>
        <v>1</v>
      </c>
      <c r="J578" s="1" t="str">
        <f>Forecast_Data!L572</f>
        <v>Matt Bryant</v>
      </c>
      <c r="K578" s="2">
        <f>$U$41+(VLOOKUP(J578,Estimates!$C$9:$F$35,4,FALSE)-$U$41)*VLOOKUP(J578,$T$45:$Z$80,5,FALSE)</f>
        <v>14.205038810432454</v>
      </c>
      <c r="L578" s="2">
        <f t="shared" si="42"/>
        <v>0.37260000000000004</v>
      </c>
      <c r="M578" s="13">
        <f t="shared" si="43"/>
        <v>0.9945428937810904</v>
      </c>
      <c r="N578" s="13">
        <f t="shared" si="44"/>
        <v>5.457106218909602E-3</v>
      </c>
      <c r="O578" s="4">
        <f t="shared" si="45"/>
        <v>2.9780008284461854E-5</v>
      </c>
    </row>
    <row r="579" spans="1:15" x14ac:dyDescent="0.25">
      <c r="A579" s="1">
        <f>Forecast_Data!C573</f>
        <v>2013</v>
      </c>
      <c r="B579" s="1">
        <v>1</v>
      </c>
      <c r="C579" s="1">
        <f>Forecast_Data!E573</f>
        <v>0</v>
      </c>
      <c r="D579" s="1">
        <f>Forecast_Data!F573</f>
        <v>0</v>
      </c>
      <c r="E579" s="1">
        <f>Forecast_Data!G573</f>
        <v>0</v>
      </c>
      <c r="F579" s="1">
        <f>Forecast_Data!H573</f>
        <v>0</v>
      </c>
      <c r="G579" s="1">
        <f>Forecast_Data!I573</f>
        <v>0</v>
      </c>
      <c r="H579" s="1">
        <f>Forecast_Data!J573</f>
        <v>51</v>
      </c>
      <c r="I579" s="1">
        <f>Forecast_Data!K573</f>
        <v>1</v>
      </c>
      <c r="J579" s="1" t="str">
        <f>Forecast_Data!L573</f>
        <v>Matt Bryant</v>
      </c>
      <c r="K579" s="2">
        <f>$U$41+(VLOOKUP(J579,Estimates!$C$9:$F$35,4,FALSE)-$U$41)*VLOOKUP(J579,$T$45:$Z$80,5,FALSE)</f>
        <v>14.205038810432454</v>
      </c>
      <c r="L579" s="2">
        <f t="shared" si="42"/>
        <v>0.37260000000000004</v>
      </c>
      <c r="M579" s="13">
        <f t="shared" si="43"/>
        <v>0.70858148339544125</v>
      </c>
      <c r="N579" s="13">
        <f t="shared" si="44"/>
        <v>0.29141851660455875</v>
      </c>
      <c r="O579" s="4">
        <f t="shared" si="45"/>
        <v>8.492475182000149E-2</v>
      </c>
    </row>
    <row r="580" spans="1:15" x14ac:dyDescent="0.25">
      <c r="A580" s="1">
        <f>Forecast_Data!C574</f>
        <v>2013</v>
      </c>
      <c r="B580" s="1">
        <v>1</v>
      </c>
      <c r="C580" s="1">
        <f>Forecast_Data!E574</f>
        <v>0</v>
      </c>
      <c r="D580" s="1">
        <f>Forecast_Data!F574</f>
        <v>0</v>
      </c>
      <c r="E580" s="1">
        <f>Forecast_Data!G574</f>
        <v>0</v>
      </c>
      <c r="F580" s="1">
        <f>Forecast_Data!H574</f>
        <v>0</v>
      </c>
      <c r="G580" s="1">
        <f>Forecast_Data!I574</f>
        <v>0</v>
      </c>
      <c r="H580" s="1">
        <f>Forecast_Data!J574</f>
        <v>42</v>
      </c>
      <c r="I580" s="1">
        <f>Forecast_Data!K574</f>
        <v>1</v>
      </c>
      <c r="J580" s="1" t="str">
        <f>Forecast_Data!L574</f>
        <v>Matt Bryant</v>
      </c>
      <c r="K580" s="2">
        <f>$U$41+(VLOOKUP(J580,Estimates!$C$9:$F$35,4,FALSE)-$U$41)*VLOOKUP(J580,$T$45:$Z$80,5,FALSE)</f>
        <v>14.205038810432454</v>
      </c>
      <c r="L580" s="2">
        <f t="shared" si="42"/>
        <v>0.37260000000000004</v>
      </c>
      <c r="M580" s="13">
        <f t="shared" si="43"/>
        <v>0.86155379840009039</v>
      </c>
      <c r="N580" s="13">
        <f t="shared" si="44"/>
        <v>0.13844620159990961</v>
      </c>
      <c r="O580" s="4">
        <f t="shared" si="45"/>
        <v>1.9167350737442815E-2</v>
      </c>
    </row>
    <row r="581" spans="1:15" x14ac:dyDescent="0.25">
      <c r="A581" s="1">
        <f>Forecast_Data!C575</f>
        <v>2013</v>
      </c>
      <c r="B581" s="1">
        <v>1</v>
      </c>
      <c r="C581" s="1">
        <f>Forecast_Data!E575</f>
        <v>0</v>
      </c>
      <c r="D581" s="1">
        <f>Forecast_Data!F575</f>
        <v>0</v>
      </c>
      <c r="E581" s="1">
        <f>Forecast_Data!G575</f>
        <v>0</v>
      </c>
      <c r="F581" s="1">
        <f>Forecast_Data!H575</f>
        <v>0</v>
      </c>
      <c r="G581" s="1">
        <f>Forecast_Data!I575</f>
        <v>0</v>
      </c>
      <c r="H581" s="1">
        <f>Forecast_Data!J575</f>
        <v>37</v>
      </c>
      <c r="I581" s="1">
        <f>Forecast_Data!K575</f>
        <v>1</v>
      </c>
      <c r="J581" s="1" t="str">
        <f>Forecast_Data!L575</f>
        <v>Matt Bryant</v>
      </c>
      <c r="K581" s="2">
        <f>$U$41+(VLOOKUP(J581,Estimates!$C$9:$F$35,4,FALSE)-$U$41)*VLOOKUP(J581,$T$45:$Z$80,5,FALSE)</f>
        <v>14.205038810432454</v>
      </c>
      <c r="L581" s="2">
        <f t="shared" si="42"/>
        <v>0.37260000000000004</v>
      </c>
      <c r="M581" s="13">
        <f t="shared" si="43"/>
        <v>0.91076987172657398</v>
      </c>
      <c r="N581" s="13">
        <f t="shared" si="44"/>
        <v>8.9230128273426024E-2</v>
      </c>
      <c r="O581" s="4">
        <f t="shared" si="45"/>
        <v>7.962015791692062E-3</v>
      </c>
    </row>
    <row r="582" spans="1:15" x14ac:dyDescent="0.25">
      <c r="A582" s="1">
        <f>Forecast_Data!C576</f>
        <v>2014</v>
      </c>
      <c r="B582" s="1">
        <v>1</v>
      </c>
      <c r="C582" s="1">
        <f>Forecast_Data!E576</f>
        <v>0</v>
      </c>
      <c r="D582" s="1">
        <f>Forecast_Data!F576</f>
        <v>0</v>
      </c>
      <c r="E582" s="1">
        <f>Forecast_Data!G576</f>
        <v>0</v>
      </c>
      <c r="F582" s="1">
        <f>Forecast_Data!H576</f>
        <v>0</v>
      </c>
      <c r="G582" s="1">
        <f>Forecast_Data!I576</f>
        <v>0</v>
      </c>
      <c r="H582" s="1">
        <f>Forecast_Data!J576</f>
        <v>40</v>
      </c>
      <c r="I582" s="1">
        <f>Forecast_Data!K576</f>
        <v>1</v>
      </c>
      <c r="J582" s="1" t="str">
        <f>Forecast_Data!L576</f>
        <v>Matt Bryant</v>
      </c>
      <c r="K582" s="2">
        <f>$U$41+(VLOOKUP(J582,Estimates!$C$9:$F$35,4,FALSE)-$U$41)*VLOOKUP(J582,$T$45:$Z$80,5,FALSE)</f>
        <v>14.205038810432454</v>
      </c>
      <c r="L582" s="2">
        <f t="shared" si="42"/>
        <v>0.41460000000000008</v>
      </c>
      <c r="M582" s="13">
        <f t="shared" si="43"/>
        <v>0.88724054182739409</v>
      </c>
      <c r="N582" s="13">
        <f t="shared" si="44"/>
        <v>0.11275945817260591</v>
      </c>
      <c r="O582" s="4">
        <f t="shared" si="45"/>
        <v>1.2714695407379661E-2</v>
      </c>
    </row>
    <row r="583" spans="1:15" x14ac:dyDescent="0.25">
      <c r="A583" s="1">
        <f>Forecast_Data!C577</f>
        <v>2014</v>
      </c>
      <c r="B583" s="1">
        <v>1</v>
      </c>
      <c r="C583" s="1">
        <f>Forecast_Data!E577</f>
        <v>0</v>
      </c>
      <c r="D583" s="1">
        <f>Forecast_Data!F577</f>
        <v>0</v>
      </c>
      <c r="E583" s="1">
        <f>Forecast_Data!G577</f>
        <v>0</v>
      </c>
      <c r="F583" s="1">
        <f>Forecast_Data!H577</f>
        <v>0</v>
      </c>
      <c r="G583" s="1">
        <f>Forecast_Data!I577</f>
        <v>0</v>
      </c>
      <c r="H583" s="1">
        <f>Forecast_Data!J577</f>
        <v>51</v>
      </c>
      <c r="I583" s="1">
        <f>Forecast_Data!K577</f>
        <v>1</v>
      </c>
      <c r="J583" s="1" t="str">
        <f>Forecast_Data!L577</f>
        <v>Matt Bryant</v>
      </c>
      <c r="K583" s="2">
        <f>$U$41+(VLOOKUP(J583,Estimates!$C$9:$F$35,4,FALSE)-$U$41)*VLOOKUP(J583,$T$45:$Z$80,5,FALSE)</f>
        <v>14.205038810432454</v>
      </c>
      <c r="L583" s="2">
        <f t="shared" si="42"/>
        <v>0.41460000000000008</v>
      </c>
      <c r="M583" s="13">
        <f t="shared" si="43"/>
        <v>0.71717765185092464</v>
      </c>
      <c r="N583" s="13">
        <f t="shared" si="44"/>
        <v>0.28282234814907536</v>
      </c>
      <c r="O583" s="4">
        <f t="shared" si="45"/>
        <v>7.9988480612556798E-2</v>
      </c>
    </row>
    <row r="584" spans="1:15" x14ac:dyDescent="0.25">
      <c r="A584" s="1">
        <f>Forecast_Data!C578</f>
        <v>2014</v>
      </c>
      <c r="B584" s="1">
        <v>1</v>
      </c>
      <c r="C584" s="1">
        <f>Forecast_Data!E578</f>
        <v>0</v>
      </c>
      <c r="D584" s="1">
        <f>Forecast_Data!F578</f>
        <v>0</v>
      </c>
      <c r="E584" s="1">
        <f>Forecast_Data!G578</f>
        <v>0</v>
      </c>
      <c r="F584" s="1">
        <f>Forecast_Data!H578</f>
        <v>0</v>
      </c>
      <c r="G584" s="1">
        <f>Forecast_Data!I578</f>
        <v>0</v>
      </c>
      <c r="H584" s="1">
        <f>Forecast_Data!J578</f>
        <v>52</v>
      </c>
      <c r="I584" s="1">
        <f>Forecast_Data!K578</f>
        <v>1</v>
      </c>
      <c r="J584" s="1" t="str">
        <f>Forecast_Data!L578</f>
        <v>Matt Bryant</v>
      </c>
      <c r="K584" s="2">
        <f>$U$41+(VLOOKUP(J584,Estimates!$C$9:$F$35,4,FALSE)-$U$41)*VLOOKUP(J584,$T$45:$Z$80,5,FALSE)</f>
        <v>14.205038810432454</v>
      </c>
      <c r="L584" s="2">
        <f t="shared" si="42"/>
        <v>0.41460000000000008</v>
      </c>
      <c r="M584" s="13">
        <f t="shared" si="43"/>
        <v>0.69099674007491041</v>
      </c>
      <c r="N584" s="13">
        <f t="shared" si="44"/>
        <v>0.30900325992508959</v>
      </c>
      <c r="O584" s="4">
        <f t="shared" si="45"/>
        <v>9.5483014644332481E-2</v>
      </c>
    </row>
    <row r="585" spans="1:15" x14ac:dyDescent="0.25">
      <c r="A585" s="1">
        <f>Forecast_Data!C579</f>
        <v>2014</v>
      </c>
      <c r="B585" s="1">
        <v>1</v>
      </c>
      <c r="C585" s="1">
        <f>Forecast_Data!E579</f>
        <v>0</v>
      </c>
      <c r="D585" s="1">
        <f>Forecast_Data!F579</f>
        <v>0</v>
      </c>
      <c r="E585" s="1">
        <f>Forecast_Data!G579</f>
        <v>0</v>
      </c>
      <c r="F585" s="1">
        <f>Forecast_Data!H579</f>
        <v>0</v>
      </c>
      <c r="G585" s="1">
        <f>Forecast_Data!I579</f>
        <v>0</v>
      </c>
      <c r="H585" s="1">
        <f>Forecast_Data!J579</f>
        <v>59</v>
      </c>
      <c r="I585" s="1">
        <f>Forecast_Data!K579</f>
        <v>0</v>
      </c>
      <c r="J585" s="1" t="str">
        <f>Forecast_Data!L579</f>
        <v>Matt Bryant</v>
      </c>
      <c r="K585" s="2">
        <f>$U$41+(VLOOKUP(J585,Estimates!$C$9:$F$35,4,FALSE)-$U$41)*VLOOKUP(J585,$T$45:$Z$80,5,FALSE)</f>
        <v>14.205038810432454</v>
      </c>
      <c r="L585" s="2">
        <f t="shared" ref="L585:L648" si="46">IF(A585=2012,$A$5,IF(A585=2013,$B$5,IF(A585=2014,$C$5,$D$5)))</f>
        <v>0.41460000000000008</v>
      </c>
      <c r="M585" s="13">
        <f t="shared" ref="M585:M648" si="47">1/(1+EXP(-(SUMPRODUCT($A$3:$G$3,B585:H585)+$H$3*H585^2+$I$3*H585^3+K585+L585)))</f>
        <v>0.42432061080910871</v>
      </c>
      <c r="N585" s="13">
        <f t="shared" ref="N585:N648" si="48">I585-M585</f>
        <v>-0.42432061080910871</v>
      </c>
      <c r="O585" s="4">
        <f t="shared" ref="O585:O648" si="49">N585^2</f>
        <v>0.1800479807574151</v>
      </c>
    </row>
    <row r="586" spans="1:15" x14ac:dyDescent="0.25">
      <c r="A586" s="1">
        <f>Forecast_Data!C580</f>
        <v>2014</v>
      </c>
      <c r="B586" s="1">
        <v>1</v>
      </c>
      <c r="C586" s="1">
        <f>Forecast_Data!E580</f>
        <v>0</v>
      </c>
      <c r="D586" s="1">
        <f>Forecast_Data!F580</f>
        <v>0</v>
      </c>
      <c r="E586" s="1">
        <f>Forecast_Data!G580</f>
        <v>0</v>
      </c>
      <c r="F586" s="1">
        <f>Forecast_Data!H580</f>
        <v>0</v>
      </c>
      <c r="G586" s="1">
        <f>Forecast_Data!I580</f>
        <v>0</v>
      </c>
      <c r="H586" s="1">
        <f>Forecast_Data!J580</f>
        <v>52</v>
      </c>
      <c r="I586" s="1">
        <f>Forecast_Data!K580</f>
        <v>1</v>
      </c>
      <c r="J586" s="1" t="str">
        <f>Forecast_Data!L580</f>
        <v>Matt Bryant</v>
      </c>
      <c r="K586" s="2">
        <f>$U$41+(VLOOKUP(J586,Estimates!$C$9:$F$35,4,FALSE)-$U$41)*VLOOKUP(J586,$T$45:$Z$80,5,FALSE)</f>
        <v>14.205038810432454</v>
      </c>
      <c r="L586" s="2">
        <f t="shared" si="46"/>
        <v>0.41460000000000008</v>
      </c>
      <c r="M586" s="13">
        <f t="shared" si="47"/>
        <v>0.69099674007491041</v>
      </c>
      <c r="N586" s="13">
        <f t="shared" si="48"/>
        <v>0.30900325992508959</v>
      </c>
      <c r="O586" s="4">
        <f t="shared" si="49"/>
        <v>9.5483014644332481E-2</v>
      </c>
    </row>
    <row r="587" spans="1:15" x14ac:dyDescent="0.25">
      <c r="A587" s="1">
        <f>Forecast_Data!C581</f>
        <v>2014</v>
      </c>
      <c r="B587" s="1">
        <v>1</v>
      </c>
      <c r="C587" s="1">
        <f>Forecast_Data!E581</f>
        <v>0</v>
      </c>
      <c r="D587" s="1">
        <f>Forecast_Data!F581</f>
        <v>0</v>
      </c>
      <c r="E587" s="1">
        <f>Forecast_Data!G581</f>
        <v>0</v>
      </c>
      <c r="F587" s="1">
        <f>Forecast_Data!H581</f>
        <v>0</v>
      </c>
      <c r="G587" s="1">
        <f>Forecast_Data!I581</f>
        <v>0</v>
      </c>
      <c r="H587" s="1">
        <f>Forecast_Data!J581</f>
        <v>54</v>
      </c>
      <c r="I587" s="1">
        <f>Forecast_Data!K581</f>
        <v>1</v>
      </c>
      <c r="J587" s="1" t="str">
        <f>Forecast_Data!L581</f>
        <v>Matt Bryant</v>
      </c>
      <c r="K587" s="2">
        <f>$U$41+(VLOOKUP(J587,Estimates!$C$9:$F$35,4,FALSE)-$U$41)*VLOOKUP(J587,$T$45:$Z$80,5,FALSE)</f>
        <v>14.205038810432454</v>
      </c>
      <c r="L587" s="2">
        <f t="shared" si="46"/>
        <v>0.41460000000000008</v>
      </c>
      <c r="M587" s="13">
        <f t="shared" si="47"/>
        <v>0.62999642405598266</v>
      </c>
      <c r="N587" s="13">
        <f t="shared" si="48"/>
        <v>0.37000357594401734</v>
      </c>
      <c r="O587" s="4">
        <f t="shared" si="49"/>
        <v>0.1369026462113602</v>
      </c>
    </row>
    <row r="588" spans="1:15" x14ac:dyDescent="0.25">
      <c r="A588" s="1">
        <f>Forecast_Data!C582</f>
        <v>2014</v>
      </c>
      <c r="B588" s="1">
        <v>1</v>
      </c>
      <c r="C588" s="1">
        <f>Forecast_Data!E582</f>
        <v>0</v>
      </c>
      <c r="D588" s="1">
        <f>Forecast_Data!F582</f>
        <v>0</v>
      </c>
      <c r="E588" s="1">
        <f>Forecast_Data!G582</f>
        <v>0</v>
      </c>
      <c r="F588" s="1">
        <f>Forecast_Data!H582</f>
        <v>0</v>
      </c>
      <c r="G588" s="1">
        <f>Forecast_Data!I582</f>
        <v>0</v>
      </c>
      <c r="H588" s="1">
        <f>Forecast_Data!J582</f>
        <v>53</v>
      </c>
      <c r="I588" s="1">
        <f>Forecast_Data!K582</f>
        <v>1</v>
      </c>
      <c r="J588" s="1" t="str">
        <f>Forecast_Data!L582</f>
        <v>Matt Bryant</v>
      </c>
      <c r="K588" s="2">
        <f>$U$41+(VLOOKUP(J588,Estimates!$C$9:$F$35,4,FALSE)-$U$41)*VLOOKUP(J588,$T$45:$Z$80,5,FALSE)</f>
        <v>14.205038810432454</v>
      </c>
      <c r="L588" s="2">
        <f t="shared" si="46"/>
        <v>0.41460000000000008</v>
      </c>
      <c r="M588" s="13">
        <f t="shared" si="47"/>
        <v>0.66200627026831393</v>
      </c>
      <c r="N588" s="13">
        <f t="shared" si="48"/>
        <v>0.33799372973168607</v>
      </c>
      <c r="O588" s="4">
        <f t="shared" si="49"/>
        <v>0.11423976133793605</v>
      </c>
    </row>
    <row r="589" spans="1:15" x14ac:dyDescent="0.25">
      <c r="A589" s="1">
        <f>Forecast_Data!C583</f>
        <v>2014</v>
      </c>
      <c r="B589" s="1">
        <v>1</v>
      </c>
      <c r="C589" s="1">
        <f>Forecast_Data!E583</f>
        <v>0</v>
      </c>
      <c r="D589" s="1">
        <f>Forecast_Data!F583</f>
        <v>0</v>
      </c>
      <c r="E589" s="1">
        <f>Forecast_Data!G583</f>
        <v>0</v>
      </c>
      <c r="F589" s="1">
        <f>Forecast_Data!H583</f>
        <v>0</v>
      </c>
      <c r="G589" s="1">
        <f>Forecast_Data!I583</f>
        <v>0</v>
      </c>
      <c r="H589" s="1">
        <f>Forecast_Data!J583</f>
        <v>20</v>
      </c>
      <c r="I589" s="1">
        <f>Forecast_Data!K583</f>
        <v>1</v>
      </c>
      <c r="J589" s="1" t="str">
        <f>Forecast_Data!L583</f>
        <v>Matt Bryant</v>
      </c>
      <c r="K589" s="2">
        <f>$U$41+(VLOOKUP(J589,Estimates!$C$9:$F$35,4,FALSE)-$U$41)*VLOOKUP(J589,$T$45:$Z$80,5,FALSE)</f>
        <v>14.205038810432454</v>
      </c>
      <c r="L589" s="2">
        <f t="shared" si="46"/>
        <v>0.41460000000000008</v>
      </c>
      <c r="M589" s="13">
        <f t="shared" si="47"/>
        <v>0.99476617101405429</v>
      </c>
      <c r="N589" s="13">
        <f t="shared" si="48"/>
        <v>5.2338289859457099E-3</v>
      </c>
      <c r="O589" s="4">
        <f t="shared" si="49"/>
        <v>2.7392965854125497E-5</v>
      </c>
    </row>
    <row r="590" spans="1:15" x14ac:dyDescent="0.25">
      <c r="A590" s="1">
        <f>Forecast_Data!C584</f>
        <v>2014</v>
      </c>
      <c r="B590" s="1">
        <v>1</v>
      </c>
      <c r="C590" s="1">
        <f>Forecast_Data!E584</f>
        <v>0</v>
      </c>
      <c r="D590" s="1">
        <f>Forecast_Data!F584</f>
        <v>0</v>
      </c>
      <c r="E590" s="1">
        <f>Forecast_Data!G584</f>
        <v>0</v>
      </c>
      <c r="F590" s="1">
        <f>Forecast_Data!H584</f>
        <v>0</v>
      </c>
      <c r="G590" s="1">
        <f>Forecast_Data!I584</f>
        <v>0</v>
      </c>
      <c r="H590" s="1">
        <f>Forecast_Data!J584</f>
        <v>23</v>
      </c>
      <c r="I590" s="1">
        <f>Forecast_Data!K584</f>
        <v>1</v>
      </c>
      <c r="J590" s="1" t="str">
        <f>Forecast_Data!L584</f>
        <v>Matt Bryant</v>
      </c>
      <c r="K590" s="2">
        <f>$U$41+(VLOOKUP(J590,Estimates!$C$9:$F$35,4,FALSE)-$U$41)*VLOOKUP(J590,$T$45:$Z$80,5,FALSE)</f>
        <v>14.205038810432454</v>
      </c>
      <c r="L590" s="2">
        <f t="shared" si="46"/>
        <v>0.41460000000000008</v>
      </c>
      <c r="M590" s="13">
        <f t="shared" si="47"/>
        <v>0.98913579104863969</v>
      </c>
      <c r="N590" s="13">
        <f t="shared" si="48"/>
        <v>1.086420895136031E-2</v>
      </c>
      <c r="O590" s="4">
        <f t="shared" si="49"/>
        <v>1.1803103613881749E-4</v>
      </c>
    </row>
    <row r="591" spans="1:15" x14ac:dyDescent="0.25">
      <c r="A591" s="1">
        <f>Forecast_Data!C585</f>
        <v>2014</v>
      </c>
      <c r="B591" s="1">
        <v>1</v>
      </c>
      <c r="C591" s="1">
        <f>Forecast_Data!E585</f>
        <v>0</v>
      </c>
      <c r="D591" s="1">
        <f>Forecast_Data!F585</f>
        <v>0</v>
      </c>
      <c r="E591" s="1">
        <f>Forecast_Data!G585</f>
        <v>0</v>
      </c>
      <c r="F591" s="1">
        <f>Forecast_Data!H585</f>
        <v>0</v>
      </c>
      <c r="G591" s="1">
        <f>Forecast_Data!I585</f>
        <v>0</v>
      </c>
      <c r="H591" s="1">
        <f>Forecast_Data!J585</f>
        <v>21</v>
      </c>
      <c r="I591" s="1">
        <f>Forecast_Data!K585</f>
        <v>1</v>
      </c>
      <c r="J591" s="1" t="str">
        <f>Forecast_Data!L585</f>
        <v>Matt Bryant</v>
      </c>
      <c r="K591" s="2">
        <f>$U$41+(VLOOKUP(J591,Estimates!$C$9:$F$35,4,FALSE)-$U$41)*VLOOKUP(J591,$T$45:$Z$80,5,FALSE)</f>
        <v>14.205038810432454</v>
      </c>
      <c r="L591" s="2">
        <f t="shared" si="46"/>
        <v>0.41460000000000008</v>
      </c>
      <c r="M591" s="13">
        <f t="shared" si="47"/>
        <v>0.99322345345465057</v>
      </c>
      <c r="N591" s="13">
        <f t="shared" si="48"/>
        <v>6.7765465453494267E-3</v>
      </c>
      <c r="O591" s="4">
        <f t="shared" si="49"/>
        <v>4.5921583081287249E-5</v>
      </c>
    </row>
    <row r="592" spans="1:15" x14ac:dyDescent="0.25">
      <c r="A592" s="1">
        <f>Forecast_Data!C586</f>
        <v>2014</v>
      </c>
      <c r="B592" s="1">
        <v>1</v>
      </c>
      <c r="C592" s="1">
        <f>Forecast_Data!E586</f>
        <v>0</v>
      </c>
      <c r="D592" s="1">
        <f>Forecast_Data!F586</f>
        <v>0</v>
      </c>
      <c r="E592" s="1">
        <f>Forecast_Data!G586</f>
        <v>0</v>
      </c>
      <c r="F592" s="1">
        <f>Forecast_Data!H586</f>
        <v>0</v>
      </c>
      <c r="G592" s="1">
        <f>Forecast_Data!I586</f>
        <v>0</v>
      </c>
      <c r="H592" s="1">
        <f>Forecast_Data!J586</f>
        <v>45</v>
      </c>
      <c r="I592" s="1">
        <f>Forecast_Data!K586</f>
        <v>1</v>
      </c>
      <c r="J592" s="1" t="str">
        <f>Forecast_Data!L586</f>
        <v>Matt Bryant</v>
      </c>
      <c r="K592" s="2">
        <f>$U$41+(VLOOKUP(J592,Estimates!$C$9:$F$35,4,FALSE)-$U$41)*VLOOKUP(J592,$T$45:$Z$80,5,FALSE)</f>
        <v>14.205038810432454</v>
      </c>
      <c r="L592" s="2">
        <f t="shared" si="46"/>
        <v>0.41460000000000008</v>
      </c>
      <c r="M592" s="13">
        <f t="shared" si="47"/>
        <v>0.82930786256732947</v>
      </c>
      <c r="N592" s="13">
        <f t="shared" si="48"/>
        <v>0.17069213743267053</v>
      </c>
      <c r="O592" s="4">
        <f t="shared" si="49"/>
        <v>2.9135805781333686E-2</v>
      </c>
    </row>
    <row r="593" spans="1:15" x14ac:dyDescent="0.25">
      <c r="A593" s="1">
        <f>Forecast_Data!C587</f>
        <v>2014</v>
      </c>
      <c r="B593" s="1">
        <v>1</v>
      </c>
      <c r="C593" s="1">
        <f>Forecast_Data!E587</f>
        <v>0</v>
      </c>
      <c r="D593" s="1">
        <f>Forecast_Data!F587</f>
        <v>0</v>
      </c>
      <c r="E593" s="1">
        <f>Forecast_Data!G587</f>
        <v>0</v>
      </c>
      <c r="F593" s="1">
        <f>Forecast_Data!H587</f>
        <v>0</v>
      </c>
      <c r="G593" s="1">
        <f>Forecast_Data!I587</f>
        <v>0</v>
      </c>
      <c r="H593" s="1">
        <f>Forecast_Data!J587</f>
        <v>28</v>
      </c>
      <c r="I593" s="1">
        <f>Forecast_Data!K587</f>
        <v>1</v>
      </c>
      <c r="J593" s="1" t="str">
        <f>Forecast_Data!L587</f>
        <v>Matt Bryant</v>
      </c>
      <c r="K593" s="2">
        <f>$U$41+(VLOOKUP(J593,Estimates!$C$9:$F$35,4,FALSE)-$U$41)*VLOOKUP(J593,$T$45:$Z$80,5,FALSE)</f>
        <v>14.205038810432454</v>
      </c>
      <c r="L593" s="2">
        <f t="shared" si="46"/>
        <v>0.41460000000000008</v>
      </c>
      <c r="M593" s="13">
        <f t="shared" si="47"/>
        <v>0.97188684018953042</v>
      </c>
      <c r="N593" s="13">
        <f t="shared" si="48"/>
        <v>2.8113159810469579E-2</v>
      </c>
      <c r="O593" s="4">
        <f t="shared" si="49"/>
        <v>7.9034975452900197E-4</v>
      </c>
    </row>
    <row r="594" spans="1:15" x14ac:dyDescent="0.25">
      <c r="A594" s="1">
        <f>Forecast_Data!C588</f>
        <v>2014</v>
      </c>
      <c r="B594" s="1">
        <v>1</v>
      </c>
      <c r="C594" s="1">
        <f>Forecast_Data!E588</f>
        <v>0</v>
      </c>
      <c r="D594" s="1">
        <f>Forecast_Data!F588</f>
        <v>0</v>
      </c>
      <c r="E594" s="1">
        <f>Forecast_Data!G588</f>
        <v>0</v>
      </c>
      <c r="F594" s="1">
        <f>Forecast_Data!H588</f>
        <v>0</v>
      </c>
      <c r="G594" s="1">
        <f>Forecast_Data!I588</f>
        <v>0</v>
      </c>
      <c r="H594" s="1">
        <f>Forecast_Data!J588</f>
        <v>28</v>
      </c>
      <c r="I594" s="1">
        <f>Forecast_Data!K588</f>
        <v>1</v>
      </c>
      <c r="J594" s="1" t="str">
        <f>Forecast_Data!L588</f>
        <v>Matt Bryant</v>
      </c>
      <c r="K594" s="2">
        <f>$U$41+(VLOOKUP(J594,Estimates!$C$9:$F$35,4,FALSE)-$U$41)*VLOOKUP(J594,$T$45:$Z$80,5,FALSE)</f>
        <v>14.205038810432454</v>
      </c>
      <c r="L594" s="2">
        <f t="shared" si="46"/>
        <v>0.41460000000000008</v>
      </c>
      <c r="M594" s="13">
        <f t="shared" si="47"/>
        <v>0.97188684018953042</v>
      </c>
      <c r="N594" s="13">
        <f t="shared" si="48"/>
        <v>2.8113159810469579E-2</v>
      </c>
      <c r="O594" s="4">
        <f t="shared" si="49"/>
        <v>7.9034975452900197E-4</v>
      </c>
    </row>
    <row r="595" spans="1:15" x14ac:dyDescent="0.25">
      <c r="A595" s="1">
        <f>Forecast_Data!C589</f>
        <v>2014</v>
      </c>
      <c r="B595" s="1">
        <v>1</v>
      </c>
      <c r="C595" s="1">
        <f>Forecast_Data!E589</f>
        <v>0</v>
      </c>
      <c r="D595" s="1">
        <f>Forecast_Data!F589</f>
        <v>0</v>
      </c>
      <c r="E595" s="1">
        <f>Forecast_Data!G589</f>
        <v>0</v>
      </c>
      <c r="F595" s="1">
        <f>Forecast_Data!H589</f>
        <v>0</v>
      </c>
      <c r="G595" s="1">
        <f>Forecast_Data!I589</f>
        <v>0</v>
      </c>
      <c r="H595" s="1">
        <f>Forecast_Data!J589</f>
        <v>22</v>
      </c>
      <c r="I595" s="1">
        <f>Forecast_Data!K589</f>
        <v>1</v>
      </c>
      <c r="J595" s="1" t="str">
        <f>Forecast_Data!L589</f>
        <v>Matt Bryant</v>
      </c>
      <c r="K595" s="2">
        <f>$U$41+(VLOOKUP(J595,Estimates!$C$9:$F$35,4,FALSE)-$U$41)*VLOOKUP(J595,$T$45:$Z$80,5,FALSE)</f>
        <v>14.205038810432454</v>
      </c>
      <c r="L595" s="2">
        <f t="shared" si="46"/>
        <v>0.41460000000000008</v>
      </c>
      <c r="M595" s="13">
        <f t="shared" si="47"/>
        <v>0.9913575108582493</v>
      </c>
      <c r="N595" s="13">
        <f t="shared" si="48"/>
        <v>8.6424891417506977E-3</v>
      </c>
      <c r="O595" s="4">
        <f t="shared" si="49"/>
        <v>7.4692618565278706E-5</v>
      </c>
    </row>
    <row r="596" spans="1:15" x14ac:dyDescent="0.25">
      <c r="A596" s="1">
        <f>Forecast_Data!C590</f>
        <v>2014</v>
      </c>
      <c r="B596" s="1">
        <v>1</v>
      </c>
      <c r="C596" s="1">
        <f>Forecast_Data!E590</f>
        <v>0</v>
      </c>
      <c r="D596" s="1">
        <f>Forecast_Data!F590</f>
        <v>0</v>
      </c>
      <c r="E596" s="1">
        <f>Forecast_Data!G590</f>
        <v>0</v>
      </c>
      <c r="F596" s="1">
        <f>Forecast_Data!H590</f>
        <v>0</v>
      </c>
      <c r="G596" s="1">
        <f>Forecast_Data!I590</f>
        <v>0</v>
      </c>
      <c r="H596" s="1">
        <f>Forecast_Data!J590</f>
        <v>44</v>
      </c>
      <c r="I596" s="1">
        <f>Forecast_Data!K590</f>
        <v>1</v>
      </c>
      <c r="J596" s="1" t="str">
        <f>Forecast_Data!L590</f>
        <v>Matt Bryant</v>
      </c>
      <c r="K596" s="2">
        <f>$U$41+(VLOOKUP(J596,Estimates!$C$9:$F$35,4,FALSE)-$U$41)*VLOOKUP(J596,$T$45:$Z$80,5,FALSE)</f>
        <v>14.205038810432454</v>
      </c>
      <c r="L596" s="2">
        <f t="shared" si="46"/>
        <v>0.41460000000000008</v>
      </c>
      <c r="M596" s="13">
        <f t="shared" si="47"/>
        <v>0.84267262281867128</v>
      </c>
      <c r="N596" s="13">
        <f t="shared" si="48"/>
        <v>0.15732737718132872</v>
      </c>
      <c r="O596" s="4">
        <f t="shared" si="49"/>
        <v>2.4751903610756073E-2</v>
      </c>
    </row>
    <row r="597" spans="1:15" x14ac:dyDescent="0.25">
      <c r="A597" s="1">
        <f>Forecast_Data!C591</f>
        <v>2014</v>
      </c>
      <c r="B597" s="1">
        <v>1</v>
      </c>
      <c r="C597" s="1">
        <f>Forecast_Data!E591</f>
        <v>0</v>
      </c>
      <c r="D597" s="1">
        <f>Forecast_Data!F591</f>
        <v>0</v>
      </c>
      <c r="E597" s="1">
        <f>Forecast_Data!G591</f>
        <v>0</v>
      </c>
      <c r="F597" s="1">
        <f>Forecast_Data!H591</f>
        <v>0</v>
      </c>
      <c r="G597" s="1">
        <f>Forecast_Data!I591</f>
        <v>0</v>
      </c>
      <c r="H597" s="1">
        <f>Forecast_Data!J591</f>
        <v>50</v>
      </c>
      <c r="I597" s="1">
        <f>Forecast_Data!K591</f>
        <v>1</v>
      </c>
      <c r="J597" s="1" t="str">
        <f>Forecast_Data!L591</f>
        <v>Matt Bryant</v>
      </c>
      <c r="K597" s="2">
        <f>$U$41+(VLOOKUP(J597,Estimates!$C$9:$F$35,4,FALSE)-$U$41)*VLOOKUP(J597,$T$45:$Z$80,5,FALSE)</f>
        <v>14.205038810432454</v>
      </c>
      <c r="L597" s="2">
        <f t="shared" si="46"/>
        <v>0.41460000000000008</v>
      </c>
      <c r="M597" s="13">
        <f t="shared" si="47"/>
        <v>0.74079565425744676</v>
      </c>
      <c r="N597" s="13">
        <f t="shared" si="48"/>
        <v>0.25920434574255324</v>
      </c>
      <c r="O597" s="4">
        <f t="shared" si="49"/>
        <v>6.7186892851825081E-2</v>
      </c>
    </row>
    <row r="598" spans="1:15" x14ac:dyDescent="0.25">
      <c r="A598" s="1">
        <f>Forecast_Data!C592</f>
        <v>2014</v>
      </c>
      <c r="B598" s="1">
        <v>1</v>
      </c>
      <c r="C598" s="1">
        <f>Forecast_Data!E592</f>
        <v>0</v>
      </c>
      <c r="D598" s="1">
        <f>Forecast_Data!F592</f>
        <v>0</v>
      </c>
      <c r="E598" s="1">
        <f>Forecast_Data!G592</f>
        <v>0</v>
      </c>
      <c r="F598" s="1">
        <f>Forecast_Data!H592</f>
        <v>0</v>
      </c>
      <c r="G598" s="1">
        <f>Forecast_Data!I592</f>
        <v>0</v>
      </c>
      <c r="H598" s="1">
        <f>Forecast_Data!J592</f>
        <v>32</v>
      </c>
      <c r="I598" s="1">
        <f>Forecast_Data!K592</f>
        <v>1</v>
      </c>
      <c r="J598" s="1" t="str">
        <f>Forecast_Data!L592</f>
        <v>Matt Bryant</v>
      </c>
      <c r="K598" s="2">
        <f>$U$41+(VLOOKUP(J598,Estimates!$C$9:$F$35,4,FALSE)-$U$41)*VLOOKUP(J598,$T$45:$Z$80,5,FALSE)</f>
        <v>14.205038810432454</v>
      </c>
      <c r="L598" s="2">
        <f t="shared" si="46"/>
        <v>0.41460000000000008</v>
      </c>
      <c r="M598" s="13">
        <f t="shared" si="47"/>
        <v>0.95029504453033342</v>
      </c>
      <c r="N598" s="13">
        <f t="shared" si="48"/>
        <v>4.9704955469666579E-2</v>
      </c>
      <c r="O598" s="4">
        <f t="shared" si="49"/>
        <v>2.4705825982415377E-3</v>
      </c>
    </row>
    <row r="599" spans="1:15" x14ac:dyDescent="0.25">
      <c r="A599" s="1">
        <f>Forecast_Data!C593</f>
        <v>2014</v>
      </c>
      <c r="B599" s="1">
        <v>1</v>
      </c>
      <c r="C599" s="1">
        <f>Forecast_Data!E593</f>
        <v>0</v>
      </c>
      <c r="D599" s="1">
        <f>Forecast_Data!F593</f>
        <v>0</v>
      </c>
      <c r="E599" s="1">
        <f>Forecast_Data!G593</f>
        <v>0</v>
      </c>
      <c r="F599" s="1">
        <f>Forecast_Data!H593</f>
        <v>0</v>
      </c>
      <c r="G599" s="1">
        <f>Forecast_Data!I593</f>
        <v>0</v>
      </c>
      <c r="H599" s="1">
        <f>Forecast_Data!J593</f>
        <v>21</v>
      </c>
      <c r="I599" s="1">
        <f>Forecast_Data!K593</f>
        <v>1</v>
      </c>
      <c r="J599" s="1" t="str">
        <f>Forecast_Data!L593</f>
        <v>Matt Bryant</v>
      </c>
      <c r="K599" s="2">
        <f>$U$41+(VLOOKUP(J599,Estimates!$C$9:$F$35,4,FALSE)-$U$41)*VLOOKUP(J599,$T$45:$Z$80,5,FALSE)</f>
        <v>14.205038810432454</v>
      </c>
      <c r="L599" s="2">
        <f t="shared" si="46"/>
        <v>0.41460000000000008</v>
      </c>
      <c r="M599" s="13">
        <f t="shared" si="47"/>
        <v>0.99322345345465057</v>
      </c>
      <c r="N599" s="13">
        <f t="shared" si="48"/>
        <v>6.7765465453494267E-3</v>
      </c>
      <c r="O599" s="4">
        <f t="shared" si="49"/>
        <v>4.5921583081287249E-5</v>
      </c>
    </row>
    <row r="600" spans="1:15" x14ac:dyDescent="0.25">
      <c r="A600" s="1">
        <f>Forecast_Data!C594</f>
        <v>2015</v>
      </c>
      <c r="B600" s="1">
        <v>1</v>
      </c>
      <c r="C600" s="1">
        <f>Forecast_Data!E594</f>
        <v>0</v>
      </c>
      <c r="D600" s="1">
        <f>Forecast_Data!F594</f>
        <v>0</v>
      </c>
      <c r="E600" s="1">
        <f>Forecast_Data!G594</f>
        <v>0</v>
      </c>
      <c r="F600" s="1">
        <f>Forecast_Data!H594</f>
        <v>0</v>
      </c>
      <c r="G600" s="1">
        <f>Forecast_Data!I594</f>
        <v>0</v>
      </c>
      <c r="H600" s="1">
        <f>Forecast_Data!J594</f>
        <v>41</v>
      </c>
      <c r="I600" s="1">
        <f>Forecast_Data!K594</f>
        <v>1</v>
      </c>
      <c r="J600" s="1" t="str">
        <f>Forecast_Data!L594</f>
        <v>Matt Bryant</v>
      </c>
      <c r="K600" s="2">
        <f>$U$41+(VLOOKUP(J600,Estimates!$C$9:$F$35,4,FALSE)-$U$41)*VLOOKUP(J600,$T$45:$Z$80,5,FALSE)</f>
        <v>14.205038810432454</v>
      </c>
      <c r="L600" s="2">
        <f t="shared" si="46"/>
        <v>0.45660000000000001</v>
      </c>
      <c r="M600" s="13">
        <f t="shared" si="47"/>
        <v>0.88164851640079911</v>
      </c>
      <c r="N600" s="13">
        <f t="shared" si="48"/>
        <v>0.11835148359920089</v>
      </c>
      <c r="O600" s="4">
        <f t="shared" si="49"/>
        <v>1.4007073670131917E-2</v>
      </c>
    </row>
    <row r="601" spans="1:15" x14ac:dyDescent="0.25">
      <c r="A601" s="1">
        <f>Forecast_Data!C595</f>
        <v>2015</v>
      </c>
      <c r="B601" s="1">
        <v>1</v>
      </c>
      <c r="C601" s="1">
        <f>Forecast_Data!E595</f>
        <v>0</v>
      </c>
      <c r="D601" s="1">
        <f>Forecast_Data!F595</f>
        <v>0</v>
      </c>
      <c r="E601" s="1">
        <f>Forecast_Data!G595</f>
        <v>0</v>
      </c>
      <c r="F601" s="1">
        <f>Forecast_Data!H595</f>
        <v>0</v>
      </c>
      <c r="G601" s="1">
        <f>Forecast_Data!I595</f>
        <v>0</v>
      </c>
      <c r="H601" s="1">
        <f>Forecast_Data!J595</f>
        <v>39</v>
      </c>
      <c r="I601" s="1">
        <f>Forecast_Data!K595</f>
        <v>1</v>
      </c>
      <c r="J601" s="1" t="str">
        <f>Forecast_Data!L595</f>
        <v>Matt Bryant</v>
      </c>
      <c r="K601" s="2">
        <f>$U$41+(VLOOKUP(J601,Estimates!$C$9:$F$35,4,FALSE)-$U$41)*VLOOKUP(J601,$T$45:$Z$80,5,FALSE)</f>
        <v>14.205038810432454</v>
      </c>
      <c r="L601" s="2">
        <f t="shared" si="46"/>
        <v>0.45660000000000001</v>
      </c>
      <c r="M601" s="13">
        <f t="shared" si="47"/>
        <v>0.90052988199205408</v>
      </c>
      <c r="N601" s="13">
        <f t="shared" si="48"/>
        <v>9.9470118007945918E-2</v>
      </c>
      <c r="O601" s="4">
        <f t="shared" si="49"/>
        <v>9.8943043765146871E-3</v>
      </c>
    </row>
    <row r="602" spans="1:15" x14ac:dyDescent="0.25">
      <c r="A602" s="1">
        <f>Forecast_Data!C596</f>
        <v>2015</v>
      </c>
      <c r="B602" s="1">
        <v>1</v>
      </c>
      <c r="C602" s="1">
        <f>Forecast_Data!E596</f>
        <v>0</v>
      </c>
      <c r="D602" s="1">
        <f>Forecast_Data!F596</f>
        <v>0</v>
      </c>
      <c r="E602" s="1">
        <f>Forecast_Data!G596</f>
        <v>0</v>
      </c>
      <c r="F602" s="1">
        <f>Forecast_Data!H596</f>
        <v>0</v>
      </c>
      <c r="G602" s="1">
        <f>Forecast_Data!I596</f>
        <v>0</v>
      </c>
      <c r="H602" s="1">
        <f>Forecast_Data!J596</f>
        <v>44</v>
      </c>
      <c r="I602" s="1">
        <f>Forecast_Data!K596</f>
        <v>1</v>
      </c>
      <c r="J602" s="1" t="str">
        <f>Forecast_Data!L596</f>
        <v>Matt Bryant</v>
      </c>
      <c r="K602" s="2">
        <f>$U$41+(VLOOKUP(J602,Estimates!$C$9:$F$35,4,FALSE)-$U$41)*VLOOKUP(J602,$T$45:$Z$80,5,FALSE)</f>
        <v>14.205038810432454</v>
      </c>
      <c r="L602" s="2">
        <f t="shared" si="46"/>
        <v>0.45660000000000001</v>
      </c>
      <c r="M602" s="13">
        <f t="shared" si="47"/>
        <v>0.84816099590311667</v>
      </c>
      <c r="N602" s="13">
        <f t="shared" si="48"/>
        <v>0.15183900409688333</v>
      </c>
      <c r="O602" s="4">
        <f t="shared" si="49"/>
        <v>2.3055083165133355E-2</v>
      </c>
    </row>
    <row r="603" spans="1:15" x14ac:dyDescent="0.25">
      <c r="A603" s="1">
        <f>Forecast_Data!C597</f>
        <v>2015</v>
      </c>
      <c r="B603" s="1">
        <v>1</v>
      </c>
      <c r="C603" s="1">
        <f>Forecast_Data!E597</f>
        <v>0</v>
      </c>
      <c r="D603" s="1">
        <f>Forecast_Data!F597</f>
        <v>0</v>
      </c>
      <c r="E603" s="1">
        <f>Forecast_Data!G597</f>
        <v>0</v>
      </c>
      <c r="F603" s="1">
        <f>Forecast_Data!H597</f>
        <v>0</v>
      </c>
      <c r="G603" s="1">
        <f>Forecast_Data!I597</f>
        <v>0</v>
      </c>
      <c r="H603" s="1">
        <f>Forecast_Data!J597</f>
        <v>47</v>
      </c>
      <c r="I603" s="1">
        <f>Forecast_Data!K597</f>
        <v>1</v>
      </c>
      <c r="J603" s="1" t="str">
        <f>Forecast_Data!L597</f>
        <v>Matt Bryant</v>
      </c>
      <c r="K603" s="2">
        <f>$U$41+(VLOOKUP(J603,Estimates!$C$9:$F$35,4,FALSE)-$U$41)*VLOOKUP(J603,$T$45:$Z$80,5,FALSE)</f>
        <v>14.205038810432454</v>
      </c>
      <c r="L603" s="2">
        <f t="shared" si="46"/>
        <v>0.45660000000000001</v>
      </c>
      <c r="M603" s="13">
        <f t="shared" si="47"/>
        <v>0.8055225231740174</v>
      </c>
      <c r="N603" s="13">
        <f t="shared" si="48"/>
        <v>0.1944774768259826</v>
      </c>
      <c r="O603" s="4">
        <f t="shared" si="49"/>
        <v>3.7821488992600599E-2</v>
      </c>
    </row>
    <row r="604" spans="1:15" x14ac:dyDescent="0.25">
      <c r="A604" s="1">
        <f>Forecast_Data!C598</f>
        <v>2015</v>
      </c>
      <c r="B604" s="1">
        <v>1</v>
      </c>
      <c r="C604" s="1">
        <f>Forecast_Data!E598</f>
        <v>0</v>
      </c>
      <c r="D604" s="1">
        <f>Forecast_Data!F598</f>
        <v>0</v>
      </c>
      <c r="E604" s="1">
        <f>Forecast_Data!G598</f>
        <v>0</v>
      </c>
      <c r="F604" s="1">
        <f>Forecast_Data!H598</f>
        <v>0</v>
      </c>
      <c r="G604" s="1">
        <f>Forecast_Data!I598</f>
        <v>0</v>
      </c>
      <c r="H604" s="1">
        <f>Forecast_Data!J598</f>
        <v>32</v>
      </c>
      <c r="I604" s="1">
        <f>Forecast_Data!K598</f>
        <v>1</v>
      </c>
      <c r="J604" s="1" t="str">
        <f>Forecast_Data!L598</f>
        <v>Matt Bryant</v>
      </c>
      <c r="K604" s="2">
        <f>$U$41+(VLOOKUP(J604,Estimates!$C$9:$F$35,4,FALSE)-$U$41)*VLOOKUP(J604,$T$45:$Z$80,5,FALSE)</f>
        <v>14.205038810432454</v>
      </c>
      <c r="L604" s="2">
        <f t="shared" si="46"/>
        <v>0.45660000000000001</v>
      </c>
      <c r="M604" s="13">
        <f t="shared" si="47"/>
        <v>0.95224178451903208</v>
      </c>
      <c r="N604" s="13">
        <f t="shared" si="48"/>
        <v>4.7758215480967925E-2</v>
      </c>
      <c r="O604" s="4">
        <f t="shared" si="49"/>
        <v>2.2808471459265646E-3</v>
      </c>
    </row>
    <row r="605" spans="1:15" x14ac:dyDescent="0.25">
      <c r="A605" s="1">
        <f>Forecast_Data!C599</f>
        <v>2015</v>
      </c>
      <c r="B605" s="1">
        <v>1</v>
      </c>
      <c r="C605" s="1">
        <f>Forecast_Data!E599</f>
        <v>0</v>
      </c>
      <c r="D605" s="1">
        <f>Forecast_Data!F599</f>
        <v>0</v>
      </c>
      <c r="E605" s="1">
        <f>Forecast_Data!G599</f>
        <v>0</v>
      </c>
      <c r="F605" s="1">
        <f>Forecast_Data!H599</f>
        <v>0</v>
      </c>
      <c r="G605" s="1">
        <f>Forecast_Data!I599</f>
        <v>0</v>
      </c>
      <c r="H605" s="1">
        <f>Forecast_Data!J599</f>
        <v>42</v>
      </c>
      <c r="I605" s="1">
        <f>Forecast_Data!K599</f>
        <v>1</v>
      </c>
      <c r="J605" s="1" t="str">
        <f>Forecast_Data!L599</f>
        <v>Matt Bryant</v>
      </c>
      <c r="K605" s="2">
        <f>$U$41+(VLOOKUP(J605,Estimates!$C$9:$F$35,4,FALSE)-$U$41)*VLOOKUP(J605,$T$45:$Z$80,5,FALSE)</f>
        <v>14.205038810432454</v>
      </c>
      <c r="L605" s="2">
        <f t="shared" si="46"/>
        <v>0.45660000000000001</v>
      </c>
      <c r="M605" s="13">
        <f t="shared" si="47"/>
        <v>0.87127235056205454</v>
      </c>
      <c r="N605" s="13">
        <f t="shared" si="48"/>
        <v>0.12872764943794546</v>
      </c>
      <c r="O605" s="4">
        <f t="shared" si="49"/>
        <v>1.657080772981858E-2</v>
      </c>
    </row>
    <row r="606" spans="1:15" x14ac:dyDescent="0.25">
      <c r="A606" s="1">
        <f>Forecast_Data!C600</f>
        <v>2015</v>
      </c>
      <c r="B606" s="1">
        <v>1</v>
      </c>
      <c r="C606" s="1">
        <f>Forecast_Data!E600</f>
        <v>0</v>
      </c>
      <c r="D606" s="1">
        <f>Forecast_Data!F600</f>
        <v>0</v>
      </c>
      <c r="E606" s="1">
        <f>Forecast_Data!G600</f>
        <v>0</v>
      </c>
      <c r="F606" s="1">
        <f>Forecast_Data!H600</f>
        <v>0</v>
      </c>
      <c r="G606" s="1">
        <f>Forecast_Data!I600</f>
        <v>0</v>
      </c>
      <c r="H606" s="1">
        <f>Forecast_Data!J600</f>
        <v>38</v>
      </c>
      <c r="I606" s="1">
        <f>Forecast_Data!K600</f>
        <v>0</v>
      </c>
      <c r="J606" s="1" t="str">
        <f>Forecast_Data!L600</f>
        <v>Matt Bryant</v>
      </c>
      <c r="K606" s="2">
        <f>$U$41+(VLOOKUP(J606,Estimates!$C$9:$F$35,4,FALSE)-$U$41)*VLOOKUP(J606,$T$45:$Z$80,5,FALSE)</f>
        <v>14.205038810432454</v>
      </c>
      <c r="L606" s="2">
        <f t="shared" si="46"/>
        <v>0.45660000000000001</v>
      </c>
      <c r="M606" s="13">
        <f t="shared" si="47"/>
        <v>0.90917734063379341</v>
      </c>
      <c r="N606" s="13">
        <f t="shared" si="48"/>
        <v>-0.90917734063379341</v>
      </c>
      <c r="O606" s="4">
        <f t="shared" si="49"/>
        <v>0.82660343672193681</v>
      </c>
    </row>
    <row r="607" spans="1:15" x14ac:dyDescent="0.25">
      <c r="A607" s="1">
        <f>Forecast_Data!C601</f>
        <v>2015</v>
      </c>
      <c r="B607" s="1">
        <v>1</v>
      </c>
      <c r="C607" s="1">
        <f>Forecast_Data!E601</f>
        <v>0</v>
      </c>
      <c r="D607" s="1">
        <f>Forecast_Data!F601</f>
        <v>0</v>
      </c>
      <c r="E607" s="1">
        <f>Forecast_Data!G601</f>
        <v>0</v>
      </c>
      <c r="F607" s="1">
        <f>Forecast_Data!H601</f>
        <v>0</v>
      </c>
      <c r="G607" s="1">
        <f>Forecast_Data!I601</f>
        <v>0</v>
      </c>
      <c r="H607" s="1">
        <f>Forecast_Data!J601</f>
        <v>48</v>
      </c>
      <c r="I607" s="1">
        <f>Forecast_Data!K601</f>
        <v>0</v>
      </c>
      <c r="J607" s="1" t="str">
        <f>Forecast_Data!L601</f>
        <v>Matt Bryant</v>
      </c>
      <c r="K607" s="2">
        <f>$U$41+(VLOOKUP(J607,Estimates!$C$9:$F$35,4,FALSE)-$U$41)*VLOOKUP(J607,$T$45:$Z$80,5,FALSE)</f>
        <v>14.205038810432454</v>
      </c>
      <c r="L607" s="2">
        <f t="shared" si="46"/>
        <v>0.45660000000000001</v>
      </c>
      <c r="M607" s="13">
        <f t="shared" si="47"/>
        <v>0.78847321674010662</v>
      </c>
      <c r="N607" s="13">
        <f t="shared" si="48"/>
        <v>-0.78847321674010662</v>
      </c>
      <c r="O607" s="4">
        <f t="shared" si="49"/>
        <v>0.62169001351649111</v>
      </c>
    </row>
    <row r="608" spans="1:15" x14ac:dyDescent="0.25">
      <c r="A608" s="1">
        <f>Forecast_Data!C602</f>
        <v>2015</v>
      </c>
      <c r="B608" s="1">
        <v>1</v>
      </c>
      <c r="C608" s="1">
        <f>Forecast_Data!E602</f>
        <v>0</v>
      </c>
      <c r="D608" s="1">
        <f>Forecast_Data!F602</f>
        <v>0</v>
      </c>
      <c r="E608" s="1">
        <f>Forecast_Data!G602</f>
        <v>0</v>
      </c>
      <c r="F608" s="1">
        <f>Forecast_Data!H602</f>
        <v>0</v>
      </c>
      <c r="G608" s="1">
        <f>Forecast_Data!I602</f>
        <v>0</v>
      </c>
      <c r="H608" s="1">
        <f>Forecast_Data!J602</f>
        <v>28</v>
      </c>
      <c r="I608" s="1">
        <f>Forecast_Data!K602</f>
        <v>1</v>
      </c>
      <c r="J608" s="1" t="str">
        <f>Forecast_Data!L602</f>
        <v>Matt Bryant</v>
      </c>
      <c r="K608" s="2">
        <f>$U$41+(VLOOKUP(J608,Estimates!$C$9:$F$35,4,FALSE)-$U$41)*VLOOKUP(J608,$T$45:$Z$80,5,FALSE)</f>
        <v>14.205038810432454</v>
      </c>
      <c r="L608" s="2">
        <f t="shared" si="46"/>
        <v>0.45660000000000001</v>
      </c>
      <c r="M608" s="13">
        <f t="shared" si="47"/>
        <v>0.97301193430932409</v>
      </c>
      <c r="N608" s="13">
        <f t="shared" si="48"/>
        <v>2.6988065690675911E-2</v>
      </c>
      <c r="O608" s="4">
        <f t="shared" si="49"/>
        <v>7.283556897242382E-4</v>
      </c>
    </row>
    <row r="609" spans="1:15" x14ac:dyDescent="0.25">
      <c r="A609" s="1">
        <f>Forecast_Data!C603</f>
        <v>2015</v>
      </c>
      <c r="B609" s="1">
        <v>1</v>
      </c>
      <c r="C609" s="1">
        <f>Forecast_Data!E603</f>
        <v>0</v>
      </c>
      <c r="D609" s="1">
        <f>Forecast_Data!F603</f>
        <v>0</v>
      </c>
      <c r="E609" s="1">
        <f>Forecast_Data!G603</f>
        <v>0</v>
      </c>
      <c r="F609" s="1">
        <f>Forecast_Data!H603</f>
        <v>0</v>
      </c>
      <c r="G609" s="1">
        <f>Forecast_Data!I603</f>
        <v>0</v>
      </c>
      <c r="H609" s="1">
        <f>Forecast_Data!J603</f>
        <v>21</v>
      </c>
      <c r="I609" s="1">
        <f>Forecast_Data!K603</f>
        <v>1</v>
      </c>
      <c r="J609" s="1" t="str">
        <f>Forecast_Data!L603</f>
        <v>Matt Bryant</v>
      </c>
      <c r="K609" s="2">
        <f>$U$41+(VLOOKUP(J609,Estimates!$C$9:$F$35,4,FALSE)-$U$41)*VLOOKUP(J609,$T$45:$Z$80,5,FALSE)</f>
        <v>14.205038810432454</v>
      </c>
      <c r="L609" s="2">
        <f t="shared" si="46"/>
        <v>0.45660000000000001</v>
      </c>
      <c r="M609" s="13">
        <f t="shared" si="47"/>
        <v>0.99350036271661679</v>
      </c>
      <c r="N609" s="13">
        <f t="shared" si="48"/>
        <v>6.4996372833832083E-3</v>
      </c>
      <c r="O609" s="4">
        <f t="shared" si="49"/>
        <v>4.2245284815545049E-5</v>
      </c>
    </row>
    <row r="610" spans="1:15" x14ac:dyDescent="0.25">
      <c r="A610" s="1">
        <f>Forecast_Data!C604</f>
        <v>2015</v>
      </c>
      <c r="B610" s="1">
        <v>1</v>
      </c>
      <c r="C610" s="1">
        <f>Forecast_Data!E604</f>
        <v>0</v>
      </c>
      <c r="D610" s="1">
        <f>Forecast_Data!F604</f>
        <v>0</v>
      </c>
      <c r="E610" s="1">
        <f>Forecast_Data!G604</f>
        <v>0</v>
      </c>
      <c r="F610" s="1">
        <f>Forecast_Data!H604</f>
        <v>0</v>
      </c>
      <c r="G610" s="1">
        <f>Forecast_Data!I604</f>
        <v>0</v>
      </c>
      <c r="H610" s="1">
        <f>Forecast_Data!J604</f>
        <v>24</v>
      </c>
      <c r="I610" s="1">
        <f>Forecast_Data!K604</f>
        <v>1</v>
      </c>
      <c r="J610" s="1" t="str">
        <f>Forecast_Data!L604</f>
        <v>Matt Bryant</v>
      </c>
      <c r="K610" s="2">
        <f>$U$41+(VLOOKUP(J610,Estimates!$C$9:$F$35,4,FALSE)-$U$41)*VLOOKUP(J610,$T$45:$Z$80,5,FALSE)</f>
        <v>14.205038810432454</v>
      </c>
      <c r="L610" s="2">
        <f t="shared" si="46"/>
        <v>0.45660000000000001</v>
      </c>
      <c r="M610" s="13">
        <f t="shared" si="47"/>
        <v>0.98707664277156704</v>
      </c>
      <c r="N610" s="13">
        <f t="shared" si="48"/>
        <v>1.2923357228432963E-2</v>
      </c>
      <c r="O610" s="4">
        <f t="shared" si="49"/>
        <v>1.6701316205369052E-4</v>
      </c>
    </row>
    <row r="611" spans="1:15" x14ac:dyDescent="0.25">
      <c r="A611" s="1">
        <f>Forecast_Data!C605</f>
        <v>2015</v>
      </c>
      <c r="B611" s="1">
        <v>1</v>
      </c>
      <c r="C611" s="1">
        <f>Forecast_Data!E605</f>
        <v>0</v>
      </c>
      <c r="D611" s="1">
        <f>Forecast_Data!F605</f>
        <v>0</v>
      </c>
      <c r="E611" s="1">
        <f>Forecast_Data!G605</f>
        <v>0</v>
      </c>
      <c r="F611" s="1">
        <f>Forecast_Data!H605</f>
        <v>0</v>
      </c>
      <c r="G611" s="1">
        <f>Forecast_Data!I605</f>
        <v>0</v>
      </c>
      <c r="H611" s="1">
        <f>Forecast_Data!J605</f>
        <v>46</v>
      </c>
      <c r="I611" s="1">
        <f>Forecast_Data!K605</f>
        <v>0</v>
      </c>
      <c r="J611" s="1" t="str">
        <f>Forecast_Data!L605</f>
        <v>Matt Bryant</v>
      </c>
      <c r="K611" s="2">
        <f>$U$41+(VLOOKUP(J611,Estimates!$C$9:$F$35,4,FALSE)-$U$41)*VLOOKUP(J611,$T$45:$Z$80,5,FALSE)</f>
        <v>14.205038810432454</v>
      </c>
      <c r="L611" s="2">
        <f t="shared" si="46"/>
        <v>0.45660000000000001</v>
      </c>
      <c r="M611" s="13">
        <f t="shared" si="47"/>
        <v>0.82101955546599359</v>
      </c>
      <c r="N611" s="13">
        <f t="shared" si="48"/>
        <v>-0.82101955546599359</v>
      </c>
      <c r="O611" s="4">
        <f t="shared" si="49"/>
        <v>0.67407311045757767</v>
      </c>
    </row>
    <row r="612" spans="1:15" x14ac:dyDescent="0.25">
      <c r="A612" s="1">
        <f>Forecast_Data!C606</f>
        <v>2012</v>
      </c>
      <c r="B612" s="1">
        <v>1</v>
      </c>
      <c r="C612" s="1">
        <f>Forecast_Data!E606</f>
        <v>0</v>
      </c>
      <c r="D612" s="1">
        <f>Forecast_Data!F606</f>
        <v>0</v>
      </c>
      <c r="E612" s="1">
        <f>Forecast_Data!G606</f>
        <v>0</v>
      </c>
      <c r="F612" s="1">
        <f>Forecast_Data!H606</f>
        <v>1</v>
      </c>
      <c r="G612" s="1">
        <f>Forecast_Data!I606</f>
        <v>0</v>
      </c>
      <c r="H612" s="1">
        <f>Forecast_Data!J606</f>
        <v>34</v>
      </c>
      <c r="I612" s="1">
        <f>Forecast_Data!K606</f>
        <v>1</v>
      </c>
      <c r="J612" s="1" t="str">
        <f>Forecast_Data!L606</f>
        <v>Matt Bryant</v>
      </c>
      <c r="K612" s="2">
        <f>$U$41+(VLOOKUP(J612,Estimates!$C$9:$F$35,4,FALSE)-$U$41)*VLOOKUP(J612,$T$45:$Z$80,5,FALSE)</f>
        <v>14.205038810432454</v>
      </c>
      <c r="L612" s="2">
        <f t="shared" si="46"/>
        <v>0.3306</v>
      </c>
      <c r="M612" s="13">
        <f t="shared" si="47"/>
        <v>0.9155215444701057</v>
      </c>
      <c r="N612" s="13">
        <f t="shared" si="48"/>
        <v>8.4478455529894303E-2</v>
      </c>
      <c r="O612" s="4">
        <f t="shared" si="49"/>
        <v>7.1366094487163292E-3</v>
      </c>
    </row>
    <row r="613" spans="1:15" x14ac:dyDescent="0.25">
      <c r="A613" s="1">
        <f>Forecast_Data!C607</f>
        <v>2012</v>
      </c>
      <c r="B613" s="1">
        <v>1</v>
      </c>
      <c r="C613" s="1">
        <f>Forecast_Data!E607</f>
        <v>0</v>
      </c>
      <c r="D613" s="1">
        <f>Forecast_Data!F607</f>
        <v>0</v>
      </c>
      <c r="E613" s="1">
        <f>Forecast_Data!G607</f>
        <v>0</v>
      </c>
      <c r="F613" s="1">
        <f>Forecast_Data!H607</f>
        <v>1</v>
      </c>
      <c r="G613" s="1">
        <f>Forecast_Data!I607</f>
        <v>0</v>
      </c>
      <c r="H613" s="1">
        <f>Forecast_Data!J607</f>
        <v>21</v>
      </c>
      <c r="I613" s="1">
        <f>Forecast_Data!K607</f>
        <v>1</v>
      </c>
      <c r="J613" s="1" t="str">
        <f>Forecast_Data!L607</f>
        <v>Matt Bryant</v>
      </c>
      <c r="K613" s="2">
        <f>$U$41+(VLOOKUP(J613,Estimates!$C$9:$F$35,4,FALSE)-$U$41)*VLOOKUP(J613,$T$45:$Z$80,5,FALSE)</f>
        <v>14.205038810432454</v>
      </c>
      <c r="L613" s="2">
        <f t="shared" si="46"/>
        <v>0.3306</v>
      </c>
      <c r="M613" s="13">
        <f t="shared" si="47"/>
        <v>0.99071954270879725</v>
      </c>
      <c r="N613" s="13">
        <f t="shared" si="48"/>
        <v>9.2804572912027483E-3</v>
      </c>
      <c r="O613" s="4">
        <f t="shared" si="49"/>
        <v>8.6126887533838247E-5</v>
      </c>
    </row>
    <row r="614" spans="1:15" x14ac:dyDescent="0.25">
      <c r="A614" s="1">
        <f>Forecast_Data!C608</f>
        <v>2012</v>
      </c>
      <c r="B614" s="1">
        <v>1</v>
      </c>
      <c r="C614" s="1">
        <f>Forecast_Data!E608</f>
        <v>0</v>
      </c>
      <c r="D614" s="1">
        <f>Forecast_Data!F608</f>
        <v>0</v>
      </c>
      <c r="E614" s="1">
        <f>Forecast_Data!G608</f>
        <v>0</v>
      </c>
      <c r="F614" s="1">
        <f>Forecast_Data!H608</f>
        <v>1</v>
      </c>
      <c r="G614" s="1">
        <f>Forecast_Data!I608</f>
        <v>0</v>
      </c>
      <c r="H614" s="1">
        <f>Forecast_Data!J608</f>
        <v>30</v>
      </c>
      <c r="I614" s="1">
        <f>Forecast_Data!K608</f>
        <v>1</v>
      </c>
      <c r="J614" s="1" t="str">
        <f>Forecast_Data!L608</f>
        <v>Matt Bryant</v>
      </c>
      <c r="K614" s="2">
        <f>$U$41+(VLOOKUP(J614,Estimates!$C$9:$F$35,4,FALSE)-$U$41)*VLOOKUP(J614,$T$45:$Z$80,5,FALSE)</f>
        <v>14.205038810432454</v>
      </c>
      <c r="L614" s="2">
        <f t="shared" si="46"/>
        <v>0.3306</v>
      </c>
      <c r="M614" s="13">
        <f t="shared" si="47"/>
        <v>0.94847829818825824</v>
      </c>
      <c r="N614" s="13">
        <f t="shared" si="48"/>
        <v>5.152170181174176E-2</v>
      </c>
      <c r="O614" s="4">
        <f t="shared" si="49"/>
        <v>2.654485757578034E-3</v>
      </c>
    </row>
    <row r="615" spans="1:15" x14ac:dyDescent="0.25">
      <c r="A615" s="1">
        <f>Forecast_Data!C609</f>
        <v>2012</v>
      </c>
      <c r="B615" s="1">
        <v>1</v>
      </c>
      <c r="C615" s="1">
        <f>Forecast_Data!E609</f>
        <v>0</v>
      </c>
      <c r="D615" s="1">
        <f>Forecast_Data!F609</f>
        <v>0</v>
      </c>
      <c r="E615" s="1">
        <f>Forecast_Data!G609</f>
        <v>0</v>
      </c>
      <c r="F615" s="1">
        <f>Forecast_Data!H609</f>
        <v>1</v>
      </c>
      <c r="G615" s="1">
        <f>Forecast_Data!I609</f>
        <v>0</v>
      </c>
      <c r="H615" s="1">
        <f>Forecast_Data!J609</f>
        <v>41</v>
      </c>
      <c r="I615" s="1">
        <f>Forecast_Data!K609</f>
        <v>1</v>
      </c>
      <c r="J615" s="1" t="str">
        <f>Forecast_Data!L609</f>
        <v>Matt Bryant</v>
      </c>
      <c r="K615" s="2">
        <f>$U$41+(VLOOKUP(J615,Estimates!$C$9:$F$35,4,FALSE)-$U$41)*VLOOKUP(J615,$T$45:$Z$80,5,FALSE)</f>
        <v>14.205038810432454</v>
      </c>
      <c r="L615" s="2">
        <f t="shared" si="46"/>
        <v>0.3306</v>
      </c>
      <c r="M615" s="13">
        <f t="shared" si="47"/>
        <v>0.83877846477956919</v>
      </c>
      <c r="N615" s="13">
        <f t="shared" si="48"/>
        <v>0.16122153522043081</v>
      </c>
      <c r="O615" s="4">
        <f t="shared" si="49"/>
        <v>2.5992383418832612E-2</v>
      </c>
    </row>
    <row r="616" spans="1:15" x14ac:dyDescent="0.25">
      <c r="A616" s="1">
        <f>Forecast_Data!C610</f>
        <v>2012</v>
      </c>
      <c r="B616" s="1">
        <v>1</v>
      </c>
      <c r="C616" s="1">
        <f>Forecast_Data!E610</f>
        <v>0</v>
      </c>
      <c r="D616" s="1">
        <f>Forecast_Data!F610</f>
        <v>0</v>
      </c>
      <c r="E616" s="1">
        <f>Forecast_Data!G610</f>
        <v>0</v>
      </c>
      <c r="F616" s="1">
        <f>Forecast_Data!H610</f>
        <v>1</v>
      </c>
      <c r="G616" s="1">
        <f>Forecast_Data!I610</f>
        <v>0</v>
      </c>
      <c r="H616" s="1">
        <f>Forecast_Data!J610</f>
        <v>53</v>
      </c>
      <c r="I616" s="1">
        <f>Forecast_Data!K610</f>
        <v>1</v>
      </c>
      <c r="J616" s="1" t="str">
        <f>Forecast_Data!L610</f>
        <v>Matt Bryant</v>
      </c>
      <c r="K616" s="2">
        <f>$U$41+(VLOOKUP(J616,Estimates!$C$9:$F$35,4,FALSE)-$U$41)*VLOOKUP(J616,$T$45:$Z$80,5,FALSE)</f>
        <v>14.205038810432454</v>
      </c>
      <c r="L616" s="2">
        <f t="shared" si="46"/>
        <v>0.3306</v>
      </c>
      <c r="M616" s="13">
        <f t="shared" si="47"/>
        <v>0.58789744868998017</v>
      </c>
      <c r="N616" s="13">
        <f t="shared" si="48"/>
        <v>0.41210255131001983</v>
      </c>
      <c r="O616" s="4">
        <f t="shared" si="49"/>
        <v>0.16982851279622752</v>
      </c>
    </row>
    <row r="617" spans="1:15" x14ac:dyDescent="0.25">
      <c r="A617" s="1">
        <f>Forecast_Data!C611</f>
        <v>2012</v>
      </c>
      <c r="B617" s="1">
        <v>1</v>
      </c>
      <c r="C617" s="1">
        <f>Forecast_Data!E611</f>
        <v>0</v>
      </c>
      <c r="D617" s="1">
        <f>Forecast_Data!F611</f>
        <v>0</v>
      </c>
      <c r="E617" s="1">
        <f>Forecast_Data!G611</f>
        <v>1</v>
      </c>
      <c r="F617" s="1">
        <f>Forecast_Data!H611</f>
        <v>1</v>
      </c>
      <c r="G617" s="1">
        <f>Forecast_Data!I611</f>
        <v>0</v>
      </c>
      <c r="H617" s="1">
        <f>Forecast_Data!J611</f>
        <v>43</v>
      </c>
      <c r="I617" s="1">
        <f>Forecast_Data!K611</f>
        <v>1</v>
      </c>
      <c r="J617" s="1" t="str">
        <f>Forecast_Data!L611</f>
        <v>Matt Bryant</v>
      </c>
      <c r="K617" s="2">
        <f>$U$41+(VLOOKUP(J617,Estimates!$C$9:$F$35,4,FALSE)-$U$41)*VLOOKUP(J617,$T$45:$Z$80,5,FALSE)</f>
        <v>14.205038810432454</v>
      </c>
      <c r="L617" s="2">
        <f t="shared" si="46"/>
        <v>0.3306</v>
      </c>
      <c r="M617" s="13">
        <f t="shared" si="47"/>
        <v>0.77860311770846946</v>
      </c>
      <c r="N617" s="13">
        <f t="shared" si="48"/>
        <v>0.22139688229153054</v>
      </c>
      <c r="O617" s="4">
        <f t="shared" si="49"/>
        <v>4.9016579488409831E-2</v>
      </c>
    </row>
    <row r="618" spans="1:15" x14ac:dyDescent="0.25">
      <c r="A618" s="1">
        <f>Forecast_Data!C612</f>
        <v>2012</v>
      </c>
      <c r="B618" s="1">
        <v>1</v>
      </c>
      <c r="C618" s="1">
        <f>Forecast_Data!E612</f>
        <v>0</v>
      </c>
      <c r="D618" s="1">
        <f>Forecast_Data!F612</f>
        <v>0</v>
      </c>
      <c r="E618" s="1">
        <f>Forecast_Data!G612</f>
        <v>1</v>
      </c>
      <c r="F618" s="1">
        <f>Forecast_Data!H612</f>
        <v>1</v>
      </c>
      <c r="G618" s="1">
        <f>Forecast_Data!I612</f>
        <v>0</v>
      </c>
      <c r="H618" s="1">
        <f>Forecast_Data!J612</f>
        <v>29</v>
      </c>
      <c r="I618" s="1">
        <f>Forecast_Data!K612</f>
        <v>1</v>
      </c>
      <c r="J618" s="1" t="str">
        <f>Forecast_Data!L612</f>
        <v>Matt Bryant</v>
      </c>
      <c r="K618" s="2">
        <f>$U$41+(VLOOKUP(J618,Estimates!$C$9:$F$35,4,FALSE)-$U$41)*VLOOKUP(J618,$T$45:$Z$80,5,FALSE)</f>
        <v>14.205038810432454</v>
      </c>
      <c r="L618" s="2">
        <f t="shared" si="46"/>
        <v>0.3306</v>
      </c>
      <c r="M618" s="13">
        <f t="shared" si="47"/>
        <v>0.94608020290804595</v>
      </c>
      <c r="N618" s="13">
        <f t="shared" si="48"/>
        <v>5.3919797091954047E-2</v>
      </c>
      <c r="O618" s="4">
        <f t="shared" si="49"/>
        <v>2.9073445184374961E-3</v>
      </c>
    </row>
    <row r="619" spans="1:15" x14ac:dyDescent="0.25">
      <c r="A619" s="1">
        <f>Forecast_Data!C613</f>
        <v>2012</v>
      </c>
      <c r="B619" s="1">
        <v>1</v>
      </c>
      <c r="C619" s="1">
        <f>Forecast_Data!E613</f>
        <v>0</v>
      </c>
      <c r="D619" s="1">
        <f>Forecast_Data!F613</f>
        <v>0</v>
      </c>
      <c r="E619" s="1">
        <f>Forecast_Data!G613</f>
        <v>1</v>
      </c>
      <c r="F619" s="1">
        <f>Forecast_Data!H613</f>
        <v>1</v>
      </c>
      <c r="G619" s="1">
        <f>Forecast_Data!I613</f>
        <v>0</v>
      </c>
      <c r="H619" s="1">
        <f>Forecast_Data!J613</f>
        <v>30</v>
      </c>
      <c r="I619" s="1">
        <f>Forecast_Data!K613</f>
        <v>1</v>
      </c>
      <c r="J619" s="1" t="str">
        <f>Forecast_Data!L613</f>
        <v>Matt Bryant</v>
      </c>
      <c r="K619" s="2">
        <f>$U$41+(VLOOKUP(J619,Estimates!$C$9:$F$35,4,FALSE)-$U$41)*VLOOKUP(J619,$T$45:$Z$80,5,FALSE)</f>
        <v>14.205038810432454</v>
      </c>
      <c r="L619" s="2">
        <f t="shared" si="46"/>
        <v>0.3306</v>
      </c>
      <c r="M619" s="13">
        <f t="shared" si="47"/>
        <v>0.93778015289448768</v>
      </c>
      <c r="N619" s="13">
        <f t="shared" si="48"/>
        <v>6.2219847105512316E-2</v>
      </c>
      <c r="O619" s="4">
        <f t="shared" si="49"/>
        <v>3.8713093738333292E-3</v>
      </c>
    </row>
    <row r="620" spans="1:15" x14ac:dyDescent="0.25">
      <c r="A620" s="1">
        <f>Forecast_Data!C614</f>
        <v>2012</v>
      </c>
      <c r="B620" s="1">
        <v>1</v>
      </c>
      <c r="C620" s="1">
        <f>Forecast_Data!E614</f>
        <v>0</v>
      </c>
      <c r="D620" s="1">
        <f>Forecast_Data!F614</f>
        <v>0</v>
      </c>
      <c r="E620" s="1">
        <f>Forecast_Data!G614</f>
        <v>0</v>
      </c>
      <c r="F620" s="1">
        <f>Forecast_Data!H614</f>
        <v>1</v>
      </c>
      <c r="G620" s="1">
        <f>Forecast_Data!I614</f>
        <v>0</v>
      </c>
      <c r="H620" s="1">
        <f>Forecast_Data!J614</f>
        <v>31</v>
      </c>
      <c r="I620" s="1">
        <f>Forecast_Data!K614</f>
        <v>1</v>
      </c>
      <c r="J620" s="1" t="str">
        <f>Forecast_Data!L614</f>
        <v>Matt Bryant</v>
      </c>
      <c r="K620" s="2">
        <f>$U$41+(VLOOKUP(J620,Estimates!$C$9:$F$35,4,FALSE)-$U$41)*VLOOKUP(J620,$T$45:$Z$80,5,FALSE)</f>
        <v>14.205038810432454</v>
      </c>
      <c r="L620" s="2">
        <f t="shared" si="46"/>
        <v>0.3306</v>
      </c>
      <c r="M620" s="13">
        <f t="shared" si="47"/>
        <v>0.9409982089605976</v>
      </c>
      <c r="N620" s="13">
        <f t="shared" si="48"/>
        <v>5.9001791039402396E-2</v>
      </c>
      <c r="O620" s="4">
        <f t="shared" si="49"/>
        <v>3.4812113458573047E-3</v>
      </c>
    </row>
    <row r="621" spans="1:15" x14ac:dyDescent="0.25">
      <c r="A621" s="1">
        <f>Forecast_Data!C615</f>
        <v>2012</v>
      </c>
      <c r="B621" s="1">
        <v>1</v>
      </c>
      <c r="C621" s="1">
        <f>Forecast_Data!E615</f>
        <v>0</v>
      </c>
      <c r="D621" s="1">
        <f>Forecast_Data!F615</f>
        <v>0</v>
      </c>
      <c r="E621" s="1">
        <f>Forecast_Data!G615</f>
        <v>0</v>
      </c>
      <c r="F621" s="1">
        <f>Forecast_Data!H615</f>
        <v>1</v>
      </c>
      <c r="G621" s="1">
        <f>Forecast_Data!I615</f>
        <v>0</v>
      </c>
      <c r="H621" s="1">
        <f>Forecast_Data!J615</f>
        <v>22</v>
      </c>
      <c r="I621" s="1">
        <f>Forecast_Data!K615</f>
        <v>0</v>
      </c>
      <c r="J621" s="1" t="str">
        <f>Forecast_Data!L615</f>
        <v>Matt Bryant</v>
      </c>
      <c r="K621" s="2">
        <f>$U$41+(VLOOKUP(J621,Estimates!$C$9:$F$35,4,FALSE)-$U$41)*VLOOKUP(J621,$T$45:$Z$80,5,FALSE)</f>
        <v>14.205038810432454</v>
      </c>
      <c r="L621" s="2">
        <f t="shared" si="46"/>
        <v>0.3306</v>
      </c>
      <c r="M621" s="13">
        <f t="shared" si="47"/>
        <v>0.98817235103333678</v>
      </c>
      <c r="N621" s="13">
        <f t="shared" si="48"/>
        <v>-0.98817235103333678</v>
      </c>
      <c r="O621" s="4">
        <f t="shared" si="49"/>
        <v>0.97648459534675214</v>
      </c>
    </row>
    <row r="622" spans="1:15" x14ac:dyDescent="0.25">
      <c r="A622" s="1">
        <f>Forecast_Data!C616</f>
        <v>2012</v>
      </c>
      <c r="B622" s="1">
        <v>1</v>
      </c>
      <c r="C622" s="1">
        <f>Forecast_Data!E616</f>
        <v>0</v>
      </c>
      <c r="D622" s="1">
        <f>Forecast_Data!F616</f>
        <v>0</v>
      </c>
      <c r="E622" s="1">
        <f>Forecast_Data!G616</f>
        <v>0</v>
      </c>
      <c r="F622" s="1">
        <f>Forecast_Data!H616</f>
        <v>1</v>
      </c>
      <c r="G622" s="1">
        <f>Forecast_Data!I616</f>
        <v>0</v>
      </c>
      <c r="H622" s="1">
        <f>Forecast_Data!J616</f>
        <v>48</v>
      </c>
      <c r="I622" s="1">
        <f>Forecast_Data!K616</f>
        <v>0</v>
      </c>
      <c r="J622" s="1" t="str">
        <f>Forecast_Data!L616</f>
        <v>Matt Bryant</v>
      </c>
      <c r="K622" s="2">
        <f>$U$41+(VLOOKUP(J622,Estimates!$C$9:$F$35,4,FALSE)-$U$41)*VLOOKUP(J622,$T$45:$Z$80,5,FALSE)</f>
        <v>14.205038810432454</v>
      </c>
      <c r="L622" s="2">
        <f t="shared" si="46"/>
        <v>0.3306</v>
      </c>
      <c r="M622" s="13">
        <f t="shared" si="47"/>
        <v>0.72247652947063656</v>
      </c>
      <c r="N622" s="13">
        <f t="shared" si="48"/>
        <v>-0.72247652947063656</v>
      </c>
      <c r="O622" s="4">
        <f t="shared" si="49"/>
        <v>0.52197233563593559</v>
      </c>
    </row>
    <row r="623" spans="1:15" x14ac:dyDescent="0.25">
      <c r="A623" s="1">
        <f>Forecast_Data!C617</f>
        <v>2013</v>
      </c>
      <c r="B623" s="1">
        <v>1</v>
      </c>
      <c r="C623" s="1">
        <f>Forecast_Data!E617</f>
        <v>0</v>
      </c>
      <c r="D623" s="1">
        <f>Forecast_Data!F617</f>
        <v>0</v>
      </c>
      <c r="E623" s="1">
        <f>Forecast_Data!G617</f>
        <v>0</v>
      </c>
      <c r="F623" s="1">
        <f>Forecast_Data!H617</f>
        <v>1</v>
      </c>
      <c r="G623" s="1">
        <f>Forecast_Data!I617</f>
        <v>0</v>
      </c>
      <c r="H623" s="1">
        <f>Forecast_Data!J617</f>
        <v>52</v>
      </c>
      <c r="I623" s="1">
        <f>Forecast_Data!K617</f>
        <v>1</v>
      </c>
      <c r="J623" s="1" t="str">
        <f>Forecast_Data!L617</f>
        <v>Matt Bryant</v>
      </c>
      <c r="K623" s="2">
        <f>$U$41+(VLOOKUP(J623,Estimates!$C$9:$F$35,4,FALSE)-$U$41)*VLOOKUP(J623,$T$45:$Z$80,5,FALSE)</f>
        <v>14.205038810432454</v>
      </c>
      <c r="L623" s="2">
        <f t="shared" si="46"/>
        <v>0.37260000000000004</v>
      </c>
      <c r="M623" s="13">
        <f t="shared" si="47"/>
        <v>0.6294401707464754</v>
      </c>
      <c r="N623" s="13">
        <f t="shared" si="48"/>
        <v>0.3705598292535246</v>
      </c>
      <c r="O623" s="4">
        <f t="shared" si="49"/>
        <v>0.13731458705640132</v>
      </c>
    </row>
    <row r="624" spans="1:15" x14ac:dyDescent="0.25">
      <c r="A624" s="1">
        <f>Forecast_Data!C618</f>
        <v>2013</v>
      </c>
      <c r="B624" s="1">
        <v>1</v>
      </c>
      <c r="C624" s="1">
        <f>Forecast_Data!E618</f>
        <v>0</v>
      </c>
      <c r="D624" s="1">
        <f>Forecast_Data!F618</f>
        <v>0</v>
      </c>
      <c r="E624" s="1">
        <f>Forecast_Data!G618</f>
        <v>0</v>
      </c>
      <c r="F624" s="1">
        <f>Forecast_Data!H618</f>
        <v>1</v>
      </c>
      <c r="G624" s="1">
        <f>Forecast_Data!I618</f>
        <v>0</v>
      </c>
      <c r="H624" s="1">
        <f>Forecast_Data!J618</f>
        <v>20</v>
      </c>
      <c r="I624" s="1">
        <f>Forecast_Data!K618</f>
        <v>1</v>
      </c>
      <c r="J624" s="1" t="str">
        <f>Forecast_Data!L618</f>
        <v>Matt Bryant</v>
      </c>
      <c r="K624" s="2">
        <f>$U$41+(VLOOKUP(J624,Estimates!$C$9:$F$35,4,FALSE)-$U$41)*VLOOKUP(J624,$T$45:$Z$80,5,FALSE)</f>
        <v>14.205038810432454</v>
      </c>
      <c r="L624" s="2">
        <f t="shared" si="46"/>
        <v>0.37260000000000004</v>
      </c>
      <c r="M624" s="13">
        <f t="shared" si="47"/>
        <v>0.99312112277508269</v>
      </c>
      <c r="N624" s="13">
        <f t="shared" si="48"/>
        <v>6.8788772249173125E-3</v>
      </c>
      <c r="O624" s="4">
        <f t="shared" si="49"/>
        <v>4.7318951875486103E-5</v>
      </c>
    </row>
    <row r="625" spans="1:15" x14ac:dyDescent="0.25">
      <c r="A625" s="1">
        <f>Forecast_Data!C619</f>
        <v>2013</v>
      </c>
      <c r="B625" s="1">
        <v>1</v>
      </c>
      <c r="C625" s="1">
        <f>Forecast_Data!E619</f>
        <v>0</v>
      </c>
      <c r="D625" s="1">
        <f>Forecast_Data!F619</f>
        <v>0</v>
      </c>
      <c r="E625" s="1">
        <f>Forecast_Data!G619</f>
        <v>0</v>
      </c>
      <c r="F625" s="1">
        <f>Forecast_Data!H619</f>
        <v>1</v>
      </c>
      <c r="G625" s="1">
        <f>Forecast_Data!I619</f>
        <v>0</v>
      </c>
      <c r="H625" s="1">
        <f>Forecast_Data!J619</f>
        <v>33</v>
      </c>
      <c r="I625" s="1">
        <f>Forecast_Data!K619</f>
        <v>1</v>
      </c>
      <c r="J625" s="1" t="str">
        <f>Forecast_Data!L619</f>
        <v>Matt Bryant</v>
      </c>
      <c r="K625" s="2">
        <f>$U$41+(VLOOKUP(J625,Estimates!$C$9:$F$35,4,FALSE)-$U$41)*VLOOKUP(J625,$T$45:$Z$80,5,FALSE)</f>
        <v>14.205038810432454</v>
      </c>
      <c r="L625" s="2">
        <f t="shared" si="46"/>
        <v>0.37260000000000004</v>
      </c>
      <c r="M625" s="13">
        <f t="shared" si="47"/>
        <v>0.92738118142225745</v>
      </c>
      <c r="N625" s="13">
        <f t="shared" si="48"/>
        <v>7.261881857774255E-2</v>
      </c>
      <c r="O625" s="4">
        <f t="shared" si="49"/>
        <v>5.2734928116270861E-3</v>
      </c>
    </row>
    <row r="626" spans="1:15" x14ac:dyDescent="0.25">
      <c r="A626" s="1">
        <f>Forecast_Data!C620</f>
        <v>2013</v>
      </c>
      <c r="B626" s="1">
        <v>1</v>
      </c>
      <c r="C626" s="1">
        <f>Forecast_Data!E620</f>
        <v>0</v>
      </c>
      <c r="D626" s="1">
        <f>Forecast_Data!F620</f>
        <v>0</v>
      </c>
      <c r="E626" s="1">
        <f>Forecast_Data!G620</f>
        <v>0</v>
      </c>
      <c r="F626" s="1">
        <f>Forecast_Data!H620</f>
        <v>1</v>
      </c>
      <c r="G626" s="1">
        <f>Forecast_Data!I620</f>
        <v>0</v>
      </c>
      <c r="H626" s="1">
        <f>Forecast_Data!J620</f>
        <v>35</v>
      </c>
      <c r="I626" s="1">
        <f>Forecast_Data!K620</f>
        <v>0</v>
      </c>
      <c r="J626" s="1" t="str">
        <f>Forecast_Data!L620</f>
        <v>Matt Bryant</v>
      </c>
      <c r="K626" s="2">
        <f>$U$41+(VLOOKUP(J626,Estimates!$C$9:$F$35,4,FALSE)-$U$41)*VLOOKUP(J626,$T$45:$Z$80,5,FALSE)</f>
        <v>14.205038810432454</v>
      </c>
      <c r="L626" s="2">
        <f t="shared" si="46"/>
        <v>0.37260000000000004</v>
      </c>
      <c r="M626" s="13">
        <f t="shared" si="47"/>
        <v>0.90958468606282861</v>
      </c>
      <c r="N626" s="13">
        <f t="shared" si="48"/>
        <v>-0.90958468606282861</v>
      </c>
      <c r="O626" s="4">
        <f t="shared" si="49"/>
        <v>0.82734430112001445</v>
      </c>
    </row>
    <row r="627" spans="1:15" x14ac:dyDescent="0.25">
      <c r="A627" s="1">
        <f>Forecast_Data!C621</f>
        <v>2013</v>
      </c>
      <c r="B627" s="1">
        <v>1</v>
      </c>
      <c r="C627" s="1">
        <f>Forecast_Data!E621</f>
        <v>0</v>
      </c>
      <c r="D627" s="1">
        <f>Forecast_Data!F621</f>
        <v>0</v>
      </c>
      <c r="E627" s="1">
        <f>Forecast_Data!G621</f>
        <v>1</v>
      </c>
      <c r="F627" s="1">
        <f>Forecast_Data!H621</f>
        <v>1</v>
      </c>
      <c r="G627" s="1">
        <f>Forecast_Data!I621</f>
        <v>0</v>
      </c>
      <c r="H627" s="1">
        <f>Forecast_Data!J621</f>
        <v>28</v>
      </c>
      <c r="I627" s="1">
        <f>Forecast_Data!K621</f>
        <v>1</v>
      </c>
      <c r="J627" s="1" t="str">
        <f>Forecast_Data!L621</f>
        <v>Matt Bryant</v>
      </c>
      <c r="K627" s="2">
        <f>$U$41+(VLOOKUP(J627,Estimates!$C$9:$F$35,4,FALSE)-$U$41)*VLOOKUP(J627,$T$45:$Z$80,5,FALSE)</f>
        <v>14.205038810432454</v>
      </c>
      <c r="L627" s="2">
        <f t="shared" si="46"/>
        <v>0.37260000000000004</v>
      </c>
      <c r="M627" s="13">
        <f t="shared" si="47"/>
        <v>0.95555415327879656</v>
      </c>
      <c r="N627" s="13">
        <f t="shared" si="48"/>
        <v>4.4445846721203441E-2</v>
      </c>
      <c r="O627" s="4">
        <f t="shared" si="49"/>
        <v>1.9754332907647109E-3</v>
      </c>
    </row>
    <row r="628" spans="1:15" x14ac:dyDescent="0.25">
      <c r="A628" s="1">
        <f>Forecast_Data!C622</f>
        <v>2013</v>
      </c>
      <c r="B628" s="1">
        <v>1</v>
      </c>
      <c r="C628" s="1">
        <f>Forecast_Data!E622</f>
        <v>0</v>
      </c>
      <c r="D628" s="1">
        <f>Forecast_Data!F622</f>
        <v>0</v>
      </c>
      <c r="E628" s="1">
        <f>Forecast_Data!G622</f>
        <v>0</v>
      </c>
      <c r="F628" s="1">
        <f>Forecast_Data!H622</f>
        <v>1</v>
      </c>
      <c r="G628" s="1">
        <f>Forecast_Data!I622</f>
        <v>0</v>
      </c>
      <c r="H628" s="1">
        <f>Forecast_Data!J622</f>
        <v>46</v>
      </c>
      <c r="I628" s="1">
        <f>Forecast_Data!K622</f>
        <v>1</v>
      </c>
      <c r="J628" s="1" t="str">
        <f>Forecast_Data!L622</f>
        <v>Matt Bryant</v>
      </c>
      <c r="K628" s="2">
        <f>$U$41+(VLOOKUP(J628,Estimates!$C$9:$F$35,4,FALSE)-$U$41)*VLOOKUP(J628,$T$45:$Z$80,5,FALSE)</f>
        <v>14.205038810432454</v>
      </c>
      <c r="L628" s="2">
        <f t="shared" si="46"/>
        <v>0.37260000000000004</v>
      </c>
      <c r="M628" s="13">
        <f t="shared" si="47"/>
        <v>0.7696441520950541</v>
      </c>
      <c r="N628" s="13">
        <f t="shared" si="48"/>
        <v>0.2303558479049459</v>
      </c>
      <c r="O628" s="4">
        <f t="shared" si="49"/>
        <v>5.3063816664006565E-2</v>
      </c>
    </row>
    <row r="629" spans="1:15" x14ac:dyDescent="0.25">
      <c r="A629" s="1">
        <f>Forecast_Data!C623</f>
        <v>2013</v>
      </c>
      <c r="B629" s="1">
        <v>1</v>
      </c>
      <c r="C629" s="1">
        <f>Forecast_Data!E623</f>
        <v>0</v>
      </c>
      <c r="D629" s="1">
        <f>Forecast_Data!F623</f>
        <v>0</v>
      </c>
      <c r="E629" s="1">
        <f>Forecast_Data!G623</f>
        <v>0</v>
      </c>
      <c r="F629" s="1">
        <f>Forecast_Data!H623</f>
        <v>1</v>
      </c>
      <c r="G629" s="1">
        <f>Forecast_Data!I623</f>
        <v>0</v>
      </c>
      <c r="H629" s="1">
        <f>Forecast_Data!J623</f>
        <v>49</v>
      </c>
      <c r="I629" s="1">
        <f>Forecast_Data!K623</f>
        <v>1</v>
      </c>
      <c r="J629" s="1" t="str">
        <f>Forecast_Data!L623</f>
        <v>Matt Bryant</v>
      </c>
      <c r="K629" s="2">
        <f>$U$41+(VLOOKUP(J629,Estimates!$C$9:$F$35,4,FALSE)-$U$41)*VLOOKUP(J629,$T$45:$Z$80,5,FALSE)</f>
        <v>14.205038810432454</v>
      </c>
      <c r="L629" s="2">
        <f t="shared" si="46"/>
        <v>0.37260000000000004</v>
      </c>
      <c r="M629" s="13">
        <f t="shared" si="47"/>
        <v>0.70875036960808824</v>
      </c>
      <c r="N629" s="13">
        <f t="shared" si="48"/>
        <v>0.29124963039191176</v>
      </c>
      <c r="O629" s="4">
        <f t="shared" si="49"/>
        <v>8.4826347203425218E-2</v>
      </c>
    </row>
    <row r="630" spans="1:15" x14ac:dyDescent="0.25">
      <c r="A630" s="1">
        <f>Forecast_Data!C624</f>
        <v>2013</v>
      </c>
      <c r="B630" s="1">
        <v>1</v>
      </c>
      <c r="C630" s="1">
        <f>Forecast_Data!E624</f>
        <v>0</v>
      </c>
      <c r="D630" s="1">
        <f>Forecast_Data!F624</f>
        <v>1</v>
      </c>
      <c r="E630" s="1">
        <f>Forecast_Data!G624</f>
        <v>0</v>
      </c>
      <c r="F630" s="1">
        <f>Forecast_Data!H624</f>
        <v>0</v>
      </c>
      <c r="G630" s="1">
        <f>Forecast_Data!I624</f>
        <v>0</v>
      </c>
      <c r="H630" s="1">
        <f>Forecast_Data!J624</f>
        <v>52</v>
      </c>
      <c r="I630" s="1">
        <f>Forecast_Data!K624</f>
        <v>0</v>
      </c>
      <c r="J630" s="1" t="str">
        <f>Forecast_Data!L624</f>
        <v>Matt Bryant</v>
      </c>
      <c r="K630" s="2">
        <f>$U$41+(VLOOKUP(J630,Estimates!$C$9:$F$35,4,FALSE)-$U$41)*VLOOKUP(J630,$T$45:$Z$80,5,FALSE)</f>
        <v>14.205038810432454</v>
      </c>
      <c r="L630" s="2">
        <f t="shared" si="46"/>
        <v>0.37260000000000004</v>
      </c>
      <c r="M630" s="13">
        <f t="shared" si="47"/>
        <v>0.59876521464930821</v>
      </c>
      <c r="N630" s="13">
        <f t="shared" si="48"/>
        <v>-0.59876521464930821</v>
      </c>
      <c r="O630" s="4">
        <f t="shared" si="49"/>
        <v>0.35851978227403214</v>
      </c>
    </row>
    <row r="631" spans="1:15" x14ac:dyDescent="0.25">
      <c r="A631" s="1">
        <f>Forecast_Data!C625</f>
        <v>2013</v>
      </c>
      <c r="B631" s="1">
        <v>1</v>
      </c>
      <c r="C631" s="1">
        <f>Forecast_Data!E625</f>
        <v>0</v>
      </c>
      <c r="D631" s="1">
        <f>Forecast_Data!F625</f>
        <v>0</v>
      </c>
      <c r="E631" s="1">
        <f>Forecast_Data!G625</f>
        <v>0</v>
      </c>
      <c r="F631" s="1">
        <f>Forecast_Data!H625</f>
        <v>1</v>
      </c>
      <c r="G631" s="1">
        <f>Forecast_Data!I625</f>
        <v>0</v>
      </c>
      <c r="H631" s="1">
        <f>Forecast_Data!J625</f>
        <v>35</v>
      </c>
      <c r="I631" s="1">
        <f>Forecast_Data!K625</f>
        <v>1</v>
      </c>
      <c r="J631" s="1" t="str">
        <f>Forecast_Data!L625</f>
        <v>Matt Bryant</v>
      </c>
      <c r="K631" s="2">
        <f>$U$41+(VLOOKUP(J631,Estimates!$C$9:$F$35,4,FALSE)-$U$41)*VLOOKUP(J631,$T$45:$Z$80,5,FALSE)</f>
        <v>14.205038810432454</v>
      </c>
      <c r="L631" s="2">
        <f t="shared" si="46"/>
        <v>0.37260000000000004</v>
      </c>
      <c r="M631" s="13">
        <f t="shared" si="47"/>
        <v>0.90958468606282861</v>
      </c>
      <c r="N631" s="13">
        <f t="shared" si="48"/>
        <v>9.0415313937171393E-2</v>
      </c>
      <c r="O631" s="4">
        <f t="shared" si="49"/>
        <v>8.1749289943572594E-3</v>
      </c>
    </row>
    <row r="632" spans="1:15" x14ac:dyDescent="0.25">
      <c r="A632" s="1">
        <f>Forecast_Data!C626</f>
        <v>2014</v>
      </c>
      <c r="B632" s="1">
        <v>1</v>
      </c>
      <c r="C632" s="1">
        <f>Forecast_Data!E626</f>
        <v>0</v>
      </c>
      <c r="D632" s="1">
        <f>Forecast_Data!F626</f>
        <v>0</v>
      </c>
      <c r="E632" s="1">
        <f>Forecast_Data!G626</f>
        <v>0</v>
      </c>
      <c r="F632" s="1">
        <f>Forecast_Data!H626</f>
        <v>0</v>
      </c>
      <c r="G632" s="1">
        <f>Forecast_Data!I626</f>
        <v>0</v>
      </c>
      <c r="H632" s="1">
        <f>Forecast_Data!J626</f>
        <v>46</v>
      </c>
      <c r="I632" s="1">
        <f>Forecast_Data!K626</f>
        <v>1</v>
      </c>
      <c r="J632" s="1" t="str">
        <f>Forecast_Data!L626</f>
        <v>Matt Bryant</v>
      </c>
      <c r="K632" s="2">
        <f>$U$41+(VLOOKUP(J632,Estimates!$C$9:$F$35,4,FALSE)-$U$41)*VLOOKUP(J632,$T$45:$Z$80,5,FALSE)</f>
        <v>14.205038810432454</v>
      </c>
      <c r="L632" s="2">
        <f t="shared" si="46"/>
        <v>0.41460000000000008</v>
      </c>
      <c r="M632" s="13">
        <f t="shared" si="47"/>
        <v>0.81476438693874187</v>
      </c>
      <c r="N632" s="13">
        <f t="shared" si="48"/>
        <v>0.18523561306125813</v>
      </c>
      <c r="O632" s="4">
        <f t="shared" si="49"/>
        <v>3.4312232346180145E-2</v>
      </c>
    </row>
    <row r="633" spans="1:15" x14ac:dyDescent="0.25">
      <c r="A633" s="1">
        <f>Forecast_Data!C627</f>
        <v>2014</v>
      </c>
      <c r="B633" s="1">
        <v>1</v>
      </c>
      <c r="C633" s="1">
        <f>Forecast_Data!E627</f>
        <v>0</v>
      </c>
      <c r="D633" s="1">
        <f>Forecast_Data!F627</f>
        <v>0</v>
      </c>
      <c r="E633" s="1">
        <f>Forecast_Data!G627</f>
        <v>0</v>
      </c>
      <c r="F633" s="1">
        <f>Forecast_Data!H627</f>
        <v>0</v>
      </c>
      <c r="G633" s="1">
        <f>Forecast_Data!I627</f>
        <v>0</v>
      </c>
      <c r="H633" s="1">
        <f>Forecast_Data!J627</f>
        <v>20</v>
      </c>
      <c r="I633" s="1">
        <f>Forecast_Data!K627</f>
        <v>1</v>
      </c>
      <c r="J633" s="1" t="str">
        <f>Forecast_Data!L627</f>
        <v>Matt Bryant</v>
      </c>
      <c r="K633" s="2">
        <f>$U$41+(VLOOKUP(J633,Estimates!$C$9:$F$35,4,FALSE)-$U$41)*VLOOKUP(J633,$T$45:$Z$80,5,FALSE)</f>
        <v>14.205038810432454</v>
      </c>
      <c r="L633" s="2">
        <f t="shared" si="46"/>
        <v>0.41460000000000008</v>
      </c>
      <c r="M633" s="13">
        <f t="shared" si="47"/>
        <v>0.99476617101405429</v>
      </c>
      <c r="N633" s="13">
        <f t="shared" si="48"/>
        <v>5.2338289859457099E-3</v>
      </c>
      <c r="O633" s="4">
        <f t="shared" si="49"/>
        <v>2.7392965854125497E-5</v>
      </c>
    </row>
    <row r="634" spans="1:15" x14ac:dyDescent="0.25">
      <c r="A634" s="1">
        <f>Forecast_Data!C628</f>
        <v>2014</v>
      </c>
      <c r="B634" s="1">
        <v>1</v>
      </c>
      <c r="C634" s="1">
        <f>Forecast_Data!E628</f>
        <v>0</v>
      </c>
      <c r="D634" s="1">
        <f>Forecast_Data!F628</f>
        <v>0</v>
      </c>
      <c r="E634" s="1">
        <f>Forecast_Data!G628</f>
        <v>0</v>
      </c>
      <c r="F634" s="1">
        <f>Forecast_Data!H628</f>
        <v>0</v>
      </c>
      <c r="G634" s="1">
        <f>Forecast_Data!I628</f>
        <v>0</v>
      </c>
      <c r="H634" s="1">
        <f>Forecast_Data!J628</f>
        <v>20</v>
      </c>
      <c r="I634" s="1">
        <f>Forecast_Data!K628</f>
        <v>1</v>
      </c>
      <c r="J634" s="1" t="str">
        <f>Forecast_Data!L628</f>
        <v>Matt Bryant</v>
      </c>
      <c r="K634" s="2">
        <f>$U$41+(VLOOKUP(J634,Estimates!$C$9:$F$35,4,FALSE)-$U$41)*VLOOKUP(J634,$T$45:$Z$80,5,FALSE)</f>
        <v>14.205038810432454</v>
      </c>
      <c r="L634" s="2">
        <f t="shared" si="46"/>
        <v>0.41460000000000008</v>
      </c>
      <c r="M634" s="13">
        <f t="shared" si="47"/>
        <v>0.99476617101405429</v>
      </c>
      <c r="N634" s="13">
        <f t="shared" si="48"/>
        <v>5.2338289859457099E-3</v>
      </c>
      <c r="O634" s="4">
        <f t="shared" si="49"/>
        <v>2.7392965854125497E-5</v>
      </c>
    </row>
    <row r="635" spans="1:15" x14ac:dyDescent="0.25">
      <c r="A635" s="1">
        <f>Forecast_Data!C629</f>
        <v>2014</v>
      </c>
      <c r="B635" s="1">
        <v>1</v>
      </c>
      <c r="C635" s="1">
        <f>Forecast_Data!E629</f>
        <v>0</v>
      </c>
      <c r="D635" s="1">
        <f>Forecast_Data!F629</f>
        <v>0</v>
      </c>
      <c r="E635" s="1">
        <f>Forecast_Data!G629</f>
        <v>1</v>
      </c>
      <c r="F635" s="1">
        <f>Forecast_Data!H629</f>
        <v>0</v>
      </c>
      <c r="G635" s="1">
        <f>Forecast_Data!I629</f>
        <v>0</v>
      </c>
      <c r="H635" s="1">
        <f>Forecast_Data!J629</f>
        <v>57</v>
      </c>
      <c r="I635" s="1">
        <f>Forecast_Data!K629</f>
        <v>0</v>
      </c>
      <c r="J635" s="1" t="str">
        <f>Forecast_Data!L629</f>
        <v>Matt Bryant</v>
      </c>
      <c r="K635" s="2">
        <f>$U$41+(VLOOKUP(J635,Estimates!$C$9:$F$35,4,FALSE)-$U$41)*VLOOKUP(J635,$T$45:$Z$80,5,FALSE)</f>
        <v>14.205038810432454</v>
      </c>
      <c r="L635" s="2">
        <f t="shared" si="46"/>
        <v>0.41460000000000008</v>
      </c>
      <c r="M635" s="13">
        <f t="shared" si="47"/>
        <v>0.46506233404725683</v>
      </c>
      <c r="N635" s="13">
        <f t="shared" si="48"/>
        <v>-0.46506233404725683</v>
      </c>
      <c r="O635" s="4">
        <f t="shared" si="49"/>
        <v>0.21628297454948231</v>
      </c>
    </row>
    <row r="636" spans="1:15" x14ac:dyDescent="0.25">
      <c r="A636" s="1">
        <f>Forecast_Data!C630</f>
        <v>2014</v>
      </c>
      <c r="B636" s="1">
        <v>1</v>
      </c>
      <c r="C636" s="1">
        <f>Forecast_Data!E630</f>
        <v>0</v>
      </c>
      <c r="D636" s="1">
        <f>Forecast_Data!F630</f>
        <v>0</v>
      </c>
      <c r="E636" s="1">
        <f>Forecast_Data!G630</f>
        <v>0</v>
      </c>
      <c r="F636" s="1">
        <f>Forecast_Data!H630</f>
        <v>1</v>
      </c>
      <c r="G636" s="1">
        <f>Forecast_Data!I630</f>
        <v>0</v>
      </c>
      <c r="H636" s="1">
        <f>Forecast_Data!J630</f>
        <v>37</v>
      </c>
      <c r="I636" s="1">
        <f>Forecast_Data!K630</f>
        <v>1</v>
      </c>
      <c r="J636" s="1" t="str">
        <f>Forecast_Data!L630</f>
        <v>Matt Bryant</v>
      </c>
      <c r="K636" s="2">
        <f>$U$41+(VLOOKUP(J636,Estimates!$C$9:$F$35,4,FALSE)-$U$41)*VLOOKUP(J636,$T$45:$Z$80,5,FALSE)</f>
        <v>14.205038810432454</v>
      </c>
      <c r="L636" s="2">
        <f t="shared" si="46"/>
        <v>0.41460000000000008</v>
      </c>
      <c r="M636" s="13">
        <f t="shared" si="47"/>
        <v>0.89398459448056811</v>
      </c>
      <c r="N636" s="13">
        <f t="shared" si="48"/>
        <v>0.10601540551943189</v>
      </c>
      <c r="O636" s="4">
        <f t="shared" si="49"/>
        <v>1.123926620744959E-2</v>
      </c>
    </row>
    <row r="637" spans="1:15" x14ac:dyDescent="0.25">
      <c r="A637" s="1">
        <f>Forecast_Data!C631</f>
        <v>2014</v>
      </c>
      <c r="B637" s="1">
        <v>1</v>
      </c>
      <c r="C637" s="1">
        <f>Forecast_Data!E631</f>
        <v>0</v>
      </c>
      <c r="D637" s="1">
        <f>Forecast_Data!F631</f>
        <v>0</v>
      </c>
      <c r="E637" s="1">
        <f>Forecast_Data!G631</f>
        <v>0</v>
      </c>
      <c r="F637" s="1">
        <f>Forecast_Data!H631</f>
        <v>1</v>
      </c>
      <c r="G637" s="1">
        <f>Forecast_Data!I631</f>
        <v>0</v>
      </c>
      <c r="H637" s="1">
        <f>Forecast_Data!J631</f>
        <v>43</v>
      </c>
      <c r="I637" s="1">
        <f>Forecast_Data!K631</f>
        <v>1</v>
      </c>
      <c r="J637" s="1" t="str">
        <f>Forecast_Data!L631</f>
        <v>Matt Bryant</v>
      </c>
      <c r="K637" s="2">
        <f>$U$41+(VLOOKUP(J637,Estimates!$C$9:$F$35,4,FALSE)-$U$41)*VLOOKUP(J637,$T$45:$Z$80,5,FALSE)</f>
        <v>14.205038810432454</v>
      </c>
      <c r="L637" s="2">
        <f t="shared" si="46"/>
        <v>0.41460000000000008</v>
      </c>
      <c r="M637" s="13">
        <f t="shared" si="47"/>
        <v>0.82369121286271085</v>
      </c>
      <c r="N637" s="13">
        <f t="shared" si="48"/>
        <v>0.17630878713728915</v>
      </c>
      <c r="O637" s="4">
        <f t="shared" si="49"/>
        <v>3.1084788421821934E-2</v>
      </c>
    </row>
    <row r="638" spans="1:15" x14ac:dyDescent="0.25">
      <c r="A638" s="1">
        <f>Forecast_Data!C632</f>
        <v>2014</v>
      </c>
      <c r="B638" s="1">
        <v>1</v>
      </c>
      <c r="C638" s="1">
        <f>Forecast_Data!E632</f>
        <v>0</v>
      </c>
      <c r="D638" s="1">
        <f>Forecast_Data!F632</f>
        <v>0</v>
      </c>
      <c r="E638" s="1">
        <f>Forecast_Data!G632</f>
        <v>0</v>
      </c>
      <c r="F638" s="1">
        <f>Forecast_Data!H632</f>
        <v>1</v>
      </c>
      <c r="G638" s="1">
        <f>Forecast_Data!I632</f>
        <v>0</v>
      </c>
      <c r="H638" s="1">
        <f>Forecast_Data!J632</f>
        <v>44</v>
      </c>
      <c r="I638" s="1">
        <f>Forecast_Data!K632</f>
        <v>1</v>
      </c>
      <c r="J638" s="1" t="str">
        <f>Forecast_Data!L632</f>
        <v>Matt Bryant</v>
      </c>
      <c r="K638" s="2">
        <f>$U$41+(VLOOKUP(J638,Estimates!$C$9:$F$35,4,FALSE)-$U$41)*VLOOKUP(J638,$T$45:$Z$80,5,FALSE)</f>
        <v>14.205038810432454</v>
      </c>
      <c r="L638" s="2">
        <f t="shared" si="46"/>
        <v>0.41460000000000008</v>
      </c>
      <c r="M638" s="13">
        <f t="shared" si="47"/>
        <v>0.80927131463395208</v>
      </c>
      <c r="N638" s="13">
        <f t="shared" si="48"/>
        <v>0.19072868536604792</v>
      </c>
      <c r="O638" s="4">
        <f t="shared" si="49"/>
        <v>3.6377431421460903E-2</v>
      </c>
    </row>
    <row r="639" spans="1:15" x14ac:dyDescent="0.25">
      <c r="A639" s="1">
        <f>Forecast_Data!C633</f>
        <v>2014</v>
      </c>
      <c r="B639" s="1">
        <v>1</v>
      </c>
      <c r="C639" s="1">
        <f>Forecast_Data!E633</f>
        <v>0</v>
      </c>
      <c r="D639" s="1">
        <f>Forecast_Data!F633</f>
        <v>0</v>
      </c>
      <c r="E639" s="1">
        <f>Forecast_Data!G633</f>
        <v>0</v>
      </c>
      <c r="F639" s="1">
        <f>Forecast_Data!H633</f>
        <v>1</v>
      </c>
      <c r="G639" s="1">
        <f>Forecast_Data!I633</f>
        <v>0</v>
      </c>
      <c r="H639" s="1">
        <f>Forecast_Data!J633</f>
        <v>33</v>
      </c>
      <c r="I639" s="1">
        <f>Forecast_Data!K633</f>
        <v>1</v>
      </c>
      <c r="J639" s="1" t="str">
        <f>Forecast_Data!L633</f>
        <v>Matt Bryant</v>
      </c>
      <c r="K639" s="2">
        <f>$U$41+(VLOOKUP(J639,Estimates!$C$9:$F$35,4,FALSE)-$U$41)*VLOOKUP(J639,$T$45:$Z$80,5,FALSE)</f>
        <v>14.205038810432454</v>
      </c>
      <c r="L639" s="2">
        <f t="shared" si="46"/>
        <v>0.41460000000000008</v>
      </c>
      <c r="M639" s="13">
        <f t="shared" si="47"/>
        <v>0.93015940753181037</v>
      </c>
      <c r="N639" s="13">
        <f t="shared" si="48"/>
        <v>6.9840592468189633E-2</v>
      </c>
      <c r="O639" s="4">
        <f t="shared" si="49"/>
        <v>4.8777083563077469E-3</v>
      </c>
    </row>
    <row r="640" spans="1:15" x14ac:dyDescent="0.25">
      <c r="A640" s="1">
        <f>Forecast_Data!C634</f>
        <v>2014</v>
      </c>
      <c r="B640" s="1">
        <v>1</v>
      </c>
      <c r="C640" s="1">
        <f>Forecast_Data!E634</f>
        <v>0</v>
      </c>
      <c r="D640" s="1">
        <f>Forecast_Data!F634</f>
        <v>1</v>
      </c>
      <c r="E640" s="1">
        <f>Forecast_Data!G634</f>
        <v>0</v>
      </c>
      <c r="F640" s="1">
        <f>Forecast_Data!H634</f>
        <v>1</v>
      </c>
      <c r="G640" s="1">
        <f>Forecast_Data!I634</f>
        <v>0</v>
      </c>
      <c r="H640" s="1">
        <f>Forecast_Data!J634</f>
        <v>34</v>
      </c>
      <c r="I640" s="1">
        <f>Forecast_Data!K634</f>
        <v>1</v>
      </c>
      <c r="J640" s="1" t="str">
        <f>Forecast_Data!L634</f>
        <v>Matt Bryant</v>
      </c>
      <c r="K640" s="2">
        <f>$U$41+(VLOOKUP(J640,Estimates!$C$9:$F$35,4,FALSE)-$U$41)*VLOOKUP(J640,$T$45:$Z$80,5,FALSE)</f>
        <v>14.205038810432454</v>
      </c>
      <c r="L640" s="2">
        <f t="shared" si="46"/>
        <v>0.41460000000000008</v>
      </c>
      <c r="M640" s="13">
        <f t="shared" si="47"/>
        <v>0.89134335843431678</v>
      </c>
      <c r="N640" s="13">
        <f t="shared" si="48"/>
        <v>0.10865664156568322</v>
      </c>
      <c r="O640" s="4">
        <f t="shared" si="49"/>
        <v>1.1806265756333359E-2</v>
      </c>
    </row>
    <row r="641" spans="1:15" x14ac:dyDescent="0.25">
      <c r="A641" s="1">
        <f>Forecast_Data!C635</f>
        <v>2014</v>
      </c>
      <c r="B641" s="1">
        <v>1</v>
      </c>
      <c r="C641" s="1">
        <f>Forecast_Data!E635</f>
        <v>0</v>
      </c>
      <c r="D641" s="1">
        <f>Forecast_Data!F635</f>
        <v>1</v>
      </c>
      <c r="E641" s="1">
        <f>Forecast_Data!G635</f>
        <v>0</v>
      </c>
      <c r="F641" s="1">
        <f>Forecast_Data!H635</f>
        <v>1</v>
      </c>
      <c r="G641" s="1">
        <f>Forecast_Data!I635</f>
        <v>0</v>
      </c>
      <c r="H641" s="1">
        <f>Forecast_Data!J635</f>
        <v>42</v>
      </c>
      <c r="I641" s="1">
        <f>Forecast_Data!K635</f>
        <v>1</v>
      </c>
      <c r="J641" s="1" t="str">
        <f>Forecast_Data!L635</f>
        <v>Matt Bryant</v>
      </c>
      <c r="K641" s="2">
        <f>$U$41+(VLOOKUP(J641,Estimates!$C$9:$F$35,4,FALSE)-$U$41)*VLOOKUP(J641,$T$45:$Z$80,5,FALSE)</f>
        <v>14.205038810432454</v>
      </c>
      <c r="L641" s="2">
        <f t="shared" si="46"/>
        <v>0.41460000000000008</v>
      </c>
      <c r="M641" s="13">
        <f t="shared" si="47"/>
        <v>0.78156807162623743</v>
      </c>
      <c r="N641" s="13">
        <f t="shared" si="48"/>
        <v>0.21843192837376257</v>
      </c>
      <c r="O641" s="4">
        <f t="shared" si="49"/>
        <v>4.7712507333080544E-2</v>
      </c>
    </row>
    <row r="642" spans="1:15" x14ac:dyDescent="0.25">
      <c r="A642" s="1">
        <f>Forecast_Data!C636</f>
        <v>2014</v>
      </c>
      <c r="B642" s="1">
        <v>1</v>
      </c>
      <c r="C642" s="1">
        <f>Forecast_Data!E636</f>
        <v>0</v>
      </c>
      <c r="D642" s="1">
        <f>Forecast_Data!F636</f>
        <v>1</v>
      </c>
      <c r="E642" s="1">
        <f>Forecast_Data!G636</f>
        <v>0</v>
      </c>
      <c r="F642" s="1">
        <f>Forecast_Data!H636</f>
        <v>1</v>
      </c>
      <c r="G642" s="1">
        <f>Forecast_Data!I636</f>
        <v>0</v>
      </c>
      <c r="H642" s="1">
        <f>Forecast_Data!J636</f>
        <v>26</v>
      </c>
      <c r="I642" s="1">
        <f>Forecast_Data!K636</f>
        <v>1</v>
      </c>
      <c r="J642" s="1" t="str">
        <f>Forecast_Data!L636</f>
        <v>Matt Bryant</v>
      </c>
      <c r="K642" s="2">
        <f>$U$41+(VLOOKUP(J642,Estimates!$C$9:$F$35,4,FALSE)-$U$41)*VLOOKUP(J642,$T$45:$Z$80,5,FALSE)</f>
        <v>14.205038810432454</v>
      </c>
      <c r="L642" s="2">
        <f t="shared" si="46"/>
        <v>0.41460000000000008</v>
      </c>
      <c r="M642" s="13">
        <f t="shared" si="47"/>
        <v>0.96444068391115101</v>
      </c>
      <c r="N642" s="13">
        <f t="shared" si="48"/>
        <v>3.5559316088848991E-2</v>
      </c>
      <c r="O642" s="4">
        <f t="shared" si="49"/>
        <v>1.2644649607066747E-3</v>
      </c>
    </row>
    <row r="643" spans="1:15" x14ac:dyDescent="0.25">
      <c r="A643" s="1">
        <f>Forecast_Data!C637</f>
        <v>2014</v>
      </c>
      <c r="B643" s="1">
        <v>1</v>
      </c>
      <c r="C643" s="1">
        <f>Forecast_Data!E637</f>
        <v>0</v>
      </c>
      <c r="D643" s="1">
        <f>Forecast_Data!F637</f>
        <v>1</v>
      </c>
      <c r="E643" s="1">
        <f>Forecast_Data!G637</f>
        <v>0</v>
      </c>
      <c r="F643" s="1">
        <f>Forecast_Data!H637</f>
        <v>1</v>
      </c>
      <c r="G643" s="1">
        <f>Forecast_Data!I637</f>
        <v>0</v>
      </c>
      <c r="H643" s="1">
        <f>Forecast_Data!J637</f>
        <v>44</v>
      </c>
      <c r="I643" s="1">
        <f>Forecast_Data!K637</f>
        <v>1</v>
      </c>
      <c r="J643" s="1" t="str">
        <f>Forecast_Data!L637</f>
        <v>Matt Bryant</v>
      </c>
      <c r="K643" s="2">
        <f>$U$41+(VLOOKUP(J643,Estimates!$C$9:$F$35,4,FALSE)-$U$41)*VLOOKUP(J643,$T$45:$Z$80,5,FALSE)</f>
        <v>14.205038810432454</v>
      </c>
      <c r="L643" s="2">
        <f t="shared" si="46"/>
        <v>0.41460000000000008</v>
      </c>
      <c r="M643" s="13">
        <f t="shared" si="47"/>
        <v>0.74702761744377955</v>
      </c>
      <c r="N643" s="13">
        <f t="shared" si="48"/>
        <v>0.25297238255622045</v>
      </c>
      <c r="O643" s="4">
        <f t="shared" si="49"/>
        <v>6.3995026336170754E-2</v>
      </c>
    </row>
    <row r="644" spans="1:15" x14ac:dyDescent="0.25">
      <c r="A644" s="1">
        <f>Forecast_Data!C638</f>
        <v>2014</v>
      </c>
      <c r="B644" s="1">
        <v>1</v>
      </c>
      <c r="C644" s="1">
        <f>Forecast_Data!E638</f>
        <v>0</v>
      </c>
      <c r="D644" s="1">
        <f>Forecast_Data!F638</f>
        <v>1</v>
      </c>
      <c r="E644" s="1">
        <f>Forecast_Data!G638</f>
        <v>0</v>
      </c>
      <c r="F644" s="1">
        <f>Forecast_Data!H638</f>
        <v>0</v>
      </c>
      <c r="G644" s="1">
        <f>Forecast_Data!I638</f>
        <v>0</v>
      </c>
      <c r="H644" s="1">
        <f>Forecast_Data!J638</f>
        <v>53</v>
      </c>
      <c r="I644" s="1">
        <f>Forecast_Data!K638</f>
        <v>0</v>
      </c>
      <c r="J644" s="1" t="str">
        <f>Forecast_Data!L638</f>
        <v>Matt Bryant</v>
      </c>
      <c r="K644" s="2">
        <f>$U$41+(VLOOKUP(J644,Estimates!$C$9:$F$35,4,FALSE)-$U$41)*VLOOKUP(J644,$T$45:$Z$80,5,FALSE)</f>
        <v>14.205038810432454</v>
      </c>
      <c r="L644" s="2">
        <f t="shared" si="46"/>
        <v>0.41460000000000008</v>
      </c>
      <c r="M644" s="13">
        <f t="shared" si="47"/>
        <v>0.57683332006309451</v>
      </c>
      <c r="N644" s="13">
        <f t="shared" si="48"/>
        <v>-0.57683332006309451</v>
      </c>
      <c r="O644" s="4">
        <f t="shared" si="49"/>
        <v>0.33273667913501243</v>
      </c>
    </row>
    <row r="645" spans="1:15" x14ac:dyDescent="0.25">
      <c r="A645" s="1">
        <f>Forecast_Data!C639</f>
        <v>2014</v>
      </c>
      <c r="B645" s="1">
        <v>1</v>
      </c>
      <c r="C645" s="1">
        <f>Forecast_Data!E639</f>
        <v>0</v>
      </c>
      <c r="D645" s="1">
        <f>Forecast_Data!F639</f>
        <v>1</v>
      </c>
      <c r="E645" s="1">
        <f>Forecast_Data!G639</f>
        <v>0</v>
      </c>
      <c r="F645" s="1">
        <f>Forecast_Data!H639</f>
        <v>0</v>
      </c>
      <c r="G645" s="1">
        <f>Forecast_Data!I639</f>
        <v>0</v>
      </c>
      <c r="H645" s="1">
        <f>Forecast_Data!J639</f>
        <v>50</v>
      </c>
      <c r="I645" s="1">
        <f>Forecast_Data!K639</f>
        <v>1</v>
      </c>
      <c r="J645" s="1" t="str">
        <f>Forecast_Data!L639</f>
        <v>Matt Bryant</v>
      </c>
      <c r="K645" s="2">
        <f>$U$41+(VLOOKUP(J645,Estimates!$C$9:$F$35,4,FALSE)-$U$41)*VLOOKUP(J645,$T$45:$Z$80,5,FALSE)</f>
        <v>14.205038810432454</v>
      </c>
      <c r="L645" s="2">
        <f t="shared" si="46"/>
        <v>0.41460000000000008</v>
      </c>
      <c r="M645" s="13">
        <f t="shared" si="47"/>
        <v>0.66544342193933825</v>
      </c>
      <c r="N645" s="13">
        <f t="shared" si="48"/>
        <v>0.33455657806066175</v>
      </c>
      <c r="O645" s="4">
        <f t="shared" si="49"/>
        <v>0.11192810392365966</v>
      </c>
    </row>
    <row r="646" spans="1:15" x14ac:dyDescent="0.25">
      <c r="A646" s="1">
        <f>Forecast_Data!C640</f>
        <v>2015</v>
      </c>
      <c r="B646" s="1">
        <v>1</v>
      </c>
      <c r="C646" s="1">
        <f>Forecast_Data!E640</f>
        <v>0</v>
      </c>
      <c r="D646" s="1">
        <f>Forecast_Data!F640</f>
        <v>0</v>
      </c>
      <c r="E646" s="1">
        <f>Forecast_Data!G640</f>
        <v>0</v>
      </c>
      <c r="F646" s="1">
        <f>Forecast_Data!H640</f>
        <v>0</v>
      </c>
      <c r="G646" s="1">
        <f>Forecast_Data!I640</f>
        <v>0</v>
      </c>
      <c r="H646" s="1">
        <f>Forecast_Data!J640</f>
        <v>42</v>
      </c>
      <c r="I646" s="1">
        <f>Forecast_Data!K640</f>
        <v>1</v>
      </c>
      <c r="J646" s="1" t="str">
        <f>Forecast_Data!L640</f>
        <v>Matt Bryant</v>
      </c>
      <c r="K646" s="2">
        <f>$U$41+(VLOOKUP(J646,Estimates!$C$9:$F$35,4,FALSE)-$U$41)*VLOOKUP(J646,$T$45:$Z$80,5,FALSE)</f>
        <v>14.205038810432454</v>
      </c>
      <c r="L646" s="2">
        <f t="shared" si="46"/>
        <v>0.45660000000000001</v>
      </c>
      <c r="M646" s="13">
        <f t="shared" si="47"/>
        <v>0.87127235056205454</v>
      </c>
      <c r="N646" s="13">
        <f t="shared" si="48"/>
        <v>0.12872764943794546</v>
      </c>
      <c r="O646" s="4">
        <f t="shared" si="49"/>
        <v>1.657080772981858E-2</v>
      </c>
    </row>
    <row r="647" spans="1:15" x14ac:dyDescent="0.25">
      <c r="A647" s="1">
        <f>Forecast_Data!C641</f>
        <v>2015</v>
      </c>
      <c r="B647" s="1">
        <v>1</v>
      </c>
      <c r="C647" s="1">
        <f>Forecast_Data!E641</f>
        <v>0</v>
      </c>
      <c r="D647" s="1">
        <f>Forecast_Data!F641</f>
        <v>0</v>
      </c>
      <c r="E647" s="1">
        <f>Forecast_Data!G641</f>
        <v>0</v>
      </c>
      <c r="F647" s="1">
        <f>Forecast_Data!H641</f>
        <v>1</v>
      </c>
      <c r="G647" s="1">
        <f>Forecast_Data!I641</f>
        <v>0</v>
      </c>
      <c r="H647" s="1">
        <f>Forecast_Data!J641</f>
        <v>27</v>
      </c>
      <c r="I647" s="1">
        <f>Forecast_Data!K641</f>
        <v>1</v>
      </c>
      <c r="J647" s="1" t="str">
        <f>Forecast_Data!L641</f>
        <v>Matt Bryant</v>
      </c>
      <c r="K647" s="2">
        <f>$U$41+(VLOOKUP(J647,Estimates!$C$9:$F$35,4,FALSE)-$U$41)*VLOOKUP(J647,$T$45:$Z$80,5,FALSE)</f>
        <v>14.205038810432454</v>
      </c>
      <c r="L647" s="2">
        <f t="shared" si="46"/>
        <v>0.45660000000000001</v>
      </c>
      <c r="M647" s="13">
        <f t="shared" si="47"/>
        <v>0.97133857582085004</v>
      </c>
      <c r="N647" s="13">
        <f t="shared" si="48"/>
        <v>2.8661424179149964E-2</v>
      </c>
      <c r="O647" s="4">
        <f t="shared" si="49"/>
        <v>8.2147723597716211E-4</v>
      </c>
    </row>
    <row r="648" spans="1:15" x14ac:dyDescent="0.25">
      <c r="A648" s="1">
        <f>Forecast_Data!C642</f>
        <v>2015</v>
      </c>
      <c r="B648" s="1">
        <v>1</v>
      </c>
      <c r="C648" s="1">
        <f>Forecast_Data!E642</f>
        <v>0</v>
      </c>
      <c r="D648" s="1">
        <f>Forecast_Data!F642</f>
        <v>0</v>
      </c>
      <c r="E648" s="1">
        <f>Forecast_Data!G642</f>
        <v>0</v>
      </c>
      <c r="F648" s="1">
        <f>Forecast_Data!H642</f>
        <v>1</v>
      </c>
      <c r="G648" s="1">
        <f>Forecast_Data!I642</f>
        <v>0</v>
      </c>
      <c r="H648" s="1">
        <f>Forecast_Data!J642</f>
        <v>47</v>
      </c>
      <c r="I648" s="1">
        <f>Forecast_Data!K642</f>
        <v>0</v>
      </c>
      <c r="J648" s="1" t="str">
        <f>Forecast_Data!L642</f>
        <v>Matt Bryant</v>
      </c>
      <c r="K648" s="2">
        <f>$U$41+(VLOOKUP(J648,Estimates!$C$9:$F$35,4,FALSE)-$U$41)*VLOOKUP(J648,$T$45:$Z$80,5,FALSE)</f>
        <v>14.205038810432454</v>
      </c>
      <c r="L648" s="2">
        <f t="shared" si="46"/>
        <v>0.45660000000000001</v>
      </c>
      <c r="M648" s="13">
        <f t="shared" si="47"/>
        <v>0.76642030961290286</v>
      </c>
      <c r="N648" s="13">
        <f t="shared" si="48"/>
        <v>-0.76642030961290286</v>
      </c>
      <c r="O648" s="4">
        <f t="shared" si="49"/>
        <v>0.58740009098713786</v>
      </c>
    </row>
    <row r="649" spans="1:15" x14ac:dyDescent="0.25">
      <c r="A649" s="1">
        <f>Forecast_Data!C643</f>
        <v>2015</v>
      </c>
      <c r="B649" s="1">
        <v>1</v>
      </c>
      <c r="C649" s="1">
        <f>Forecast_Data!E643</f>
        <v>0</v>
      </c>
      <c r="D649" s="1">
        <f>Forecast_Data!F643</f>
        <v>0</v>
      </c>
      <c r="E649" s="1">
        <f>Forecast_Data!G643</f>
        <v>0</v>
      </c>
      <c r="F649" s="1">
        <f>Forecast_Data!H643</f>
        <v>1</v>
      </c>
      <c r="G649" s="1">
        <f>Forecast_Data!I643</f>
        <v>0</v>
      </c>
      <c r="H649" s="1">
        <f>Forecast_Data!J643</f>
        <v>44</v>
      </c>
      <c r="I649" s="1">
        <f>Forecast_Data!K643</f>
        <v>1</v>
      </c>
      <c r="J649" s="1" t="str">
        <f>Forecast_Data!L643</f>
        <v>Matt Bryant</v>
      </c>
      <c r="K649" s="2">
        <f>$U$41+(VLOOKUP(J649,Estimates!$C$9:$F$35,4,FALSE)-$U$41)*VLOOKUP(J649,$T$45:$Z$80,5,FALSE)</f>
        <v>14.205038810432454</v>
      </c>
      <c r="L649" s="2">
        <f t="shared" ref="L649:L712" si="50">IF(A649=2012,$A$5,IF(A649=2013,$B$5,IF(A649=2014,$C$5,$D$5)))</f>
        <v>0.45660000000000001</v>
      </c>
      <c r="M649" s="13">
        <f t="shared" ref="M649:M712" si="51">1/(1+EXP(-(SUMPRODUCT($A$3:$G$3,B649:H649)+$H$3*H649^2+$I$3*H649^3+K649+L649)))</f>
        <v>0.81567001151617391</v>
      </c>
      <c r="N649" s="13">
        <f t="shared" ref="N649:N712" si="52">I649-M649</f>
        <v>0.18432998848382609</v>
      </c>
      <c r="O649" s="4">
        <f t="shared" ref="O649:O712" si="53">N649^2</f>
        <v>3.397754465444746E-2</v>
      </c>
    </row>
    <row r="650" spans="1:15" x14ac:dyDescent="0.25">
      <c r="A650" s="1">
        <f>Forecast_Data!C644</f>
        <v>2015</v>
      </c>
      <c r="B650" s="1">
        <v>1</v>
      </c>
      <c r="C650" s="1">
        <f>Forecast_Data!E644</f>
        <v>0</v>
      </c>
      <c r="D650" s="1">
        <f>Forecast_Data!F644</f>
        <v>0</v>
      </c>
      <c r="E650" s="1">
        <f>Forecast_Data!G644</f>
        <v>0</v>
      </c>
      <c r="F650" s="1">
        <f>Forecast_Data!H644</f>
        <v>1</v>
      </c>
      <c r="G650" s="1">
        <f>Forecast_Data!I644</f>
        <v>0</v>
      </c>
      <c r="H650" s="1">
        <f>Forecast_Data!J644</f>
        <v>36</v>
      </c>
      <c r="I650" s="1">
        <f>Forecast_Data!K644</f>
        <v>1</v>
      </c>
      <c r="J650" s="1" t="str">
        <f>Forecast_Data!L644</f>
        <v>Matt Bryant</v>
      </c>
      <c r="K650" s="2">
        <f>$U$41+(VLOOKUP(J650,Estimates!$C$9:$F$35,4,FALSE)-$U$41)*VLOOKUP(J650,$T$45:$Z$80,5,FALSE)</f>
        <v>14.205038810432454</v>
      </c>
      <c r="L650" s="2">
        <f t="shared" si="50"/>
        <v>0.45660000000000001</v>
      </c>
      <c r="M650" s="13">
        <f t="shared" si="51"/>
        <v>0.90730595551424897</v>
      </c>
      <c r="N650" s="13">
        <f t="shared" si="52"/>
        <v>9.2694044485751026E-2</v>
      </c>
      <c r="O650" s="4">
        <f t="shared" si="53"/>
        <v>8.5921858831263902E-3</v>
      </c>
    </row>
    <row r="651" spans="1:15" x14ac:dyDescent="0.25">
      <c r="A651" s="1">
        <f>Forecast_Data!C645</f>
        <v>2015</v>
      </c>
      <c r="B651" s="1">
        <v>1</v>
      </c>
      <c r="C651" s="1">
        <f>Forecast_Data!E645</f>
        <v>0</v>
      </c>
      <c r="D651" s="1">
        <f>Forecast_Data!F645</f>
        <v>0</v>
      </c>
      <c r="E651" s="1">
        <f>Forecast_Data!G645</f>
        <v>0</v>
      </c>
      <c r="F651" s="1">
        <f>Forecast_Data!H645</f>
        <v>1</v>
      </c>
      <c r="G651" s="1">
        <f>Forecast_Data!I645</f>
        <v>0</v>
      </c>
      <c r="H651" s="1">
        <f>Forecast_Data!J645</f>
        <v>19</v>
      </c>
      <c r="I651" s="1">
        <f>Forecast_Data!K645</f>
        <v>1</v>
      </c>
      <c r="J651" s="1" t="str">
        <f>Forecast_Data!L645</f>
        <v>Matt Bryant</v>
      </c>
      <c r="K651" s="2">
        <f>$U$41+(VLOOKUP(J651,Estimates!$C$9:$F$35,4,FALSE)-$U$41)*VLOOKUP(J651,$T$45:$Z$80,5,FALSE)</f>
        <v>14.205038810432454</v>
      </c>
      <c r="L651" s="2">
        <f t="shared" si="50"/>
        <v>0.45660000000000001</v>
      </c>
      <c r="M651" s="13">
        <f t="shared" si="51"/>
        <v>0.99518763730992621</v>
      </c>
      <c r="N651" s="13">
        <f t="shared" si="52"/>
        <v>4.8123626900737904E-3</v>
      </c>
      <c r="O651" s="4">
        <f t="shared" si="53"/>
        <v>2.3158834660814247E-5</v>
      </c>
    </row>
    <row r="652" spans="1:15" x14ac:dyDescent="0.25">
      <c r="A652" s="1">
        <f>Forecast_Data!C646</f>
        <v>2012</v>
      </c>
      <c r="B652" s="1">
        <v>1</v>
      </c>
      <c r="C652" s="1">
        <f>Forecast_Data!E646</f>
        <v>0</v>
      </c>
      <c r="D652" s="1">
        <f>Forecast_Data!F646</f>
        <v>0</v>
      </c>
      <c r="E652" s="1">
        <f>Forecast_Data!G646</f>
        <v>1</v>
      </c>
      <c r="F652" s="1">
        <f>Forecast_Data!H646</f>
        <v>1</v>
      </c>
      <c r="G652" s="1">
        <f>Forecast_Data!I646</f>
        <v>0</v>
      </c>
      <c r="H652" s="1">
        <f>Forecast_Data!J646</f>
        <v>23</v>
      </c>
      <c r="I652" s="1">
        <f>Forecast_Data!K646</f>
        <v>1</v>
      </c>
      <c r="J652" s="1" t="str">
        <f>Forecast_Data!L646</f>
        <v>Nate Kaeding</v>
      </c>
      <c r="K652" s="2">
        <f>$U$41+(VLOOKUP(J652,Estimates!$C$9:$F$35,4,FALSE)-$U$41)*VLOOKUP(J652,$T$45:$Z$80,5,FALSE)</f>
        <v>14.207758177986962</v>
      </c>
      <c r="L652" s="2">
        <f t="shared" si="50"/>
        <v>0.3306</v>
      </c>
      <c r="M652" s="13">
        <f t="shared" si="51"/>
        <v>0.98196241705572596</v>
      </c>
      <c r="N652" s="13">
        <f t="shared" si="52"/>
        <v>1.8037582944274044E-2</v>
      </c>
      <c r="O652" s="4">
        <f t="shared" si="53"/>
        <v>3.2535439847156589E-4</v>
      </c>
    </row>
    <row r="653" spans="1:15" x14ac:dyDescent="0.25">
      <c r="A653" s="1">
        <f>Forecast_Data!C647</f>
        <v>2012</v>
      </c>
      <c r="B653" s="1">
        <v>1</v>
      </c>
      <c r="C653" s="1">
        <f>Forecast_Data!E647</f>
        <v>0</v>
      </c>
      <c r="D653" s="1">
        <f>Forecast_Data!F647</f>
        <v>0</v>
      </c>
      <c r="E653" s="1">
        <f>Forecast_Data!G647</f>
        <v>1</v>
      </c>
      <c r="F653" s="1">
        <f>Forecast_Data!H647</f>
        <v>1</v>
      </c>
      <c r="G653" s="1">
        <f>Forecast_Data!I647</f>
        <v>0</v>
      </c>
      <c r="H653" s="1">
        <f>Forecast_Data!J647</f>
        <v>28</v>
      </c>
      <c r="I653" s="1">
        <f>Forecast_Data!K647</f>
        <v>1</v>
      </c>
      <c r="J653" s="1" t="str">
        <f>Forecast_Data!L647</f>
        <v>Nate Kaeding</v>
      </c>
      <c r="K653" s="2">
        <f>$U$41+(VLOOKUP(J653,Estimates!$C$9:$F$35,4,FALSE)-$U$41)*VLOOKUP(J653,$T$45:$Z$80,5,FALSE)</f>
        <v>14.207758177986962</v>
      </c>
      <c r="L653" s="2">
        <f t="shared" si="50"/>
        <v>0.3306</v>
      </c>
      <c r="M653" s="13">
        <f t="shared" si="51"/>
        <v>0.95385571431988547</v>
      </c>
      <c r="N653" s="13">
        <f t="shared" si="52"/>
        <v>4.6144285680114527E-2</v>
      </c>
      <c r="O653" s="4">
        <f t="shared" si="53"/>
        <v>2.1292951009280227E-3</v>
      </c>
    </row>
    <row r="654" spans="1:15" x14ac:dyDescent="0.25">
      <c r="A654" s="1">
        <f>Forecast_Data!C648</f>
        <v>2012</v>
      </c>
      <c r="B654" s="1">
        <v>1</v>
      </c>
      <c r="C654" s="1">
        <f>Forecast_Data!E648</f>
        <v>0</v>
      </c>
      <c r="D654" s="1">
        <f>Forecast_Data!F648</f>
        <v>0</v>
      </c>
      <c r="E654" s="1">
        <f>Forecast_Data!G648</f>
        <v>1</v>
      </c>
      <c r="F654" s="1">
        <f>Forecast_Data!H648</f>
        <v>1</v>
      </c>
      <c r="G654" s="1">
        <f>Forecast_Data!I648</f>
        <v>0</v>
      </c>
      <c r="H654" s="1">
        <f>Forecast_Data!J648</f>
        <v>19</v>
      </c>
      <c r="I654" s="1">
        <f>Forecast_Data!K648</f>
        <v>1</v>
      </c>
      <c r="J654" s="1" t="str">
        <f>Forecast_Data!L648</f>
        <v>Nate Kaeding</v>
      </c>
      <c r="K654" s="2">
        <f>$U$41+(VLOOKUP(J654,Estimates!$C$9:$F$35,4,FALSE)-$U$41)*VLOOKUP(J654,$T$45:$Z$80,5,FALSE)</f>
        <v>14.207758177986962</v>
      </c>
      <c r="L654" s="2">
        <f t="shared" si="50"/>
        <v>0.3306</v>
      </c>
      <c r="M654" s="13">
        <f t="shared" si="51"/>
        <v>0.99336307984691419</v>
      </c>
      <c r="N654" s="13">
        <f t="shared" si="52"/>
        <v>6.6369201530858124E-3</v>
      </c>
      <c r="O654" s="4">
        <f t="shared" si="53"/>
        <v>4.4048709118436601E-5</v>
      </c>
    </row>
    <row r="655" spans="1:15" x14ac:dyDescent="0.25">
      <c r="A655" s="1">
        <f>Forecast_Data!C649</f>
        <v>2012</v>
      </c>
      <c r="B655" s="1">
        <v>1</v>
      </c>
      <c r="C655" s="1">
        <f>Forecast_Data!E649</f>
        <v>0</v>
      </c>
      <c r="D655" s="1">
        <f>Forecast_Data!F649</f>
        <v>0</v>
      </c>
      <c r="E655" s="1">
        <f>Forecast_Data!G649</f>
        <v>1</v>
      </c>
      <c r="F655" s="1">
        <f>Forecast_Data!H649</f>
        <v>1</v>
      </c>
      <c r="G655" s="1">
        <f>Forecast_Data!I649</f>
        <v>0</v>
      </c>
      <c r="H655" s="1">
        <f>Forecast_Data!J649</f>
        <v>41</v>
      </c>
      <c r="I655" s="1">
        <f>Forecast_Data!K649</f>
        <v>1</v>
      </c>
      <c r="J655" s="1" t="str">
        <f>Forecast_Data!L649</f>
        <v>Nate Kaeding</v>
      </c>
      <c r="K655" s="2">
        <f>$U$41+(VLOOKUP(J655,Estimates!$C$9:$F$35,4,FALSE)-$U$41)*VLOOKUP(J655,$T$45:$Z$80,5,FALSE)</f>
        <v>14.207758177986962</v>
      </c>
      <c r="L655" s="2">
        <f t="shared" si="50"/>
        <v>0.3306</v>
      </c>
      <c r="M655" s="13">
        <f t="shared" si="51"/>
        <v>0.81028641419264502</v>
      </c>
      <c r="N655" s="13">
        <f t="shared" si="52"/>
        <v>0.18971358580735498</v>
      </c>
      <c r="O655" s="4">
        <f t="shared" si="53"/>
        <v>3.5991244639884637E-2</v>
      </c>
    </row>
    <row r="656" spans="1:15" x14ac:dyDescent="0.25">
      <c r="A656" s="1">
        <f>Forecast_Data!C650</f>
        <v>2012</v>
      </c>
      <c r="B656" s="1">
        <v>1</v>
      </c>
      <c r="C656" s="1">
        <f>Forecast_Data!E650</f>
        <v>0</v>
      </c>
      <c r="D656" s="1">
        <f>Forecast_Data!F650</f>
        <v>0</v>
      </c>
      <c r="E656" s="1">
        <f>Forecast_Data!G650</f>
        <v>1</v>
      </c>
      <c r="F656" s="1">
        <f>Forecast_Data!H650</f>
        <v>1</v>
      </c>
      <c r="G656" s="1">
        <f>Forecast_Data!I650</f>
        <v>0</v>
      </c>
      <c r="H656" s="1">
        <f>Forecast_Data!J650</f>
        <v>45</v>
      </c>
      <c r="I656" s="1">
        <f>Forecast_Data!K650</f>
        <v>1</v>
      </c>
      <c r="J656" s="1" t="str">
        <f>Forecast_Data!L650</f>
        <v>Nate Kaeding</v>
      </c>
      <c r="K656" s="2">
        <f>$U$41+(VLOOKUP(J656,Estimates!$C$9:$F$35,4,FALSE)-$U$41)*VLOOKUP(J656,$T$45:$Z$80,5,FALSE)</f>
        <v>14.207758177986962</v>
      </c>
      <c r="L656" s="2">
        <f t="shared" si="50"/>
        <v>0.3306</v>
      </c>
      <c r="M656" s="13">
        <f t="shared" si="51"/>
        <v>0.7439245666301032</v>
      </c>
      <c r="N656" s="13">
        <f t="shared" si="52"/>
        <v>0.2560754333698968</v>
      </c>
      <c r="O656" s="4">
        <f t="shared" si="53"/>
        <v>6.5574627575580455E-2</v>
      </c>
    </row>
    <row r="657" spans="1:15" x14ac:dyDescent="0.25">
      <c r="A657" s="1">
        <f>Forecast_Data!C651</f>
        <v>2012</v>
      </c>
      <c r="B657" s="1">
        <v>1</v>
      </c>
      <c r="C657" s="1">
        <f>Forecast_Data!E651</f>
        <v>0</v>
      </c>
      <c r="D657" s="1">
        <f>Forecast_Data!F651</f>
        <v>0</v>
      </c>
      <c r="E657" s="1">
        <f>Forecast_Data!G651</f>
        <v>0</v>
      </c>
      <c r="F657" s="1">
        <f>Forecast_Data!H651</f>
        <v>1</v>
      </c>
      <c r="G657" s="1">
        <f>Forecast_Data!I651</f>
        <v>0</v>
      </c>
      <c r="H657" s="1">
        <f>Forecast_Data!J651</f>
        <v>26</v>
      </c>
      <c r="I657" s="1">
        <f>Forecast_Data!K651</f>
        <v>1</v>
      </c>
      <c r="J657" s="1" t="str">
        <f>Forecast_Data!L651</f>
        <v>Nate Kaeding</v>
      </c>
      <c r="K657" s="2">
        <f>$U$41+(VLOOKUP(J657,Estimates!$C$9:$F$35,4,FALSE)-$U$41)*VLOOKUP(J657,$T$45:$Z$80,5,FALSE)</f>
        <v>14.207758177986962</v>
      </c>
      <c r="L657" s="2">
        <f t="shared" si="50"/>
        <v>0.3306</v>
      </c>
      <c r="M657" s="13">
        <f t="shared" si="51"/>
        <v>0.97292051601634488</v>
      </c>
      <c r="N657" s="13">
        <f t="shared" si="52"/>
        <v>2.7079483983655117E-2</v>
      </c>
      <c r="O657" s="4">
        <f t="shared" si="53"/>
        <v>7.3329845282103399E-4</v>
      </c>
    </row>
    <row r="658" spans="1:15" x14ac:dyDescent="0.25">
      <c r="A658" s="1">
        <f>Forecast_Data!C652</f>
        <v>2012</v>
      </c>
      <c r="B658" s="1">
        <v>1</v>
      </c>
      <c r="C658" s="1">
        <f>Forecast_Data!E652</f>
        <v>0</v>
      </c>
      <c r="D658" s="1">
        <f>Forecast_Data!F652</f>
        <v>0</v>
      </c>
      <c r="E658" s="1">
        <f>Forecast_Data!G652</f>
        <v>1</v>
      </c>
      <c r="F658" s="1">
        <f>Forecast_Data!H652</f>
        <v>1</v>
      </c>
      <c r="G658" s="1">
        <f>Forecast_Data!I652</f>
        <v>0</v>
      </c>
      <c r="H658" s="1">
        <f>Forecast_Data!J652</f>
        <v>41</v>
      </c>
      <c r="I658" s="1">
        <f>Forecast_Data!K652</f>
        <v>1</v>
      </c>
      <c r="J658" s="1" t="str">
        <f>Forecast_Data!L652</f>
        <v>Nate Kaeding</v>
      </c>
      <c r="K658" s="2">
        <f>$U$41+(VLOOKUP(J658,Estimates!$C$9:$F$35,4,FALSE)-$U$41)*VLOOKUP(J658,$T$45:$Z$80,5,FALSE)</f>
        <v>14.207758177986962</v>
      </c>
      <c r="L658" s="2">
        <f t="shared" si="50"/>
        <v>0.3306</v>
      </c>
      <c r="M658" s="13">
        <f t="shared" si="51"/>
        <v>0.81028641419264502</v>
      </c>
      <c r="N658" s="13">
        <f t="shared" si="52"/>
        <v>0.18971358580735498</v>
      </c>
      <c r="O658" s="4">
        <f t="shared" si="53"/>
        <v>3.5991244639884637E-2</v>
      </c>
    </row>
    <row r="659" spans="1:15" x14ac:dyDescent="0.25">
      <c r="A659" s="1">
        <f>Forecast_Data!C653</f>
        <v>2012</v>
      </c>
      <c r="B659" s="1">
        <v>1</v>
      </c>
      <c r="C659" s="1">
        <f>Forecast_Data!E653</f>
        <v>0</v>
      </c>
      <c r="D659" s="1">
        <f>Forecast_Data!F653</f>
        <v>0</v>
      </c>
      <c r="E659" s="1">
        <f>Forecast_Data!G653</f>
        <v>0</v>
      </c>
      <c r="F659" s="1">
        <f>Forecast_Data!H653</f>
        <v>1</v>
      </c>
      <c r="G659" s="1">
        <f>Forecast_Data!I653</f>
        <v>0</v>
      </c>
      <c r="H659" s="1">
        <f>Forecast_Data!J653</f>
        <v>46</v>
      </c>
      <c r="I659" s="1">
        <f>Forecast_Data!K653</f>
        <v>0</v>
      </c>
      <c r="J659" s="1" t="str">
        <f>Forecast_Data!L653</f>
        <v>Nate Kaeding</v>
      </c>
      <c r="K659" s="2">
        <f>$U$41+(VLOOKUP(J659,Estimates!$C$9:$F$35,4,FALSE)-$U$41)*VLOOKUP(J659,$T$45:$Z$80,5,FALSE)</f>
        <v>14.207758177986962</v>
      </c>
      <c r="L659" s="2">
        <f t="shared" si="50"/>
        <v>0.3306</v>
      </c>
      <c r="M659" s="13">
        <f t="shared" si="51"/>
        <v>0.76260637116208652</v>
      </c>
      <c r="N659" s="13">
        <f t="shared" si="52"/>
        <v>-0.76260637116208652</v>
      </c>
      <c r="O659" s="4">
        <f t="shared" si="53"/>
        <v>0.58156847733700601</v>
      </c>
    </row>
    <row r="660" spans="1:15" x14ac:dyDescent="0.25">
      <c r="A660" s="1">
        <f>Forecast_Data!C654</f>
        <v>2012</v>
      </c>
      <c r="B660" s="1">
        <v>1</v>
      </c>
      <c r="C660" s="1">
        <f>Forecast_Data!E654</f>
        <v>0</v>
      </c>
      <c r="D660" s="1">
        <f>Forecast_Data!F654</f>
        <v>0</v>
      </c>
      <c r="E660" s="1">
        <f>Forecast_Data!G654</f>
        <v>0</v>
      </c>
      <c r="F660" s="1">
        <f>Forecast_Data!H654</f>
        <v>1</v>
      </c>
      <c r="G660" s="1">
        <f>Forecast_Data!I654</f>
        <v>0</v>
      </c>
      <c r="H660" s="1">
        <f>Forecast_Data!J654</f>
        <v>45</v>
      </c>
      <c r="I660" s="1">
        <f>Forecast_Data!K654</f>
        <v>1</v>
      </c>
      <c r="J660" s="1" t="str">
        <f>Forecast_Data!L654</f>
        <v>Nate Kaeding</v>
      </c>
      <c r="K660" s="2">
        <f>$U$41+(VLOOKUP(J660,Estimates!$C$9:$F$35,4,FALSE)-$U$41)*VLOOKUP(J660,$T$45:$Z$80,5,FALSE)</f>
        <v>14.207758177986962</v>
      </c>
      <c r="L660" s="2">
        <f t="shared" si="50"/>
        <v>0.3306</v>
      </c>
      <c r="M660" s="13">
        <f t="shared" si="51"/>
        <v>0.78013990640467068</v>
      </c>
      <c r="N660" s="13">
        <f t="shared" si="52"/>
        <v>0.21986009359532932</v>
      </c>
      <c r="O660" s="4">
        <f t="shared" si="53"/>
        <v>4.8338460755746972E-2</v>
      </c>
    </row>
    <row r="661" spans="1:15" x14ac:dyDescent="0.25">
      <c r="A661" s="1">
        <f>Forecast_Data!C655</f>
        <v>2012</v>
      </c>
      <c r="B661" s="1">
        <v>1</v>
      </c>
      <c r="C661" s="1">
        <f>Forecast_Data!E655</f>
        <v>0</v>
      </c>
      <c r="D661" s="1">
        <f>Forecast_Data!F655</f>
        <v>1</v>
      </c>
      <c r="E661" s="1">
        <f>Forecast_Data!G655</f>
        <v>1</v>
      </c>
      <c r="F661" s="1">
        <f>Forecast_Data!H655</f>
        <v>0</v>
      </c>
      <c r="G661" s="1">
        <f>Forecast_Data!I655</f>
        <v>0</v>
      </c>
      <c r="H661" s="1">
        <f>Forecast_Data!J655</f>
        <v>41</v>
      </c>
      <c r="I661" s="1">
        <f>Forecast_Data!K655</f>
        <v>0</v>
      </c>
      <c r="J661" s="1" t="str">
        <f>Forecast_Data!L655</f>
        <v>Nate Kaeding</v>
      </c>
      <c r="K661" s="2">
        <f>$U$41+(VLOOKUP(J661,Estimates!$C$9:$F$35,4,FALSE)-$U$41)*VLOOKUP(J661,$T$45:$Z$80,5,FALSE)</f>
        <v>14.207758177986962</v>
      </c>
      <c r="L661" s="2">
        <f t="shared" si="50"/>
        <v>0.3306</v>
      </c>
      <c r="M661" s="13">
        <f t="shared" si="51"/>
        <v>0.78957727146035817</v>
      </c>
      <c r="N661" s="13">
        <f t="shared" si="52"/>
        <v>-0.78957727146035817</v>
      </c>
      <c r="O661" s="4">
        <f t="shared" si="53"/>
        <v>0.62343226760678416</v>
      </c>
    </row>
    <row r="662" spans="1:15" x14ac:dyDescent="0.25">
      <c r="A662" s="1">
        <f>Forecast_Data!C656</f>
        <v>2012</v>
      </c>
      <c r="B662" s="1">
        <v>1</v>
      </c>
      <c r="C662" s="1">
        <f>Forecast_Data!E656</f>
        <v>0</v>
      </c>
      <c r="D662" s="1">
        <f>Forecast_Data!F656</f>
        <v>0</v>
      </c>
      <c r="E662" s="1">
        <f>Forecast_Data!G656</f>
        <v>0</v>
      </c>
      <c r="F662" s="1">
        <f>Forecast_Data!H656</f>
        <v>1</v>
      </c>
      <c r="G662" s="1">
        <f>Forecast_Data!I656</f>
        <v>0</v>
      </c>
      <c r="H662" s="1">
        <f>Forecast_Data!J656</f>
        <v>20</v>
      </c>
      <c r="I662" s="1">
        <f>Forecast_Data!K656</f>
        <v>0</v>
      </c>
      <c r="J662" s="1" t="str">
        <f>Forecast_Data!L656</f>
        <v>Olindo Mare</v>
      </c>
      <c r="K662" s="2">
        <f>$U$41+(VLOOKUP(J662,Estimates!$C$9:$F$35,4,FALSE)-$U$41)*VLOOKUP(J662,$T$45:$Z$80,5,FALSE)</f>
        <v>14.152323805283453</v>
      </c>
      <c r="L662" s="2">
        <f t="shared" si="50"/>
        <v>0.3306</v>
      </c>
      <c r="M662" s="13">
        <f t="shared" si="51"/>
        <v>0.99244290167091664</v>
      </c>
      <c r="N662" s="13">
        <f t="shared" si="52"/>
        <v>-0.99244290167091664</v>
      </c>
      <c r="O662" s="4">
        <f t="shared" si="53"/>
        <v>0.98494291307698867</v>
      </c>
    </row>
    <row r="663" spans="1:15" x14ac:dyDescent="0.25">
      <c r="A663" s="1">
        <f>Forecast_Data!C657</f>
        <v>2012</v>
      </c>
      <c r="B663" s="1">
        <v>1</v>
      </c>
      <c r="C663" s="1">
        <f>Forecast_Data!E657</f>
        <v>0</v>
      </c>
      <c r="D663" s="1">
        <f>Forecast_Data!F657</f>
        <v>0</v>
      </c>
      <c r="E663" s="1">
        <f>Forecast_Data!G657</f>
        <v>0</v>
      </c>
      <c r="F663" s="1">
        <f>Forecast_Data!H657</f>
        <v>0</v>
      </c>
      <c r="G663" s="1">
        <f>Forecast_Data!I657</f>
        <v>0</v>
      </c>
      <c r="H663" s="1">
        <f>Forecast_Data!J657</f>
        <v>33</v>
      </c>
      <c r="I663" s="1">
        <f>Forecast_Data!K657</f>
        <v>1</v>
      </c>
      <c r="J663" s="1" t="str">
        <f>Forecast_Data!L657</f>
        <v>Olindo Mare</v>
      </c>
      <c r="K663" s="2">
        <f>$U$41+(VLOOKUP(J663,Estimates!$C$9:$F$35,4,FALSE)-$U$41)*VLOOKUP(J663,$T$45:$Z$80,5,FALSE)</f>
        <v>14.152323805283453</v>
      </c>
      <c r="L663" s="2">
        <f t="shared" si="50"/>
        <v>0.3306</v>
      </c>
      <c r="M663" s="13">
        <f t="shared" si="51"/>
        <v>0.93615919411002568</v>
      </c>
      <c r="N663" s="13">
        <f t="shared" si="52"/>
        <v>6.3840805889974317E-2</v>
      </c>
      <c r="O663" s="4">
        <f t="shared" si="53"/>
        <v>4.0756484966813795E-3</v>
      </c>
    </row>
    <row r="664" spans="1:15" x14ac:dyDescent="0.25">
      <c r="A664" s="1">
        <f>Forecast_Data!C658</f>
        <v>2012</v>
      </c>
      <c r="B664" s="1">
        <v>1</v>
      </c>
      <c r="C664" s="1">
        <f>Forecast_Data!E658</f>
        <v>0</v>
      </c>
      <c r="D664" s="1">
        <f>Forecast_Data!F658</f>
        <v>0</v>
      </c>
      <c r="E664" s="1">
        <f>Forecast_Data!G658</f>
        <v>0</v>
      </c>
      <c r="F664" s="1">
        <f>Forecast_Data!H658</f>
        <v>0</v>
      </c>
      <c r="G664" s="1">
        <f>Forecast_Data!I658</f>
        <v>0</v>
      </c>
      <c r="H664" s="1">
        <f>Forecast_Data!J658</f>
        <v>43</v>
      </c>
      <c r="I664" s="1">
        <f>Forecast_Data!K658</f>
        <v>0</v>
      </c>
      <c r="J664" s="1" t="str">
        <f>Forecast_Data!L658</f>
        <v>Olindo Mare</v>
      </c>
      <c r="K664" s="2">
        <f>$U$41+(VLOOKUP(J664,Estimates!$C$9:$F$35,4,FALSE)-$U$41)*VLOOKUP(J664,$T$45:$Z$80,5,FALSE)</f>
        <v>14.152323805283453</v>
      </c>
      <c r="L664" s="2">
        <f t="shared" si="50"/>
        <v>0.3306</v>
      </c>
      <c r="M664" s="13">
        <f t="shared" si="51"/>
        <v>0.83723688283612108</v>
      </c>
      <c r="N664" s="13">
        <f t="shared" si="52"/>
        <v>-0.83723688283612108</v>
      </c>
      <c r="O664" s="4">
        <f t="shared" si="53"/>
        <v>0.70096559798114477</v>
      </c>
    </row>
    <row r="665" spans="1:15" x14ac:dyDescent="0.25">
      <c r="A665" s="1">
        <f>Forecast_Data!C659</f>
        <v>2012</v>
      </c>
      <c r="B665" s="1">
        <v>1</v>
      </c>
      <c r="C665" s="1">
        <f>Forecast_Data!E659</f>
        <v>0</v>
      </c>
      <c r="D665" s="1">
        <f>Forecast_Data!F659</f>
        <v>0</v>
      </c>
      <c r="E665" s="1">
        <f>Forecast_Data!G659</f>
        <v>0</v>
      </c>
      <c r="F665" s="1">
        <f>Forecast_Data!H659</f>
        <v>0</v>
      </c>
      <c r="G665" s="1">
        <f>Forecast_Data!I659</f>
        <v>0</v>
      </c>
      <c r="H665" s="1">
        <f>Forecast_Data!J659</f>
        <v>40</v>
      </c>
      <c r="I665" s="1">
        <f>Forecast_Data!K659</f>
        <v>1</v>
      </c>
      <c r="J665" s="1" t="str">
        <f>Forecast_Data!L659</f>
        <v>Olindo Mare</v>
      </c>
      <c r="K665" s="2">
        <f>$U$41+(VLOOKUP(J665,Estimates!$C$9:$F$35,4,FALSE)-$U$41)*VLOOKUP(J665,$T$45:$Z$80,5,FALSE)</f>
        <v>14.152323805283453</v>
      </c>
      <c r="L665" s="2">
        <f t="shared" si="50"/>
        <v>0.3306</v>
      </c>
      <c r="M665" s="13">
        <f t="shared" si="51"/>
        <v>0.87282203381890466</v>
      </c>
      <c r="N665" s="13">
        <f t="shared" si="52"/>
        <v>0.12717796618109534</v>
      </c>
      <c r="O665" s="4">
        <f t="shared" si="53"/>
        <v>1.617423508195983E-2</v>
      </c>
    </row>
    <row r="666" spans="1:15" x14ac:dyDescent="0.25">
      <c r="A666" s="1">
        <f>Forecast_Data!C660</f>
        <v>2012</v>
      </c>
      <c r="B666" s="1">
        <v>1</v>
      </c>
      <c r="C666" s="1">
        <f>Forecast_Data!E660</f>
        <v>0</v>
      </c>
      <c r="D666" s="1">
        <f>Forecast_Data!F660</f>
        <v>0</v>
      </c>
      <c r="E666" s="1">
        <f>Forecast_Data!G660</f>
        <v>0</v>
      </c>
      <c r="F666" s="1">
        <f>Forecast_Data!H660</f>
        <v>0</v>
      </c>
      <c r="G666" s="1">
        <f>Forecast_Data!I660</f>
        <v>0</v>
      </c>
      <c r="H666" s="1">
        <f>Forecast_Data!J660</f>
        <v>28</v>
      </c>
      <c r="I666" s="1">
        <f>Forecast_Data!K660</f>
        <v>1</v>
      </c>
      <c r="J666" s="1" t="str">
        <f>Forecast_Data!L660</f>
        <v>Olindo Mare</v>
      </c>
      <c r="K666" s="2">
        <f>$U$41+(VLOOKUP(J666,Estimates!$C$9:$F$35,4,FALSE)-$U$41)*VLOOKUP(J666,$T$45:$Z$80,5,FALSE)</f>
        <v>14.152323805283453</v>
      </c>
      <c r="L666" s="2">
        <f t="shared" si="50"/>
        <v>0.3306</v>
      </c>
      <c r="M666" s="13">
        <f t="shared" si="51"/>
        <v>0.96790042998753745</v>
      </c>
      <c r="N666" s="13">
        <f t="shared" si="52"/>
        <v>3.2099570012462553E-2</v>
      </c>
      <c r="O666" s="4">
        <f t="shared" si="53"/>
        <v>1.0303823949849851E-3</v>
      </c>
    </row>
    <row r="667" spans="1:15" x14ac:dyDescent="0.25">
      <c r="A667" s="1">
        <f>Forecast_Data!C661</f>
        <v>2012</v>
      </c>
      <c r="B667" s="1">
        <v>1</v>
      </c>
      <c r="C667" s="1">
        <f>Forecast_Data!E661</f>
        <v>0</v>
      </c>
      <c r="D667" s="1">
        <f>Forecast_Data!F661</f>
        <v>0</v>
      </c>
      <c r="E667" s="1">
        <f>Forecast_Data!G661</f>
        <v>0</v>
      </c>
      <c r="F667" s="1">
        <f>Forecast_Data!H661</f>
        <v>0</v>
      </c>
      <c r="G667" s="1">
        <f>Forecast_Data!I661</f>
        <v>0</v>
      </c>
      <c r="H667" s="1">
        <f>Forecast_Data!J661</f>
        <v>20</v>
      </c>
      <c r="I667" s="1">
        <f>Forecast_Data!K661</f>
        <v>1</v>
      </c>
      <c r="J667" s="1" t="str">
        <f>Forecast_Data!L661</f>
        <v>Olindo Mare</v>
      </c>
      <c r="K667" s="2">
        <f>$U$41+(VLOOKUP(J667,Estimates!$C$9:$F$35,4,FALSE)-$U$41)*VLOOKUP(J667,$T$45:$Z$80,5,FALSE)</f>
        <v>14.152323805283453</v>
      </c>
      <c r="L667" s="2">
        <f t="shared" si="50"/>
        <v>0.3306</v>
      </c>
      <c r="M667" s="13">
        <f t="shared" si="51"/>
        <v>0.99400400548289114</v>
      </c>
      <c r="N667" s="13">
        <f t="shared" si="52"/>
        <v>5.9959945171088602E-3</v>
      </c>
      <c r="O667" s="4">
        <f t="shared" si="53"/>
        <v>3.5951950249199513E-5</v>
      </c>
    </row>
    <row r="668" spans="1:15" x14ac:dyDescent="0.25">
      <c r="A668" s="1">
        <f>Forecast_Data!C662</f>
        <v>2012</v>
      </c>
      <c r="B668" s="1">
        <v>1</v>
      </c>
      <c r="C668" s="1">
        <f>Forecast_Data!E662</f>
        <v>0</v>
      </c>
      <c r="D668" s="1">
        <f>Forecast_Data!F662</f>
        <v>1</v>
      </c>
      <c r="E668" s="1">
        <f>Forecast_Data!G662</f>
        <v>0</v>
      </c>
      <c r="F668" s="1">
        <f>Forecast_Data!H662</f>
        <v>1</v>
      </c>
      <c r="G668" s="1">
        <f>Forecast_Data!I662</f>
        <v>0</v>
      </c>
      <c r="H668" s="1">
        <f>Forecast_Data!J662</f>
        <v>34</v>
      </c>
      <c r="I668" s="1">
        <f>Forecast_Data!K662</f>
        <v>1</v>
      </c>
      <c r="J668" s="1" t="str">
        <f>Forecast_Data!L662</f>
        <v>Olindo Mare</v>
      </c>
      <c r="K668" s="2">
        <f>$U$41+(VLOOKUP(J668,Estimates!$C$9:$F$35,4,FALSE)-$U$41)*VLOOKUP(J668,$T$45:$Z$80,5,FALSE)</f>
        <v>14.152323805283453</v>
      </c>
      <c r="L668" s="2">
        <f t="shared" si="50"/>
        <v>0.3306</v>
      </c>
      <c r="M668" s="13">
        <f t="shared" si="51"/>
        <v>0.8773769689577583</v>
      </c>
      <c r="N668" s="13">
        <f t="shared" si="52"/>
        <v>0.1226230310422417</v>
      </c>
      <c r="O668" s="4">
        <f t="shared" si="53"/>
        <v>1.5036407741986573E-2</v>
      </c>
    </row>
    <row r="669" spans="1:15" x14ac:dyDescent="0.25">
      <c r="A669" s="1">
        <f>Forecast_Data!C663</f>
        <v>2012</v>
      </c>
      <c r="B669" s="1">
        <v>1</v>
      </c>
      <c r="C669" s="1">
        <f>Forecast_Data!E663</f>
        <v>0</v>
      </c>
      <c r="D669" s="1">
        <f>Forecast_Data!F663</f>
        <v>1</v>
      </c>
      <c r="E669" s="1">
        <f>Forecast_Data!G663</f>
        <v>0</v>
      </c>
      <c r="F669" s="1">
        <f>Forecast_Data!H663</f>
        <v>1</v>
      </c>
      <c r="G669" s="1">
        <f>Forecast_Data!I663</f>
        <v>0</v>
      </c>
      <c r="H669" s="1">
        <f>Forecast_Data!J663</f>
        <v>34</v>
      </c>
      <c r="I669" s="1">
        <f>Forecast_Data!K663</f>
        <v>1</v>
      </c>
      <c r="J669" s="1" t="str">
        <f>Forecast_Data!L663</f>
        <v>Olindo Mare</v>
      </c>
      <c r="K669" s="2">
        <f>$U$41+(VLOOKUP(J669,Estimates!$C$9:$F$35,4,FALSE)-$U$41)*VLOOKUP(J669,$T$45:$Z$80,5,FALSE)</f>
        <v>14.152323805283453</v>
      </c>
      <c r="L669" s="2">
        <f t="shared" si="50"/>
        <v>0.3306</v>
      </c>
      <c r="M669" s="13">
        <f t="shared" si="51"/>
        <v>0.8773769689577583</v>
      </c>
      <c r="N669" s="13">
        <f t="shared" si="52"/>
        <v>0.1226230310422417</v>
      </c>
      <c r="O669" s="4">
        <f t="shared" si="53"/>
        <v>1.5036407741986573E-2</v>
      </c>
    </row>
    <row r="670" spans="1:15" x14ac:dyDescent="0.25">
      <c r="A670" s="1">
        <f>Forecast_Data!C664</f>
        <v>2012</v>
      </c>
      <c r="B670" s="1">
        <v>1</v>
      </c>
      <c r="C670" s="1">
        <f>Forecast_Data!E664</f>
        <v>0</v>
      </c>
      <c r="D670" s="1">
        <f>Forecast_Data!F664</f>
        <v>0</v>
      </c>
      <c r="E670" s="1">
        <f>Forecast_Data!G664</f>
        <v>0</v>
      </c>
      <c r="F670" s="1">
        <f>Forecast_Data!H664</f>
        <v>0</v>
      </c>
      <c r="G670" s="1">
        <f>Forecast_Data!I664</f>
        <v>0</v>
      </c>
      <c r="H670" s="1">
        <f>Forecast_Data!J664</f>
        <v>51</v>
      </c>
      <c r="I670" s="1">
        <f>Forecast_Data!K664</f>
        <v>1</v>
      </c>
      <c r="J670" s="1" t="str">
        <f>Forecast_Data!L664</f>
        <v>Phil Dawson</v>
      </c>
      <c r="K670" s="2">
        <f>$U$41+(VLOOKUP(J670,Estimates!$C$9:$F$35,4,FALSE)-$U$41)*VLOOKUP(J670,$T$45:$Z$80,5,FALSE)</f>
        <v>14.267488822096437</v>
      </c>
      <c r="L670" s="2">
        <f t="shared" si="50"/>
        <v>0.3306</v>
      </c>
      <c r="M670" s="13">
        <f t="shared" si="51"/>
        <v>0.71278620156024586</v>
      </c>
      <c r="N670" s="13">
        <f t="shared" si="52"/>
        <v>0.28721379843975414</v>
      </c>
      <c r="O670" s="4">
        <f t="shared" si="53"/>
        <v>8.2491766014191725E-2</v>
      </c>
    </row>
    <row r="671" spans="1:15" x14ac:dyDescent="0.25">
      <c r="A671" s="1">
        <f>Forecast_Data!C665</f>
        <v>2012</v>
      </c>
      <c r="B671" s="1">
        <v>1</v>
      </c>
      <c r="C671" s="1">
        <f>Forecast_Data!E665</f>
        <v>0</v>
      </c>
      <c r="D671" s="1">
        <f>Forecast_Data!F665</f>
        <v>0</v>
      </c>
      <c r="E671" s="1">
        <f>Forecast_Data!G665</f>
        <v>0</v>
      </c>
      <c r="F671" s="1">
        <f>Forecast_Data!H665</f>
        <v>0</v>
      </c>
      <c r="G671" s="1">
        <f>Forecast_Data!I665</f>
        <v>0</v>
      </c>
      <c r="H671" s="1">
        <f>Forecast_Data!J665</f>
        <v>37</v>
      </c>
      <c r="I671" s="1">
        <f>Forecast_Data!K665</f>
        <v>1</v>
      </c>
      <c r="J671" s="1" t="str">
        <f>Forecast_Data!L665</f>
        <v>Phil Dawson</v>
      </c>
      <c r="K671" s="2">
        <f>$U$41+(VLOOKUP(J671,Estimates!$C$9:$F$35,4,FALSE)-$U$41)*VLOOKUP(J671,$T$45:$Z$80,5,FALSE)</f>
        <v>14.267488822096437</v>
      </c>
      <c r="L671" s="2">
        <f t="shared" si="50"/>
        <v>0.3306</v>
      </c>
      <c r="M671" s="13">
        <f t="shared" si="51"/>
        <v>0.91241790425771852</v>
      </c>
      <c r="N671" s="13">
        <f t="shared" si="52"/>
        <v>8.7582095742281485E-2</v>
      </c>
      <c r="O671" s="4">
        <f t="shared" si="53"/>
        <v>7.6706234946101607E-3</v>
      </c>
    </row>
    <row r="672" spans="1:15" x14ac:dyDescent="0.25">
      <c r="A672" s="1">
        <f>Forecast_Data!C666</f>
        <v>2013</v>
      </c>
      <c r="B672" s="1">
        <v>1</v>
      </c>
      <c r="C672" s="1">
        <f>Forecast_Data!E666</f>
        <v>0</v>
      </c>
      <c r="D672" s="1">
        <f>Forecast_Data!F666</f>
        <v>0</v>
      </c>
      <c r="E672" s="1">
        <f>Forecast_Data!G666</f>
        <v>0</v>
      </c>
      <c r="F672" s="1">
        <f>Forecast_Data!H666</f>
        <v>0</v>
      </c>
      <c r="G672" s="1">
        <f>Forecast_Data!I666</f>
        <v>0</v>
      </c>
      <c r="H672" s="1">
        <f>Forecast_Data!J666</f>
        <v>53</v>
      </c>
      <c r="I672" s="1">
        <f>Forecast_Data!K666</f>
        <v>0</v>
      </c>
      <c r="J672" s="1" t="str">
        <f>Forecast_Data!L666</f>
        <v>Phil Dawson</v>
      </c>
      <c r="K672" s="2">
        <f>$U$41+(VLOOKUP(J672,Estimates!$C$9:$F$35,4,FALSE)-$U$41)*VLOOKUP(J672,$T$45:$Z$80,5,FALSE)</f>
        <v>14.267488822096437</v>
      </c>
      <c r="L672" s="2">
        <f t="shared" si="50"/>
        <v>0.37260000000000004</v>
      </c>
      <c r="M672" s="13">
        <f t="shared" si="51"/>
        <v>0.66656677351366822</v>
      </c>
      <c r="N672" s="13">
        <f t="shared" si="52"/>
        <v>-0.66656677351366822</v>
      </c>
      <c r="O672" s="4">
        <f t="shared" si="53"/>
        <v>0.44431126355242184</v>
      </c>
    </row>
    <row r="673" spans="1:15" x14ac:dyDescent="0.25">
      <c r="A673" s="1">
        <f>Forecast_Data!C667</f>
        <v>2013</v>
      </c>
      <c r="B673" s="1">
        <v>1</v>
      </c>
      <c r="C673" s="1">
        <f>Forecast_Data!E667</f>
        <v>0</v>
      </c>
      <c r="D673" s="1">
        <f>Forecast_Data!F667</f>
        <v>0</v>
      </c>
      <c r="E673" s="1">
        <f>Forecast_Data!G667</f>
        <v>0</v>
      </c>
      <c r="F673" s="1">
        <f>Forecast_Data!H667</f>
        <v>0</v>
      </c>
      <c r="G673" s="1">
        <f>Forecast_Data!I667</f>
        <v>0</v>
      </c>
      <c r="H673" s="1">
        <f>Forecast_Data!J667</f>
        <v>71</v>
      </c>
      <c r="I673" s="1">
        <f>Forecast_Data!K667</f>
        <v>0</v>
      </c>
      <c r="J673" s="1" t="str">
        <f>Forecast_Data!L667</f>
        <v>Phil Dawson</v>
      </c>
      <c r="K673" s="2">
        <f>$U$41+(VLOOKUP(J673,Estimates!$C$9:$F$35,4,FALSE)-$U$41)*VLOOKUP(J673,$T$45:$Z$80,5,FALSE)</f>
        <v>14.267488822096437</v>
      </c>
      <c r="L673" s="2">
        <f t="shared" si="50"/>
        <v>0.37260000000000004</v>
      </c>
      <c r="M673" s="13">
        <f t="shared" si="51"/>
        <v>2.5282492006371841E-2</v>
      </c>
      <c r="N673" s="13">
        <f t="shared" si="52"/>
        <v>-2.5282492006371841E-2</v>
      </c>
      <c r="O673" s="4">
        <f t="shared" si="53"/>
        <v>6.3920440205225606E-4</v>
      </c>
    </row>
    <row r="674" spans="1:15" x14ac:dyDescent="0.25">
      <c r="A674" s="1">
        <f>Forecast_Data!C668</f>
        <v>2013</v>
      </c>
      <c r="B674" s="1">
        <v>1</v>
      </c>
      <c r="C674" s="1">
        <f>Forecast_Data!E668</f>
        <v>0</v>
      </c>
      <c r="D674" s="1">
        <f>Forecast_Data!F668</f>
        <v>0</v>
      </c>
      <c r="E674" s="1">
        <f>Forecast_Data!G668</f>
        <v>0</v>
      </c>
      <c r="F674" s="1">
        <f>Forecast_Data!H668</f>
        <v>0</v>
      </c>
      <c r="G674" s="1">
        <f>Forecast_Data!I668</f>
        <v>0</v>
      </c>
      <c r="H674" s="1">
        <f>Forecast_Data!J668</f>
        <v>55</v>
      </c>
      <c r="I674" s="1">
        <f>Forecast_Data!K668</f>
        <v>1</v>
      </c>
      <c r="J674" s="1" t="str">
        <f>Forecast_Data!L668</f>
        <v>Phil Dawson</v>
      </c>
      <c r="K674" s="2">
        <f>$U$41+(VLOOKUP(J674,Estimates!$C$9:$F$35,4,FALSE)-$U$41)*VLOOKUP(J674,$T$45:$Z$80,5,FALSE)</f>
        <v>14.267488822096437</v>
      </c>
      <c r="L674" s="2">
        <f t="shared" si="50"/>
        <v>0.37260000000000004</v>
      </c>
      <c r="M674" s="13">
        <f t="shared" si="51"/>
        <v>0.5997439375558925</v>
      </c>
      <c r="N674" s="13">
        <f t="shared" si="52"/>
        <v>0.4002560624441075</v>
      </c>
      <c r="O674" s="4">
        <f t="shared" si="53"/>
        <v>0.16020491552326127</v>
      </c>
    </row>
    <row r="675" spans="1:15" x14ac:dyDescent="0.25">
      <c r="A675" s="1">
        <f>Forecast_Data!C669</f>
        <v>2013</v>
      </c>
      <c r="B675" s="1">
        <v>1</v>
      </c>
      <c r="C675" s="1">
        <f>Forecast_Data!E669</f>
        <v>0</v>
      </c>
      <c r="D675" s="1">
        <f>Forecast_Data!F669</f>
        <v>0</v>
      </c>
      <c r="E675" s="1">
        <f>Forecast_Data!G669</f>
        <v>0</v>
      </c>
      <c r="F675" s="1">
        <f>Forecast_Data!H669</f>
        <v>0</v>
      </c>
      <c r="G675" s="1">
        <f>Forecast_Data!I669</f>
        <v>0</v>
      </c>
      <c r="H675" s="1">
        <f>Forecast_Data!J669</f>
        <v>29</v>
      </c>
      <c r="I675" s="1">
        <f>Forecast_Data!K669</f>
        <v>1</v>
      </c>
      <c r="J675" s="1" t="str">
        <f>Forecast_Data!L669</f>
        <v>Phil Dawson</v>
      </c>
      <c r="K675" s="2">
        <f>$U$41+(VLOOKUP(J675,Estimates!$C$9:$F$35,4,FALSE)-$U$41)*VLOOKUP(J675,$T$45:$Z$80,5,FALSE)</f>
        <v>14.267488822096437</v>
      </c>
      <c r="L675" s="2">
        <f t="shared" si="50"/>
        <v>0.37260000000000004</v>
      </c>
      <c r="M675" s="13">
        <f t="shared" si="51"/>
        <v>0.96777513270405913</v>
      </c>
      <c r="N675" s="13">
        <f t="shared" si="52"/>
        <v>3.2224867295940873E-2</v>
      </c>
      <c r="O675" s="4">
        <f t="shared" si="53"/>
        <v>1.0384420722409997E-3</v>
      </c>
    </row>
    <row r="676" spans="1:15" x14ac:dyDescent="0.25">
      <c r="A676" s="1">
        <f>Forecast_Data!C670</f>
        <v>2014</v>
      </c>
      <c r="B676" s="1">
        <v>1</v>
      </c>
      <c r="C676" s="1">
        <f>Forecast_Data!E670</f>
        <v>0</v>
      </c>
      <c r="D676" s="1">
        <f>Forecast_Data!F670</f>
        <v>0</v>
      </c>
      <c r="E676" s="1">
        <f>Forecast_Data!G670</f>
        <v>0</v>
      </c>
      <c r="F676" s="1">
        <f>Forecast_Data!H670</f>
        <v>0</v>
      </c>
      <c r="G676" s="1">
        <f>Forecast_Data!I670</f>
        <v>0</v>
      </c>
      <c r="H676" s="1">
        <f>Forecast_Data!J670</f>
        <v>37</v>
      </c>
      <c r="I676" s="1">
        <f>Forecast_Data!K670</f>
        <v>0</v>
      </c>
      <c r="J676" s="1" t="str">
        <f>Forecast_Data!L670</f>
        <v>Phil Dawson</v>
      </c>
      <c r="K676" s="2">
        <f>$U$41+(VLOOKUP(J676,Estimates!$C$9:$F$35,4,FALSE)-$U$41)*VLOOKUP(J676,$T$45:$Z$80,5,FALSE)</f>
        <v>14.267488822096437</v>
      </c>
      <c r="L676" s="2">
        <f t="shared" si="50"/>
        <v>0.41460000000000008</v>
      </c>
      <c r="M676" s="13">
        <f t="shared" si="51"/>
        <v>0.91890202562099332</v>
      </c>
      <c r="N676" s="13">
        <f t="shared" si="52"/>
        <v>-0.91890202562099332</v>
      </c>
      <c r="O676" s="4">
        <f t="shared" si="53"/>
        <v>0.84438093269036463</v>
      </c>
    </row>
    <row r="677" spans="1:15" x14ac:dyDescent="0.25">
      <c r="A677" s="1">
        <f>Forecast_Data!C671</f>
        <v>2014</v>
      </c>
      <c r="B677" s="1">
        <v>1</v>
      </c>
      <c r="C677" s="1">
        <f>Forecast_Data!E671</f>
        <v>0</v>
      </c>
      <c r="D677" s="1">
        <f>Forecast_Data!F671</f>
        <v>0</v>
      </c>
      <c r="E677" s="1">
        <f>Forecast_Data!G671</f>
        <v>0</v>
      </c>
      <c r="F677" s="1">
        <f>Forecast_Data!H671</f>
        <v>1</v>
      </c>
      <c r="G677" s="1">
        <f>Forecast_Data!I671</f>
        <v>0</v>
      </c>
      <c r="H677" s="1">
        <f>Forecast_Data!J671</f>
        <v>45</v>
      </c>
      <c r="I677" s="1">
        <f>Forecast_Data!K671</f>
        <v>0</v>
      </c>
      <c r="J677" s="1" t="str">
        <f>Forecast_Data!L671</f>
        <v>Phil Dawson</v>
      </c>
      <c r="K677" s="2">
        <f>$U$41+(VLOOKUP(J677,Estimates!$C$9:$F$35,4,FALSE)-$U$41)*VLOOKUP(J677,$T$45:$Z$80,5,FALSE)</f>
        <v>14.267488822096437</v>
      </c>
      <c r="L677" s="2">
        <f t="shared" si="50"/>
        <v>0.41460000000000008</v>
      </c>
      <c r="M677" s="13">
        <f t="shared" si="51"/>
        <v>0.80379945972471767</v>
      </c>
      <c r="N677" s="13">
        <f t="shared" si="52"/>
        <v>-0.80379945972471767</v>
      </c>
      <c r="O677" s="4">
        <f t="shared" si="53"/>
        <v>0.64609357145374802</v>
      </c>
    </row>
    <row r="678" spans="1:15" x14ac:dyDescent="0.25">
      <c r="A678" s="1">
        <f>Forecast_Data!C672</f>
        <v>2014</v>
      </c>
      <c r="B678" s="1">
        <v>1</v>
      </c>
      <c r="C678" s="1">
        <f>Forecast_Data!E672</f>
        <v>0</v>
      </c>
      <c r="D678" s="1">
        <f>Forecast_Data!F672</f>
        <v>0</v>
      </c>
      <c r="E678" s="1">
        <f>Forecast_Data!G672</f>
        <v>0</v>
      </c>
      <c r="F678" s="1">
        <f>Forecast_Data!H672</f>
        <v>0</v>
      </c>
      <c r="G678" s="1">
        <f>Forecast_Data!I672</f>
        <v>0</v>
      </c>
      <c r="H678" s="1">
        <f>Forecast_Data!J672</f>
        <v>54</v>
      </c>
      <c r="I678" s="1">
        <f>Forecast_Data!K672</f>
        <v>1</v>
      </c>
      <c r="J678" s="1" t="str">
        <f>Forecast_Data!L672</f>
        <v>Phil Dawson</v>
      </c>
      <c r="K678" s="2">
        <f>$U$41+(VLOOKUP(J678,Estimates!$C$9:$F$35,4,FALSE)-$U$41)*VLOOKUP(J678,$T$45:$Z$80,5,FALSE)</f>
        <v>14.267488822096437</v>
      </c>
      <c r="L678" s="2">
        <f t="shared" si="50"/>
        <v>0.41460000000000008</v>
      </c>
      <c r="M678" s="13">
        <f t="shared" si="51"/>
        <v>0.64443169909381304</v>
      </c>
      <c r="N678" s="13">
        <f t="shared" si="52"/>
        <v>0.35556830090618696</v>
      </c>
      <c r="O678" s="4">
        <f t="shared" si="53"/>
        <v>0.12642881660931271</v>
      </c>
    </row>
    <row r="679" spans="1:15" x14ac:dyDescent="0.25">
      <c r="A679" s="1">
        <f>Forecast_Data!C673</f>
        <v>2014</v>
      </c>
      <c r="B679" s="1">
        <v>1</v>
      </c>
      <c r="C679" s="1">
        <f>Forecast_Data!E673</f>
        <v>0</v>
      </c>
      <c r="D679" s="1">
        <f>Forecast_Data!F673</f>
        <v>0</v>
      </c>
      <c r="E679" s="1">
        <f>Forecast_Data!G673</f>
        <v>0</v>
      </c>
      <c r="F679" s="1">
        <f>Forecast_Data!H673</f>
        <v>0</v>
      </c>
      <c r="G679" s="1">
        <f>Forecast_Data!I673</f>
        <v>0</v>
      </c>
      <c r="H679" s="1">
        <f>Forecast_Data!J673</f>
        <v>45</v>
      </c>
      <c r="I679" s="1">
        <f>Forecast_Data!K673</f>
        <v>1</v>
      </c>
      <c r="J679" s="1" t="str">
        <f>Forecast_Data!L673</f>
        <v>Phil Dawson</v>
      </c>
      <c r="K679" s="2">
        <f>$U$41+(VLOOKUP(J679,Estimates!$C$9:$F$35,4,FALSE)-$U$41)*VLOOKUP(J679,$T$45:$Z$80,5,FALSE)</f>
        <v>14.267488822096437</v>
      </c>
      <c r="L679" s="2">
        <f t="shared" si="50"/>
        <v>0.41460000000000008</v>
      </c>
      <c r="M679" s="13">
        <f t="shared" si="51"/>
        <v>0.83796716211910782</v>
      </c>
      <c r="N679" s="13">
        <f t="shared" si="52"/>
        <v>0.16203283788089218</v>
      </c>
      <c r="O679" s="4">
        <f t="shared" si="53"/>
        <v>2.6254640551735486E-2</v>
      </c>
    </row>
    <row r="680" spans="1:15" x14ac:dyDescent="0.25">
      <c r="A680" s="1">
        <f>Forecast_Data!C674</f>
        <v>2014</v>
      </c>
      <c r="B680" s="1">
        <v>1</v>
      </c>
      <c r="C680" s="1">
        <f>Forecast_Data!E674</f>
        <v>0</v>
      </c>
      <c r="D680" s="1">
        <f>Forecast_Data!F674</f>
        <v>0</v>
      </c>
      <c r="E680" s="1">
        <f>Forecast_Data!G674</f>
        <v>0</v>
      </c>
      <c r="F680" s="1">
        <f>Forecast_Data!H674</f>
        <v>0</v>
      </c>
      <c r="G680" s="1">
        <f>Forecast_Data!I674</f>
        <v>0</v>
      </c>
      <c r="H680" s="1">
        <f>Forecast_Data!J674</f>
        <v>35</v>
      </c>
      <c r="I680" s="1">
        <f>Forecast_Data!K674</f>
        <v>1</v>
      </c>
      <c r="J680" s="1" t="str">
        <f>Forecast_Data!L674</f>
        <v>Phil Dawson</v>
      </c>
      <c r="K680" s="2">
        <f>$U$41+(VLOOKUP(J680,Estimates!$C$9:$F$35,4,FALSE)-$U$41)*VLOOKUP(J680,$T$45:$Z$80,5,FALSE)</f>
        <v>14.267488822096437</v>
      </c>
      <c r="L680" s="2">
        <f t="shared" si="50"/>
        <v>0.41460000000000008</v>
      </c>
      <c r="M680" s="13">
        <f t="shared" si="51"/>
        <v>0.93376352018682873</v>
      </c>
      <c r="N680" s="13">
        <f t="shared" si="52"/>
        <v>6.6236479813171267E-2</v>
      </c>
      <c r="O680" s="4">
        <f t="shared" si="53"/>
        <v>4.3872712580406452E-3</v>
      </c>
    </row>
    <row r="681" spans="1:15" x14ac:dyDescent="0.25">
      <c r="A681" s="1">
        <f>Forecast_Data!C675</f>
        <v>2015</v>
      </c>
      <c r="B681" s="1">
        <v>1</v>
      </c>
      <c r="C681" s="1">
        <f>Forecast_Data!E675</f>
        <v>0</v>
      </c>
      <c r="D681" s="1">
        <f>Forecast_Data!F675</f>
        <v>0</v>
      </c>
      <c r="E681" s="1">
        <f>Forecast_Data!G675</f>
        <v>0</v>
      </c>
      <c r="F681" s="1">
        <f>Forecast_Data!H675</f>
        <v>0</v>
      </c>
      <c r="G681" s="1">
        <f>Forecast_Data!I675</f>
        <v>0</v>
      </c>
      <c r="H681" s="1">
        <f>Forecast_Data!J675</f>
        <v>54</v>
      </c>
      <c r="I681" s="1">
        <f>Forecast_Data!K675</f>
        <v>1</v>
      </c>
      <c r="J681" s="1" t="str">
        <f>Forecast_Data!L675</f>
        <v>Phil Dawson</v>
      </c>
      <c r="K681" s="2">
        <f>$U$41+(VLOOKUP(J681,Estimates!$C$9:$F$35,4,FALSE)-$U$41)*VLOOKUP(J681,$T$45:$Z$80,5,FALSE)</f>
        <v>14.267488822096437</v>
      </c>
      <c r="L681" s="2">
        <f t="shared" si="50"/>
        <v>0.45660000000000001</v>
      </c>
      <c r="M681" s="13">
        <f t="shared" si="51"/>
        <v>0.65399613239511201</v>
      </c>
      <c r="N681" s="13">
        <f t="shared" si="52"/>
        <v>0.34600386760488799</v>
      </c>
      <c r="O681" s="4">
        <f t="shared" si="53"/>
        <v>0.11971867639754086</v>
      </c>
    </row>
    <row r="682" spans="1:15" x14ac:dyDescent="0.25">
      <c r="A682" s="1">
        <f>Forecast_Data!C676</f>
        <v>2015</v>
      </c>
      <c r="B682" s="1">
        <v>1</v>
      </c>
      <c r="C682" s="1">
        <f>Forecast_Data!E676</f>
        <v>0</v>
      </c>
      <c r="D682" s="1">
        <f>Forecast_Data!F676</f>
        <v>0</v>
      </c>
      <c r="E682" s="1">
        <f>Forecast_Data!G676</f>
        <v>0</v>
      </c>
      <c r="F682" s="1">
        <f>Forecast_Data!H676</f>
        <v>0</v>
      </c>
      <c r="G682" s="1">
        <f>Forecast_Data!I676</f>
        <v>0</v>
      </c>
      <c r="H682" s="1">
        <f>Forecast_Data!J676</f>
        <v>26</v>
      </c>
      <c r="I682" s="1">
        <f>Forecast_Data!K676</f>
        <v>1</v>
      </c>
      <c r="J682" s="1" t="str">
        <f>Forecast_Data!L676</f>
        <v>Phil Dawson</v>
      </c>
      <c r="K682" s="2">
        <f>$U$41+(VLOOKUP(J682,Estimates!$C$9:$F$35,4,FALSE)-$U$41)*VLOOKUP(J682,$T$45:$Z$80,5,FALSE)</f>
        <v>14.267488822096437</v>
      </c>
      <c r="L682" s="2">
        <f t="shared" si="50"/>
        <v>0.45660000000000001</v>
      </c>
      <c r="M682" s="13">
        <f t="shared" si="51"/>
        <v>0.98201774654697971</v>
      </c>
      <c r="N682" s="13">
        <f t="shared" si="52"/>
        <v>1.7982253453020292E-2</v>
      </c>
      <c r="O682" s="4">
        <f t="shared" si="53"/>
        <v>3.2336143924866021E-4</v>
      </c>
    </row>
    <row r="683" spans="1:15" x14ac:dyDescent="0.25">
      <c r="A683" s="1">
        <f>Forecast_Data!C677</f>
        <v>2015</v>
      </c>
      <c r="B683" s="1">
        <v>1</v>
      </c>
      <c r="C683" s="1">
        <f>Forecast_Data!E677</f>
        <v>0</v>
      </c>
      <c r="D683" s="1">
        <f>Forecast_Data!F677</f>
        <v>0</v>
      </c>
      <c r="E683" s="1">
        <f>Forecast_Data!G677</f>
        <v>0</v>
      </c>
      <c r="F683" s="1">
        <f>Forecast_Data!H677</f>
        <v>0</v>
      </c>
      <c r="G683" s="1">
        <f>Forecast_Data!I677</f>
        <v>0</v>
      </c>
      <c r="H683" s="1">
        <f>Forecast_Data!J677</f>
        <v>45</v>
      </c>
      <c r="I683" s="1">
        <f>Forecast_Data!K677</f>
        <v>0</v>
      </c>
      <c r="J683" s="1" t="str">
        <f>Forecast_Data!L677</f>
        <v>Phil Dawson</v>
      </c>
      <c r="K683" s="2">
        <f>$U$41+(VLOOKUP(J683,Estimates!$C$9:$F$35,4,FALSE)-$U$41)*VLOOKUP(J683,$T$45:$Z$80,5,FALSE)</f>
        <v>14.267488822096437</v>
      </c>
      <c r="L683" s="2">
        <f t="shared" si="50"/>
        <v>0.45660000000000001</v>
      </c>
      <c r="M683" s="13">
        <f t="shared" si="51"/>
        <v>0.84358921705122492</v>
      </c>
      <c r="N683" s="13">
        <f t="shared" si="52"/>
        <v>-0.84358921705122492</v>
      </c>
      <c r="O683" s="4">
        <f t="shared" si="53"/>
        <v>0.71164276712509866</v>
      </c>
    </row>
    <row r="684" spans="1:15" x14ac:dyDescent="0.25">
      <c r="A684" s="1">
        <f>Forecast_Data!C678</f>
        <v>2015</v>
      </c>
      <c r="B684" s="1">
        <v>1</v>
      </c>
      <c r="C684" s="1">
        <f>Forecast_Data!E678</f>
        <v>0</v>
      </c>
      <c r="D684" s="1">
        <f>Forecast_Data!F678</f>
        <v>0</v>
      </c>
      <c r="E684" s="1">
        <f>Forecast_Data!G678</f>
        <v>0</v>
      </c>
      <c r="F684" s="1">
        <f>Forecast_Data!H678</f>
        <v>0</v>
      </c>
      <c r="G684" s="1">
        <f>Forecast_Data!I678</f>
        <v>0</v>
      </c>
      <c r="H684" s="1">
        <f>Forecast_Data!J678</f>
        <v>40</v>
      </c>
      <c r="I684" s="1">
        <f>Forecast_Data!K678</f>
        <v>1</v>
      </c>
      <c r="J684" s="1" t="str">
        <f>Forecast_Data!L678</f>
        <v>Phil Dawson</v>
      </c>
      <c r="K684" s="2">
        <f>$U$41+(VLOOKUP(J684,Estimates!$C$9:$F$35,4,FALSE)-$U$41)*VLOOKUP(J684,$T$45:$Z$80,5,FALSE)</f>
        <v>14.267488822096437</v>
      </c>
      <c r="L684" s="2">
        <f t="shared" si="50"/>
        <v>0.45660000000000001</v>
      </c>
      <c r="M684" s="13">
        <f t="shared" si="51"/>
        <v>0.89727522159689033</v>
      </c>
      <c r="N684" s="13">
        <f t="shared" si="52"/>
        <v>0.10272477840310967</v>
      </c>
      <c r="O684" s="4">
        <f t="shared" si="53"/>
        <v>1.0552380097967988E-2</v>
      </c>
    </row>
    <row r="685" spans="1:15" x14ac:dyDescent="0.25">
      <c r="A685" s="1">
        <f>Forecast_Data!C679</f>
        <v>2012</v>
      </c>
      <c r="B685" s="1">
        <v>1</v>
      </c>
      <c r="C685" s="1">
        <f>Forecast_Data!E679</f>
        <v>0</v>
      </c>
      <c r="D685" s="1">
        <f>Forecast_Data!F679</f>
        <v>0</v>
      </c>
      <c r="E685" s="1">
        <f>Forecast_Data!G679</f>
        <v>0</v>
      </c>
      <c r="F685" s="1">
        <f>Forecast_Data!H679</f>
        <v>1</v>
      </c>
      <c r="G685" s="1">
        <f>Forecast_Data!I679</f>
        <v>0</v>
      </c>
      <c r="H685" s="1">
        <f>Forecast_Data!J679</f>
        <v>43</v>
      </c>
      <c r="I685" s="1">
        <f>Forecast_Data!K679</f>
        <v>1</v>
      </c>
      <c r="J685" s="1" t="str">
        <f>Forecast_Data!L679</f>
        <v>Phil Dawson</v>
      </c>
      <c r="K685" s="2">
        <f>$U$41+(VLOOKUP(J685,Estimates!$C$9:$F$35,4,FALSE)-$U$41)*VLOOKUP(J685,$T$45:$Z$80,5,FALSE)</f>
        <v>14.267488822096437</v>
      </c>
      <c r="L685" s="2">
        <f t="shared" si="50"/>
        <v>0.3306</v>
      </c>
      <c r="M685" s="13">
        <f t="shared" si="51"/>
        <v>0.82053977636725739</v>
      </c>
      <c r="N685" s="13">
        <f t="shared" si="52"/>
        <v>0.17946022363274261</v>
      </c>
      <c r="O685" s="4">
        <f t="shared" si="53"/>
        <v>3.2205971866313993E-2</v>
      </c>
    </row>
    <row r="686" spans="1:15" x14ac:dyDescent="0.25">
      <c r="A686" s="1">
        <f>Forecast_Data!C680</f>
        <v>2012</v>
      </c>
      <c r="B686" s="1">
        <v>1</v>
      </c>
      <c r="C686" s="1">
        <f>Forecast_Data!E680</f>
        <v>0</v>
      </c>
      <c r="D686" s="1">
        <f>Forecast_Data!F680</f>
        <v>0</v>
      </c>
      <c r="E686" s="1">
        <f>Forecast_Data!G680</f>
        <v>0</v>
      </c>
      <c r="F686" s="1">
        <f>Forecast_Data!H680</f>
        <v>1</v>
      </c>
      <c r="G686" s="1">
        <f>Forecast_Data!I680</f>
        <v>0</v>
      </c>
      <c r="H686" s="1">
        <f>Forecast_Data!J680</f>
        <v>42</v>
      </c>
      <c r="I686" s="1">
        <f>Forecast_Data!K680</f>
        <v>1</v>
      </c>
      <c r="J686" s="1" t="str">
        <f>Forecast_Data!L680</f>
        <v>Phil Dawson</v>
      </c>
      <c r="K686" s="2">
        <f>$U$41+(VLOOKUP(J686,Estimates!$C$9:$F$35,4,FALSE)-$U$41)*VLOOKUP(J686,$T$45:$Z$80,5,FALSE)</f>
        <v>14.267488822096437</v>
      </c>
      <c r="L686" s="2">
        <f t="shared" si="50"/>
        <v>0.3306</v>
      </c>
      <c r="M686" s="13">
        <f t="shared" si="51"/>
        <v>0.8342065520611891</v>
      </c>
      <c r="N686" s="13">
        <f t="shared" si="52"/>
        <v>0.1657934479388109</v>
      </c>
      <c r="O686" s="4">
        <f t="shared" si="53"/>
        <v>2.74874673794392E-2</v>
      </c>
    </row>
    <row r="687" spans="1:15" x14ac:dyDescent="0.25">
      <c r="A687" s="1">
        <f>Forecast_Data!C681</f>
        <v>2012</v>
      </c>
      <c r="B687" s="1">
        <v>1</v>
      </c>
      <c r="C687" s="1">
        <f>Forecast_Data!E681</f>
        <v>0</v>
      </c>
      <c r="D687" s="1">
        <f>Forecast_Data!F681</f>
        <v>0</v>
      </c>
      <c r="E687" s="1">
        <f>Forecast_Data!G681</f>
        <v>0</v>
      </c>
      <c r="F687" s="1">
        <f>Forecast_Data!H681</f>
        <v>1</v>
      </c>
      <c r="G687" s="1">
        <f>Forecast_Data!I681</f>
        <v>0</v>
      </c>
      <c r="H687" s="1">
        <f>Forecast_Data!J681</f>
        <v>22</v>
      </c>
      <c r="I687" s="1">
        <f>Forecast_Data!K681</f>
        <v>1</v>
      </c>
      <c r="J687" s="1" t="str">
        <f>Forecast_Data!L681</f>
        <v>Phil Dawson</v>
      </c>
      <c r="K687" s="2">
        <f>$U$41+(VLOOKUP(J687,Estimates!$C$9:$F$35,4,FALSE)-$U$41)*VLOOKUP(J687,$T$45:$Z$80,5,FALSE)</f>
        <v>14.267488822096437</v>
      </c>
      <c r="L687" s="2">
        <f t="shared" si="50"/>
        <v>0.3306</v>
      </c>
      <c r="M687" s="13">
        <f t="shared" si="51"/>
        <v>0.98888043450584751</v>
      </c>
      <c r="N687" s="13">
        <f t="shared" si="52"/>
        <v>1.1119565494152495E-2</v>
      </c>
      <c r="O687" s="4">
        <f t="shared" si="53"/>
        <v>1.236447367787468E-4</v>
      </c>
    </row>
    <row r="688" spans="1:15" x14ac:dyDescent="0.25">
      <c r="A688" s="1">
        <f>Forecast_Data!C682</f>
        <v>2012</v>
      </c>
      <c r="B688" s="1">
        <v>1</v>
      </c>
      <c r="C688" s="1">
        <f>Forecast_Data!E682</f>
        <v>0</v>
      </c>
      <c r="D688" s="1">
        <f>Forecast_Data!F682</f>
        <v>0</v>
      </c>
      <c r="E688" s="1">
        <f>Forecast_Data!G682</f>
        <v>0</v>
      </c>
      <c r="F688" s="1">
        <f>Forecast_Data!H682</f>
        <v>0</v>
      </c>
      <c r="G688" s="1">
        <f>Forecast_Data!I682</f>
        <v>0</v>
      </c>
      <c r="H688" s="1">
        <f>Forecast_Data!J682</f>
        <v>50</v>
      </c>
      <c r="I688" s="1">
        <f>Forecast_Data!K682</f>
        <v>1</v>
      </c>
      <c r="J688" s="1" t="str">
        <f>Forecast_Data!L682</f>
        <v>Phil Dawson</v>
      </c>
      <c r="K688" s="2">
        <f>$U$41+(VLOOKUP(J688,Estimates!$C$9:$F$35,4,FALSE)-$U$41)*VLOOKUP(J688,$T$45:$Z$80,5,FALSE)</f>
        <v>14.267488822096437</v>
      </c>
      <c r="L688" s="2">
        <f t="shared" si="50"/>
        <v>0.3306</v>
      </c>
      <c r="M688" s="13">
        <f t="shared" si="51"/>
        <v>0.73663625764939367</v>
      </c>
      <c r="N688" s="13">
        <f t="shared" si="52"/>
        <v>0.26336374235060633</v>
      </c>
      <c r="O688" s="4">
        <f t="shared" si="53"/>
        <v>6.9360460784916561E-2</v>
      </c>
    </row>
    <row r="689" spans="1:15" x14ac:dyDescent="0.25">
      <c r="A689" s="1">
        <f>Forecast_Data!C683</f>
        <v>2012</v>
      </c>
      <c r="B689" s="1">
        <v>1</v>
      </c>
      <c r="C689" s="1">
        <f>Forecast_Data!E683</f>
        <v>0</v>
      </c>
      <c r="D689" s="1">
        <f>Forecast_Data!F683</f>
        <v>0</v>
      </c>
      <c r="E689" s="1">
        <f>Forecast_Data!G683</f>
        <v>0</v>
      </c>
      <c r="F689" s="1">
        <f>Forecast_Data!H683</f>
        <v>0</v>
      </c>
      <c r="G689" s="1">
        <f>Forecast_Data!I683</f>
        <v>0</v>
      </c>
      <c r="H689" s="1">
        <f>Forecast_Data!J683</f>
        <v>25</v>
      </c>
      <c r="I689" s="1">
        <f>Forecast_Data!K683</f>
        <v>1</v>
      </c>
      <c r="J689" s="1" t="str">
        <f>Forecast_Data!L683</f>
        <v>Phil Dawson</v>
      </c>
      <c r="K689" s="2">
        <f>$U$41+(VLOOKUP(J689,Estimates!$C$9:$F$35,4,FALSE)-$U$41)*VLOOKUP(J689,$T$45:$Z$80,5,FALSE)</f>
        <v>14.267488822096437</v>
      </c>
      <c r="L689" s="2">
        <f t="shared" si="50"/>
        <v>0.3306</v>
      </c>
      <c r="M689" s="13">
        <f t="shared" si="51"/>
        <v>0.98316304683167899</v>
      </c>
      <c r="N689" s="13">
        <f t="shared" si="52"/>
        <v>1.6836953168321012E-2</v>
      </c>
      <c r="O689" s="4">
        <f t="shared" si="53"/>
        <v>2.8348299199223493E-4</v>
      </c>
    </row>
    <row r="690" spans="1:15" x14ac:dyDescent="0.25">
      <c r="A690" s="1">
        <f>Forecast_Data!C684</f>
        <v>2012</v>
      </c>
      <c r="B690" s="1">
        <v>1</v>
      </c>
      <c r="C690" s="1">
        <f>Forecast_Data!E684</f>
        <v>1</v>
      </c>
      <c r="D690" s="1">
        <f>Forecast_Data!F684</f>
        <v>0</v>
      </c>
      <c r="E690" s="1">
        <f>Forecast_Data!G684</f>
        <v>0</v>
      </c>
      <c r="F690" s="1">
        <f>Forecast_Data!H684</f>
        <v>0</v>
      </c>
      <c r="G690" s="1">
        <f>Forecast_Data!I684</f>
        <v>0</v>
      </c>
      <c r="H690" s="1">
        <f>Forecast_Data!J684</f>
        <v>51</v>
      </c>
      <c r="I690" s="1">
        <f>Forecast_Data!K684</f>
        <v>1</v>
      </c>
      <c r="J690" s="1" t="str">
        <f>Forecast_Data!L684</f>
        <v>Phil Dawson</v>
      </c>
      <c r="K690" s="2">
        <f>$U$41+(VLOOKUP(J690,Estimates!$C$9:$F$35,4,FALSE)-$U$41)*VLOOKUP(J690,$T$45:$Z$80,5,FALSE)</f>
        <v>14.267488822096437</v>
      </c>
      <c r="L690" s="2">
        <f t="shared" si="50"/>
        <v>0.3306</v>
      </c>
      <c r="M690" s="13">
        <f t="shared" si="51"/>
        <v>0.6468087557886657</v>
      </c>
      <c r="N690" s="13">
        <f t="shared" si="52"/>
        <v>0.3531912442113343</v>
      </c>
      <c r="O690" s="4">
        <f t="shared" si="53"/>
        <v>0.12474405498755038</v>
      </c>
    </row>
    <row r="691" spans="1:15" x14ac:dyDescent="0.25">
      <c r="A691" s="1">
        <f>Forecast_Data!C685</f>
        <v>2012</v>
      </c>
      <c r="B691" s="1">
        <v>1</v>
      </c>
      <c r="C691" s="1">
        <f>Forecast_Data!E685</f>
        <v>1</v>
      </c>
      <c r="D691" s="1">
        <f>Forecast_Data!F685</f>
        <v>0</v>
      </c>
      <c r="E691" s="1">
        <f>Forecast_Data!G685</f>
        <v>0</v>
      </c>
      <c r="F691" s="1">
        <f>Forecast_Data!H685</f>
        <v>0</v>
      </c>
      <c r="G691" s="1">
        <f>Forecast_Data!I685</f>
        <v>0</v>
      </c>
      <c r="H691" s="1">
        <f>Forecast_Data!J685</f>
        <v>50</v>
      </c>
      <c r="I691" s="1">
        <f>Forecast_Data!K685</f>
        <v>1</v>
      </c>
      <c r="J691" s="1" t="str">
        <f>Forecast_Data!L685</f>
        <v>Phil Dawson</v>
      </c>
      <c r="K691" s="2">
        <f>$U$41+(VLOOKUP(J691,Estimates!$C$9:$F$35,4,FALSE)-$U$41)*VLOOKUP(J691,$T$45:$Z$80,5,FALSE)</f>
        <v>14.267488822096437</v>
      </c>
      <c r="L691" s="2">
        <f t="shared" si="50"/>
        <v>0.3306</v>
      </c>
      <c r="M691" s="13">
        <f t="shared" si="51"/>
        <v>0.67362893497299792</v>
      </c>
      <c r="N691" s="13">
        <f t="shared" si="52"/>
        <v>0.32637106502700208</v>
      </c>
      <c r="O691" s="4">
        <f t="shared" si="53"/>
        <v>0.10651807208685962</v>
      </c>
    </row>
    <row r="692" spans="1:15" x14ac:dyDescent="0.25">
      <c r="A692" s="1">
        <f>Forecast_Data!C686</f>
        <v>2012</v>
      </c>
      <c r="B692" s="1">
        <v>1</v>
      </c>
      <c r="C692" s="1">
        <f>Forecast_Data!E686</f>
        <v>1</v>
      </c>
      <c r="D692" s="1">
        <f>Forecast_Data!F686</f>
        <v>0</v>
      </c>
      <c r="E692" s="1">
        <f>Forecast_Data!G686</f>
        <v>0</v>
      </c>
      <c r="F692" s="1">
        <f>Forecast_Data!H686</f>
        <v>0</v>
      </c>
      <c r="G692" s="1">
        <f>Forecast_Data!I686</f>
        <v>0</v>
      </c>
      <c r="H692" s="1">
        <f>Forecast_Data!J686</f>
        <v>52</v>
      </c>
      <c r="I692" s="1">
        <f>Forecast_Data!K686</f>
        <v>1</v>
      </c>
      <c r="J692" s="1" t="str">
        <f>Forecast_Data!L686</f>
        <v>Phil Dawson</v>
      </c>
      <c r="K692" s="2">
        <f>$U$41+(VLOOKUP(J692,Estimates!$C$9:$F$35,4,FALSE)-$U$41)*VLOOKUP(J692,$T$45:$Z$80,5,FALSE)</f>
        <v>14.267488822096437</v>
      </c>
      <c r="L692" s="2">
        <f t="shared" si="50"/>
        <v>0.3306</v>
      </c>
      <c r="M692" s="13">
        <f t="shared" si="51"/>
        <v>0.6175872047905101</v>
      </c>
      <c r="N692" s="13">
        <f t="shared" si="52"/>
        <v>0.3824127952094899</v>
      </c>
      <c r="O692" s="4">
        <f t="shared" si="53"/>
        <v>0.14623954593993527</v>
      </c>
    </row>
    <row r="693" spans="1:15" x14ac:dyDescent="0.25">
      <c r="A693" s="1">
        <f>Forecast_Data!C687</f>
        <v>2012</v>
      </c>
      <c r="B693" s="1">
        <v>1</v>
      </c>
      <c r="C693" s="1">
        <f>Forecast_Data!E687</f>
        <v>1</v>
      </c>
      <c r="D693" s="1">
        <f>Forecast_Data!F687</f>
        <v>0</v>
      </c>
      <c r="E693" s="1">
        <f>Forecast_Data!G687</f>
        <v>0</v>
      </c>
      <c r="F693" s="1">
        <f>Forecast_Data!H687</f>
        <v>0</v>
      </c>
      <c r="G693" s="1">
        <f>Forecast_Data!I687</f>
        <v>0</v>
      </c>
      <c r="H693" s="1">
        <f>Forecast_Data!J687</f>
        <v>32</v>
      </c>
      <c r="I693" s="1">
        <f>Forecast_Data!K687</f>
        <v>1</v>
      </c>
      <c r="J693" s="1" t="str">
        <f>Forecast_Data!L687</f>
        <v>Phil Dawson</v>
      </c>
      <c r="K693" s="2">
        <f>$U$41+(VLOOKUP(J693,Estimates!$C$9:$F$35,4,FALSE)-$U$41)*VLOOKUP(J693,$T$45:$Z$80,5,FALSE)</f>
        <v>14.267488822096437</v>
      </c>
      <c r="L693" s="2">
        <f t="shared" si="50"/>
        <v>0.3306</v>
      </c>
      <c r="M693" s="13">
        <f t="shared" si="51"/>
        <v>0.93246617125540365</v>
      </c>
      <c r="N693" s="13">
        <f t="shared" si="52"/>
        <v>6.7533828744596347E-2</v>
      </c>
      <c r="O693" s="4">
        <f t="shared" si="53"/>
        <v>4.5608180249044677E-3</v>
      </c>
    </row>
    <row r="694" spans="1:15" x14ac:dyDescent="0.25">
      <c r="A694" s="1">
        <f>Forecast_Data!C688</f>
        <v>2012</v>
      </c>
      <c r="B694" s="1">
        <v>1</v>
      </c>
      <c r="C694" s="1">
        <f>Forecast_Data!E688</f>
        <v>1</v>
      </c>
      <c r="D694" s="1">
        <f>Forecast_Data!F688</f>
        <v>0</v>
      </c>
      <c r="E694" s="1">
        <f>Forecast_Data!G688</f>
        <v>0</v>
      </c>
      <c r="F694" s="1">
        <f>Forecast_Data!H688</f>
        <v>0</v>
      </c>
      <c r="G694" s="1">
        <f>Forecast_Data!I688</f>
        <v>0</v>
      </c>
      <c r="H694" s="1">
        <f>Forecast_Data!J688</f>
        <v>41</v>
      </c>
      <c r="I694" s="1">
        <f>Forecast_Data!K688</f>
        <v>1</v>
      </c>
      <c r="J694" s="1" t="str">
        <f>Forecast_Data!L688</f>
        <v>Phil Dawson</v>
      </c>
      <c r="K694" s="2">
        <f>$U$41+(VLOOKUP(J694,Estimates!$C$9:$F$35,4,FALSE)-$U$41)*VLOOKUP(J694,$T$45:$Z$80,5,FALSE)</f>
        <v>14.267488822096437</v>
      </c>
      <c r="L694" s="2">
        <f t="shared" si="50"/>
        <v>0.3306</v>
      </c>
      <c r="M694" s="13">
        <f t="shared" si="51"/>
        <v>0.83762621413700611</v>
      </c>
      <c r="N694" s="13">
        <f t="shared" si="52"/>
        <v>0.16237378586299389</v>
      </c>
      <c r="O694" s="4">
        <f t="shared" si="53"/>
        <v>2.6365246335481395E-2</v>
      </c>
    </row>
    <row r="695" spans="1:15" x14ac:dyDescent="0.25">
      <c r="A695" s="1">
        <f>Forecast_Data!C689</f>
        <v>2012</v>
      </c>
      <c r="B695" s="1">
        <v>1</v>
      </c>
      <c r="C695" s="1">
        <f>Forecast_Data!E689</f>
        <v>0</v>
      </c>
      <c r="D695" s="1">
        <f>Forecast_Data!F689</f>
        <v>0</v>
      </c>
      <c r="E695" s="1">
        <f>Forecast_Data!G689</f>
        <v>1</v>
      </c>
      <c r="F695" s="1">
        <f>Forecast_Data!H689</f>
        <v>1</v>
      </c>
      <c r="G695" s="1">
        <f>Forecast_Data!I689</f>
        <v>0</v>
      </c>
      <c r="H695" s="1">
        <f>Forecast_Data!J689</f>
        <v>41</v>
      </c>
      <c r="I695" s="1">
        <f>Forecast_Data!K689</f>
        <v>1</v>
      </c>
      <c r="J695" s="1" t="str">
        <f>Forecast_Data!L689</f>
        <v>Phil Dawson</v>
      </c>
      <c r="K695" s="2">
        <f>$U$41+(VLOOKUP(J695,Estimates!$C$9:$F$35,4,FALSE)-$U$41)*VLOOKUP(J695,$T$45:$Z$80,5,FALSE)</f>
        <v>14.267488822096437</v>
      </c>
      <c r="L695" s="2">
        <f t="shared" si="50"/>
        <v>0.3306</v>
      </c>
      <c r="M695" s="13">
        <f t="shared" si="51"/>
        <v>0.81929864029634114</v>
      </c>
      <c r="N695" s="13">
        <f t="shared" si="52"/>
        <v>0.18070135970365886</v>
      </c>
      <c r="O695" s="4">
        <f t="shared" si="53"/>
        <v>3.2652981398751106E-2</v>
      </c>
    </row>
    <row r="696" spans="1:15" x14ac:dyDescent="0.25">
      <c r="A696" s="1">
        <f>Forecast_Data!C690</f>
        <v>2012</v>
      </c>
      <c r="B696" s="1">
        <v>1</v>
      </c>
      <c r="C696" s="1">
        <f>Forecast_Data!E690</f>
        <v>0</v>
      </c>
      <c r="D696" s="1">
        <f>Forecast_Data!F690</f>
        <v>0</v>
      </c>
      <c r="E696" s="1">
        <f>Forecast_Data!G690</f>
        <v>1</v>
      </c>
      <c r="F696" s="1">
        <f>Forecast_Data!H690</f>
        <v>1</v>
      </c>
      <c r="G696" s="1">
        <f>Forecast_Data!I690</f>
        <v>0</v>
      </c>
      <c r="H696" s="1">
        <f>Forecast_Data!J690</f>
        <v>38</v>
      </c>
      <c r="I696" s="1">
        <f>Forecast_Data!K690</f>
        <v>1</v>
      </c>
      <c r="J696" s="1" t="str">
        <f>Forecast_Data!L690</f>
        <v>Phil Dawson</v>
      </c>
      <c r="K696" s="2">
        <f>$U$41+(VLOOKUP(J696,Estimates!$C$9:$F$35,4,FALSE)-$U$41)*VLOOKUP(J696,$T$45:$Z$80,5,FALSE)</f>
        <v>14.267488822096437</v>
      </c>
      <c r="L696" s="2">
        <f t="shared" si="50"/>
        <v>0.3306</v>
      </c>
      <c r="M696" s="13">
        <f t="shared" si="51"/>
        <v>0.85901098133227594</v>
      </c>
      <c r="N696" s="13">
        <f t="shared" si="52"/>
        <v>0.14098901866772406</v>
      </c>
      <c r="O696" s="4">
        <f t="shared" si="53"/>
        <v>1.9877903384887846E-2</v>
      </c>
    </row>
    <row r="697" spans="1:15" x14ac:dyDescent="0.25">
      <c r="A697" s="1">
        <f>Forecast_Data!C691</f>
        <v>2012</v>
      </c>
      <c r="B697" s="1">
        <v>1</v>
      </c>
      <c r="C697" s="1">
        <f>Forecast_Data!E691</f>
        <v>0</v>
      </c>
      <c r="D697" s="1">
        <f>Forecast_Data!F691</f>
        <v>1</v>
      </c>
      <c r="E697" s="1">
        <f>Forecast_Data!G691</f>
        <v>0</v>
      </c>
      <c r="F697" s="1">
        <f>Forecast_Data!H691</f>
        <v>1</v>
      </c>
      <c r="G697" s="1">
        <f>Forecast_Data!I691</f>
        <v>0</v>
      </c>
      <c r="H697" s="1">
        <f>Forecast_Data!J691</f>
        <v>32</v>
      </c>
      <c r="I697" s="1">
        <f>Forecast_Data!K691</f>
        <v>1</v>
      </c>
      <c r="J697" s="1" t="str">
        <f>Forecast_Data!L691</f>
        <v>Phil Dawson</v>
      </c>
      <c r="K697" s="2">
        <f>$U$41+(VLOOKUP(J697,Estimates!$C$9:$F$35,4,FALSE)-$U$41)*VLOOKUP(J697,$T$45:$Z$80,5,FALSE)</f>
        <v>14.267488822096437</v>
      </c>
      <c r="L697" s="2">
        <f t="shared" si="50"/>
        <v>0.3306</v>
      </c>
      <c r="M697" s="13">
        <f t="shared" si="51"/>
        <v>0.91162906244399866</v>
      </c>
      <c r="N697" s="13">
        <f t="shared" si="52"/>
        <v>8.8370937556001339E-2</v>
      </c>
      <c r="O697" s="4">
        <f t="shared" si="53"/>
        <v>7.8094226045266881E-3</v>
      </c>
    </row>
    <row r="698" spans="1:15" x14ac:dyDescent="0.25">
      <c r="A698" s="1">
        <f>Forecast_Data!C692</f>
        <v>2012</v>
      </c>
      <c r="B698" s="1">
        <v>1</v>
      </c>
      <c r="C698" s="1">
        <f>Forecast_Data!E692</f>
        <v>0</v>
      </c>
      <c r="D698" s="1">
        <f>Forecast_Data!F692</f>
        <v>1</v>
      </c>
      <c r="E698" s="1">
        <f>Forecast_Data!G692</f>
        <v>0</v>
      </c>
      <c r="F698" s="1">
        <f>Forecast_Data!H692</f>
        <v>1</v>
      </c>
      <c r="G698" s="1">
        <f>Forecast_Data!I692</f>
        <v>0</v>
      </c>
      <c r="H698" s="1">
        <f>Forecast_Data!J692</f>
        <v>28</v>
      </c>
      <c r="I698" s="1">
        <f>Forecast_Data!K692</f>
        <v>1</v>
      </c>
      <c r="J698" s="1" t="str">
        <f>Forecast_Data!L692</f>
        <v>Phil Dawson</v>
      </c>
      <c r="K698" s="2">
        <f>$U$41+(VLOOKUP(J698,Estimates!$C$9:$F$35,4,FALSE)-$U$41)*VLOOKUP(J698,$T$45:$Z$80,5,FALSE)</f>
        <v>14.267488822096437</v>
      </c>
      <c r="L698" s="2">
        <f t="shared" si="50"/>
        <v>0.3306</v>
      </c>
      <c r="M698" s="13">
        <f t="shared" si="51"/>
        <v>0.94911799197146418</v>
      </c>
      <c r="N698" s="13">
        <f t="shared" si="52"/>
        <v>5.0882008028535819E-2</v>
      </c>
      <c r="O698" s="4">
        <f t="shared" si="53"/>
        <v>2.5889787410159834E-3</v>
      </c>
    </row>
    <row r="699" spans="1:15" x14ac:dyDescent="0.25">
      <c r="A699" s="1">
        <f>Forecast_Data!C693</f>
        <v>2012</v>
      </c>
      <c r="B699" s="1">
        <v>1</v>
      </c>
      <c r="C699" s="1">
        <f>Forecast_Data!E693</f>
        <v>0</v>
      </c>
      <c r="D699" s="1">
        <f>Forecast_Data!F693</f>
        <v>1</v>
      </c>
      <c r="E699" s="1">
        <f>Forecast_Data!G693</f>
        <v>0</v>
      </c>
      <c r="F699" s="1">
        <f>Forecast_Data!H693</f>
        <v>1</v>
      </c>
      <c r="G699" s="1">
        <f>Forecast_Data!I693</f>
        <v>0</v>
      </c>
      <c r="H699" s="1">
        <f>Forecast_Data!J693</f>
        <v>29</v>
      </c>
      <c r="I699" s="1">
        <f>Forecast_Data!K693</f>
        <v>1</v>
      </c>
      <c r="J699" s="1" t="str">
        <f>Forecast_Data!L693</f>
        <v>Phil Dawson</v>
      </c>
      <c r="K699" s="2">
        <f>$U$41+(VLOOKUP(J699,Estimates!$C$9:$F$35,4,FALSE)-$U$41)*VLOOKUP(J699,$T$45:$Z$80,5,FALSE)</f>
        <v>14.267488822096437</v>
      </c>
      <c r="L699" s="2">
        <f t="shared" si="50"/>
        <v>0.3306</v>
      </c>
      <c r="M699" s="13">
        <f t="shared" si="51"/>
        <v>0.94074564193588572</v>
      </c>
      <c r="N699" s="13">
        <f t="shared" si="52"/>
        <v>5.9254358064114276E-2</v>
      </c>
      <c r="O699" s="4">
        <f t="shared" si="53"/>
        <v>3.5110789495902644E-3</v>
      </c>
    </row>
    <row r="700" spans="1:15" x14ac:dyDescent="0.25">
      <c r="A700" s="1">
        <f>Forecast_Data!C694</f>
        <v>2012</v>
      </c>
      <c r="B700" s="1">
        <v>1</v>
      </c>
      <c r="C700" s="1">
        <f>Forecast_Data!E694</f>
        <v>0</v>
      </c>
      <c r="D700" s="1">
        <f>Forecast_Data!F694</f>
        <v>1</v>
      </c>
      <c r="E700" s="1">
        <f>Forecast_Data!G694</f>
        <v>0</v>
      </c>
      <c r="F700" s="1">
        <f>Forecast_Data!H694</f>
        <v>1</v>
      </c>
      <c r="G700" s="1">
        <f>Forecast_Data!I694</f>
        <v>0</v>
      </c>
      <c r="H700" s="1">
        <f>Forecast_Data!J694</f>
        <v>33</v>
      </c>
      <c r="I700" s="1">
        <f>Forecast_Data!K694</f>
        <v>1</v>
      </c>
      <c r="J700" s="1" t="str">
        <f>Forecast_Data!L694</f>
        <v>Phil Dawson</v>
      </c>
      <c r="K700" s="2">
        <f>$U$41+(VLOOKUP(J700,Estimates!$C$9:$F$35,4,FALSE)-$U$41)*VLOOKUP(J700,$T$45:$Z$80,5,FALSE)</f>
        <v>14.267488822096437</v>
      </c>
      <c r="L700" s="2">
        <f t="shared" si="50"/>
        <v>0.3306</v>
      </c>
      <c r="M700" s="13">
        <f t="shared" si="51"/>
        <v>0.90070925220589515</v>
      </c>
      <c r="N700" s="13">
        <f t="shared" si="52"/>
        <v>9.929074779410485E-2</v>
      </c>
      <c r="O700" s="4">
        <f t="shared" si="53"/>
        <v>9.8586525975125367E-3</v>
      </c>
    </row>
    <row r="701" spans="1:15" x14ac:dyDescent="0.25">
      <c r="A701" s="1">
        <f>Forecast_Data!C695</f>
        <v>2012</v>
      </c>
      <c r="B701" s="1">
        <v>1</v>
      </c>
      <c r="C701" s="1">
        <f>Forecast_Data!E695</f>
        <v>0</v>
      </c>
      <c r="D701" s="1">
        <f>Forecast_Data!F695</f>
        <v>1</v>
      </c>
      <c r="E701" s="1">
        <f>Forecast_Data!G695</f>
        <v>0</v>
      </c>
      <c r="F701" s="1">
        <f>Forecast_Data!H695</f>
        <v>1</v>
      </c>
      <c r="G701" s="1">
        <f>Forecast_Data!I695</f>
        <v>0</v>
      </c>
      <c r="H701" s="1">
        <f>Forecast_Data!J695</f>
        <v>41</v>
      </c>
      <c r="I701" s="1">
        <f>Forecast_Data!K695</f>
        <v>1</v>
      </c>
      <c r="J701" s="1" t="str">
        <f>Forecast_Data!L695</f>
        <v>Phil Dawson</v>
      </c>
      <c r="K701" s="2">
        <f>$U$41+(VLOOKUP(J701,Estimates!$C$9:$F$35,4,FALSE)-$U$41)*VLOOKUP(J701,$T$45:$Z$80,5,FALSE)</f>
        <v>14.267488822096437</v>
      </c>
      <c r="L701" s="2">
        <f t="shared" si="50"/>
        <v>0.3306</v>
      </c>
      <c r="M701" s="13">
        <f t="shared" si="51"/>
        <v>0.79399173235853437</v>
      </c>
      <c r="N701" s="13">
        <f t="shared" si="52"/>
        <v>0.20600826764146563</v>
      </c>
      <c r="O701" s="4">
        <f t="shared" si="53"/>
        <v>4.2439406336637731E-2</v>
      </c>
    </row>
    <row r="702" spans="1:15" x14ac:dyDescent="0.25">
      <c r="A702" s="1">
        <f>Forecast_Data!C696</f>
        <v>2012</v>
      </c>
      <c r="B702" s="1">
        <v>1</v>
      </c>
      <c r="C702" s="1">
        <f>Forecast_Data!E696</f>
        <v>0</v>
      </c>
      <c r="D702" s="1">
        <f>Forecast_Data!F696</f>
        <v>1</v>
      </c>
      <c r="E702" s="1">
        <f>Forecast_Data!G696</f>
        <v>1</v>
      </c>
      <c r="F702" s="1">
        <f>Forecast_Data!H696</f>
        <v>1</v>
      </c>
      <c r="G702" s="1">
        <f>Forecast_Data!I696</f>
        <v>0</v>
      </c>
      <c r="H702" s="1">
        <f>Forecast_Data!J696</f>
        <v>28</v>
      </c>
      <c r="I702" s="1">
        <f>Forecast_Data!K696</f>
        <v>1</v>
      </c>
      <c r="J702" s="1" t="str">
        <f>Forecast_Data!L696</f>
        <v>Phil Dawson</v>
      </c>
      <c r="K702" s="2">
        <f>$U$41+(VLOOKUP(J702,Estimates!$C$9:$F$35,4,FALSE)-$U$41)*VLOOKUP(J702,$T$45:$Z$80,5,FALSE)</f>
        <v>14.267488822096437</v>
      </c>
      <c r="L702" s="2">
        <f t="shared" si="50"/>
        <v>0.3306</v>
      </c>
      <c r="M702" s="13">
        <f t="shared" si="51"/>
        <v>0.93854406841381866</v>
      </c>
      <c r="N702" s="13">
        <f t="shared" si="52"/>
        <v>6.1455931586181345E-2</v>
      </c>
      <c r="O702" s="4">
        <f t="shared" si="53"/>
        <v>3.7768315271254019E-3</v>
      </c>
    </row>
    <row r="703" spans="1:15" x14ac:dyDescent="0.25">
      <c r="A703" s="1">
        <f>Forecast_Data!C697</f>
        <v>2012</v>
      </c>
      <c r="B703" s="1">
        <v>1</v>
      </c>
      <c r="C703" s="1">
        <f>Forecast_Data!E697</f>
        <v>0</v>
      </c>
      <c r="D703" s="1">
        <f>Forecast_Data!F697</f>
        <v>1</v>
      </c>
      <c r="E703" s="1">
        <f>Forecast_Data!G697</f>
        <v>1</v>
      </c>
      <c r="F703" s="1">
        <f>Forecast_Data!H697</f>
        <v>1</v>
      </c>
      <c r="G703" s="1">
        <f>Forecast_Data!I697</f>
        <v>0</v>
      </c>
      <c r="H703" s="1">
        <f>Forecast_Data!J697</f>
        <v>32</v>
      </c>
      <c r="I703" s="1">
        <f>Forecast_Data!K697</f>
        <v>1</v>
      </c>
      <c r="J703" s="1" t="str">
        <f>Forecast_Data!L697</f>
        <v>Phil Dawson</v>
      </c>
      <c r="K703" s="2">
        <f>$U$41+(VLOOKUP(J703,Estimates!$C$9:$F$35,4,FALSE)-$U$41)*VLOOKUP(J703,$T$45:$Z$80,5,FALSE)</f>
        <v>14.267488822096437</v>
      </c>
      <c r="L703" s="2">
        <f t="shared" si="50"/>
        <v>0.3306</v>
      </c>
      <c r="M703" s="13">
        <f t="shared" si="51"/>
        <v>0.89413345355191165</v>
      </c>
      <c r="N703" s="13">
        <f t="shared" si="52"/>
        <v>0.10586654644808835</v>
      </c>
      <c r="O703" s="4">
        <f t="shared" si="53"/>
        <v>1.1207725656845248E-2</v>
      </c>
    </row>
    <row r="704" spans="1:15" x14ac:dyDescent="0.25">
      <c r="A704" s="1">
        <f>Forecast_Data!C698</f>
        <v>2012</v>
      </c>
      <c r="B704" s="1">
        <v>1</v>
      </c>
      <c r="C704" s="1">
        <f>Forecast_Data!E698</f>
        <v>0</v>
      </c>
      <c r="D704" s="1">
        <f>Forecast_Data!F698</f>
        <v>0</v>
      </c>
      <c r="E704" s="1">
        <f>Forecast_Data!G698</f>
        <v>1</v>
      </c>
      <c r="F704" s="1">
        <f>Forecast_Data!H698</f>
        <v>1</v>
      </c>
      <c r="G704" s="1">
        <f>Forecast_Data!I698</f>
        <v>0</v>
      </c>
      <c r="H704" s="1">
        <f>Forecast_Data!J698</f>
        <v>41</v>
      </c>
      <c r="I704" s="1">
        <f>Forecast_Data!K698</f>
        <v>1</v>
      </c>
      <c r="J704" s="1" t="str">
        <f>Forecast_Data!L698</f>
        <v>Phil Dawson</v>
      </c>
      <c r="K704" s="2">
        <f>$U$41+(VLOOKUP(J704,Estimates!$C$9:$F$35,4,FALSE)-$U$41)*VLOOKUP(J704,$T$45:$Z$80,5,FALSE)</f>
        <v>14.267488822096437</v>
      </c>
      <c r="L704" s="2">
        <f t="shared" si="50"/>
        <v>0.3306</v>
      </c>
      <c r="M704" s="13">
        <f t="shared" si="51"/>
        <v>0.81929864029634114</v>
      </c>
      <c r="N704" s="13">
        <f t="shared" si="52"/>
        <v>0.18070135970365886</v>
      </c>
      <c r="O704" s="4">
        <f t="shared" si="53"/>
        <v>3.2652981398751106E-2</v>
      </c>
    </row>
    <row r="705" spans="1:15" x14ac:dyDescent="0.25">
      <c r="A705" s="1">
        <f>Forecast_Data!C699</f>
        <v>2012</v>
      </c>
      <c r="B705" s="1">
        <v>1</v>
      </c>
      <c r="C705" s="1">
        <f>Forecast_Data!E699</f>
        <v>0</v>
      </c>
      <c r="D705" s="1">
        <f>Forecast_Data!F699</f>
        <v>0</v>
      </c>
      <c r="E705" s="1">
        <f>Forecast_Data!G699</f>
        <v>1</v>
      </c>
      <c r="F705" s="1">
        <f>Forecast_Data!H699</f>
        <v>1</v>
      </c>
      <c r="G705" s="1">
        <f>Forecast_Data!I699</f>
        <v>0</v>
      </c>
      <c r="H705" s="1">
        <f>Forecast_Data!J699</f>
        <v>35</v>
      </c>
      <c r="I705" s="1">
        <f>Forecast_Data!K699</f>
        <v>1</v>
      </c>
      <c r="J705" s="1" t="str">
        <f>Forecast_Data!L699</f>
        <v>Phil Dawson</v>
      </c>
      <c r="K705" s="2">
        <f>$U$41+(VLOOKUP(J705,Estimates!$C$9:$F$35,4,FALSE)-$U$41)*VLOOKUP(J705,$T$45:$Z$80,5,FALSE)</f>
        <v>14.267488822096437</v>
      </c>
      <c r="L705" s="2">
        <f t="shared" si="50"/>
        <v>0.3306</v>
      </c>
      <c r="M705" s="13">
        <f t="shared" si="51"/>
        <v>0.893691004384914</v>
      </c>
      <c r="N705" s="13">
        <f t="shared" si="52"/>
        <v>0.106308995615086</v>
      </c>
      <c r="O705" s="4">
        <f t="shared" si="53"/>
        <v>1.1301602548688373E-2</v>
      </c>
    </row>
    <row r="706" spans="1:15" x14ac:dyDescent="0.25">
      <c r="A706" s="1">
        <f>Forecast_Data!C700</f>
        <v>2012</v>
      </c>
      <c r="B706" s="1">
        <v>1</v>
      </c>
      <c r="C706" s="1">
        <f>Forecast_Data!E700</f>
        <v>0</v>
      </c>
      <c r="D706" s="1">
        <f>Forecast_Data!F700</f>
        <v>0</v>
      </c>
      <c r="E706" s="1">
        <f>Forecast_Data!G700</f>
        <v>1</v>
      </c>
      <c r="F706" s="1">
        <f>Forecast_Data!H700</f>
        <v>1</v>
      </c>
      <c r="G706" s="1">
        <f>Forecast_Data!I700</f>
        <v>0</v>
      </c>
      <c r="H706" s="1">
        <f>Forecast_Data!J700</f>
        <v>28</v>
      </c>
      <c r="I706" s="1">
        <f>Forecast_Data!K700</f>
        <v>0</v>
      </c>
      <c r="J706" s="1" t="str">
        <f>Forecast_Data!L700</f>
        <v>Phil Dawson</v>
      </c>
      <c r="K706" s="2">
        <f>$U$41+(VLOOKUP(J706,Estimates!$C$9:$F$35,4,FALSE)-$U$41)*VLOOKUP(J706,$T$45:$Z$80,5,FALSE)</f>
        <v>14.267488822096437</v>
      </c>
      <c r="L706" s="2">
        <f t="shared" si="50"/>
        <v>0.3306</v>
      </c>
      <c r="M706" s="13">
        <f t="shared" si="51"/>
        <v>0.95641462748805406</v>
      </c>
      <c r="N706" s="13">
        <f t="shared" si="52"/>
        <v>-0.95641462748805406</v>
      </c>
      <c r="O706" s="4">
        <f t="shared" si="53"/>
        <v>0.91472893967311319</v>
      </c>
    </row>
    <row r="707" spans="1:15" x14ac:dyDescent="0.25">
      <c r="A707" s="1">
        <f>Forecast_Data!C701</f>
        <v>2012</v>
      </c>
      <c r="B707" s="1">
        <v>1</v>
      </c>
      <c r="C707" s="1">
        <f>Forecast_Data!E701</f>
        <v>0</v>
      </c>
      <c r="D707" s="1">
        <f>Forecast_Data!F701</f>
        <v>1</v>
      </c>
      <c r="E707" s="1">
        <f>Forecast_Data!G701</f>
        <v>0</v>
      </c>
      <c r="F707" s="1">
        <f>Forecast_Data!H701</f>
        <v>1</v>
      </c>
      <c r="G707" s="1">
        <f>Forecast_Data!I701</f>
        <v>0</v>
      </c>
      <c r="H707" s="1">
        <f>Forecast_Data!J701</f>
        <v>23</v>
      </c>
      <c r="I707" s="1">
        <f>Forecast_Data!K701</f>
        <v>1</v>
      </c>
      <c r="J707" s="1" t="str">
        <f>Forecast_Data!L701</f>
        <v>Phil Dawson</v>
      </c>
      <c r="K707" s="2">
        <f>$U$41+(VLOOKUP(J707,Estimates!$C$9:$F$35,4,FALSE)-$U$41)*VLOOKUP(J707,$T$45:$Z$80,5,FALSE)</f>
        <v>14.267488822096437</v>
      </c>
      <c r="L707" s="2">
        <f t="shared" si="50"/>
        <v>0.3306</v>
      </c>
      <c r="M707" s="13">
        <f t="shared" si="51"/>
        <v>0.98005010794583214</v>
      </c>
      <c r="N707" s="13">
        <f t="shared" si="52"/>
        <v>1.9949892054167861E-2</v>
      </c>
      <c r="O707" s="4">
        <f t="shared" si="53"/>
        <v>3.9799819297294995E-4</v>
      </c>
    </row>
    <row r="708" spans="1:15" x14ac:dyDescent="0.25">
      <c r="A708" s="1">
        <f>Forecast_Data!C702</f>
        <v>2012</v>
      </c>
      <c r="B708" s="1">
        <v>1</v>
      </c>
      <c r="C708" s="1">
        <f>Forecast_Data!E702</f>
        <v>0</v>
      </c>
      <c r="D708" s="1">
        <f>Forecast_Data!F702</f>
        <v>1</v>
      </c>
      <c r="E708" s="1">
        <f>Forecast_Data!G702</f>
        <v>0</v>
      </c>
      <c r="F708" s="1">
        <f>Forecast_Data!H702</f>
        <v>1</v>
      </c>
      <c r="G708" s="1">
        <f>Forecast_Data!I702</f>
        <v>0</v>
      </c>
      <c r="H708" s="1">
        <f>Forecast_Data!J702</f>
        <v>24</v>
      </c>
      <c r="I708" s="1">
        <f>Forecast_Data!K702</f>
        <v>1</v>
      </c>
      <c r="J708" s="1" t="str">
        <f>Forecast_Data!L702</f>
        <v>Phil Dawson</v>
      </c>
      <c r="K708" s="2">
        <f>$U$41+(VLOOKUP(J708,Estimates!$C$9:$F$35,4,FALSE)-$U$41)*VLOOKUP(J708,$T$45:$Z$80,5,FALSE)</f>
        <v>14.267488822096437</v>
      </c>
      <c r="L708" s="2">
        <f t="shared" si="50"/>
        <v>0.3306</v>
      </c>
      <c r="M708" s="13">
        <f t="shared" si="51"/>
        <v>0.97531906367967292</v>
      </c>
      <c r="N708" s="13">
        <f t="shared" si="52"/>
        <v>2.4680936320327085E-2</v>
      </c>
      <c r="O708" s="4">
        <f t="shared" si="53"/>
        <v>6.0914861764804068E-4</v>
      </c>
    </row>
    <row r="709" spans="1:15" x14ac:dyDescent="0.25">
      <c r="A709" s="1">
        <f>Forecast_Data!C703</f>
        <v>2012</v>
      </c>
      <c r="B709" s="1">
        <v>1</v>
      </c>
      <c r="C709" s="1">
        <f>Forecast_Data!E703</f>
        <v>0</v>
      </c>
      <c r="D709" s="1">
        <f>Forecast_Data!F703</f>
        <v>1</v>
      </c>
      <c r="E709" s="1">
        <f>Forecast_Data!G703</f>
        <v>0</v>
      </c>
      <c r="F709" s="1">
        <f>Forecast_Data!H703</f>
        <v>1</v>
      </c>
      <c r="G709" s="1">
        <f>Forecast_Data!I703</f>
        <v>0</v>
      </c>
      <c r="H709" s="1">
        <f>Forecast_Data!J703</f>
        <v>34</v>
      </c>
      <c r="I709" s="1">
        <f>Forecast_Data!K703</f>
        <v>1</v>
      </c>
      <c r="J709" s="1" t="str">
        <f>Forecast_Data!L703</f>
        <v>Phil Dawson</v>
      </c>
      <c r="K709" s="2">
        <f>$U$41+(VLOOKUP(J709,Estimates!$C$9:$F$35,4,FALSE)-$U$41)*VLOOKUP(J709,$T$45:$Z$80,5,FALSE)</f>
        <v>14.267488822096437</v>
      </c>
      <c r="L709" s="2">
        <f t="shared" si="50"/>
        <v>0.3306</v>
      </c>
      <c r="M709" s="13">
        <f t="shared" si="51"/>
        <v>0.88923856475922713</v>
      </c>
      <c r="N709" s="13">
        <f t="shared" si="52"/>
        <v>0.11076143524077287</v>
      </c>
      <c r="O709" s="4">
        <f t="shared" si="53"/>
        <v>1.2268095536595922E-2</v>
      </c>
    </row>
    <row r="710" spans="1:15" x14ac:dyDescent="0.25">
      <c r="A710" s="1">
        <f>Forecast_Data!C704</f>
        <v>2012</v>
      </c>
      <c r="B710" s="1">
        <v>1</v>
      </c>
      <c r="C710" s="1">
        <f>Forecast_Data!E704</f>
        <v>0</v>
      </c>
      <c r="D710" s="1">
        <f>Forecast_Data!F704</f>
        <v>0</v>
      </c>
      <c r="E710" s="1">
        <f>Forecast_Data!G704</f>
        <v>1</v>
      </c>
      <c r="F710" s="1">
        <f>Forecast_Data!H704</f>
        <v>1</v>
      </c>
      <c r="G710" s="1">
        <f>Forecast_Data!I704</f>
        <v>1</v>
      </c>
      <c r="H710" s="1">
        <f>Forecast_Data!J704</f>
        <v>27</v>
      </c>
      <c r="I710" s="1">
        <f>Forecast_Data!K704</f>
        <v>1</v>
      </c>
      <c r="J710" s="1" t="str">
        <f>Forecast_Data!L704</f>
        <v>Phil Dawson</v>
      </c>
      <c r="K710" s="2">
        <f>$U$41+(VLOOKUP(J710,Estimates!$C$9:$F$35,4,FALSE)-$U$41)*VLOOKUP(J710,$T$45:$Z$80,5,FALSE)</f>
        <v>14.267488822096437</v>
      </c>
      <c r="L710" s="2">
        <f t="shared" si="50"/>
        <v>0.3306</v>
      </c>
      <c r="M710" s="13">
        <f t="shared" si="51"/>
        <v>0.9857782804847337</v>
      </c>
      <c r="N710" s="13">
        <f t="shared" si="52"/>
        <v>1.4221719515266296E-2</v>
      </c>
      <c r="O710" s="4">
        <f t="shared" si="53"/>
        <v>2.022573059709062E-4</v>
      </c>
    </row>
    <row r="711" spans="1:15" x14ac:dyDescent="0.25">
      <c r="A711" s="1">
        <f>Forecast_Data!C705</f>
        <v>2012</v>
      </c>
      <c r="B711" s="1">
        <v>1</v>
      </c>
      <c r="C711" s="1">
        <f>Forecast_Data!E705</f>
        <v>0</v>
      </c>
      <c r="D711" s="1">
        <f>Forecast_Data!F705</f>
        <v>0</v>
      </c>
      <c r="E711" s="1">
        <f>Forecast_Data!G705</f>
        <v>1</v>
      </c>
      <c r="F711" s="1">
        <f>Forecast_Data!H705</f>
        <v>1</v>
      </c>
      <c r="G711" s="1">
        <f>Forecast_Data!I705</f>
        <v>1</v>
      </c>
      <c r="H711" s="1">
        <f>Forecast_Data!J705</f>
        <v>53</v>
      </c>
      <c r="I711" s="1">
        <f>Forecast_Data!K705</f>
        <v>1</v>
      </c>
      <c r="J711" s="1" t="str">
        <f>Forecast_Data!L705</f>
        <v>Phil Dawson</v>
      </c>
      <c r="K711" s="2">
        <f>$U$41+(VLOOKUP(J711,Estimates!$C$9:$F$35,4,FALSE)-$U$41)*VLOOKUP(J711,$T$45:$Z$80,5,FALSE)</f>
        <v>14.267488822096437</v>
      </c>
      <c r="L711" s="2">
        <f t="shared" si="50"/>
        <v>0.3306</v>
      </c>
      <c r="M711" s="13">
        <f t="shared" si="51"/>
        <v>0.76795831761637023</v>
      </c>
      <c r="N711" s="13">
        <f t="shared" si="52"/>
        <v>0.23204168238362977</v>
      </c>
      <c r="O711" s="4">
        <f t="shared" si="53"/>
        <v>5.3843342363425313E-2</v>
      </c>
    </row>
    <row r="712" spans="1:15" x14ac:dyDescent="0.25">
      <c r="A712" s="1">
        <f>Forecast_Data!C706</f>
        <v>2012</v>
      </c>
      <c r="B712" s="1">
        <v>1</v>
      </c>
      <c r="C712" s="1">
        <f>Forecast_Data!E706</f>
        <v>0</v>
      </c>
      <c r="D712" s="1">
        <f>Forecast_Data!F706</f>
        <v>1</v>
      </c>
      <c r="E712" s="1">
        <f>Forecast_Data!G706</f>
        <v>1</v>
      </c>
      <c r="F712" s="1">
        <f>Forecast_Data!H706</f>
        <v>1</v>
      </c>
      <c r="G712" s="1">
        <f>Forecast_Data!I706</f>
        <v>0</v>
      </c>
      <c r="H712" s="1">
        <f>Forecast_Data!J706</f>
        <v>39</v>
      </c>
      <c r="I712" s="1">
        <f>Forecast_Data!K706</f>
        <v>0</v>
      </c>
      <c r="J712" s="1" t="str">
        <f>Forecast_Data!L706</f>
        <v>Phil Dawson</v>
      </c>
      <c r="K712" s="2">
        <f>$U$41+(VLOOKUP(J712,Estimates!$C$9:$F$35,4,FALSE)-$U$41)*VLOOKUP(J712,$T$45:$Z$80,5,FALSE)</f>
        <v>14.267488822096437</v>
      </c>
      <c r="L712" s="2">
        <f t="shared" si="50"/>
        <v>0.3306</v>
      </c>
      <c r="M712" s="13">
        <f t="shared" si="51"/>
        <v>0.7931689431265353</v>
      </c>
      <c r="N712" s="13">
        <f t="shared" si="52"/>
        <v>-0.7931689431265353</v>
      </c>
      <c r="O712" s="4">
        <f t="shared" si="53"/>
        <v>0.62911697234046493</v>
      </c>
    </row>
    <row r="713" spans="1:15" x14ac:dyDescent="0.25">
      <c r="A713" s="1">
        <f>Forecast_Data!C707</f>
        <v>2012</v>
      </c>
      <c r="B713" s="1">
        <v>1</v>
      </c>
      <c r="C713" s="1">
        <f>Forecast_Data!E707</f>
        <v>0</v>
      </c>
      <c r="D713" s="1">
        <f>Forecast_Data!F707</f>
        <v>1</v>
      </c>
      <c r="E713" s="1">
        <f>Forecast_Data!G707</f>
        <v>1</v>
      </c>
      <c r="F713" s="1">
        <f>Forecast_Data!H707</f>
        <v>1</v>
      </c>
      <c r="G713" s="1">
        <f>Forecast_Data!I707</f>
        <v>0</v>
      </c>
      <c r="H713" s="1">
        <f>Forecast_Data!J707</f>
        <v>51</v>
      </c>
      <c r="I713" s="1">
        <f>Forecast_Data!K707</f>
        <v>1</v>
      </c>
      <c r="J713" s="1" t="str">
        <f>Forecast_Data!L707</f>
        <v>Phil Dawson</v>
      </c>
      <c r="K713" s="2">
        <f>$U$41+(VLOOKUP(J713,Estimates!$C$9:$F$35,4,FALSE)-$U$41)*VLOOKUP(J713,$T$45:$Z$80,5,FALSE)</f>
        <v>14.267488822096437</v>
      </c>
      <c r="L713" s="2">
        <f t="shared" ref="L713:L776" si="54">IF(A713=2012,$A$5,IF(A713=2013,$B$5,IF(A713=2014,$C$5,$D$5)))</f>
        <v>0.3306</v>
      </c>
      <c r="M713" s="13">
        <f t="shared" ref="M713:M776" si="55">1/(1+EXP(-(SUMPRODUCT($A$3:$G$3,B713:H713)+$H$3*H713^2+$I$3*H713^3+K713+L713)))</f>
        <v>0.52834768987761604</v>
      </c>
      <c r="N713" s="13">
        <f t="shared" ref="N713:N776" si="56">I713-M713</f>
        <v>0.47165231012238396</v>
      </c>
      <c r="O713" s="4">
        <f t="shared" ref="O713:O776" si="57">N713^2</f>
        <v>0.22245590164378146</v>
      </c>
    </row>
    <row r="714" spans="1:15" x14ac:dyDescent="0.25">
      <c r="A714" s="1">
        <f>Forecast_Data!C708</f>
        <v>2013</v>
      </c>
      <c r="B714" s="1">
        <v>1</v>
      </c>
      <c r="C714" s="1">
        <f>Forecast_Data!E708</f>
        <v>0</v>
      </c>
      <c r="D714" s="1">
        <f>Forecast_Data!F708</f>
        <v>0</v>
      </c>
      <c r="E714" s="1">
        <f>Forecast_Data!G708</f>
        <v>0</v>
      </c>
      <c r="F714" s="1">
        <f>Forecast_Data!H708</f>
        <v>1</v>
      </c>
      <c r="G714" s="1">
        <f>Forecast_Data!I708</f>
        <v>0</v>
      </c>
      <c r="H714" s="1">
        <f>Forecast_Data!J708</f>
        <v>48</v>
      </c>
      <c r="I714" s="1">
        <f>Forecast_Data!K708</f>
        <v>0</v>
      </c>
      <c r="J714" s="1" t="str">
        <f>Forecast_Data!L708</f>
        <v>Phil Dawson</v>
      </c>
      <c r="K714" s="2">
        <f>$U$41+(VLOOKUP(J714,Estimates!$C$9:$F$35,4,FALSE)-$U$41)*VLOOKUP(J714,$T$45:$Z$80,5,FALSE)</f>
        <v>14.267488822096437</v>
      </c>
      <c r="L714" s="2">
        <f t="shared" si="54"/>
        <v>0.37260000000000004</v>
      </c>
      <c r="M714" s="13">
        <f t="shared" si="55"/>
        <v>0.74292542236584258</v>
      </c>
      <c r="N714" s="13">
        <f t="shared" si="56"/>
        <v>-0.74292542236584258</v>
      </c>
      <c r="O714" s="4">
        <f t="shared" si="57"/>
        <v>0.55193818319746557</v>
      </c>
    </row>
    <row r="715" spans="1:15" x14ac:dyDescent="0.25">
      <c r="A715" s="1">
        <f>Forecast_Data!C709</f>
        <v>2013</v>
      </c>
      <c r="B715" s="1">
        <v>1</v>
      </c>
      <c r="C715" s="1">
        <f>Forecast_Data!E709</f>
        <v>0</v>
      </c>
      <c r="D715" s="1">
        <f>Forecast_Data!F709</f>
        <v>0</v>
      </c>
      <c r="E715" s="1">
        <f>Forecast_Data!G709</f>
        <v>0</v>
      </c>
      <c r="F715" s="1">
        <f>Forecast_Data!H709</f>
        <v>1</v>
      </c>
      <c r="G715" s="1">
        <f>Forecast_Data!I709</f>
        <v>0</v>
      </c>
      <c r="H715" s="1">
        <f>Forecast_Data!J709</f>
        <v>27</v>
      </c>
      <c r="I715" s="1">
        <f>Forecast_Data!K709</f>
        <v>1</v>
      </c>
      <c r="J715" s="1" t="str">
        <f>Forecast_Data!L709</f>
        <v>Phil Dawson</v>
      </c>
      <c r="K715" s="2">
        <f>$U$41+(VLOOKUP(J715,Estimates!$C$9:$F$35,4,FALSE)-$U$41)*VLOOKUP(J715,$T$45:$Z$80,5,FALSE)</f>
        <v>14.267488822096437</v>
      </c>
      <c r="L715" s="2">
        <f t="shared" si="54"/>
        <v>0.37260000000000004</v>
      </c>
      <c r="M715" s="13">
        <f t="shared" si="55"/>
        <v>0.97073249254994876</v>
      </c>
      <c r="N715" s="13">
        <f t="shared" si="56"/>
        <v>2.9267507450051244E-2</v>
      </c>
      <c r="O715" s="4">
        <f t="shared" si="57"/>
        <v>8.565869923388051E-4</v>
      </c>
    </row>
    <row r="716" spans="1:15" x14ac:dyDescent="0.25">
      <c r="A716" s="1">
        <f>Forecast_Data!C710</f>
        <v>2013</v>
      </c>
      <c r="B716" s="1">
        <v>1</v>
      </c>
      <c r="C716" s="1">
        <f>Forecast_Data!E710</f>
        <v>0</v>
      </c>
      <c r="D716" s="1">
        <f>Forecast_Data!F710</f>
        <v>0</v>
      </c>
      <c r="E716" s="1">
        <f>Forecast_Data!G710</f>
        <v>0</v>
      </c>
      <c r="F716" s="1">
        <f>Forecast_Data!H710</f>
        <v>1</v>
      </c>
      <c r="G716" s="1">
        <f>Forecast_Data!I710</f>
        <v>0</v>
      </c>
      <c r="H716" s="1">
        <f>Forecast_Data!J710</f>
        <v>33</v>
      </c>
      <c r="I716" s="1">
        <f>Forecast_Data!K710</f>
        <v>1</v>
      </c>
      <c r="J716" s="1" t="str">
        <f>Forecast_Data!L710</f>
        <v>Phil Dawson</v>
      </c>
      <c r="K716" s="2">
        <f>$U$41+(VLOOKUP(J716,Estimates!$C$9:$F$35,4,FALSE)-$U$41)*VLOOKUP(J716,$T$45:$Z$80,5,FALSE)</f>
        <v>14.267488822096437</v>
      </c>
      <c r="L716" s="2">
        <f t="shared" si="54"/>
        <v>0.37260000000000004</v>
      </c>
      <c r="M716" s="13">
        <f t="shared" si="55"/>
        <v>0.93147626925400873</v>
      </c>
      <c r="N716" s="13">
        <f t="shared" si="56"/>
        <v>6.8523730745991274E-2</v>
      </c>
      <c r="O716" s="4">
        <f t="shared" si="57"/>
        <v>4.6955016753491095E-3</v>
      </c>
    </row>
    <row r="717" spans="1:15" x14ac:dyDescent="0.25">
      <c r="A717" s="1">
        <f>Forecast_Data!C711</f>
        <v>2013</v>
      </c>
      <c r="B717" s="1">
        <v>1</v>
      </c>
      <c r="C717" s="1">
        <f>Forecast_Data!E711</f>
        <v>0</v>
      </c>
      <c r="D717" s="1">
        <f>Forecast_Data!F711</f>
        <v>0</v>
      </c>
      <c r="E717" s="1">
        <f>Forecast_Data!G711</f>
        <v>0</v>
      </c>
      <c r="F717" s="1">
        <f>Forecast_Data!H711</f>
        <v>0</v>
      </c>
      <c r="G717" s="1">
        <f>Forecast_Data!I711</f>
        <v>0</v>
      </c>
      <c r="H717" s="1">
        <f>Forecast_Data!J711</f>
        <v>21</v>
      </c>
      <c r="I717" s="1">
        <f>Forecast_Data!K711</f>
        <v>1</v>
      </c>
      <c r="J717" s="1" t="str">
        <f>Forecast_Data!L711</f>
        <v>Phil Dawson</v>
      </c>
      <c r="K717" s="2">
        <f>$U$41+(VLOOKUP(J717,Estimates!$C$9:$F$35,4,FALSE)-$U$41)*VLOOKUP(J717,$T$45:$Z$80,5,FALSE)</f>
        <v>14.267488822096437</v>
      </c>
      <c r="L717" s="2">
        <f t="shared" si="54"/>
        <v>0.37260000000000004</v>
      </c>
      <c r="M717" s="13">
        <f t="shared" si="55"/>
        <v>0.99335971566626702</v>
      </c>
      <c r="N717" s="13">
        <f t="shared" si="56"/>
        <v>6.640284333732982E-3</v>
      </c>
      <c r="O717" s="4">
        <f t="shared" si="57"/>
        <v>4.4093376032819675E-5</v>
      </c>
    </row>
    <row r="718" spans="1:15" x14ac:dyDescent="0.25">
      <c r="A718" s="1">
        <f>Forecast_Data!C712</f>
        <v>2013</v>
      </c>
      <c r="B718" s="1">
        <v>1</v>
      </c>
      <c r="C718" s="1">
        <f>Forecast_Data!E712</f>
        <v>0</v>
      </c>
      <c r="D718" s="1">
        <f>Forecast_Data!F712</f>
        <v>0</v>
      </c>
      <c r="E718" s="1">
        <f>Forecast_Data!G712</f>
        <v>0</v>
      </c>
      <c r="F718" s="1">
        <f>Forecast_Data!H712</f>
        <v>1</v>
      </c>
      <c r="G718" s="1">
        <f>Forecast_Data!I712</f>
        <v>0</v>
      </c>
      <c r="H718" s="1">
        <f>Forecast_Data!J712</f>
        <v>38</v>
      </c>
      <c r="I718" s="1">
        <f>Forecast_Data!K712</f>
        <v>1</v>
      </c>
      <c r="J718" s="1" t="str">
        <f>Forecast_Data!L712</f>
        <v>Phil Dawson</v>
      </c>
      <c r="K718" s="2">
        <f>$U$41+(VLOOKUP(J718,Estimates!$C$9:$F$35,4,FALSE)-$U$41)*VLOOKUP(J718,$T$45:$Z$80,5,FALSE)</f>
        <v>14.267488822096437</v>
      </c>
      <c r="L718" s="2">
        <f t="shared" si="54"/>
        <v>0.37260000000000004</v>
      </c>
      <c r="M718" s="13">
        <f t="shared" si="55"/>
        <v>0.88585806142347712</v>
      </c>
      <c r="N718" s="13">
        <f t="shared" si="56"/>
        <v>0.11414193857652288</v>
      </c>
      <c r="O718" s="4">
        <f t="shared" si="57"/>
        <v>1.3028382142006722E-2</v>
      </c>
    </row>
    <row r="719" spans="1:15" x14ac:dyDescent="0.25">
      <c r="A719" s="1">
        <f>Forecast_Data!C713</f>
        <v>2013</v>
      </c>
      <c r="B719" s="1">
        <v>1</v>
      </c>
      <c r="C719" s="1">
        <f>Forecast_Data!E713</f>
        <v>0</v>
      </c>
      <c r="D719" s="1">
        <f>Forecast_Data!F713</f>
        <v>0</v>
      </c>
      <c r="E719" s="1">
        <f>Forecast_Data!G713</f>
        <v>0</v>
      </c>
      <c r="F719" s="1">
        <f>Forecast_Data!H713</f>
        <v>1</v>
      </c>
      <c r="G719" s="1">
        <f>Forecast_Data!I713</f>
        <v>0</v>
      </c>
      <c r="H719" s="1">
        <f>Forecast_Data!J713</f>
        <v>24</v>
      </c>
      <c r="I719" s="1">
        <f>Forecast_Data!K713</f>
        <v>1</v>
      </c>
      <c r="J719" s="1" t="str">
        <f>Forecast_Data!L713</f>
        <v>Phil Dawson</v>
      </c>
      <c r="K719" s="2">
        <f>$U$41+(VLOOKUP(J719,Estimates!$C$9:$F$35,4,FALSE)-$U$41)*VLOOKUP(J719,$T$45:$Z$80,5,FALSE)</f>
        <v>14.267488822096437</v>
      </c>
      <c r="L719" s="2">
        <f t="shared" si="54"/>
        <v>0.37260000000000004</v>
      </c>
      <c r="M719" s="13">
        <f t="shared" si="55"/>
        <v>0.98339315445601805</v>
      </c>
      <c r="N719" s="13">
        <f t="shared" si="56"/>
        <v>1.6606845543981952E-2</v>
      </c>
      <c r="O719" s="4">
        <f t="shared" si="57"/>
        <v>2.7578731892167319E-4</v>
      </c>
    </row>
    <row r="720" spans="1:15" x14ac:dyDescent="0.25">
      <c r="A720" s="1">
        <f>Forecast_Data!C714</f>
        <v>2013</v>
      </c>
      <c r="B720" s="1">
        <v>1</v>
      </c>
      <c r="C720" s="1">
        <f>Forecast_Data!E714</f>
        <v>0</v>
      </c>
      <c r="D720" s="1">
        <f>Forecast_Data!F714</f>
        <v>0</v>
      </c>
      <c r="E720" s="1">
        <f>Forecast_Data!G714</f>
        <v>0</v>
      </c>
      <c r="F720" s="1">
        <f>Forecast_Data!H714</f>
        <v>1</v>
      </c>
      <c r="G720" s="1">
        <f>Forecast_Data!I714</f>
        <v>0</v>
      </c>
      <c r="H720" s="1">
        <f>Forecast_Data!J714</f>
        <v>35</v>
      </c>
      <c r="I720" s="1">
        <f>Forecast_Data!K714</f>
        <v>1</v>
      </c>
      <c r="J720" s="1" t="str">
        <f>Forecast_Data!L714</f>
        <v>Phil Dawson</v>
      </c>
      <c r="K720" s="2">
        <f>$U$41+(VLOOKUP(J720,Estimates!$C$9:$F$35,4,FALSE)-$U$41)*VLOOKUP(J720,$T$45:$Z$80,5,FALSE)</f>
        <v>14.267488822096437</v>
      </c>
      <c r="L720" s="2">
        <f t="shared" si="54"/>
        <v>0.37260000000000004</v>
      </c>
      <c r="M720" s="13">
        <f t="shared" si="55"/>
        <v>0.91459091984650231</v>
      </c>
      <c r="N720" s="13">
        <f t="shared" si="56"/>
        <v>8.5409080153497685E-2</v>
      </c>
      <c r="O720" s="4">
        <f t="shared" si="57"/>
        <v>7.2947109726665925E-3</v>
      </c>
    </row>
    <row r="721" spans="1:15" x14ac:dyDescent="0.25">
      <c r="A721" s="1">
        <f>Forecast_Data!C715</f>
        <v>2013</v>
      </c>
      <c r="B721" s="1">
        <v>1</v>
      </c>
      <c r="C721" s="1">
        <f>Forecast_Data!E715</f>
        <v>0</v>
      </c>
      <c r="D721" s="1">
        <f>Forecast_Data!F715</f>
        <v>0</v>
      </c>
      <c r="E721" s="1">
        <f>Forecast_Data!G715</f>
        <v>0</v>
      </c>
      <c r="F721" s="1">
        <f>Forecast_Data!H715</f>
        <v>1</v>
      </c>
      <c r="G721" s="1">
        <f>Forecast_Data!I715</f>
        <v>0</v>
      </c>
      <c r="H721" s="1">
        <f>Forecast_Data!J715</f>
        <v>26</v>
      </c>
      <c r="I721" s="1">
        <f>Forecast_Data!K715</f>
        <v>1</v>
      </c>
      <c r="J721" s="1" t="str">
        <f>Forecast_Data!L715</f>
        <v>Phil Dawson</v>
      </c>
      <c r="K721" s="2">
        <f>$U$41+(VLOOKUP(J721,Estimates!$C$9:$F$35,4,FALSE)-$U$41)*VLOOKUP(J721,$T$45:$Z$80,5,FALSE)</f>
        <v>14.267488822096437</v>
      </c>
      <c r="L721" s="2">
        <f t="shared" si="54"/>
        <v>0.37260000000000004</v>
      </c>
      <c r="M721" s="13">
        <f t="shared" si="55"/>
        <v>0.97547560081657803</v>
      </c>
      <c r="N721" s="13">
        <f t="shared" si="56"/>
        <v>2.4524399183421974E-2</v>
      </c>
      <c r="O721" s="4">
        <f t="shared" si="57"/>
        <v>6.0144615530782839E-4</v>
      </c>
    </row>
    <row r="722" spans="1:15" x14ac:dyDescent="0.25">
      <c r="A722" s="1">
        <f>Forecast_Data!C716</f>
        <v>2013</v>
      </c>
      <c r="B722" s="1">
        <v>1</v>
      </c>
      <c r="C722" s="1">
        <f>Forecast_Data!E716</f>
        <v>0</v>
      </c>
      <c r="D722" s="1">
        <f>Forecast_Data!F716</f>
        <v>0</v>
      </c>
      <c r="E722" s="1">
        <f>Forecast_Data!G716</f>
        <v>0</v>
      </c>
      <c r="F722" s="1">
        <f>Forecast_Data!H716</f>
        <v>1</v>
      </c>
      <c r="G722" s="1">
        <f>Forecast_Data!I716</f>
        <v>0</v>
      </c>
      <c r="H722" s="1">
        <f>Forecast_Data!J716</f>
        <v>44</v>
      </c>
      <c r="I722" s="1">
        <f>Forecast_Data!K716</f>
        <v>1</v>
      </c>
      <c r="J722" s="1" t="str">
        <f>Forecast_Data!L716</f>
        <v>Phil Dawson</v>
      </c>
      <c r="K722" s="2">
        <f>$U$41+(VLOOKUP(J722,Estimates!$C$9:$F$35,4,FALSE)-$U$41)*VLOOKUP(J722,$T$45:$Z$80,5,FALSE)</f>
        <v>14.267488822096437</v>
      </c>
      <c r="L722" s="2">
        <f t="shared" si="54"/>
        <v>0.37260000000000004</v>
      </c>
      <c r="M722" s="13">
        <f t="shared" si="55"/>
        <v>0.81240785291284867</v>
      </c>
      <c r="N722" s="13">
        <f t="shared" si="56"/>
        <v>0.18759214708715133</v>
      </c>
      <c r="O722" s="4">
        <f t="shared" si="57"/>
        <v>3.5190813648767416E-2</v>
      </c>
    </row>
    <row r="723" spans="1:15" x14ac:dyDescent="0.25">
      <c r="A723" s="1">
        <f>Forecast_Data!C717</f>
        <v>2013</v>
      </c>
      <c r="B723" s="1">
        <v>1</v>
      </c>
      <c r="C723" s="1">
        <f>Forecast_Data!E717</f>
        <v>0</v>
      </c>
      <c r="D723" s="1">
        <f>Forecast_Data!F717</f>
        <v>0</v>
      </c>
      <c r="E723" s="1">
        <f>Forecast_Data!G717</f>
        <v>0</v>
      </c>
      <c r="F723" s="1">
        <f>Forecast_Data!H717</f>
        <v>1</v>
      </c>
      <c r="G723" s="1">
        <f>Forecast_Data!I717</f>
        <v>0</v>
      </c>
      <c r="H723" s="1">
        <f>Forecast_Data!J717</f>
        <v>44</v>
      </c>
      <c r="I723" s="1">
        <f>Forecast_Data!K717</f>
        <v>1</v>
      </c>
      <c r="J723" s="1" t="str">
        <f>Forecast_Data!L717</f>
        <v>Phil Dawson</v>
      </c>
      <c r="K723" s="2">
        <f>$U$41+(VLOOKUP(J723,Estimates!$C$9:$F$35,4,FALSE)-$U$41)*VLOOKUP(J723,$T$45:$Z$80,5,FALSE)</f>
        <v>14.267488822096437</v>
      </c>
      <c r="L723" s="2">
        <f t="shared" si="54"/>
        <v>0.37260000000000004</v>
      </c>
      <c r="M723" s="13">
        <f t="shared" si="55"/>
        <v>0.81240785291284867</v>
      </c>
      <c r="N723" s="13">
        <f t="shared" si="56"/>
        <v>0.18759214708715133</v>
      </c>
      <c r="O723" s="4">
        <f t="shared" si="57"/>
        <v>3.5190813648767416E-2</v>
      </c>
    </row>
    <row r="724" spans="1:15" x14ac:dyDescent="0.25">
      <c r="A724" s="1">
        <f>Forecast_Data!C718</f>
        <v>2013</v>
      </c>
      <c r="B724" s="1">
        <v>1</v>
      </c>
      <c r="C724" s="1">
        <f>Forecast_Data!E718</f>
        <v>0</v>
      </c>
      <c r="D724" s="1">
        <f>Forecast_Data!F718</f>
        <v>0</v>
      </c>
      <c r="E724" s="1">
        <f>Forecast_Data!G718</f>
        <v>0</v>
      </c>
      <c r="F724" s="1">
        <f>Forecast_Data!H718</f>
        <v>1</v>
      </c>
      <c r="G724" s="1">
        <f>Forecast_Data!I718</f>
        <v>0</v>
      </c>
      <c r="H724" s="1">
        <f>Forecast_Data!J718</f>
        <v>53</v>
      </c>
      <c r="I724" s="1">
        <f>Forecast_Data!K718</f>
        <v>1</v>
      </c>
      <c r="J724" s="1" t="str">
        <f>Forecast_Data!L718</f>
        <v>Phil Dawson</v>
      </c>
      <c r="K724" s="2">
        <f>$U$41+(VLOOKUP(J724,Estimates!$C$9:$F$35,4,FALSE)-$U$41)*VLOOKUP(J724,$T$45:$Z$80,5,FALSE)</f>
        <v>14.267488822096437</v>
      </c>
      <c r="L724" s="2">
        <f t="shared" si="54"/>
        <v>0.37260000000000004</v>
      </c>
      <c r="M724" s="13">
        <f t="shared" si="55"/>
        <v>0.61295019576018983</v>
      </c>
      <c r="N724" s="13">
        <f t="shared" si="56"/>
        <v>0.38704980423981017</v>
      </c>
      <c r="O724" s="4">
        <f t="shared" si="57"/>
        <v>0.14980755096207538</v>
      </c>
    </row>
    <row r="725" spans="1:15" x14ac:dyDescent="0.25">
      <c r="A725" s="1">
        <f>Forecast_Data!C719</f>
        <v>2013</v>
      </c>
      <c r="B725" s="1">
        <v>1</v>
      </c>
      <c r="C725" s="1">
        <f>Forecast_Data!E719</f>
        <v>0</v>
      </c>
      <c r="D725" s="1">
        <f>Forecast_Data!F719</f>
        <v>0</v>
      </c>
      <c r="E725" s="1">
        <f>Forecast_Data!G719</f>
        <v>0</v>
      </c>
      <c r="F725" s="1">
        <f>Forecast_Data!H719</f>
        <v>1</v>
      </c>
      <c r="G725" s="1">
        <f>Forecast_Data!I719</f>
        <v>0</v>
      </c>
      <c r="H725" s="1">
        <f>Forecast_Data!J719</f>
        <v>43</v>
      </c>
      <c r="I725" s="1">
        <f>Forecast_Data!K719</f>
        <v>1</v>
      </c>
      <c r="J725" s="1" t="str">
        <f>Forecast_Data!L719</f>
        <v>Phil Dawson</v>
      </c>
      <c r="K725" s="2">
        <f>$U$41+(VLOOKUP(J725,Estimates!$C$9:$F$35,4,FALSE)-$U$41)*VLOOKUP(J725,$T$45:$Z$80,5,FALSE)</f>
        <v>14.267488822096437</v>
      </c>
      <c r="L725" s="2">
        <f t="shared" si="54"/>
        <v>0.37260000000000004</v>
      </c>
      <c r="M725" s="13">
        <f t="shared" si="55"/>
        <v>0.82664141369363819</v>
      </c>
      <c r="N725" s="13">
        <f t="shared" si="56"/>
        <v>0.17335858630636181</v>
      </c>
      <c r="O725" s="4">
        <f t="shared" si="57"/>
        <v>3.0053199446140294E-2</v>
      </c>
    </row>
    <row r="726" spans="1:15" x14ac:dyDescent="0.25">
      <c r="A726" s="1">
        <f>Forecast_Data!C720</f>
        <v>2013</v>
      </c>
      <c r="B726" s="1">
        <v>1</v>
      </c>
      <c r="C726" s="1">
        <f>Forecast_Data!E720</f>
        <v>0</v>
      </c>
      <c r="D726" s="1">
        <f>Forecast_Data!F720</f>
        <v>0</v>
      </c>
      <c r="E726" s="1">
        <f>Forecast_Data!G720</f>
        <v>0</v>
      </c>
      <c r="F726" s="1">
        <f>Forecast_Data!H720</f>
        <v>1</v>
      </c>
      <c r="G726" s="1">
        <f>Forecast_Data!I720</f>
        <v>0</v>
      </c>
      <c r="H726" s="1">
        <f>Forecast_Data!J720</f>
        <v>25</v>
      </c>
      <c r="I726" s="1">
        <f>Forecast_Data!K720</f>
        <v>1</v>
      </c>
      <c r="J726" s="1" t="str">
        <f>Forecast_Data!L720</f>
        <v>Phil Dawson</v>
      </c>
      <c r="K726" s="2">
        <f>$U$41+(VLOOKUP(J726,Estimates!$C$9:$F$35,4,FALSE)-$U$41)*VLOOKUP(J726,$T$45:$Z$80,5,FALSE)</f>
        <v>14.267488822096437</v>
      </c>
      <c r="L726" s="2">
        <f t="shared" si="54"/>
        <v>0.37260000000000004</v>
      </c>
      <c r="M726" s="13">
        <f t="shared" si="55"/>
        <v>0.97969216279083104</v>
      </c>
      <c r="N726" s="13">
        <f t="shared" si="56"/>
        <v>2.0307837209168955E-2</v>
      </c>
      <c r="O726" s="4">
        <f t="shared" si="57"/>
        <v>4.1240825211410716E-4</v>
      </c>
    </row>
    <row r="727" spans="1:15" x14ac:dyDescent="0.25">
      <c r="A727" s="1">
        <f>Forecast_Data!C721</f>
        <v>2013</v>
      </c>
      <c r="B727" s="1">
        <v>1</v>
      </c>
      <c r="C727" s="1">
        <f>Forecast_Data!E721</f>
        <v>0</v>
      </c>
      <c r="D727" s="1">
        <f>Forecast_Data!F721</f>
        <v>1</v>
      </c>
      <c r="E727" s="1">
        <f>Forecast_Data!G721</f>
        <v>1</v>
      </c>
      <c r="F727" s="1">
        <f>Forecast_Data!H721</f>
        <v>1</v>
      </c>
      <c r="G727" s="1">
        <f>Forecast_Data!I721</f>
        <v>0</v>
      </c>
      <c r="H727" s="1">
        <f>Forecast_Data!J721</f>
        <v>29</v>
      </c>
      <c r="I727" s="1">
        <f>Forecast_Data!K721</f>
        <v>1</v>
      </c>
      <c r="J727" s="1" t="str">
        <f>Forecast_Data!L721</f>
        <v>Phil Dawson</v>
      </c>
      <c r="K727" s="2">
        <f>$U$41+(VLOOKUP(J727,Estimates!$C$9:$F$35,4,FALSE)-$U$41)*VLOOKUP(J727,$T$45:$Z$80,5,FALSE)</f>
        <v>14.267488822096437</v>
      </c>
      <c r="L727" s="2">
        <f t="shared" si="54"/>
        <v>0.37260000000000004</v>
      </c>
      <c r="M727" s="13">
        <f t="shared" si="55"/>
        <v>0.93129916304547067</v>
      </c>
      <c r="N727" s="13">
        <f t="shared" si="56"/>
        <v>6.8700836954529332E-2</v>
      </c>
      <c r="O727" s="4">
        <f t="shared" si="57"/>
        <v>4.7198049982528235E-3</v>
      </c>
    </row>
    <row r="728" spans="1:15" x14ac:dyDescent="0.25">
      <c r="A728" s="1">
        <f>Forecast_Data!C722</f>
        <v>2013</v>
      </c>
      <c r="B728" s="1">
        <v>1</v>
      </c>
      <c r="C728" s="1">
        <f>Forecast_Data!E722</f>
        <v>0</v>
      </c>
      <c r="D728" s="1">
        <f>Forecast_Data!F722</f>
        <v>1</v>
      </c>
      <c r="E728" s="1">
        <f>Forecast_Data!G722</f>
        <v>1</v>
      </c>
      <c r="F728" s="1">
        <f>Forecast_Data!H722</f>
        <v>1</v>
      </c>
      <c r="G728" s="1">
        <f>Forecast_Data!I722</f>
        <v>0</v>
      </c>
      <c r="H728" s="1">
        <f>Forecast_Data!J722</f>
        <v>49</v>
      </c>
      <c r="I728" s="1">
        <f>Forecast_Data!K722</f>
        <v>1</v>
      </c>
      <c r="J728" s="1" t="str">
        <f>Forecast_Data!L722</f>
        <v>Phil Dawson</v>
      </c>
      <c r="K728" s="2">
        <f>$U$41+(VLOOKUP(J728,Estimates!$C$9:$F$35,4,FALSE)-$U$41)*VLOOKUP(J728,$T$45:$Z$80,5,FALSE)</f>
        <v>14.267488822096437</v>
      </c>
      <c r="L728" s="2">
        <f t="shared" si="54"/>
        <v>0.37260000000000004</v>
      </c>
      <c r="M728" s="13">
        <f t="shared" si="55"/>
        <v>0.59611366911592123</v>
      </c>
      <c r="N728" s="13">
        <f t="shared" si="56"/>
        <v>0.40388633088407877</v>
      </c>
      <c r="O728" s="4">
        <f t="shared" si="57"/>
        <v>0.16312416827500356</v>
      </c>
    </row>
    <row r="729" spans="1:15" x14ac:dyDescent="0.25">
      <c r="A729" s="1">
        <f>Forecast_Data!C723</f>
        <v>2013</v>
      </c>
      <c r="B729" s="1">
        <v>1</v>
      </c>
      <c r="C729" s="1">
        <f>Forecast_Data!E723</f>
        <v>0</v>
      </c>
      <c r="D729" s="1">
        <f>Forecast_Data!F723</f>
        <v>0</v>
      </c>
      <c r="E729" s="1">
        <f>Forecast_Data!G723</f>
        <v>0</v>
      </c>
      <c r="F729" s="1">
        <f>Forecast_Data!H723</f>
        <v>1</v>
      </c>
      <c r="G729" s="1">
        <f>Forecast_Data!I723</f>
        <v>0</v>
      </c>
      <c r="H729" s="1">
        <f>Forecast_Data!J723</f>
        <v>32</v>
      </c>
      <c r="I729" s="1">
        <f>Forecast_Data!K723</f>
        <v>1</v>
      </c>
      <c r="J729" s="1" t="str">
        <f>Forecast_Data!L723</f>
        <v>Phil Dawson</v>
      </c>
      <c r="K729" s="2">
        <f>$U$41+(VLOOKUP(J729,Estimates!$C$9:$F$35,4,FALSE)-$U$41)*VLOOKUP(J729,$T$45:$Z$80,5,FALSE)</f>
        <v>14.267488822096437</v>
      </c>
      <c r="L729" s="2">
        <f t="shared" si="54"/>
        <v>0.37260000000000004</v>
      </c>
      <c r="M729" s="13">
        <f t="shared" si="55"/>
        <v>0.93924063565596083</v>
      </c>
      <c r="N729" s="13">
        <f t="shared" si="56"/>
        <v>6.0759364344039168E-2</v>
      </c>
      <c r="O729" s="4">
        <f t="shared" si="57"/>
        <v>3.6917003554916982E-3</v>
      </c>
    </row>
    <row r="730" spans="1:15" x14ac:dyDescent="0.25">
      <c r="A730" s="1">
        <f>Forecast_Data!C724</f>
        <v>2013</v>
      </c>
      <c r="B730" s="1">
        <v>1</v>
      </c>
      <c r="C730" s="1">
        <f>Forecast_Data!E724</f>
        <v>0</v>
      </c>
      <c r="D730" s="1">
        <f>Forecast_Data!F724</f>
        <v>0</v>
      </c>
      <c r="E730" s="1">
        <f>Forecast_Data!G724</f>
        <v>0</v>
      </c>
      <c r="F730" s="1">
        <f>Forecast_Data!H724</f>
        <v>1</v>
      </c>
      <c r="G730" s="1">
        <f>Forecast_Data!I724</f>
        <v>0</v>
      </c>
      <c r="H730" s="1">
        <f>Forecast_Data!J724</f>
        <v>43</v>
      </c>
      <c r="I730" s="1">
        <f>Forecast_Data!K724</f>
        <v>1</v>
      </c>
      <c r="J730" s="1" t="str">
        <f>Forecast_Data!L724</f>
        <v>Phil Dawson</v>
      </c>
      <c r="K730" s="2">
        <f>$U$41+(VLOOKUP(J730,Estimates!$C$9:$F$35,4,FALSE)-$U$41)*VLOOKUP(J730,$T$45:$Z$80,5,FALSE)</f>
        <v>14.267488822096437</v>
      </c>
      <c r="L730" s="2">
        <f t="shared" si="54"/>
        <v>0.37260000000000004</v>
      </c>
      <c r="M730" s="13">
        <f t="shared" si="55"/>
        <v>0.82664141369363819</v>
      </c>
      <c r="N730" s="13">
        <f t="shared" si="56"/>
        <v>0.17335858630636181</v>
      </c>
      <c r="O730" s="4">
        <f t="shared" si="57"/>
        <v>3.0053199446140294E-2</v>
      </c>
    </row>
    <row r="731" spans="1:15" x14ac:dyDescent="0.25">
      <c r="A731" s="1">
        <f>Forecast_Data!C725</f>
        <v>2013</v>
      </c>
      <c r="B731" s="1">
        <v>1</v>
      </c>
      <c r="C731" s="1">
        <f>Forecast_Data!E725</f>
        <v>0</v>
      </c>
      <c r="D731" s="1">
        <f>Forecast_Data!F725</f>
        <v>0</v>
      </c>
      <c r="E731" s="1">
        <f>Forecast_Data!G725</f>
        <v>0</v>
      </c>
      <c r="F731" s="1">
        <f>Forecast_Data!H725</f>
        <v>1</v>
      </c>
      <c r="G731" s="1">
        <f>Forecast_Data!I725</f>
        <v>0</v>
      </c>
      <c r="H731" s="1">
        <f>Forecast_Data!J725</f>
        <v>24</v>
      </c>
      <c r="I731" s="1">
        <f>Forecast_Data!K725</f>
        <v>1</v>
      </c>
      <c r="J731" s="1" t="str">
        <f>Forecast_Data!L725</f>
        <v>Phil Dawson</v>
      </c>
      <c r="K731" s="2">
        <f>$U$41+(VLOOKUP(J731,Estimates!$C$9:$F$35,4,FALSE)-$U$41)*VLOOKUP(J731,$T$45:$Z$80,5,FALSE)</f>
        <v>14.267488822096437</v>
      </c>
      <c r="L731" s="2">
        <f t="shared" si="54"/>
        <v>0.37260000000000004</v>
      </c>
      <c r="M731" s="13">
        <f t="shared" si="55"/>
        <v>0.98339315445601805</v>
      </c>
      <c r="N731" s="13">
        <f t="shared" si="56"/>
        <v>1.6606845543981952E-2</v>
      </c>
      <c r="O731" s="4">
        <f t="shared" si="57"/>
        <v>2.7578731892167319E-4</v>
      </c>
    </row>
    <row r="732" spans="1:15" x14ac:dyDescent="0.25">
      <c r="A732" s="1">
        <f>Forecast_Data!C726</f>
        <v>2013</v>
      </c>
      <c r="B732" s="1">
        <v>1</v>
      </c>
      <c r="C732" s="1">
        <f>Forecast_Data!E726</f>
        <v>0</v>
      </c>
      <c r="D732" s="1">
        <f>Forecast_Data!F726</f>
        <v>1</v>
      </c>
      <c r="E732" s="1">
        <f>Forecast_Data!G726</f>
        <v>0</v>
      </c>
      <c r="F732" s="1">
        <f>Forecast_Data!H726</f>
        <v>1</v>
      </c>
      <c r="G732" s="1">
        <f>Forecast_Data!I726</f>
        <v>0</v>
      </c>
      <c r="H732" s="1">
        <f>Forecast_Data!J726</f>
        <v>23</v>
      </c>
      <c r="I732" s="1">
        <f>Forecast_Data!K726</f>
        <v>1</v>
      </c>
      <c r="J732" s="1" t="str">
        <f>Forecast_Data!L726</f>
        <v>Phil Dawson</v>
      </c>
      <c r="K732" s="2">
        <f>$U$41+(VLOOKUP(J732,Estimates!$C$9:$F$35,4,FALSE)-$U$41)*VLOOKUP(J732,$T$45:$Z$80,5,FALSE)</f>
        <v>14.267488822096437</v>
      </c>
      <c r="L732" s="2">
        <f t="shared" si="54"/>
        <v>0.37260000000000004</v>
      </c>
      <c r="M732" s="13">
        <f t="shared" si="55"/>
        <v>0.98085494203189438</v>
      </c>
      <c r="N732" s="13">
        <f t="shared" si="56"/>
        <v>1.9145057968105617E-2</v>
      </c>
      <c r="O732" s="4">
        <f t="shared" si="57"/>
        <v>3.6653324460212436E-4</v>
      </c>
    </row>
    <row r="733" spans="1:15" x14ac:dyDescent="0.25">
      <c r="A733" s="1">
        <f>Forecast_Data!C727</f>
        <v>2013</v>
      </c>
      <c r="B733" s="1">
        <v>1</v>
      </c>
      <c r="C733" s="1">
        <f>Forecast_Data!E727</f>
        <v>0</v>
      </c>
      <c r="D733" s="1">
        <f>Forecast_Data!F727</f>
        <v>1</v>
      </c>
      <c r="E733" s="1">
        <f>Forecast_Data!G727</f>
        <v>0</v>
      </c>
      <c r="F733" s="1">
        <f>Forecast_Data!H727</f>
        <v>1</v>
      </c>
      <c r="G733" s="1">
        <f>Forecast_Data!I727</f>
        <v>0</v>
      </c>
      <c r="H733" s="1">
        <f>Forecast_Data!J727</f>
        <v>48</v>
      </c>
      <c r="I733" s="1">
        <f>Forecast_Data!K727</f>
        <v>1</v>
      </c>
      <c r="J733" s="1" t="str">
        <f>Forecast_Data!L727</f>
        <v>Phil Dawson</v>
      </c>
      <c r="K733" s="2">
        <f>$U$41+(VLOOKUP(J733,Estimates!$C$9:$F$35,4,FALSE)-$U$41)*VLOOKUP(J733,$T$45:$Z$80,5,FALSE)</f>
        <v>14.267488822096437</v>
      </c>
      <c r="L733" s="2">
        <f t="shared" si="54"/>
        <v>0.37260000000000004</v>
      </c>
      <c r="M733" s="13">
        <f t="shared" si="55"/>
        <v>0.66791477872125582</v>
      </c>
      <c r="N733" s="13">
        <f t="shared" si="56"/>
        <v>0.33208522127874418</v>
      </c>
      <c r="O733" s="4">
        <f t="shared" si="57"/>
        <v>0.11028059419175248</v>
      </c>
    </row>
    <row r="734" spans="1:15" x14ac:dyDescent="0.25">
      <c r="A734" s="1">
        <f>Forecast_Data!C728</f>
        <v>2013</v>
      </c>
      <c r="B734" s="1">
        <v>1</v>
      </c>
      <c r="C734" s="1">
        <f>Forecast_Data!E728</f>
        <v>0</v>
      </c>
      <c r="D734" s="1">
        <f>Forecast_Data!F728</f>
        <v>1</v>
      </c>
      <c r="E734" s="1">
        <f>Forecast_Data!G728</f>
        <v>0</v>
      </c>
      <c r="F734" s="1">
        <f>Forecast_Data!H728</f>
        <v>1</v>
      </c>
      <c r="G734" s="1">
        <f>Forecast_Data!I728</f>
        <v>0</v>
      </c>
      <c r="H734" s="1">
        <f>Forecast_Data!J728</f>
        <v>52</v>
      </c>
      <c r="I734" s="1">
        <f>Forecast_Data!K728</f>
        <v>1</v>
      </c>
      <c r="J734" s="1" t="str">
        <f>Forecast_Data!L728</f>
        <v>Phil Dawson</v>
      </c>
      <c r="K734" s="2">
        <f>$U$41+(VLOOKUP(J734,Estimates!$C$9:$F$35,4,FALSE)-$U$41)*VLOOKUP(J734,$T$45:$Z$80,5,FALSE)</f>
        <v>14.267488822096437</v>
      </c>
      <c r="L734" s="2">
        <f t="shared" si="54"/>
        <v>0.37260000000000004</v>
      </c>
      <c r="M734" s="13">
        <f t="shared" si="55"/>
        <v>0.55719984877698225</v>
      </c>
      <c r="N734" s="13">
        <f t="shared" si="56"/>
        <v>0.44280015122301775</v>
      </c>
      <c r="O734" s="4">
        <f t="shared" si="57"/>
        <v>0.19607197392312739</v>
      </c>
    </row>
    <row r="735" spans="1:15" x14ac:dyDescent="0.25">
      <c r="A735" s="1">
        <f>Forecast_Data!C729</f>
        <v>2013</v>
      </c>
      <c r="B735" s="1">
        <v>1</v>
      </c>
      <c r="C735" s="1">
        <f>Forecast_Data!E729</f>
        <v>0</v>
      </c>
      <c r="D735" s="1">
        <f>Forecast_Data!F729</f>
        <v>1</v>
      </c>
      <c r="E735" s="1">
        <f>Forecast_Data!G729</f>
        <v>0</v>
      </c>
      <c r="F735" s="1">
        <f>Forecast_Data!H729</f>
        <v>1</v>
      </c>
      <c r="G735" s="1">
        <f>Forecast_Data!I729</f>
        <v>0</v>
      </c>
      <c r="H735" s="1">
        <f>Forecast_Data!J729</f>
        <v>22</v>
      </c>
      <c r="I735" s="1">
        <f>Forecast_Data!K729</f>
        <v>1</v>
      </c>
      <c r="J735" s="1" t="str">
        <f>Forecast_Data!L729</f>
        <v>Phil Dawson</v>
      </c>
      <c r="K735" s="2">
        <f>$U$41+(VLOOKUP(J735,Estimates!$C$9:$F$35,4,FALSE)-$U$41)*VLOOKUP(J735,$T$45:$Z$80,5,FALSE)</f>
        <v>14.267488822096437</v>
      </c>
      <c r="L735" s="2">
        <f t="shared" si="54"/>
        <v>0.37260000000000004</v>
      </c>
      <c r="M735" s="13">
        <f t="shared" si="55"/>
        <v>0.98474396843239242</v>
      </c>
      <c r="N735" s="13">
        <f t="shared" si="56"/>
        <v>1.5256031567607575E-2</v>
      </c>
      <c r="O735" s="4">
        <f t="shared" si="57"/>
        <v>2.3274649919183886E-4</v>
      </c>
    </row>
    <row r="736" spans="1:15" x14ac:dyDescent="0.25">
      <c r="A736" s="1">
        <f>Forecast_Data!C730</f>
        <v>2013</v>
      </c>
      <c r="B736" s="1">
        <v>1</v>
      </c>
      <c r="C736" s="1">
        <f>Forecast_Data!E730</f>
        <v>0</v>
      </c>
      <c r="D736" s="1">
        <f>Forecast_Data!F730</f>
        <v>0</v>
      </c>
      <c r="E736" s="1">
        <f>Forecast_Data!G730</f>
        <v>0</v>
      </c>
      <c r="F736" s="1">
        <f>Forecast_Data!H730</f>
        <v>1</v>
      </c>
      <c r="G736" s="1">
        <f>Forecast_Data!I730</f>
        <v>0</v>
      </c>
      <c r="H736" s="1">
        <f>Forecast_Data!J730</f>
        <v>47</v>
      </c>
      <c r="I736" s="1">
        <f>Forecast_Data!K730</f>
        <v>1</v>
      </c>
      <c r="J736" s="1" t="str">
        <f>Forecast_Data!L730</f>
        <v>Phil Dawson</v>
      </c>
      <c r="K736" s="2">
        <f>$U$41+(VLOOKUP(J736,Estimates!$C$9:$F$35,4,FALSE)-$U$41)*VLOOKUP(J736,$T$45:$Z$80,5,FALSE)</f>
        <v>14.267488822096437</v>
      </c>
      <c r="L736" s="2">
        <f t="shared" si="54"/>
        <v>0.37260000000000004</v>
      </c>
      <c r="M736" s="13">
        <f t="shared" si="55"/>
        <v>0.76254029963246428</v>
      </c>
      <c r="N736" s="13">
        <f t="shared" si="56"/>
        <v>0.23745970036753572</v>
      </c>
      <c r="O736" s="4">
        <f t="shared" si="57"/>
        <v>5.6387109298639847E-2</v>
      </c>
    </row>
    <row r="737" spans="1:15" x14ac:dyDescent="0.25">
      <c r="A737" s="1">
        <f>Forecast_Data!C731</f>
        <v>2013</v>
      </c>
      <c r="B737" s="1">
        <v>1</v>
      </c>
      <c r="C737" s="1">
        <f>Forecast_Data!E731</f>
        <v>0</v>
      </c>
      <c r="D737" s="1">
        <f>Forecast_Data!F731</f>
        <v>0</v>
      </c>
      <c r="E737" s="1">
        <f>Forecast_Data!G731</f>
        <v>0</v>
      </c>
      <c r="F737" s="1">
        <f>Forecast_Data!H731</f>
        <v>1</v>
      </c>
      <c r="G737" s="1">
        <f>Forecast_Data!I731</f>
        <v>0</v>
      </c>
      <c r="H737" s="1">
        <f>Forecast_Data!J731</f>
        <v>43</v>
      </c>
      <c r="I737" s="1">
        <f>Forecast_Data!K731</f>
        <v>1</v>
      </c>
      <c r="J737" s="1" t="str">
        <f>Forecast_Data!L731</f>
        <v>Phil Dawson</v>
      </c>
      <c r="K737" s="2">
        <f>$U$41+(VLOOKUP(J737,Estimates!$C$9:$F$35,4,FALSE)-$U$41)*VLOOKUP(J737,$T$45:$Z$80,5,FALSE)</f>
        <v>14.267488822096437</v>
      </c>
      <c r="L737" s="2">
        <f t="shared" si="54"/>
        <v>0.37260000000000004</v>
      </c>
      <c r="M737" s="13">
        <f t="shared" si="55"/>
        <v>0.82664141369363819</v>
      </c>
      <c r="N737" s="13">
        <f t="shared" si="56"/>
        <v>0.17335858630636181</v>
      </c>
      <c r="O737" s="4">
        <f t="shared" si="57"/>
        <v>3.0053199446140294E-2</v>
      </c>
    </row>
    <row r="738" spans="1:15" x14ac:dyDescent="0.25">
      <c r="A738" s="1">
        <f>Forecast_Data!C732</f>
        <v>2013</v>
      </c>
      <c r="B738" s="1">
        <v>1</v>
      </c>
      <c r="C738" s="1">
        <f>Forecast_Data!E732</f>
        <v>0</v>
      </c>
      <c r="D738" s="1">
        <f>Forecast_Data!F732</f>
        <v>0</v>
      </c>
      <c r="E738" s="1">
        <f>Forecast_Data!G732</f>
        <v>0</v>
      </c>
      <c r="F738" s="1">
        <f>Forecast_Data!H732</f>
        <v>1</v>
      </c>
      <c r="G738" s="1">
        <f>Forecast_Data!I732</f>
        <v>0</v>
      </c>
      <c r="H738" s="1">
        <f>Forecast_Data!J732</f>
        <v>21</v>
      </c>
      <c r="I738" s="1">
        <f>Forecast_Data!K732</f>
        <v>1</v>
      </c>
      <c r="J738" s="1" t="str">
        <f>Forecast_Data!L732</f>
        <v>Phil Dawson</v>
      </c>
      <c r="K738" s="2">
        <f>$U$41+(VLOOKUP(J738,Estimates!$C$9:$F$35,4,FALSE)-$U$41)*VLOOKUP(J738,$T$45:$Z$80,5,FALSE)</f>
        <v>14.267488822096437</v>
      </c>
      <c r="L738" s="2">
        <f t="shared" si="54"/>
        <v>0.37260000000000004</v>
      </c>
      <c r="M738" s="13">
        <f t="shared" si="55"/>
        <v>0.99163227810676924</v>
      </c>
      <c r="N738" s="13">
        <f t="shared" si="56"/>
        <v>8.3677218932307618E-3</v>
      </c>
      <c r="O738" s="4">
        <f t="shared" si="57"/>
        <v>7.0018769682453398E-5</v>
      </c>
    </row>
    <row r="739" spans="1:15" x14ac:dyDescent="0.25">
      <c r="A739" s="1">
        <f>Forecast_Data!C733</f>
        <v>2013</v>
      </c>
      <c r="B739" s="1">
        <v>1</v>
      </c>
      <c r="C739" s="1">
        <f>Forecast_Data!E733</f>
        <v>0</v>
      </c>
      <c r="D739" s="1">
        <f>Forecast_Data!F733</f>
        <v>0</v>
      </c>
      <c r="E739" s="1">
        <f>Forecast_Data!G733</f>
        <v>0</v>
      </c>
      <c r="F739" s="1">
        <f>Forecast_Data!H733</f>
        <v>1</v>
      </c>
      <c r="G739" s="1">
        <f>Forecast_Data!I733</f>
        <v>0</v>
      </c>
      <c r="H739" s="1">
        <f>Forecast_Data!J733</f>
        <v>35</v>
      </c>
      <c r="I739" s="1">
        <f>Forecast_Data!K733</f>
        <v>1</v>
      </c>
      <c r="J739" s="1" t="str">
        <f>Forecast_Data!L733</f>
        <v>Phil Dawson</v>
      </c>
      <c r="K739" s="2">
        <f>$U$41+(VLOOKUP(J739,Estimates!$C$9:$F$35,4,FALSE)-$U$41)*VLOOKUP(J739,$T$45:$Z$80,5,FALSE)</f>
        <v>14.267488822096437</v>
      </c>
      <c r="L739" s="2">
        <f t="shared" si="54"/>
        <v>0.37260000000000004</v>
      </c>
      <c r="M739" s="13">
        <f t="shared" si="55"/>
        <v>0.91459091984650231</v>
      </c>
      <c r="N739" s="13">
        <f t="shared" si="56"/>
        <v>8.5409080153497685E-2</v>
      </c>
      <c r="O739" s="4">
        <f t="shared" si="57"/>
        <v>7.2947109726665925E-3</v>
      </c>
    </row>
    <row r="740" spans="1:15" x14ac:dyDescent="0.25">
      <c r="A740" s="1">
        <f>Forecast_Data!C734</f>
        <v>2013</v>
      </c>
      <c r="B740" s="1">
        <v>1</v>
      </c>
      <c r="C740" s="1">
        <f>Forecast_Data!E734</f>
        <v>0</v>
      </c>
      <c r="D740" s="1">
        <f>Forecast_Data!F734</f>
        <v>0</v>
      </c>
      <c r="E740" s="1">
        <f>Forecast_Data!G734</f>
        <v>0</v>
      </c>
      <c r="F740" s="1">
        <f>Forecast_Data!H734</f>
        <v>1</v>
      </c>
      <c r="G740" s="1">
        <f>Forecast_Data!I734</f>
        <v>0</v>
      </c>
      <c r="H740" s="1">
        <f>Forecast_Data!J734</f>
        <v>49</v>
      </c>
      <c r="I740" s="1">
        <f>Forecast_Data!K734</f>
        <v>1</v>
      </c>
      <c r="J740" s="1" t="str">
        <f>Forecast_Data!L734</f>
        <v>Phil Dawson</v>
      </c>
      <c r="K740" s="2">
        <f>$U$41+(VLOOKUP(J740,Estimates!$C$9:$F$35,4,FALSE)-$U$41)*VLOOKUP(J740,$T$45:$Z$80,5,FALSE)</f>
        <v>14.267488822096437</v>
      </c>
      <c r="L740" s="2">
        <f t="shared" si="54"/>
        <v>0.37260000000000004</v>
      </c>
      <c r="M740" s="13">
        <f t="shared" si="55"/>
        <v>0.7214715329617607</v>
      </c>
      <c r="N740" s="13">
        <f t="shared" si="56"/>
        <v>0.2785284670382393</v>
      </c>
      <c r="O740" s="4">
        <f t="shared" si="57"/>
        <v>7.7578106950671563E-2</v>
      </c>
    </row>
    <row r="741" spans="1:15" x14ac:dyDescent="0.25">
      <c r="A741" s="1">
        <f>Forecast_Data!C735</f>
        <v>2013</v>
      </c>
      <c r="B741" s="1">
        <v>1</v>
      </c>
      <c r="C741" s="1">
        <f>Forecast_Data!E735</f>
        <v>0</v>
      </c>
      <c r="D741" s="1">
        <f>Forecast_Data!F735</f>
        <v>0</v>
      </c>
      <c r="E741" s="1">
        <f>Forecast_Data!G735</f>
        <v>0</v>
      </c>
      <c r="F741" s="1">
        <f>Forecast_Data!H735</f>
        <v>1</v>
      </c>
      <c r="G741" s="1">
        <f>Forecast_Data!I735</f>
        <v>0</v>
      </c>
      <c r="H741" s="1">
        <f>Forecast_Data!J735</f>
        <v>30</v>
      </c>
      <c r="I741" s="1">
        <f>Forecast_Data!K735</f>
        <v>1</v>
      </c>
      <c r="J741" s="1" t="str">
        <f>Forecast_Data!L735</f>
        <v>Phil Dawson</v>
      </c>
      <c r="K741" s="2">
        <f>$U$41+(VLOOKUP(J741,Estimates!$C$9:$F$35,4,FALSE)-$U$41)*VLOOKUP(J741,$T$45:$Z$80,5,FALSE)</f>
        <v>14.267488822096437</v>
      </c>
      <c r="L741" s="2">
        <f t="shared" si="54"/>
        <v>0.37260000000000004</v>
      </c>
      <c r="M741" s="13">
        <f t="shared" si="55"/>
        <v>0.9533498504393747</v>
      </c>
      <c r="N741" s="13">
        <f t="shared" si="56"/>
        <v>4.6650149560625298E-2</v>
      </c>
      <c r="O741" s="4">
        <f t="shared" si="57"/>
        <v>2.1762364540287085E-3</v>
      </c>
    </row>
    <row r="742" spans="1:15" x14ac:dyDescent="0.25">
      <c r="A742" s="1">
        <f>Forecast_Data!C736</f>
        <v>2013</v>
      </c>
      <c r="B742" s="1">
        <v>1</v>
      </c>
      <c r="C742" s="1">
        <f>Forecast_Data!E736</f>
        <v>0</v>
      </c>
      <c r="D742" s="1">
        <f>Forecast_Data!F736</f>
        <v>1</v>
      </c>
      <c r="E742" s="1">
        <f>Forecast_Data!G736</f>
        <v>1</v>
      </c>
      <c r="F742" s="1">
        <f>Forecast_Data!H736</f>
        <v>0</v>
      </c>
      <c r="G742" s="1">
        <f>Forecast_Data!I736</f>
        <v>0</v>
      </c>
      <c r="H742" s="1">
        <f>Forecast_Data!J736</f>
        <v>22</v>
      </c>
      <c r="I742" s="1">
        <f>Forecast_Data!K736</f>
        <v>1</v>
      </c>
      <c r="J742" s="1" t="str">
        <f>Forecast_Data!L736</f>
        <v>Phil Dawson</v>
      </c>
      <c r="K742" s="2">
        <f>$U$41+(VLOOKUP(J742,Estimates!$C$9:$F$35,4,FALSE)-$U$41)*VLOOKUP(J742,$T$45:$Z$80,5,FALSE)</f>
        <v>14.267488822096437</v>
      </c>
      <c r="L742" s="2">
        <f t="shared" si="54"/>
        <v>0.37260000000000004</v>
      </c>
      <c r="M742" s="13">
        <f t="shared" si="55"/>
        <v>0.98523120512985751</v>
      </c>
      <c r="N742" s="13">
        <f t="shared" si="56"/>
        <v>1.4768794870142488E-2</v>
      </c>
      <c r="O742" s="4">
        <f t="shared" si="57"/>
        <v>2.1811730191634705E-4</v>
      </c>
    </row>
    <row r="743" spans="1:15" x14ac:dyDescent="0.25">
      <c r="A743" s="1">
        <f>Forecast_Data!C737</f>
        <v>2013</v>
      </c>
      <c r="B743" s="1">
        <v>1</v>
      </c>
      <c r="C743" s="1">
        <f>Forecast_Data!E737</f>
        <v>0</v>
      </c>
      <c r="D743" s="1">
        <f>Forecast_Data!F737</f>
        <v>1</v>
      </c>
      <c r="E743" s="1">
        <f>Forecast_Data!G737</f>
        <v>1</v>
      </c>
      <c r="F743" s="1">
        <f>Forecast_Data!H737</f>
        <v>0</v>
      </c>
      <c r="G743" s="1">
        <f>Forecast_Data!I737</f>
        <v>0</v>
      </c>
      <c r="H743" s="1">
        <f>Forecast_Data!J737</f>
        <v>25</v>
      </c>
      <c r="I743" s="1">
        <f>Forecast_Data!K737</f>
        <v>1</v>
      </c>
      <c r="J743" s="1" t="str">
        <f>Forecast_Data!L737</f>
        <v>Phil Dawson</v>
      </c>
      <c r="K743" s="2">
        <f>$U$41+(VLOOKUP(J743,Estimates!$C$9:$F$35,4,FALSE)-$U$41)*VLOOKUP(J743,$T$45:$Z$80,5,FALSE)</f>
        <v>14.267488822096437</v>
      </c>
      <c r="L743" s="2">
        <f t="shared" si="54"/>
        <v>0.37260000000000004</v>
      </c>
      <c r="M743" s="13">
        <f t="shared" si="55"/>
        <v>0.97198837239081093</v>
      </c>
      <c r="N743" s="13">
        <f t="shared" si="56"/>
        <v>2.8011627609189071E-2</v>
      </c>
      <c r="O743" s="4">
        <f t="shared" si="57"/>
        <v>7.8465128131588349E-4</v>
      </c>
    </row>
    <row r="744" spans="1:15" x14ac:dyDescent="0.25">
      <c r="A744" s="1">
        <f>Forecast_Data!C738</f>
        <v>2013</v>
      </c>
      <c r="B744" s="1">
        <v>1</v>
      </c>
      <c r="C744" s="1">
        <f>Forecast_Data!E738</f>
        <v>0</v>
      </c>
      <c r="D744" s="1">
        <f>Forecast_Data!F738</f>
        <v>1</v>
      </c>
      <c r="E744" s="1">
        <f>Forecast_Data!G738</f>
        <v>1</v>
      </c>
      <c r="F744" s="1">
        <f>Forecast_Data!H738</f>
        <v>0</v>
      </c>
      <c r="G744" s="1">
        <f>Forecast_Data!I738</f>
        <v>0</v>
      </c>
      <c r="H744" s="1">
        <f>Forecast_Data!J738</f>
        <v>33</v>
      </c>
      <c r="I744" s="1">
        <f>Forecast_Data!K738</f>
        <v>1</v>
      </c>
      <c r="J744" s="1" t="str">
        <f>Forecast_Data!L738</f>
        <v>Phil Dawson</v>
      </c>
      <c r="K744" s="2">
        <f>$U$41+(VLOOKUP(J744,Estimates!$C$9:$F$35,4,FALSE)-$U$41)*VLOOKUP(J744,$T$45:$Z$80,5,FALSE)</f>
        <v>14.267488822096437</v>
      </c>
      <c r="L744" s="2">
        <f t="shared" si="54"/>
        <v>0.37260000000000004</v>
      </c>
      <c r="M744" s="13">
        <f t="shared" si="55"/>
        <v>0.90721405219654072</v>
      </c>
      <c r="N744" s="13">
        <f t="shared" si="56"/>
        <v>9.2785947803459279E-2</v>
      </c>
      <c r="O744" s="4">
        <f t="shared" si="57"/>
        <v>8.60923210978627E-3</v>
      </c>
    </row>
    <row r="745" spans="1:15" x14ac:dyDescent="0.25">
      <c r="A745" s="1">
        <f>Forecast_Data!C739</f>
        <v>2013</v>
      </c>
      <c r="B745" s="1">
        <v>1</v>
      </c>
      <c r="C745" s="1">
        <f>Forecast_Data!E739</f>
        <v>0</v>
      </c>
      <c r="D745" s="1">
        <f>Forecast_Data!F739</f>
        <v>0</v>
      </c>
      <c r="E745" s="1">
        <f>Forecast_Data!G739</f>
        <v>0</v>
      </c>
      <c r="F745" s="1">
        <f>Forecast_Data!H739</f>
        <v>1</v>
      </c>
      <c r="G745" s="1">
        <f>Forecast_Data!I739</f>
        <v>0</v>
      </c>
      <c r="H745" s="1">
        <f>Forecast_Data!J739</f>
        <v>49</v>
      </c>
      <c r="I745" s="1">
        <f>Forecast_Data!K739</f>
        <v>1</v>
      </c>
      <c r="J745" s="1" t="str">
        <f>Forecast_Data!L739</f>
        <v>Phil Dawson</v>
      </c>
      <c r="K745" s="2">
        <f>$U$41+(VLOOKUP(J745,Estimates!$C$9:$F$35,4,FALSE)-$U$41)*VLOOKUP(J745,$T$45:$Z$80,5,FALSE)</f>
        <v>14.267488822096437</v>
      </c>
      <c r="L745" s="2">
        <f t="shared" si="54"/>
        <v>0.37260000000000004</v>
      </c>
      <c r="M745" s="13">
        <f t="shared" si="55"/>
        <v>0.7214715329617607</v>
      </c>
      <c r="N745" s="13">
        <f t="shared" si="56"/>
        <v>0.2785284670382393</v>
      </c>
      <c r="O745" s="4">
        <f t="shared" si="57"/>
        <v>7.7578106950671563E-2</v>
      </c>
    </row>
    <row r="746" spans="1:15" x14ac:dyDescent="0.25">
      <c r="A746" s="1">
        <f>Forecast_Data!C740</f>
        <v>2013</v>
      </c>
      <c r="B746" s="1">
        <v>1</v>
      </c>
      <c r="C746" s="1">
        <f>Forecast_Data!E740</f>
        <v>0</v>
      </c>
      <c r="D746" s="1">
        <f>Forecast_Data!F740</f>
        <v>0</v>
      </c>
      <c r="E746" s="1">
        <f>Forecast_Data!G740</f>
        <v>0</v>
      </c>
      <c r="F746" s="1">
        <f>Forecast_Data!H740</f>
        <v>1</v>
      </c>
      <c r="G746" s="1">
        <f>Forecast_Data!I740</f>
        <v>0</v>
      </c>
      <c r="H746" s="1">
        <f>Forecast_Data!J740</f>
        <v>33</v>
      </c>
      <c r="I746" s="1">
        <f>Forecast_Data!K740</f>
        <v>1</v>
      </c>
      <c r="J746" s="1" t="str">
        <f>Forecast_Data!L740</f>
        <v>Phil Dawson</v>
      </c>
      <c r="K746" s="2">
        <f>$U$41+(VLOOKUP(J746,Estimates!$C$9:$F$35,4,FALSE)-$U$41)*VLOOKUP(J746,$T$45:$Z$80,5,FALSE)</f>
        <v>14.267488822096437</v>
      </c>
      <c r="L746" s="2">
        <f t="shared" si="54"/>
        <v>0.37260000000000004</v>
      </c>
      <c r="M746" s="13">
        <f t="shared" si="55"/>
        <v>0.93147626925400873</v>
      </c>
      <c r="N746" s="13">
        <f t="shared" si="56"/>
        <v>6.8523730745991274E-2</v>
      </c>
      <c r="O746" s="4">
        <f t="shared" si="57"/>
        <v>4.6955016753491095E-3</v>
      </c>
    </row>
    <row r="747" spans="1:15" x14ac:dyDescent="0.25">
      <c r="A747" s="1">
        <f>Forecast_Data!C741</f>
        <v>2013</v>
      </c>
      <c r="B747" s="1">
        <v>1</v>
      </c>
      <c r="C747" s="1">
        <f>Forecast_Data!E741</f>
        <v>0</v>
      </c>
      <c r="D747" s="1">
        <f>Forecast_Data!F741</f>
        <v>0</v>
      </c>
      <c r="E747" s="1">
        <f>Forecast_Data!G741</f>
        <v>0</v>
      </c>
      <c r="F747" s="1">
        <f>Forecast_Data!H741</f>
        <v>1</v>
      </c>
      <c r="G747" s="1">
        <f>Forecast_Data!I741</f>
        <v>0</v>
      </c>
      <c r="H747" s="1">
        <f>Forecast_Data!J741</f>
        <v>34</v>
      </c>
      <c r="I747" s="1">
        <f>Forecast_Data!K741</f>
        <v>1</v>
      </c>
      <c r="J747" s="1" t="str">
        <f>Forecast_Data!L741</f>
        <v>Phil Dawson</v>
      </c>
      <c r="K747" s="2">
        <f>$U$41+(VLOOKUP(J747,Estimates!$C$9:$F$35,4,FALSE)-$U$41)*VLOOKUP(J747,$T$45:$Z$80,5,FALSE)</f>
        <v>14.267488822096437</v>
      </c>
      <c r="L747" s="2">
        <f t="shared" si="54"/>
        <v>0.37260000000000004</v>
      </c>
      <c r="M747" s="13">
        <f t="shared" si="55"/>
        <v>0.92325713549168276</v>
      </c>
      <c r="N747" s="13">
        <f t="shared" si="56"/>
        <v>7.6742864508317243E-2</v>
      </c>
      <c r="O747" s="4">
        <f t="shared" si="57"/>
        <v>5.889467252941938E-3</v>
      </c>
    </row>
    <row r="748" spans="1:15" x14ac:dyDescent="0.25">
      <c r="A748" s="1">
        <f>Forecast_Data!C742</f>
        <v>2013</v>
      </c>
      <c r="B748" s="1">
        <v>1</v>
      </c>
      <c r="C748" s="1">
        <f>Forecast_Data!E742</f>
        <v>0</v>
      </c>
      <c r="D748" s="1">
        <f>Forecast_Data!F742</f>
        <v>1</v>
      </c>
      <c r="E748" s="1">
        <f>Forecast_Data!G742</f>
        <v>0</v>
      </c>
      <c r="F748" s="1">
        <f>Forecast_Data!H742</f>
        <v>0</v>
      </c>
      <c r="G748" s="1">
        <f>Forecast_Data!I742</f>
        <v>0</v>
      </c>
      <c r="H748" s="1">
        <f>Forecast_Data!J742</f>
        <v>25</v>
      </c>
      <c r="I748" s="1">
        <f>Forecast_Data!K742</f>
        <v>1</v>
      </c>
      <c r="J748" s="1" t="str">
        <f>Forecast_Data!L742</f>
        <v>Phil Dawson</v>
      </c>
      <c r="K748" s="2">
        <f>$U$41+(VLOOKUP(J748,Estimates!$C$9:$F$35,4,FALSE)-$U$41)*VLOOKUP(J748,$T$45:$Z$80,5,FALSE)</f>
        <v>14.267488822096437</v>
      </c>
      <c r="L748" s="2">
        <f t="shared" si="54"/>
        <v>0.37260000000000004</v>
      </c>
      <c r="M748" s="13">
        <f t="shared" si="55"/>
        <v>0.97694929580125434</v>
      </c>
      <c r="N748" s="13">
        <f t="shared" si="56"/>
        <v>2.3050704198745664E-2</v>
      </c>
      <c r="O748" s="4">
        <f t="shared" si="57"/>
        <v>5.3133496405807096E-4</v>
      </c>
    </row>
    <row r="749" spans="1:15" x14ac:dyDescent="0.25">
      <c r="A749" s="1">
        <f>Forecast_Data!C743</f>
        <v>2014</v>
      </c>
      <c r="B749" s="1">
        <v>1</v>
      </c>
      <c r="C749" s="1">
        <f>Forecast_Data!E743</f>
        <v>0</v>
      </c>
      <c r="D749" s="1">
        <f>Forecast_Data!F743</f>
        <v>0</v>
      </c>
      <c r="E749" s="1">
        <f>Forecast_Data!G743</f>
        <v>1</v>
      </c>
      <c r="F749" s="1">
        <f>Forecast_Data!H743</f>
        <v>1</v>
      </c>
      <c r="G749" s="1">
        <f>Forecast_Data!I743</f>
        <v>0</v>
      </c>
      <c r="H749" s="1">
        <f>Forecast_Data!J743</f>
        <v>27</v>
      </c>
      <c r="I749" s="1">
        <f>Forecast_Data!K743</f>
        <v>1</v>
      </c>
      <c r="J749" s="1" t="str">
        <f>Forecast_Data!L743</f>
        <v>Phil Dawson</v>
      </c>
      <c r="K749" s="2">
        <f>$U$41+(VLOOKUP(J749,Estimates!$C$9:$F$35,4,FALSE)-$U$41)*VLOOKUP(J749,$T$45:$Z$80,5,FALSE)</f>
        <v>14.267488822096437</v>
      </c>
      <c r="L749" s="2">
        <f t="shared" si="54"/>
        <v>0.41460000000000008</v>
      </c>
      <c r="M749" s="13">
        <f t="shared" si="55"/>
        <v>0.96589327298654959</v>
      </c>
      <c r="N749" s="13">
        <f t="shared" si="56"/>
        <v>3.4106727013450411E-2</v>
      </c>
      <c r="O749" s="4">
        <f t="shared" si="57"/>
        <v>1.163268827570028E-3</v>
      </c>
    </row>
    <row r="750" spans="1:15" x14ac:dyDescent="0.25">
      <c r="A750" s="1">
        <f>Forecast_Data!C744</f>
        <v>2014</v>
      </c>
      <c r="B750" s="1">
        <v>1</v>
      </c>
      <c r="C750" s="1">
        <f>Forecast_Data!E744</f>
        <v>0</v>
      </c>
      <c r="D750" s="1">
        <f>Forecast_Data!F744</f>
        <v>0</v>
      </c>
      <c r="E750" s="1">
        <f>Forecast_Data!G744</f>
        <v>1</v>
      </c>
      <c r="F750" s="1">
        <f>Forecast_Data!H744</f>
        <v>1</v>
      </c>
      <c r="G750" s="1">
        <f>Forecast_Data!I744</f>
        <v>0</v>
      </c>
      <c r="H750" s="1">
        <f>Forecast_Data!J744</f>
        <v>24</v>
      </c>
      <c r="I750" s="1">
        <f>Forecast_Data!K744</f>
        <v>1</v>
      </c>
      <c r="J750" s="1" t="str">
        <f>Forecast_Data!L744</f>
        <v>Phil Dawson</v>
      </c>
      <c r="K750" s="2">
        <f>$U$41+(VLOOKUP(J750,Estimates!$C$9:$F$35,4,FALSE)-$U$41)*VLOOKUP(J750,$T$45:$Z$80,5,FALSE)</f>
        <v>14.267488822096437</v>
      </c>
      <c r="L750" s="2">
        <f t="shared" si="54"/>
        <v>0.41460000000000008</v>
      </c>
      <c r="M750" s="13">
        <f t="shared" si="55"/>
        <v>0.98060548092813926</v>
      </c>
      <c r="N750" s="13">
        <f t="shared" si="56"/>
        <v>1.9394519071860739E-2</v>
      </c>
      <c r="O750" s="4">
        <f t="shared" si="57"/>
        <v>3.761473700287699E-4</v>
      </c>
    </row>
    <row r="751" spans="1:15" x14ac:dyDescent="0.25">
      <c r="A751" s="1">
        <f>Forecast_Data!C745</f>
        <v>2014</v>
      </c>
      <c r="B751" s="1">
        <v>1</v>
      </c>
      <c r="C751" s="1">
        <f>Forecast_Data!E745</f>
        <v>0</v>
      </c>
      <c r="D751" s="1">
        <f>Forecast_Data!F745</f>
        <v>0</v>
      </c>
      <c r="E751" s="1">
        <f>Forecast_Data!G745</f>
        <v>0</v>
      </c>
      <c r="F751" s="1">
        <f>Forecast_Data!H745</f>
        <v>1</v>
      </c>
      <c r="G751" s="1">
        <f>Forecast_Data!I745</f>
        <v>0</v>
      </c>
      <c r="H751" s="1">
        <f>Forecast_Data!J745</f>
        <v>29</v>
      </c>
      <c r="I751" s="1">
        <f>Forecast_Data!K745</f>
        <v>1</v>
      </c>
      <c r="J751" s="1" t="str">
        <f>Forecast_Data!L745</f>
        <v>Phil Dawson</v>
      </c>
      <c r="K751" s="2">
        <f>$U$41+(VLOOKUP(J751,Estimates!$C$9:$F$35,4,FALSE)-$U$41)*VLOOKUP(J751,$T$45:$Z$80,5,FALSE)</f>
        <v>14.267488822096437</v>
      </c>
      <c r="L751" s="2">
        <f t="shared" si="54"/>
        <v>0.41460000000000008</v>
      </c>
      <c r="M751" s="13">
        <f t="shared" si="55"/>
        <v>0.96125708315889669</v>
      </c>
      <c r="N751" s="13">
        <f t="shared" si="56"/>
        <v>3.8742916841103314E-2</v>
      </c>
      <c r="O751" s="4">
        <f t="shared" si="57"/>
        <v>1.5010136053566468E-3</v>
      </c>
    </row>
    <row r="752" spans="1:15" x14ac:dyDescent="0.25">
      <c r="A752" s="1">
        <f>Forecast_Data!C746</f>
        <v>2014</v>
      </c>
      <c r="B752" s="1">
        <v>1</v>
      </c>
      <c r="C752" s="1">
        <f>Forecast_Data!E746</f>
        <v>0</v>
      </c>
      <c r="D752" s="1">
        <f>Forecast_Data!F746</f>
        <v>0</v>
      </c>
      <c r="E752" s="1">
        <f>Forecast_Data!G746</f>
        <v>0</v>
      </c>
      <c r="F752" s="1">
        <f>Forecast_Data!H746</f>
        <v>1</v>
      </c>
      <c r="G752" s="1">
        <f>Forecast_Data!I746</f>
        <v>0</v>
      </c>
      <c r="H752" s="1">
        <f>Forecast_Data!J746</f>
        <v>51</v>
      </c>
      <c r="I752" s="1">
        <f>Forecast_Data!K746</f>
        <v>1</v>
      </c>
      <c r="J752" s="1" t="str">
        <f>Forecast_Data!L746</f>
        <v>Phil Dawson</v>
      </c>
      <c r="K752" s="2">
        <f>$U$41+(VLOOKUP(J752,Estimates!$C$9:$F$35,4,FALSE)-$U$41)*VLOOKUP(J752,$T$45:$Z$80,5,FALSE)</f>
        <v>14.267488822096437</v>
      </c>
      <c r="L752" s="2">
        <f t="shared" si="54"/>
        <v>0.41460000000000008</v>
      </c>
      <c r="M752" s="13">
        <f t="shared" si="55"/>
        <v>0.68135096565479869</v>
      </c>
      <c r="N752" s="13">
        <f t="shared" si="56"/>
        <v>0.31864903434520131</v>
      </c>
      <c r="O752" s="4">
        <f t="shared" si="57"/>
        <v>0.10153720708912928</v>
      </c>
    </row>
    <row r="753" spans="1:15" x14ac:dyDescent="0.25">
      <c r="A753" s="1">
        <f>Forecast_Data!C747</f>
        <v>2014</v>
      </c>
      <c r="B753" s="1">
        <v>1</v>
      </c>
      <c r="C753" s="1">
        <f>Forecast_Data!E747</f>
        <v>0</v>
      </c>
      <c r="D753" s="1">
        <f>Forecast_Data!F747</f>
        <v>0</v>
      </c>
      <c r="E753" s="1">
        <f>Forecast_Data!G747</f>
        <v>0</v>
      </c>
      <c r="F753" s="1">
        <f>Forecast_Data!H747</f>
        <v>1</v>
      </c>
      <c r="G753" s="1">
        <f>Forecast_Data!I747</f>
        <v>0</v>
      </c>
      <c r="H753" s="1">
        <f>Forecast_Data!J747</f>
        <v>46</v>
      </c>
      <c r="I753" s="1">
        <f>Forecast_Data!K747</f>
        <v>1</v>
      </c>
      <c r="J753" s="1" t="str">
        <f>Forecast_Data!L747</f>
        <v>Phil Dawson</v>
      </c>
      <c r="K753" s="2">
        <f>$U$41+(VLOOKUP(J753,Estimates!$C$9:$F$35,4,FALSE)-$U$41)*VLOOKUP(J753,$T$45:$Z$80,5,FALSE)</f>
        <v>14.267488822096437</v>
      </c>
      <c r="L753" s="2">
        <f t="shared" si="54"/>
        <v>0.41460000000000008</v>
      </c>
      <c r="M753" s="13">
        <f t="shared" si="55"/>
        <v>0.78763913298864052</v>
      </c>
      <c r="N753" s="13">
        <f t="shared" si="56"/>
        <v>0.21236086701135948</v>
      </c>
      <c r="O753" s="4">
        <f t="shared" si="57"/>
        <v>4.5097137837816305E-2</v>
      </c>
    </row>
    <row r="754" spans="1:15" x14ac:dyDescent="0.25">
      <c r="A754" s="1">
        <f>Forecast_Data!C748</f>
        <v>2014</v>
      </c>
      <c r="B754" s="1">
        <v>1</v>
      </c>
      <c r="C754" s="1">
        <f>Forecast_Data!E748</f>
        <v>0</v>
      </c>
      <c r="D754" s="1">
        <f>Forecast_Data!F748</f>
        <v>0</v>
      </c>
      <c r="E754" s="1">
        <f>Forecast_Data!G748</f>
        <v>0</v>
      </c>
      <c r="F754" s="1">
        <f>Forecast_Data!H748</f>
        <v>1</v>
      </c>
      <c r="G754" s="1">
        <f>Forecast_Data!I748</f>
        <v>0</v>
      </c>
      <c r="H754" s="1">
        <f>Forecast_Data!J748</f>
        <v>31</v>
      </c>
      <c r="I754" s="1">
        <f>Forecast_Data!K748</f>
        <v>1</v>
      </c>
      <c r="J754" s="1" t="str">
        <f>Forecast_Data!L748</f>
        <v>Phil Dawson</v>
      </c>
      <c r="K754" s="2">
        <f>$U$41+(VLOOKUP(J754,Estimates!$C$9:$F$35,4,FALSE)-$U$41)*VLOOKUP(J754,$T$45:$Z$80,5,FALSE)</f>
        <v>14.267488822096437</v>
      </c>
      <c r="L754" s="2">
        <f t="shared" si="54"/>
        <v>0.41460000000000008</v>
      </c>
      <c r="M754" s="13">
        <f t="shared" si="55"/>
        <v>0.94862312622769074</v>
      </c>
      <c r="N754" s="13">
        <f t="shared" si="56"/>
        <v>5.1376873772309262E-2</v>
      </c>
      <c r="O754" s="4">
        <f t="shared" si="57"/>
        <v>2.6395831586157993E-3</v>
      </c>
    </row>
    <row r="755" spans="1:15" x14ac:dyDescent="0.25">
      <c r="A755" s="1">
        <f>Forecast_Data!C749</f>
        <v>2014</v>
      </c>
      <c r="B755" s="1">
        <v>1</v>
      </c>
      <c r="C755" s="1">
        <f>Forecast_Data!E749</f>
        <v>0</v>
      </c>
      <c r="D755" s="1">
        <f>Forecast_Data!F749</f>
        <v>0</v>
      </c>
      <c r="E755" s="1">
        <f>Forecast_Data!G749</f>
        <v>0</v>
      </c>
      <c r="F755" s="1">
        <f>Forecast_Data!H749</f>
        <v>1</v>
      </c>
      <c r="G755" s="1">
        <f>Forecast_Data!I749</f>
        <v>0</v>
      </c>
      <c r="H755" s="1">
        <f>Forecast_Data!J749</f>
        <v>31</v>
      </c>
      <c r="I755" s="1">
        <f>Forecast_Data!K749</f>
        <v>1</v>
      </c>
      <c r="J755" s="1" t="str">
        <f>Forecast_Data!L749</f>
        <v>Phil Dawson</v>
      </c>
      <c r="K755" s="2">
        <f>$U$41+(VLOOKUP(J755,Estimates!$C$9:$F$35,4,FALSE)-$U$41)*VLOOKUP(J755,$T$45:$Z$80,5,FALSE)</f>
        <v>14.267488822096437</v>
      </c>
      <c r="L755" s="2">
        <f t="shared" si="54"/>
        <v>0.41460000000000008</v>
      </c>
      <c r="M755" s="13">
        <f t="shared" si="55"/>
        <v>0.94862312622769074</v>
      </c>
      <c r="N755" s="13">
        <f t="shared" si="56"/>
        <v>5.1376873772309262E-2</v>
      </c>
      <c r="O755" s="4">
        <f t="shared" si="57"/>
        <v>2.6395831586157993E-3</v>
      </c>
    </row>
    <row r="756" spans="1:15" x14ac:dyDescent="0.25">
      <c r="A756" s="1">
        <f>Forecast_Data!C750</f>
        <v>2014</v>
      </c>
      <c r="B756" s="1">
        <v>1</v>
      </c>
      <c r="C756" s="1">
        <f>Forecast_Data!E750</f>
        <v>0</v>
      </c>
      <c r="D756" s="1">
        <f>Forecast_Data!F750</f>
        <v>0</v>
      </c>
      <c r="E756" s="1">
        <f>Forecast_Data!G750</f>
        <v>0</v>
      </c>
      <c r="F756" s="1">
        <f>Forecast_Data!H750</f>
        <v>1</v>
      </c>
      <c r="G756" s="1">
        <f>Forecast_Data!I750</f>
        <v>0</v>
      </c>
      <c r="H756" s="1">
        <f>Forecast_Data!J750</f>
        <v>55</v>
      </c>
      <c r="I756" s="1">
        <f>Forecast_Data!K750</f>
        <v>1</v>
      </c>
      <c r="J756" s="1" t="str">
        <f>Forecast_Data!L750</f>
        <v>Phil Dawson</v>
      </c>
      <c r="K756" s="2">
        <f>$U$41+(VLOOKUP(J756,Estimates!$C$9:$F$35,4,FALSE)-$U$41)*VLOOKUP(J756,$T$45:$Z$80,5,FALSE)</f>
        <v>14.267488822096437</v>
      </c>
      <c r="L756" s="2">
        <f t="shared" si="54"/>
        <v>0.41460000000000008</v>
      </c>
      <c r="M756" s="13">
        <f t="shared" si="55"/>
        <v>0.55315609615103334</v>
      </c>
      <c r="N756" s="13">
        <f t="shared" si="56"/>
        <v>0.44684390384896666</v>
      </c>
      <c r="O756" s="4">
        <f t="shared" si="57"/>
        <v>0.19966947440698457</v>
      </c>
    </row>
    <row r="757" spans="1:15" x14ac:dyDescent="0.25">
      <c r="A757" s="1">
        <f>Forecast_Data!C751</f>
        <v>2014</v>
      </c>
      <c r="B757" s="1">
        <v>1</v>
      </c>
      <c r="C757" s="1">
        <f>Forecast_Data!E751</f>
        <v>0</v>
      </c>
      <c r="D757" s="1">
        <f>Forecast_Data!F751</f>
        <v>0</v>
      </c>
      <c r="E757" s="1">
        <f>Forecast_Data!G751</f>
        <v>0</v>
      </c>
      <c r="F757" s="1">
        <f>Forecast_Data!H751</f>
        <v>1</v>
      </c>
      <c r="G757" s="1">
        <f>Forecast_Data!I751</f>
        <v>0</v>
      </c>
      <c r="H757" s="1">
        <f>Forecast_Data!J751</f>
        <v>52</v>
      </c>
      <c r="I757" s="1">
        <f>Forecast_Data!K751</f>
        <v>1</v>
      </c>
      <c r="J757" s="1" t="str">
        <f>Forecast_Data!L751</f>
        <v>Phil Dawson</v>
      </c>
      <c r="K757" s="2">
        <f>$U$41+(VLOOKUP(J757,Estimates!$C$9:$F$35,4,FALSE)-$U$41)*VLOOKUP(J757,$T$45:$Z$80,5,FALSE)</f>
        <v>14.267488822096437</v>
      </c>
      <c r="L757" s="2">
        <f t="shared" si="54"/>
        <v>0.41460000000000008</v>
      </c>
      <c r="M757" s="13">
        <f t="shared" si="55"/>
        <v>0.65345611268835113</v>
      </c>
      <c r="N757" s="13">
        <f t="shared" si="56"/>
        <v>0.34654388731164887</v>
      </c>
      <c r="O757" s="4">
        <f t="shared" si="57"/>
        <v>0.1200926658330688</v>
      </c>
    </row>
    <row r="758" spans="1:15" x14ac:dyDescent="0.25">
      <c r="A758" s="1">
        <f>Forecast_Data!C752</f>
        <v>2014</v>
      </c>
      <c r="B758" s="1">
        <v>1</v>
      </c>
      <c r="C758" s="1">
        <f>Forecast_Data!E752</f>
        <v>0</v>
      </c>
      <c r="D758" s="1">
        <f>Forecast_Data!F752</f>
        <v>0</v>
      </c>
      <c r="E758" s="1">
        <f>Forecast_Data!G752</f>
        <v>0</v>
      </c>
      <c r="F758" s="1">
        <f>Forecast_Data!H752</f>
        <v>1</v>
      </c>
      <c r="G758" s="1">
        <f>Forecast_Data!I752</f>
        <v>0</v>
      </c>
      <c r="H758" s="1">
        <f>Forecast_Data!J752</f>
        <v>27</v>
      </c>
      <c r="I758" s="1">
        <f>Forecast_Data!K752</f>
        <v>1</v>
      </c>
      <c r="J758" s="1" t="str">
        <f>Forecast_Data!L752</f>
        <v>Phil Dawson</v>
      </c>
      <c r="K758" s="2">
        <f>$U$41+(VLOOKUP(J758,Estimates!$C$9:$F$35,4,FALSE)-$U$41)*VLOOKUP(J758,$T$45:$Z$80,5,FALSE)</f>
        <v>14.267488822096437</v>
      </c>
      <c r="L758" s="2">
        <f t="shared" si="54"/>
        <v>0.41460000000000008</v>
      </c>
      <c r="M758" s="13">
        <f t="shared" si="55"/>
        <v>0.97190244831069195</v>
      </c>
      <c r="N758" s="13">
        <f t="shared" si="56"/>
        <v>2.8097551689308053E-2</v>
      </c>
      <c r="O758" s="4">
        <f t="shared" si="57"/>
        <v>7.8947241093333786E-4</v>
      </c>
    </row>
    <row r="759" spans="1:15" x14ac:dyDescent="0.25">
      <c r="A759" s="1">
        <f>Forecast_Data!C753</f>
        <v>2014</v>
      </c>
      <c r="B759" s="1">
        <v>1</v>
      </c>
      <c r="C759" s="1">
        <f>Forecast_Data!E753</f>
        <v>0</v>
      </c>
      <c r="D759" s="1">
        <f>Forecast_Data!F753</f>
        <v>0</v>
      </c>
      <c r="E759" s="1">
        <f>Forecast_Data!G753</f>
        <v>0</v>
      </c>
      <c r="F759" s="1">
        <f>Forecast_Data!H753</f>
        <v>1</v>
      </c>
      <c r="G759" s="1">
        <f>Forecast_Data!I753</f>
        <v>0</v>
      </c>
      <c r="H759" s="1">
        <f>Forecast_Data!J753</f>
        <v>30</v>
      </c>
      <c r="I759" s="1">
        <f>Forecast_Data!K753</f>
        <v>1</v>
      </c>
      <c r="J759" s="1" t="str">
        <f>Forecast_Data!L753</f>
        <v>Phil Dawson</v>
      </c>
      <c r="K759" s="2">
        <f>$U$41+(VLOOKUP(J759,Estimates!$C$9:$F$35,4,FALSE)-$U$41)*VLOOKUP(J759,$T$45:$Z$80,5,FALSE)</f>
        <v>14.267488822096437</v>
      </c>
      <c r="L759" s="2">
        <f t="shared" si="54"/>
        <v>0.41460000000000008</v>
      </c>
      <c r="M759" s="13">
        <f t="shared" si="55"/>
        <v>0.95518258877590467</v>
      </c>
      <c r="N759" s="13">
        <f t="shared" si="56"/>
        <v>4.4817411224095327E-2</v>
      </c>
      <c r="O759" s="4">
        <f t="shared" si="57"/>
        <v>2.0086003488296658E-3</v>
      </c>
    </row>
    <row r="760" spans="1:15" x14ac:dyDescent="0.25">
      <c r="A760" s="1">
        <f>Forecast_Data!C754</f>
        <v>2014</v>
      </c>
      <c r="B760" s="1">
        <v>1</v>
      </c>
      <c r="C760" s="1">
        <f>Forecast_Data!E754</f>
        <v>0</v>
      </c>
      <c r="D760" s="1">
        <f>Forecast_Data!F754</f>
        <v>0</v>
      </c>
      <c r="E760" s="1">
        <f>Forecast_Data!G754</f>
        <v>0</v>
      </c>
      <c r="F760" s="1">
        <f>Forecast_Data!H754</f>
        <v>1</v>
      </c>
      <c r="G760" s="1">
        <f>Forecast_Data!I754</f>
        <v>1</v>
      </c>
      <c r="H760" s="1">
        <f>Forecast_Data!J754</f>
        <v>51</v>
      </c>
      <c r="I760" s="1">
        <f>Forecast_Data!K754</f>
        <v>0</v>
      </c>
      <c r="J760" s="1" t="str">
        <f>Forecast_Data!L754</f>
        <v>Phil Dawson</v>
      </c>
      <c r="K760" s="2">
        <f>$U$41+(VLOOKUP(J760,Estimates!$C$9:$F$35,4,FALSE)-$U$41)*VLOOKUP(J760,$T$45:$Z$80,5,FALSE)</f>
        <v>14.267488822096437</v>
      </c>
      <c r="L760" s="2">
        <f t="shared" si="54"/>
        <v>0.41460000000000008</v>
      </c>
      <c r="M760" s="13">
        <f t="shared" si="55"/>
        <v>0.85057139918423508</v>
      </c>
      <c r="N760" s="13">
        <f t="shared" si="56"/>
        <v>-0.85057139918423508</v>
      </c>
      <c r="O760" s="4">
        <f t="shared" si="57"/>
        <v>0.7234717051102274</v>
      </c>
    </row>
    <row r="761" spans="1:15" x14ac:dyDescent="0.25">
      <c r="A761" s="1">
        <f>Forecast_Data!C755</f>
        <v>2014</v>
      </c>
      <c r="B761" s="1">
        <v>1</v>
      </c>
      <c r="C761" s="1">
        <f>Forecast_Data!E755</f>
        <v>0</v>
      </c>
      <c r="D761" s="1">
        <f>Forecast_Data!F755</f>
        <v>0</v>
      </c>
      <c r="E761" s="1">
        <f>Forecast_Data!G755</f>
        <v>0</v>
      </c>
      <c r="F761" s="1">
        <f>Forecast_Data!H755</f>
        <v>1</v>
      </c>
      <c r="G761" s="1">
        <f>Forecast_Data!I755</f>
        <v>1</v>
      </c>
      <c r="H761" s="1">
        <f>Forecast_Data!J755</f>
        <v>22</v>
      </c>
      <c r="I761" s="1">
        <f>Forecast_Data!K755</f>
        <v>1</v>
      </c>
      <c r="J761" s="1" t="str">
        <f>Forecast_Data!L755</f>
        <v>Phil Dawson</v>
      </c>
      <c r="K761" s="2">
        <f>$U$41+(VLOOKUP(J761,Estimates!$C$9:$F$35,4,FALSE)-$U$41)*VLOOKUP(J761,$T$45:$Z$80,5,FALSE)</f>
        <v>14.267488822096437</v>
      </c>
      <c r="L761" s="2">
        <f t="shared" si="54"/>
        <v>0.41460000000000008</v>
      </c>
      <c r="M761" s="13">
        <f t="shared" si="55"/>
        <v>0.99613133502197204</v>
      </c>
      <c r="N761" s="13">
        <f t="shared" si="56"/>
        <v>3.8686649780279581E-3</v>
      </c>
      <c r="O761" s="4">
        <f t="shared" si="57"/>
        <v>1.4966568712220062E-5</v>
      </c>
    </row>
    <row r="762" spans="1:15" x14ac:dyDescent="0.25">
      <c r="A762" s="1">
        <f>Forecast_Data!C756</f>
        <v>2014</v>
      </c>
      <c r="B762" s="1">
        <v>1</v>
      </c>
      <c r="C762" s="1">
        <f>Forecast_Data!E756</f>
        <v>0</v>
      </c>
      <c r="D762" s="1">
        <f>Forecast_Data!F756</f>
        <v>0</v>
      </c>
      <c r="E762" s="1">
        <f>Forecast_Data!G756</f>
        <v>0</v>
      </c>
      <c r="F762" s="1">
        <f>Forecast_Data!H756</f>
        <v>1</v>
      </c>
      <c r="G762" s="1">
        <f>Forecast_Data!I756</f>
        <v>0</v>
      </c>
      <c r="H762" s="1">
        <f>Forecast_Data!J756</f>
        <v>34</v>
      </c>
      <c r="I762" s="1">
        <f>Forecast_Data!K756</f>
        <v>1</v>
      </c>
      <c r="J762" s="1" t="str">
        <f>Forecast_Data!L756</f>
        <v>Phil Dawson</v>
      </c>
      <c r="K762" s="2">
        <f>$U$41+(VLOOKUP(J762,Estimates!$C$9:$F$35,4,FALSE)-$U$41)*VLOOKUP(J762,$T$45:$Z$80,5,FALSE)</f>
        <v>14.267488822096437</v>
      </c>
      <c r="L762" s="2">
        <f t="shared" si="54"/>
        <v>0.41460000000000008</v>
      </c>
      <c r="M762" s="13">
        <f t="shared" si="55"/>
        <v>0.92618057897366457</v>
      </c>
      <c r="N762" s="13">
        <f t="shared" si="56"/>
        <v>7.381942102633543E-2</v>
      </c>
      <c r="O762" s="4">
        <f t="shared" si="57"/>
        <v>5.4493069206633738E-3</v>
      </c>
    </row>
    <row r="763" spans="1:15" x14ac:dyDescent="0.25">
      <c r="A763" s="1">
        <f>Forecast_Data!C757</f>
        <v>2014</v>
      </c>
      <c r="B763" s="1">
        <v>1</v>
      </c>
      <c r="C763" s="1">
        <f>Forecast_Data!E757</f>
        <v>0</v>
      </c>
      <c r="D763" s="1">
        <f>Forecast_Data!F757</f>
        <v>0</v>
      </c>
      <c r="E763" s="1">
        <f>Forecast_Data!G757</f>
        <v>0</v>
      </c>
      <c r="F763" s="1">
        <f>Forecast_Data!H757</f>
        <v>1</v>
      </c>
      <c r="G763" s="1">
        <f>Forecast_Data!I757</f>
        <v>0</v>
      </c>
      <c r="H763" s="1">
        <f>Forecast_Data!J757</f>
        <v>55</v>
      </c>
      <c r="I763" s="1">
        <f>Forecast_Data!K757</f>
        <v>0</v>
      </c>
      <c r="J763" s="1" t="str">
        <f>Forecast_Data!L757</f>
        <v>Phil Dawson</v>
      </c>
      <c r="K763" s="2">
        <f>$U$41+(VLOOKUP(J763,Estimates!$C$9:$F$35,4,FALSE)-$U$41)*VLOOKUP(J763,$T$45:$Z$80,5,FALSE)</f>
        <v>14.267488822096437</v>
      </c>
      <c r="L763" s="2">
        <f t="shared" si="54"/>
        <v>0.41460000000000008</v>
      </c>
      <c r="M763" s="13">
        <f t="shared" si="55"/>
        <v>0.55315609615103334</v>
      </c>
      <c r="N763" s="13">
        <f t="shared" si="56"/>
        <v>-0.55315609615103334</v>
      </c>
      <c r="O763" s="4">
        <f t="shared" si="57"/>
        <v>0.30598166670905125</v>
      </c>
    </row>
    <row r="764" spans="1:15" x14ac:dyDescent="0.25">
      <c r="A764" s="1">
        <f>Forecast_Data!C758</f>
        <v>2014</v>
      </c>
      <c r="B764" s="1">
        <v>1</v>
      </c>
      <c r="C764" s="1">
        <f>Forecast_Data!E758</f>
        <v>0</v>
      </c>
      <c r="D764" s="1">
        <f>Forecast_Data!F758</f>
        <v>1</v>
      </c>
      <c r="E764" s="1">
        <f>Forecast_Data!G758</f>
        <v>0</v>
      </c>
      <c r="F764" s="1">
        <f>Forecast_Data!H758</f>
        <v>0</v>
      </c>
      <c r="G764" s="1">
        <f>Forecast_Data!I758</f>
        <v>0</v>
      </c>
      <c r="H764" s="1">
        <f>Forecast_Data!J758</f>
        <v>31</v>
      </c>
      <c r="I764" s="1">
        <f>Forecast_Data!K758</f>
        <v>1</v>
      </c>
      <c r="J764" s="1" t="str">
        <f>Forecast_Data!L758</f>
        <v>Phil Dawson</v>
      </c>
      <c r="K764" s="2">
        <f>$U$41+(VLOOKUP(J764,Estimates!$C$9:$F$35,4,FALSE)-$U$41)*VLOOKUP(J764,$T$45:$Z$80,5,FALSE)</f>
        <v>14.267488822096437</v>
      </c>
      <c r="L764" s="2">
        <f t="shared" si="54"/>
        <v>0.41460000000000008</v>
      </c>
      <c r="M764" s="13">
        <f t="shared" si="55"/>
        <v>0.94193265698001316</v>
      </c>
      <c r="N764" s="13">
        <f t="shared" si="56"/>
        <v>5.8067343019986839E-2</v>
      </c>
      <c r="O764" s="4">
        <f t="shared" si="57"/>
        <v>3.3718163254008141E-3</v>
      </c>
    </row>
    <row r="765" spans="1:15" x14ac:dyDescent="0.25">
      <c r="A765" s="1">
        <f>Forecast_Data!C759</f>
        <v>2014</v>
      </c>
      <c r="B765" s="1">
        <v>1</v>
      </c>
      <c r="C765" s="1">
        <f>Forecast_Data!E759</f>
        <v>0</v>
      </c>
      <c r="D765" s="1">
        <f>Forecast_Data!F759</f>
        <v>1</v>
      </c>
      <c r="E765" s="1">
        <f>Forecast_Data!G759</f>
        <v>0</v>
      </c>
      <c r="F765" s="1">
        <f>Forecast_Data!H759</f>
        <v>0</v>
      </c>
      <c r="G765" s="1">
        <f>Forecast_Data!I759</f>
        <v>0</v>
      </c>
      <c r="H765" s="1">
        <f>Forecast_Data!J759</f>
        <v>37</v>
      </c>
      <c r="I765" s="1">
        <f>Forecast_Data!K759</f>
        <v>1</v>
      </c>
      <c r="J765" s="1" t="str">
        <f>Forecast_Data!L759</f>
        <v>Phil Dawson</v>
      </c>
      <c r="K765" s="2">
        <f>$U$41+(VLOOKUP(J765,Estimates!$C$9:$F$35,4,FALSE)-$U$41)*VLOOKUP(J765,$T$45:$Z$80,5,FALSE)</f>
        <v>14.267488822096437</v>
      </c>
      <c r="L765" s="2">
        <f t="shared" si="54"/>
        <v>0.41460000000000008</v>
      </c>
      <c r="M765" s="13">
        <f t="shared" si="55"/>
        <v>0.88746063032877798</v>
      </c>
      <c r="N765" s="13">
        <f t="shared" si="56"/>
        <v>0.11253936967122202</v>
      </c>
      <c r="O765" s="4">
        <f t="shared" si="57"/>
        <v>1.2665109725995967E-2</v>
      </c>
    </row>
    <row r="766" spans="1:15" x14ac:dyDescent="0.25">
      <c r="A766" s="1">
        <f>Forecast_Data!C760</f>
        <v>2014</v>
      </c>
      <c r="B766" s="1">
        <v>1</v>
      </c>
      <c r="C766" s="1">
        <f>Forecast_Data!E760</f>
        <v>0</v>
      </c>
      <c r="D766" s="1">
        <f>Forecast_Data!F760</f>
        <v>1</v>
      </c>
      <c r="E766" s="1">
        <f>Forecast_Data!G760</f>
        <v>0</v>
      </c>
      <c r="F766" s="1">
        <f>Forecast_Data!H760</f>
        <v>0</v>
      </c>
      <c r="G766" s="1">
        <f>Forecast_Data!I760</f>
        <v>0</v>
      </c>
      <c r="H766" s="1">
        <f>Forecast_Data!J760</f>
        <v>44</v>
      </c>
      <c r="I766" s="1">
        <f>Forecast_Data!K760</f>
        <v>1</v>
      </c>
      <c r="J766" s="1" t="str">
        <f>Forecast_Data!L760</f>
        <v>Phil Dawson</v>
      </c>
      <c r="K766" s="2">
        <f>$U$41+(VLOOKUP(J766,Estimates!$C$9:$F$35,4,FALSE)-$U$41)*VLOOKUP(J766,$T$45:$Z$80,5,FALSE)</f>
        <v>14.267488822096437</v>
      </c>
      <c r="L766" s="2">
        <f t="shared" si="54"/>
        <v>0.41460000000000008</v>
      </c>
      <c r="M766" s="13">
        <f t="shared" si="55"/>
        <v>0.79870806420835405</v>
      </c>
      <c r="N766" s="13">
        <f t="shared" si="56"/>
        <v>0.20129193579164595</v>
      </c>
      <c r="O766" s="4">
        <f t="shared" si="57"/>
        <v>4.0518443414748112E-2</v>
      </c>
    </row>
    <row r="767" spans="1:15" x14ac:dyDescent="0.25">
      <c r="A767" s="1">
        <f>Forecast_Data!C761</f>
        <v>2014</v>
      </c>
      <c r="B767" s="1">
        <v>1</v>
      </c>
      <c r="C767" s="1">
        <f>Forecast_Data!E761</f>
        <v>0</v>
      </c>
      <c r="D767" s="1">
        <f>Forecast_Data!F761</f>
        <v>0</v>
      </c>
      <c r="E767" s="1">
        <f>Forecast_Data!G761</f>
        <v>0</v>
      </c>
      <c r="F767" s="1">
        <f>Forecast_Data!H761</f>
        <v>1</v>
      </c>
      <c r="G767" s="1">
        <f>Forecast_Data!I761</f>
        <v>0</v>
      </c>
      <c r="H767" s="1">
        <f>Forecast_Data!J761</f>
        <v>41</v>
      </c>
      <c r="I767" s="1">
        <f>Forecast_Data!K761</f>
        <v>1</v>
      </c>
      <c r="J767" s="1" t="str">
        <f>Forecast_Data!L761</f>
        <v>Phil Dawson</v>
      </c>
      <c r="K767" s="2">
        <f>$U$41+(VLOOKUP(J767,Estimates!$C$9:$F$35,4,FALSE)-$U$41)*VLOOKUP(J767,$T$45:$Z$80,5,FALSE)</f>
        <v>14.267488822096437</v>
      </c>
      <c r="L767" s="2">
        <f t="shared" si="54"/>
        <v>0.41460000000000008</v>
      </c>
      <c r="M767" s="13">
        <f t="shared" si="55"/>
        <v>0.8576145845401244</v>
      </c>
      <c r="N767" s="13">
        <f t="shared" si="56"/>
        <v>0.1423854154598756</v>
      </c>
      <c r="O767" s="4">
        <f t="shared" si="57"/>
        <v>2.0273606535681381E-2</v>
      </c>
    </row>
    <row r="768" spans="1:15" x14ac:dyDescent="0.25">
      <c r="A768" s="1">
        <f>Forecast_Data!C762</f>
        <v>2014</v>
      </c>
      <c r="B768" s="1">
        <v>1</v>
      </c>
      <c r="C768" s="1">
        <f>Forecast_Data!E762</f>
        <v>0</v>
      </c>
      <c r="D768" s="1">
        <f>Forecast_Data!F762</f>
        <v>0</v>
      </c>
      <c r="E768" s="1">
        <f>Forecast_Data!G762</f>
        <v>0</v>
      </c>
      <c r="F768" s="1">
        <f>Forecast_Data!H762</f>
        <v>1</v>
      </c>
      <c r="G768" s="1">
        <f>Forecast_Data!I762</f>
        <v>0</v>
      </c>
      <c r="H768" s="1">
        <f>Forecast_Data!J762</f>
        <v>40</v>
      </c>
      <c r="I768" s="1">
        <f>Forecast_Data!K762</f>
        <v>1</v>
      </c>
      <c r="J768" s="1" t="str">
        <f>Forecast_Data!L762</f>
        <v>Phil Dawson</v>
      </c>
      <c r="K768" s="2">
        <f>$U$41+(VLOOKUP(J768,Estimates!$C$9:$F$35,4,FALSE)-$U$41)*VLOOKUP(J768,$T$45:$Z$80,5,FALSE)</f>
        <v>14.267488822096437</v>
      </c>
      <c r="L768" s="2">
        <f t="shared" si="54"/>
        <v>0.41460000000000008</v>
      </c>
      <c r="M768" s="13">
        <f t="shared" si="55"/>
        <v>0.86902232140153879</v>
      </c>
      <c r="N768" s="13">
        <f t="shared" si="56"/>
        <v>0.13097767859846121</v>
      </c>
      <c r="O768" s="4">
        <f t="shared" si="57"/>
        <v>1.7155152291041805E-2</v>
      </c>
    </row>
    <row r="769" spans="1:15" x14ac:dyDescent="0.25">
      <c r="A769" s="1">
        <f>Forecast_Data!C763</f>
        <v>2014</v>
      </c>
      <c r="B769" s="1">
        <v>1</v>
      </c>
      <c r="C769" s="1">
        <f>Forecast_Data!E763</f>
        <v>0</v>
      </c>
      <c r="D769" s="1">
        <f>Forecast_Data!F763</f>
        <v>0</v>
      </c>
      <c r="E769" s="1">
        <f>Forecast_Data!G763</f>
        <v>0</v>
      </c>
      <c r="F769" s="1">
        <f>Forecast_Data!H763</f>
        <v>1</v>
      </c>
      <c r="G769" s="1">
        <f>Forecast_Data!I763</f>
        <v>0</v>
      </c>
      <c r="H769" s="1">
        <f>Forecast_Data!J763</f>
        <v>52</v>
      </c>
      <c r="I769" s="1">
        <f>Forecast_Data!K763</f>
        <v>1</v>
      </c>
      <c r="J769" s="1" t="str">
        <f>Forecast_Data!L763</f>
        <v>Phil Dawson</v>
      </c>
      <c r="K769" s="2">
        <f>$U$41+(VLOOKUP(J769,Estimates!$C$9:$F$35,4,FALSE)-$U$41)*VLOOKUP(J769,$T$45:$Z$80,5,FALSE)</f>
        <v>14.267488822096437</v>
      </c>
      <c r="L769" s="2">
        <f t="shared" si="54"/>
        <v>0.41460000000000008</v>
      </c>
      <c r="M769" s="13">
        <f t="shared" si="55"/>
        <v>0.65345611268835113</v>
      </c>
      <c r="N769" s="13">
        <f t="shared" si="56"/>
        <v>0.34654388731164887</v>
      </c>
      <c r="O769" s="4">
        <f t="shared" si="57"/>
        <v>0.1200926658330688</v>
      </c>
    </row>
    <row r="770" spans="1:15" x14ac:dyDescent="0.25">
      <c r="A770" s="1">
        <f>Forecast_Data!C764</f>
        <v>2014</v>
      </c>
      <c r="B770" s="1">
        <v>1</v>
      </c>
      <c r="C770" s="1">
        <f>Forecast_Data!E764</f>
        <v>0</v>
      </c>
      <c r="D770" s="1">
        <f>Forecast_Data!F764</f>
        <v>0</v>
      </c>
      <c r="E770" s="1">
        <f>Forecast_Data!G764</f>
        <v>0</v>
      </c>
      <c r="F770" s="1">
        <f>Forecast_Data!H764</f>
        <v>1</v>
      </c>
      <c r="G770" s="1">
        <f>Forecast_Data!I764</f>
        <v>0</v>
      </c>
      <c r="H770" s="1">
        <f>Forecast_Data!J764</f>
        <v>20</v>
      </c>
      <c r="I770" s="1">
        <f>Forecast_Data!K764</f>
        <v>1</v>
      </c>
      <c r="J770" s="1" t="str">
        <f>Forecast_Data!L764</f>
        <v>Phil Dawson</v>
      </c>
      <c r="K770" s="2">
        <f>$U$41+(VLOOKUP(J770,Estimates!$C$9:$F$35,4,FALSE)-$U$41)*VLOOKUP(J770,$T$45:$Z$80,5,FALSE)</f>
        <v>14.267488822096437</v>
      </c>
      <c r="L770" s="2">
        <f t="shared" si="54"/>
        <v>0.41460000000000008</v>
      </c>
      <c r="M770" s="13">
        <f t="shared" si="55"/>
        <v>0.99379914048444917</v>
      </c>
      <c r="N770" s="13">
        <f t="shared" si="56"/>
        <v>6.2008595155508273E-3</v>
      </c>
      <c r="O770" s="4">
        <f t="shared" si="57"/>
        <v>3.8450658731597243E-5</v>
      </c>
    </row>
    <row r="771" spans="1:15" x14ac:dyDescent="0.25">
      <c r="A771" s="1">
        <f>Forecast_Data!C765</f>
        <v>2014</v>
      </c>
      <c r="B771" s="1">
        <v>1</v>
      </c>
      <c r="C771" s="1">
        <f>Forecast_Data!E765</f>
        <v>0</v>
      </c>
      <c r="D771" s="1">
        <f>Forecast_Data!F765</f>
        <v>0</v>
      </c>
      <c r="E771" s="1">
        <f>Forecast_Data!G765</f>
        <v>0</v>
      </c>
      <c r="F771" s="1">
        <f>Forecast_Data!H765</f>
        <v>1</v>
      </c>
      <c r="G771" s="1">
        <f>Forecast_Data!I765</f>
        <v>0</v>
      </c>
      <c r="H771" s="1">
        <f>Forecast_Data!J765</f>
        <v>47</v>
      </c>
      <c r="I771" s="1">
        <f>Forecast_Data!K765</f>
        <v>0</v>
      </c>
      <c r="J771" s="1" t="str">
        <f>Forecast_Data!L765</f>
        <v>Phil Dawson</v>
      </c>
      <c r="K771" s="2">
        <f>$U$41+(VLOOKUP(J771,Estimates!$C$9:$F$35,4,FALSE)-$U$41)*VLOOKUP(J771,$T$45:$Z$80,5,FALSE)</f>
        <v>14.267488822096437</v>
      </c>
      <c r="L771" s="2">
        <f t="shared" si="54"/>
        <v>0.41460000000000008</v>
      </c>
      <c r="M771" s="13">
        <f t="shared" si="55"/>
        <v>0.77006131102068398</v>
      </c>
      <c r="N771" s="13">
        <f t="shared" si="56"/>
        <v>-0.77006131102068398</v>
      </c>
      <c r="O771" s="4">
        <f t="shared" si="57"/>
        <v>0.59299442273089453</v>
      </c>
    </row>
    <row r="772" spans="1:15" x14ac:dyDescent="0.25">
      <c r="A772" s="1">
        <f>Forecast_Data!C766</f>
        <v>2014</v>
      </c>
      <c r="B772" s="1">
        <v>1</v>
      </c>
      <c r="C772" s="1">
        <f>Forecast_Data!E766</f>
        <v>0</v>
      </c>
      <c r="D772" s="1">
        <f>Forecast_Data!F766</f>
        <v>0</v>
      </c>
      <c r="E772" s="1">
        <f>Forecast_Data!G766</f>
        <v>0</v>
      </c>
      <c r="F772" s="1">
        <f>Forecast_Data!H766</f>
        <v>1</v>
      </c>
      <c r="G772" s="1">
        <f>Forecast_Data!I766</f>
        <v>0</v>
      </c>
      <c r="H772" s="1">
        <f>Forecast_Data!J766</f>
        <v>60</v>
      </c>
      <c r="I772" s="1">
        <f>Forecast_Data!K766</f>
        <v>0</v>
      </c>
      <c r="J772" s="1" t="str">
        <f>Forecast_Data!L766</f>
        <v>Phil Dawson</v>
      </c>
      <c r="K772" s="2">
        <f>$U$41+(VLOOKUP(J772,Estimates!$C$9:$F$35,4,FALSE)-$U$41)*VLOOKUP(J772,$T$45:$Z$80,5,FALSE)</f>
        <v>14.267488822096437</v>
      </c>
      <c r="L772" s="2">
        <f t="shared" si="54"/>
        <v>0.41460000000000008</v>
      </c>
      <c r="M772" s="13">
        <f t="shared" si="55"/>
        <v>0.33730830680191021</v>
      </c>
      <c r="N772" s="13">
        <f t="shared" si="56"/>
        <v>-0.33730830680191021</v>
      </c>
      <c r="O772" s="4">
        <f t="shared" si="57"/>
        <v>0.11377689383757159</v>
      </c>
    </row>
    <row r="773" spans="1:15" x14ac:dyDescent="0.25">
      <c r="A773" s="1">
        <f>Forecast_Data!C767</f>
        <v>2014</v>
      </c>
      <c r="B773" s="1">
        <v>1</v>
      </c>
      <c r="C773" s="1">
        <f>Forecast_Data!E767</f>
        <v>0</v>
      </c>
      <c r="D773" s="1">
        <f>Forecast_Data!F767</f>
        <v>0</v>
      </c>
      <c r="E773" s="1">
        <f>Forecast_Data!G767</f>
        <v>0</v>
      </c>
      <c r="F773" s="1">
        <f>Forecast_Data!H767</f>
        <v>1</v>
      </c>
      <c r="G773" s="1">
        <f>Forecast_Data!I767</f>
        <v>0</v>
      </c>
      <c r="H773" s="1">
        <f>Forecast_Data!J767</f>
        <v>53</v>
      </c>
      <c r="I773" s="1">
        <f>Forecast_Data!K767</f>
        <v>1</v>
      </c>
      <c r="J773" s="1" t="str">
        <f>Forecast_Data!L767</f>
        <v>Phil Dawson</v>
      </c>
      <c r="K773" s="2">
        <f>$U$41+(VLOOKUP(J773,Estimates!$C$9:$F$35,4,FALSE)-$U$41)*VLOOKUP(J773,$T$45:$Z$80,5,FALSE)</f>
        <v>14.267488822096437</v>
      </c>
      <c r="L773" s="2">
        <f t="shared" si="54"/>
        <v>0.41460000000000008</v>
      </c>
      <c r="M773" s="13">
        <f t="shared" si="55"/>
        <v>0.62286587376960423</v>
      </c>
      <c r="N773" s="13">
        <f t="shared" si="56"/>
        <v>0.37713412623039577</v>
      </c>
      <c r="O773" s="4">
        <f t="shared" si="57"/>
        <v>0.1422301491675641</v>
      </c>
    </row>
    <row r="774" spans="1:15" x14ac:dyDescent="0.25">
      <c r="A774" s="1">
        <f>Forecast_Data!C768</f>
        <v>2014</v>
      </c>
      <c r="B774" s="1">
        <v>1</v>
      </c>
      <c r="C774" s="1">
        <f>Forecast_Data!E768</f>
        <v>0</v>
      </c>
      <c r="D774" s="1">
        <f>Forecast_Data!F768</f>
        <v>0</v>
      </c>
      <c r="E774" s="1">
        <f>Forecast_Data!G768</f>
        <v>0</v>
      </c>
      <c r="F774" s="1">
        <f>Forecast_Data!H768</f>
        <v>1</v>
      </c>
      <c r="G774" s="1">
        <f>Forecast_Data!I768</f>
        <v>0</v>
      </c>
      <c r="H774" s="1">
        <f>Forecast_Data!J768</f>
        <v>37</v>
      </c>
      <c r="I774" s="1">
        <f>Forecast_Data!K768</f>
        <v>1</v>
      </c>
      <c r="J774" s="1" t="str">
        <f>Forecast_Data!L768</f>
        <v>Phil Dawson</v>
      </c>
      <c r="K774" s="2">
        <f>$U$41+(VLOOKUP(J774,Estimates!$C$9:$F$35,4,FALSE)-$U$41)*VLOOKUP(J774,$T$45:$Z$80,5,FALSE)</f>
        <v>14.267488822096437</v>
      </c>
      <c r="L774" s="2">
        <f t="shared" si="54"/>
        <v>0.41460000000000008</v>
      </c>
      <c r="M774" s="13">
        <f t="shared" si="55"/>
        <v>0.8997594034161982</v>
      </c>
      <c r="N774" s="13">
        <f t="shared" si="56"/>
        <v>0.1002405965838018</v>
      </c>
      <c r="O774" s="4">
        <f t="shared" si="57"/>
        <v>1.0048177203476496E-2</v>
      </c>
    </row>
    <row r="775" spans="1:15" x14ac:dyDescent="0.25">
      <c r="A775" s="1">
        <f>Forecast_Data!C769</f>
        <v>2015</v>
      </c>
      <c r="B775" s="1">
        <v>1</v>
      </c>
      <c r="C775" s="1">
        <f>Forecast_Data!E769</f>
        <v>0</v>
      </c>
      <c r="D775" s="1">
        <f>Forecast_Data!F769</f>
        <v>0</v>
      </c>
      <c r="E775" s="1">
        <f>Forecast_Data!G769</f>
        <v>0</v>
      </c>
      <c r="F775" s="1">
        <f>Forecast_Data!H769</f>
        <v>1</v>
      </c>
      <c r="G775" s="1">
        <f>Forecast_Data!I769</f>
        <v>0</v>
      </c>
      <c r="H775" s="1">
        <f>Forecast_Data!J769</f>
        <v>28</v>
      </c>
      <c r="I775" s="1">
        <f>Forecast_Data!K769</f>
        <v>0</v>
      </c>
      <c r="J775" s="1" t="str">
        <f>Forecast_Data!L769</f>
        <v>Phil Dawson</v>
      </c>
      <c r="K775" s="2">
        <f>$U$41+(VLOOKUP(J775,Estimates!$C$9:$F$35,4,FALSE)-$U$41)*VLOOKUP(J775,$T$45:$Z$80,5,FALSE)</f>
        <v>14.267488822096437</v>
      </c>
      <c r="L775" s="2">
        <f t="shared" si="54"/>
        <v>0.45660000000000001</v>
      </c>
      <c r="M775" s="13">
        <f t="shared" si="55"/>
        <v>0.96815414908149933</v>
      </c>
      <c r="N775" s="13">
        <f t="shared" si="56"/>
        <v>-0.96815414908149933</v>
      </c>
      <c r="O775" s="4">
        <f t="shared" si="57"/>
        <v>0.93732245638372202</v>
      </c>
    </row>
    <row r="776" spans="1:15" x14ac:dyDescent="0.25">
      <c r="A776" s="1">
        <f>Forecast_Data!C770</f>
        <v>2015</v>
      </c>
      <c r="B776" s="1">
        <v>1</v>
      </c>
      <c r="C776" s="1">
        <f>Forecast_Data!E770</f>
        <v>0</v>
      </c>
      <c r="D776" s="1">
        <f>Forecast_Data!F770</f>
        <v>0</v>
      </c>
      <c r="E776" s="1">
        <f>Forecast_Data!G770</f>
        <v>0</v>
      </c>
      <c r="F776" s="1">
        <f>Forecast_Data!H770</f>
        <v>1</v>
      </c>
      <c r="G776" s="1">
        <f>Forecast_Data!I770</f>
        <v>0</v>
      </c>
      <c r="H776" s="1">
        <f>Forecast_Data!J770</f>
        <v>30</v>
      </c>
      <c r="I776" s="1">
        <f>Forecast_Data!K770</f>
        <v>1</v>
      </c>
      <c r="J776" s="1" t="str">
        <f>Forecast_Data!L770</f>
        <v>Phil Dawson</v>
      </c>
      <c r="K776" s="2">
        <f>$U$41+(VLOOKUP(J776,Estimates!$C$9:$F$35,4,FALSE)-$U$41)*VLOOKUP(J776,$T$45:$Z$80,5,FALSE)</f>
        <v>14.267488822096437</v>
      </c>
      <c r="L776" s="2">
        <f t="shared" si="54"/>
        <v>0.45660000000000001</v>
      </c>
      <c r="M776" s="13">
        <f t="shared" si="55"/>
        <v>0.9569465762067918</v>
      </c>
      <c r="N776" s="13">
        <f t="shared" si="56"/>
        <v>4.3053423793208201E-2</v>
      </c>
      <c r="O776" s="4">
        <f t="shared" si="57"/>
        <v>1.8535973003175861E-3</v>
      </c>
    </row>
    <row r="777" spans="1:15" x14ac:dyDescent="0.25">
      <c r="A777" s="1">
        <f>Forecast_Data!C771</f>
        <v>2015</v>
      </c>
      <c r="B777" s="1">
        <v>1</v>
      </c>
      <c r="C777" s="1">
        <f>Forecast_Data!E771</f>
        <v>0</v>
      </c>
      <c r="D777" s="1">
        <f>Forecast_Data!F771</f>
        <v>0</v>
      </c>
      <c r="E777" s="1">
        <f>Forecast_Data!G771</f>
        <v>0</v>
      </c>
      <c r="F777" s="1">
        <f>Forecast_Data!H771</f>
        <v>1</v>
      </c>
      <c r="G777" s="1">
        <f>Forecast_Data!I771</f>
        <v>0</v>
      </c>
      <c r="H777" s="1">
        <f>Forecast_Data!J771</f>
        <v>25</v>
      </c>
      <c r="I777" s="1">
        <f>Forecast_Data!K771</f>
        <v>1</v>
      </c>
      <c r="J777" s="1" t="str">
        <f>Forecast_Data!L771</f>
        <v>Phil Dawson</v>
      </c>
      <c r="K777" s="2">
        <f>$U$41+(VLOOKUP(J777,Estimates!$C$9:$F$35,4,FALSE)-$U$41)*VLOOKUP(J777,$T$45:$Z$80,5,FALSE)</f>
        <v>14.267488822096437</v>
      </c>
      <c r="L777" s="2">
        <f t="shared" ref="L777:L840" si="58">IF(A777=2012,$A$5,IF(A777=2013,$B$5,IF(A777=2014,$C$5,$D$5)))</f>
        <v>0.45660000000000001</v>
      </c>
      <c r="M777" s="13">
        <f t="shared" ref="M777:M840" si="59">1/(1+EXP(-(SUMPRODUCT($A$3:$G$3,B777:H777)+$H$3*H777^2+$I$3*H777^3+K777+L777)))</f>
        <v>0.98129773951896027</v>
      </c>
      <c r="N777" s="13">
        <f t="shared" ref="N777:N840" si="60">I777-M777</f>
        <v>1.8702260481039734E-2</v>
      </c>
      <c r="O777" s="4">
        <f t="shared" ref="O777:O840" si="61">N777^2</f>
        <v>3.4977454710066058E-4</v>
      </c>
    </row>
    <row r="778" spans="1:15" x14ac:dyDescent="0.25">
      <c r="A778" s="1">
        <f>Forecast_Data!C772</f>
        <v>2015</v>
      </c>
      <c r="B778" s="1">
        <v>1</v>
      </c>
      <c r="C778" s="1">
        <f>Forecast_Data!E772</f>
        <v>0</v>
      </c>
      <c r="D778" s="1">
        <f>Forecast_Data!F772</f>
        <v>0</v>
      </c>
      <c r="E778" s="1">
        <f>Forecast_Data!G772</f>
        <v>1</v>
      </c>
      <c r="F778" s="1">
        <f>Forecast_Data!H772</f>
        <v>1</v>
      </c>
      <c r="G778" s="1">
        <f>Forecast_Data!I772</f>
        <v>0</v>
      </c>
      <c r="H778" s="1">
        <f>Forecast_Data!J772</f>
        <v>47</v>
      </c>
      <c r="I778" s="1">
        <f>Forecast_Data!K772</f>
        <v>1</v>
      </c>
      <c r="J778" s="1" t="str">
        <f>Forecast_Data!L772</f>
        <v>Phil Dawson</v>
      </c>
      <c r="K778" s="2">
        <f>$U$41+(VLOOKUP(J778,Estimates!$C$9:$F$35,4,FALSE)-$U$41)*VLOOKUP(J778,$T$45:$Z$80,5,FALSE)</f>
        <v>14.267488822096437</v>
      </c>
      <c r="L778" s="2">
        <f t="shared" si="58"/>
        <v>0.45660000000000001</v>
      </c>
      <c r="M778" s="13">
        <f t="shared" si="59"/>
        <v>0.74089838170214606</v>
      </c>
      <c r="N778" s="13">
        <f t="shared" si="60"/>
        <v>0.25910161829785394</v>
      </c>
      <c r="O778" s="4">
        <f t="shared" si="61"/>
        <v>6.7133648604566803E-2</v>
      </c>
    </row>
    <row r="779" spans="1:15" x14ac:dyDescent="0.25">
      <c r="A779" s="1">
        <f>Forecast_Data!C773</f>
        <v>2015</v>
      </c>
      <c r="B779" s="1">
        <v>1</v>
      </c>
      <c r="C779" s="1">
        <f>Forecast_Data!E773</f>
        <v>0</v>
      </c>
      <c r="D779" s="1">
        <f>Forecast_Data!F773</f>
        <v>0</v>
      </c>
      <c r="E779" s="1">
        <f>Forecast_Data!G773</f>
        <v>0</v>
      </c>
      <c r="F779" s="1">
        <f>Forecast_Data!H773</f>
        <v>1</v>
      </c>
      <c r="G779" s="1">
        <f>Forecast_Data!I773</f>
        <v>0</v>
      </c>
      <c r="H779" s="1">
        <f>Forecast_Data!J773</f>
        <v>33</v>
      </c>
      <c r="I779" s="1">
        <f>Forecast_Data!K773</f>
        <v>1</v>
      </c>
      <c r="J779" s="1" t="str">
        <f>Forecast_Data!L773</f>
        <v>Phil Dawson</v>
      </c>
      <c r="K779" s="2">
        <f>$U$41+(VLOOKUP(J779,Estimates!$C$9:$F$35,4,FALSE)-$U$41)*VLOOKUP(J779,$T$45:$Z$80,5,FALSE)</f>
        <v>14.267488822096437</v>
      </c>
      <c r="L779" s="2">
        <f t="shared" si="58"/>
        <v>0.45660000000000001</v>
      </c>
      <c r="M779" s="13">
        <f t="shared" si="59"/>
        <v>0.93664737852265667</v>
      </c>
      <c r="N779" s="13">
        <f t="shared" si="60"/>
        <v>6.3352621477343329E-2</v>
      </c>
      <c r="O779" s="4">
        <f t="shared" si="61"/>
        <v>4.0135546480515429E-3</v>
      </c>
    </row>
    <row r="780" spans="1:15" x14ac:dyDescent="0.25">
      <c r="A780" s="1">
        <f>Forecast_Data!C774</f>
        <v>2015</v>
      </c>
      <c r="B780" s="1">
        <v>1</v>
      </c>
      <c r="C780" s="1">
        <f>Forecast_Data!E774</f>
        <v>0</v>
      </c>
      <c r="D780" s="1">
        <f>Forecast_Data!F774</f>
        <v>0</v>
      </c>
      <c r="E780" s="1">
        <f>Forecast_Data!G774</f>
        <v>0</v>
      </c>
      <c r="F780" s="1">
        <f>Forecast_Data!H774</f>
        <v>0</v>
      </c>
      <c r="G780" s="1">
        <f>Forecast_Data!I774</f>
        <v>0</v>
      </c>
      <c r="H780" s="1">
        <f>Forecast_Data!J774</f>
        <v>43</v>
      </c>
      <c r="I780" s="1">
        <f>Forecast_Data!K774</f>
        <v>1</v>
      </c>
      <c r="J780" s="1" t="str">
        <f>Forecast_Data!L774</f>
        <v>Phil Dawson</v>
      </c>
      <c r="K780" s="2">
        <f>$U$41+(VLOOKUP(J780,Estimates!$C$9:$F$35,4,FALSE)-$U$41)*VLOOKUP(J780,$T$45:$Z$80,5,FALSE)</f>
        <v>14.267488822096437</v>
      </c>
      <c r="L780" s="2">
        <f t="shared" si="58"/>
        <v>0.45660000000000001</v>
      </c>
      <c r="M780" s="13">
        <f t="shared" si="59"/>
        <v>0.86749348487023292</v>
      </c>
      <c r="N780" s="13">
        <f t="shared" si="60"/>
        <v>0.13250651512976708</v>
      </c>
      <c r="O780" s="4">
        <f t="shared" si="61"/>
        <v>1.7557976551835192E-2</v>
      </c>
    </row>
    <row r="781" spans="1:15" x14ac:dyDescent="0.25">
      <c r="A781" s="1">
        <f>Forecast_Data!C775</f>
        <v>2015</v>
      </c>
      <c r="B781" s="1">
        <v>1</v>
      </c>
      <c r="C781" s="1">
        <f>Forecast_Data!E775</f>
        <v>0</v>
      </c>
      <c r="D781" s="1">
        <f>Forecast_Data!F775</f>
        <v>0</v>
      </c>
      <c r="E781" s="1">
        <f>Forecast_Data!G775</f>
        <v>0</v>
      </c>
      <c r="F781" s="1">
        <f>Forecast_Data!H775</f>
        <v>0</v>
      </c>
      <c r="G781" s="1">
        <f>Forecast_Data!I775</f>
        <v>0</v>
      </c>
      <c r="H781" s="1">
        <f>Forecast_Data!J775</f>
        <v>22</v>
      </c>
      <c r="I781" s="1">
        <f>Forecast_Data!K775</f>
        <v>1</v>
      </c>
      <c r="J781" s="1" t="str">
        <f>Forecast_Data!L775</f>
        <v>Phil Dawson</v>
      </c>
      <c r="K781" s="2">
        <f>$U$41+(VLOOKUP(J781,Estimates!$C$9:$F$35,4,FALSE)-$U$41)*VLOOKUP(J781,$T$45:$Z$80,5,FALSE)</f>
        <v>14.267488822096437</v>
      </c>
      <c r="L781" s="2">
        <f t="shared" si="58"/>
        <v>0.45660000000000001</v>
      </c>
      <c r="M781" s="13">
        <f t="shared" si="59"/>
        <v>0.99220799540602744</v>
      </c>
      <c r="N781" s="13">
        <f t="shared" si="60"/>
        <v>7.7920045939725568E-3</v>
      </c>
      <c r="O781" s="4">
        <f t="shared" si="61"/>
        <v>6.071533559248943E-5</v>
      </c>
    </row>
    <row r="782" spans="1:15" x14ac:dyDescent="0.25">
      <c r="A782" s="1">
        <f>Forecast_Data!C776</f>
        <v>2015</v>
      </c>
      <c r="B782" s="1">
        <v>1</v>
      </c>
      <c r="C782" s="1">
        <f>Forecast_Data!E776</f>
        <v>0</v>
      </c>
      <c r="D782" s="1">
        <f>Forecast_Data!F776</f>
        <v>0</v>
      </c>
      <c r="E782" s="1">
        <f>Forecast_Data!G776</f>
        <v>0</v>
      </c>
      <c r="F782" s="1">
        <f>Forecast_Data!H776</f>
        <v>1</v>
      </c>
      <c r="G782" s="1">
        <f>Forecast_Data!I776</f>
        <v>0</v>
      </c>
      <c r="H782" s="1">
        <f>Forecast_Data!J776</f>
        <v>53</v>
      </c>
      <c r="I782" s="1">
        <f>Forecast_Data!K776</f>
        <v>1</v>
      </c>
      <c r="J782" s="1" t="str">
        <f>Forecast_Data!L776</f>
        <v>Phil Dawson</v>
      </c>
      <c r="K782" s="2">
        <f>$U$41+(VLOOKUP(J782,Estimates!$C$9:$F$35,4,FALSE)-$U$41)*VLOOKUP(J782,$T$45:$Z$80,5,FALSE)</f>
        <v>14.267488822096437</v>
      </c>
      <c r="L782" s="2">
        <f t="shared" si="58"/>
        <v>0.45660000000000001</v>
      </c>
      <c r="M782" s="13">
        <f t="shared" si="59"/>
        <v>0.6326797549823252</v>
      </c>
      <c r="N782" s="13">
        <f t="shared" si="60"/>
        <v>0.3673202450176748</v>
      </c>
      <c r="O782" s="4">
        <f t="shared" si="61"/>
        <v>0.13492416239984464</v>
      </c>
    </row>
    <row r="783" spans="1:15" x14ac:dyDescent="0.25">
      <c r="A783" s="1">
        <f>Forecast_Data!C777</f>
        <v>2015</v>
      </c>
      <c r="B783" s="1">
        <v>1</v>
      </c>
      <c r="C783" s="1">
        <f>Forecast_Data!E777</f>
        <v>0</v>
      </c>
      <c r="D783" s="1">
        <f>Forecast_Data!F777</f>
        <v>0</v>
      </c>
      <c r="E783" s="1">
        <f>Forecast_Data!G777</f>
        <v>0</v>
      </c>
      <c r="F783" s="1">
        <f>Forecast_Data!H777</f>
        <v>1</v>
      </c>
      <c r="G783" s="1">
        <f>Forecast_Data!I777</f>
        <v>0</v>
      </c>
      <c r="H783" s="1">
        <f>Forecast_Data!J777</f>
        <v>31</v>
      </c>
      <c r="I783" s="1">
        <f>Forecast_Data!K777</f>
        <v>1</v>
      </c>
      <c r="J783" s="1" t="str">
        <f>Forecast_Data!L777</f>
        <v>Phil Dawson</v>
      </c>
      <c r="K783" s="2">
        <f>$U$41+(VLOOKUP(J783,Estimates!$C$9:$F$35,4,FALSE)-$U$41)*VLOOKUP(J783,$T$45:$Z$80,5,FALSE)</f>
        <v>14.267488822096437</v>
      </c>
      <c r="L783" s="2">
        <f t="shared" si="58"/>
        <v>0.45660000000000001</v>
      </c>
      <c r="M783" s="13">
        <f t="shared" si="59"/>
        <v>0.95063194660783457</v>
      </c>
      <c r="N783" s="13">
        <f t="shared" si="60"/>
        <v>4.9368053392165434E-2</v>
      </c>
      <c r="O783" s="4">
        <f t="shared" si="61"/>
        <v>2.4372046957316972E-3</v>
      </c>
    </row>
    <row r="784" spans="1:15" x14ac:dyDescent="0.25">
      <c r="A784" s="1">
        <f>Forecast_Data!C778</f>
        <v>2015</v>
      </c>
      <c r="B784" s="1">
        <v>1</v>
      </c>
      <c r="C784" s="1">
        <f>Forecast_Data!E778</f>
        <v>0</v>
      </c>
      <c r="D784" s="1">
        <f>Forecast_Data!F778</f>
        <v>0</v>
      </c>
      <c r="E784" s="1">
        <f>Forecast_Data!G778</f>
        <v>0</v>
      </c>
      <c r="F784" s="1">
        <f>Forecast_Data!H778</f>
        <v>1</v>
      </c>
      <c r="G784" s="1">
        <f>Forecast_Data!I778</f>
        <v>0</v>
      </c>
      <c r="H784" s="1">
        <f>Forecast_Data!J778</f>
        <v>26</v>
      </c>
      <c r="I784" s="1">
        <f>Forecast_Data!K778</f>
        <v>1</v>
      </c>
      <c r="J784" s="1" t="str">
        <f>Forecast_Data!L778</f>
        <v>Phil Dawson</v>
      </c>
      <c r="K784" s="2">
        <f>$U$41+(VLOOKUP(J784,Estimates!$C$9:$F$35,4,FALSE)-$U$41)*VLOOKUP(J784,$T$45:$Z$80,5,FALSE)</f>
        <v>14.267488822096437</v>
      </c>
      <c r="L784" s="2">
        <f t="shared" si="58"/>
        <v>0.45660000000000001</v>
      </c>
      <c r="M784" s="13">
        <f t="shared" si="59"/>
        <v>0.97740685906579505</v>
      </c>
      <c r="N784" s="13">
        <f t="shared" si="60"/>
        <v>2.2593140934204947E-2</v>
      </c>
      <c r="O784" s="4">
        <f t="shared" si="61"/>
        <v>5.1045001727284718E-4</v>
      </c>
    </row>
    <row r="785" spans="1:15" x14ac:dyDescent="0.25">
      <c r="A785" s="1">
        <f>Forecast_Data!C779</f>
        <v>2015</v>
      </c>
      <c r="B785" s="1">
        <v>1</v>
      </c>
      <c r="C785" s="1">
        <f>Forecast_Data!E779</f>
        <v>0</v>
      </c>
      <c r="D785" s="1">
        <f>Forecast_Data!F779</f>
        <v>0</v>
      </c>
      <c r="E785" s="1">
        <f>Forecast_Data!G779</f>
        <v>0</v>
      </c>
      <c r="F785" s="1">
        <f>Forecast_Data!H779</f>
        <v>1</v>
      </c>
      <c r="G785" s="1">
        <f>Forecast_Data!I779</f>
        <v>0</v>
      </c>
      <c r="H785" s="1">
        <f>Forecast_Data!J779</f>
        <v>42</v>
      </c>
      <c r="I785" s="1">
        <f>Forecast_Data!K779</f>
        <v>1</v>
      </c>
      <c r="J785" s="1" t="str">
        <f>Forecast_Data!L779</f>
        <v>Phil Dawson</v>
      </c>
      <c r="K785" s="2">
        <f>$U$41+(VLOOKUP(J785,Estimates!$C$9:$F$35,4,FALSE)-$U$41)*VLOOKUP(J785,$T$45:$Z$80,5,FALSE)</f>
        <v>14.267488822096437</v>
      </c>
      <c r="L785" s="2">
        <f t="shared" si="58"/>
        <v>0.45660000000000001</v>
      </c>
      <c r="M785" s="13">
        <f t="shared" si="59"/>
        <v>0.85090772881897359</v>
      </c>
      <c r="N785" s="13">
        <f t="shared" si="60"/>
        <v>0.14909227118102641</v>
      </c>
      <c r="O785" s="4">
        <f t="shared" si="61"/>
        <v>2.222850532591672E-2</v>
      </c>
    </row>
    <row r="786" spans="1:15" x14ac:dyDescent="0.25">
      <c r="A786" s="1">
        <f>Forecast_Data!C780</f>
        <v>2015</v>
      </c>
      <c r="B786" s="1">
        <v>1</v>
      </c>
      <c r="C786" s="1">
        <f>Forecast_Data!E780</f>
        <v>0</v>
      </c>
      <c r="D786" s="1">
        <f>Forecast_Data!F780</f>
        <v>0</v>
      </c>
      <c r="E786" s="1">
        <f>Forecast_Data!G780</f>
        <v>0</v>
      </c>
      <c r="F786" s="1">
        <f>Forecast_Data!H780</f>
        <v>1</v>
      </c>
      <c r="G786" s="1">
        <f>Forecast_Data!I780</f>
        <v>0</v>
      </c>
      <c r="H786" s="1">
        <f>Forecast_Data!J780</f>
        <v>35</v>
      </c>
      <c r="I786" s="1">
        <f>Forecast_Data!K780</f>
        <v>1</v>
      </c>
      <c r="J786" s="1" t="str">
        <f>Forecast_Data!L780</f>
        <v>Phil Dawson</v>
      </c>
      <c r="K786" s="2">
        <f>$U$41+(VLOOKUP(J786,Estimates!$C$9:$F$35,4,FALSE)-$U$41)*VLOOKUP(J786,$T$45:$Z$80,5,FALSE)</f>
        <v>14.267488822096437</v>
      </c>
      <c r="L786" s="2">
        <f t="shared" si="58"/>
        <v>0.45660000000000001</v>
      </c>
      <c r="M786" s="13">
        <f t="shared" si="59"/>
        <v>0.92092810453594076</v>
      </c>
      <c r="N786" s="13">
        <f t="shared" si="60"/>
        <v>7.9071895464059239E-2</v>
      </c>
      <c r="O786" s="4">
        <f t="shared" si="61"/>
        <v>6.2523646522791116E-3</v>
      </c>
    </row>
    <row r="787" spans="1:15" x14ac:dyDescent="0.25">
      <c r="A787" s="1">
        <f>Forecast_Data!C781</f>
        <v>2015</v>
      </c>
      <c r="B787" s="1">
        <v>1</v>
      </c>
      <c r="C787" s="1">
        <f>Forecast_Data!E781</f>
        <v>0</v>
      </c>
      <c r="D787" s="1">
        <f>Forecast_Data!F781</f>
        <v>0</v>
      </c>
      <c r="E787" s="1">
        <f>Forecast_Data!G781</f>
        <v>0</v>
      </c>
      <c r="F787" s="1">
        <f>Forecast_Data!H781</f>
        <v>1</v>
      </c>
      <c r="G787" s="1">
        <f>Forecast_Data!I781</f>
        <v>0</v>
      </c>
      <c r="H787" s="1">
        <f>Forecast_Data!J781</f>
        <v>44</v>
      </c>
      <c r="I787" s="1">
        <f>Forecast_Data!K781</f>
        <v>1</v>
      </c>
      <c r="J787" s="1" t="str">
        <f>Forecast_Data!L781</f>
        <v>Phil Dawson</v>
      </c>
      <c r="K787" s="2">
        <f>$U$41+(VLOOKUP(J787,Estimates!$C$9:$F$35,4,FALSE)-$U$41)*VLOOKUP(J787,$T$45:$Z$80,5,FALSE)</f>
        <v>14.267488822096437</v>
      </c>
      <c r="L787" s="2">
        <f t="shared" si="58"/>
        <v>0.45660000000000001</v>
      </c>
      <c r="M787" s="13">
        <f t="shared" si="59"/>
        <v>0.82487506718758397</v>
      </c>
      <c r="N787" s="13">
        <f t="shared" si="60"/>
        <v>0.17512493281241603</v>
      </c>
      <c r="O787" s="4">
        <f t="shared" si="61"/>
        <v>3.0668742092553231E-2</v>
      </c>
    </row>
    <row r="788" spans="1:15" x14ac:dyDescent="0.25">
      <c r="A788" s="1">
        <f>Forecast_Data!C782</f>
        <v>2015</v>
      </c>
      <c r="B788" s="1">
        <v>1</v>
      </c>
      <c r="C788" s="1">
        <f>Forecast_Data!E782</f>
        <v>0</v>
      </c>
      <c r="D788" s="1">
        <f>Forecast_Data!F782</f>
        <v>1</v>
      </c>
      <c r="E788" s="1">
        <f>Forecast_Data!G782</f>
        <v>0</v>
      </c>
      <c r="F788" s="1">
        <f>Forecast_Data!H782</f>
        <v>0</v>
      </c>
      <c r="G788" s="1">
        <f>Forecast_Data!I782</f>
        <v>0</v>
      </c>
      <c r="H788" s="1">
        <f>Forecast_Data!J782</f>
        <v>27</v>
      </c>
      <c r="I788" s="1">
        <f>Forecast_Data!K782</f>
        <v>1</v>
      </c>
      <c r="J788" s="1" t="str">
        <f>Forecast_Data!L782</f>
        <v>Phil Dawson</v>
      </c>
      <c r="K788" s="2">
        <f>$U$41+(VLOOKUP(J788,Estimates!$C$9:$F$35,4,FALSE)-$U$41)*VLOOKUP(J788,$T$45:$Z$80,5,FALSE)</f>
        <v>14.267488822096437</v>
      </c>
      <c r="L788" s="2">
        <f t="shared" si="58"/>
        <v>0.45660000000000001</v>
      </c>
      <c r="M788" s="13">
        <f t="shared" si="59"/>
        <v>0.96941194003695053</v>
      </c>
      <c r="N788" s="13">
        <f t="shared" si="60"/>
        <v>3.0588059963049474E-2</v>
      </c>
      <c r="O788" s="4">
        <f t="shared" si="61"/>
        <v>9.3562941230311016E-4</v>
      </c>
    </row>
    <row r="789" spans="1:15" x14ac:dyDescent="0.25">
      <c r="A789" s="1">
        <f>Forecast_Data!C783</f>
        <v>2015</v>
      </c>
      <c r="B789" s="1">
        <v>1</v>
      </c>
      <c r="C789" s="1">
        <f>Forecast_Data!E783</f>
        <v>0</v>
      </c>
      <c r="D789" s="1">
        <f>Forecast_Data!F783</f>
        <v>1</v>
      </c>
      <c r="E789" s="1">
        <f>Forecast_Data!G783</f>
        <v>0</v>
      </c>
      <c r="F789" s="1">
        <f>Forecast_Data!H783</f>
        <v>0</v>
      </c>
      <c r="G789" s="1">
        <f>Forecast_Data!I783</f>
        <v>0</v>
      </c>
      <c r="H789" s="1">
        <f>Forecast_Data!J783</f>
        <v>25</v>
      </c>
      <c r="I789" s="1">
        <f>Forecast_Data!K783</f>
        <v>1</v>
      </c>
      <c r="J789" s="1" t="str">
        <f>Forecast_Data!L783</f>
        <v>Phil Dawson</v>
      </c>
      <c r="K789" s="2">
        <f>$U$41+(VLOOKUP(J789,Estimates!$C$9:$F$35,4,FALSE)-$U$41)*VLOOKUP(J789,$T$45:$Z$80,5,FALSE)</f>
        <v>14.267488822096437</v>
      </c>
      <c r="L789" s="2">
        <f t="shared" si="58"/>
        <v>0.45660000000000001</v>
      </c>
      <c r="M789" s="13">
        <f t="shared" si="59"/>
        <v>0.97876702892669609</v>
      </c>
      <c r="N789" s="13">
        <f t="shared" si="60"/>
        <v>2.1232971073303908E-2</v>
      </c>
      <c r="O789" s="4">
        <f t="shared" si="61"/>
        <v>4.5083906059976053E-4</v>
      </c>
    </row>
    <row r="790" spans="1:15" x14ac:dyDescent="0.25">
      <c r="A790" s="1">
        <f>Forecast_Data!C784</f>
        <v>2015</v>
      </c>
      <c r="B790" s="1">
        <v>1</v>
      </c>
      <c r="C790" s="1">
        <f>Forecast_Data!E784</f>
        <v>0</v>
      </c>
      <c r="D790" s="1">
        <f>Forecast_Data!F784</f>
        <v>0</v>
      </c>
      <c r="E790" s="1">
        <f>Forecast_Data!G784</f>
        <v>0</v>
      </c>
      <c r="F790" s="1">
        <f>Forecast_Data!H784</f>
        <v>1</v>
      </c>
      <c r="G790" s="1">
        <f>Forecast_Data!I784</f>
        <v>0</v>
      </c>
      <c r="H790" s="1">
        <f>Forecast_Data!J784</f>
        <v>53</v>
      </c>
      <c r="I790" s="1">
        <f>Forecast_Data!K784</f>
        <v>1</v>
      </c>
      <c r="J790" s="1" t="str">
        <f>Forecast_Data!L784</f>
        <v>Phil Dawson</v>
      </c>
      <c r="K790" s="2">
        <f>$U$41+(VLOOKUP(J790,Estimates!$C$9:$F$35,4,FALSE)-$U$41)*VLOOKUP(J790,$T$45:$Z$80,5,FALSE)</f>
        <v>14.267488822096437</v>
      </c>
      <c r="L790" s="2">
        <f t="shared" si="58"/>
        <v>0.45660000000000001</v>
      </c>
      <c r="M790" s="13">
        <f t="shared" si="59"/>
        <v>0.6326797549823252</v>
      </c>
      <c r="N790" s="13">
        <f t="shared" si="60"/>
        <v>0.3673202450176748</v>
      </c>
      <c r="O790" s="4">
        <f t="shared" si="61"/>
        <v>0.13492416239984464</v>
      </c>
    </row>
    <row r="791" spans="1:15" x14ac:dyDescent="0.25">
      <c r="A791" s="1">
        <f>Forecast_Data!C785</f>
        <v>2015</v>
      </c>
      <c r="B791" s="1">
        <v>1</v>
      </c>
      <c r="C791" s="1">
        <f>Forecast_Data!E785</f>
        <v>0</v>
      </c>
      <c r="D791" s="1">
        <f>Forecast_Data!F785</f>
        <v>0</v>
      </c>
      <c r="E791" s="1">
        <f>Forecast_Data!G785</f>
        <v>0</v>
      </c>
      <c r="F791" s="1">
        <f>Forecast_Data!H785</f>
        <v>1</v>
      </c>
      <c r="G791" s="1">
        <f>Forecast_Data!I785</f>
        <v>0</v>
      </c>
      <c r="H791" s="1">
        <f>Forecast_Data!J785</f>
        <v>33</v>
      </c>
      <c r="I791" s="1">
        <f>Forecast_Data!K785</f>
        <v>1</v>
      </c>
      <c r="J791" s="1" t="str">
        <f>Forecast_Data!L785</f>
        <v>Phil Dawson</v>
      </c>
      <c r="K791" s="2">
        <f>$U$41+(VLOOKUP(J791,Estimates!$C$9:$F$35,4,FALSE)-$U$41)*VLOOKUP(J791,$T$45:$Z$80,5,FALSE)</f>
        <v>14.267488822096437</v>
      </c>
      <c r="L791" s="2">
        <f t="shared" si="58"/>
        <v>0.45660000000000001</v>
      </c>
      <c r="M791" s="13">
        <f t="shared" si="59"/>
        <v>0.93664737852265667</v>
      </c>
      <c r="N791" s="13">
        <f t="shared" si="60"/>
        <v>6.3352621477343329E-2</v>
      </c>
      <c r="O791" s="4">
        <f t="shared" si="61"/>
        <v>4.0135546480515429E-3</v>
      </c>
    </row>
    <row r="792" spans="1:15" x14ac:dyDescent="0.25">
      <c r="A792" s="1">
        <f>Forecast_Data!C786</f>
        <v>2015</v>
      </c>
      <c r="B792" s="1">
        <v>1</v>
      </c>
      <c r="C792" s="1">
        <f>Forecast_Data!E786</f>
        <v>0</v>
      </c>
      <c r="D792" s="1">
        <f>Forecast_Data!F786</f>
        <v>0</v>
      </c>
      <c r="E792" s="1">
        <f>Forecast_Data!G786</f>
        <v>1</v>
      </c>
      <c r="F792" s="1">
        <f>Forecast_Data!H786</f>
        <v>1</v>
      </c>
      <c r="G792" s="1">
        <f>Forecast_Data!I786</f>
        <v>0</v>
      </c>
      <c r="H792" s="1">
        <f>Forecast_Data!J786</f>
        <v>44</v>
      </c>
      <c r="I792" s="1">
        <f>Forecast_Data!K786</f>
        <v>1</v>
      </c>
      <c r="J792" s="1" t="str">
        <f>Forecast_Data!L786</f>
        <v>Phil Dawson</v>
      </c>
      <c r="K792" s="2">
        <f>$U$41+(VLOOKUP(J792,Estimates!$C$9:$F$35,4,FALSE)-$U$41)*VLOOKUP(J792,$T$45:$Z$80,5,FALSE)</f>
        <v>14.267488822096437</v>
      </c>
      <c r="L792" s="2">
        <f t="shared" si="58"/>
        <v>0.45660000000000001</v>
      </c>
      <c r="M792" s="13">
        <f t="shared" si="59"/>
        <v>0.79408352627150525</v>
      </c>
      <c r="N792" s="13">
        <f t="shared" si="60"/>
        <v>0.20591647372849475</v>
      </c>
      <c r="O792" s="4">
        <f t="shared" si="61"/>
        <v>4.2401594152777868E-2</v>
      </c>
    </row>
    <row r="793" spans="1:15" x14ac:dyDescent="0.25">
      <c r="A793" s="1">
        <f>Forecast_Data!C787</f>
        <v>2015</v>
      </c>
      <c r="B793" s="1">
        <v>1</v>
      </c>
      <c r="C793" s="1">
        <f>Forecast_Data!E787</f>
        <v>0</v>
      </c>
      <c r="D793" s="1">
        <f>Forecast_Data!F787</f>
        <v>0</v>
      </c>
      <c r="E793" s="1">
        <f>Forecast_Data!G787</f>
        <v>1</v>
      </c>
      <c r="F793" s="1">
        <f>Forecast_Data!H787</f>
        <v>1</v>
      </c>
      <c r="G793" s="1">
        <f>Forecast_Data!I787</f>
        <v>0</v>
      </c>
      <c r="H793" s="1">
        <f>Forecast_Data!J787</f>
        <v>41</v>
      </c>
      <c r="I793" s="1">
        <f>Forecast_Data!K787</f>
        <v>0</v>
      </c>
      <c r="J793" s="1" t="str">
        <f>Forecast_Data!L787</f>
        <v>Phil Dawson</v>
      </c>
      <c r="K793" s="2">
        <f>$U$41+(VLOOKUP(J793,Estimates!$C$9:$F$35,4,FALSE)-$U$41)*VLOOKUP(J793,$T$45:$Z$80,5,FALSE)</f>
        <v>14.267488822096437</v>
      </c>
      <c r="L793" s="2">
        <f t="shared" si="58"/>
        <v>0.45660000000000001</v>
      </c>
      <c r="M793" s="13">
        <f t="shared" si="59"/>
        <v>0.83720850447443884</v>
      </c>
      <c r="N793" s="13">
        <f t="shared" si="60"/>
        <v>-0.83720850447443884</v>
      </c>
      <c r="O793" s="4">
        <f t="shared" si="61"/>
        <v>0.70091807996432653</v>
      </c>
    </row>
    <row r="794" spans="1:15" x14ac:dyDescent="0.25">
      <c r="A794" s="1">
        <f>Forecast_Data!C788</f>
        <v>2015</v>
      </c>
      <c r="B794" s="1">
        <v>1</v>
      </c>
      <c r="C794" s="1">
        <f>Forecast_Data!E788</f>
        <v>0</v>
      </c>
      <c r="D794" s="1">
        <f>Forecast_Data!F788</f>
        <v>0</v>
      </c>
      <c r="E794" s="1">
        <f>Forecast_Data!G788</f>
        <v>0</v>
      </c>
      <c r="F794" s="1">
        <f>Forecast_Data!H788</f>
        <v>1</v>
      </c>
      <c r="G794" s="1">
        <f>Forecast_Data!I788</f>
        <v>0</v>
      </c>
      <c r="H794" s="1">
        <f>Forecast_Data!J788</f>
        <v>26</v>
      </c>
      <c r="I794" s="1">
        <f>Forecast_Data!K788</f>
        <v>1</v>
      </c>
      <c r="J794" s="1" t="str">
        <f>Forecast_Data!L788</f>
        <v>Phil Dawson</v>
      </c>
      <c r="K794" s="2">
        <f>$U$41+(VLOOKUP(J794,Estimates!$C$9:$F$35,4,FALSE)-$U$41)*VLOOKUP(J794,$T$45:$Z$80,5,FALSE)</f>
        <v>14.267488822096437</v>
      </c>
      <c r="L794" s="2">
        <f t="shared" si="58"/>
        <v>0.45660000000000001</v>
      </c>
      <c r="M794" s="13">
        <f t="shared" si="59"/>
        <v>0.97740685906579505</v>
      </c>
      <c r="N794" s="13">
        <f t="shared" si="60"/>
        <v>2.2593140934204947E-2</v>
      </c>
      <c r="O794" s="4">
        <f t="shared" si="61"/>
        <v>5.1045001727284718E-4</v>
      </c>
    </row>
    <row r="795" spans="1:15" x14ac:dyDescent="0.25">
      <c r="A795" s="1">
        <f>Forecast_Data!C789</f>
        <v>2015</v>
      </c>
      <c r="B795" s="1">
        <v>1</v>
      </c>
      <c r="C795" s="1">
        <f>Forecast_Data!E789</f>
        <v>0</v>
      </c>
      <c r="D795" s="1">
        <f>Forecast_Data!F789</f>
        <v>0</v>
      </c>
      <c r="E795" s="1">
        <f>Forecast_Data!G789</f>
        <v>0</v>
      </c>
      <c r="F795" s="1">
        <f>Forecast_Data!H789</f>
        <v>1</v>
      </c>
      <c r="G795" s="1">
        <f>Forecast_Data!I789</f>
        <v>0</v>
      </c>
      <c r="H795" s="1">
        <f>Forecast_Data!J789</f>
        <v>28</v>
      </c>
      <c r="I795" s="1">
        <f>Forecast_Data!K789</f>
        <v>1</v>
      </c>
      <c r="J795" s="1" t="str">
        <f>Forecast_Data!L789</f>
        <v>Phil Dawson</v>
      </c>
      <c r="K795" s="2">
        <f>$U$41+(VLOOKUP(J795,Estimates!$C$9:$F$35,4,FALSE)-$U$41)*VLOOKUP(J795,$T$45:$Z$80,5,FALSE)</f>
        <v>14.267488822096437</v>
      </c>
      <c r="L795" s="2">
        <f t="shared" si="58"/>
        <v>0.45660000000000001</v>
      </c>
      <c r="M795" s="13">
        <f t="shared" si="59"/>
        <v>0.96815414908149933</v>
      </c>
      <c r="N795" s="13">
        <f t="shared" si="60"/>
        <v>3.1845850918500673E-2</v>
      </c>
      <c r="O795" s="4">
        <f t="shared" si="61"/>
        <v>1.0141582207233702E-3</v>
      </c>
    </row>
    <row r="796" spans="1:15" x14ac:dyDescent="0.25">
      <c r="A796" s="1">
        <f>Forecast_Data!C790</f>
        <v>2015</v>
      </c>
      <c r="B796" s="1">
        <v>1</v>
      </c>
      <c r="C796" s="1">
        <f>Forecast_Data!E790</f>
        <v>0</v>
      </c>
      <c r="D796" s="1">
        <f>Forecast_Data!F790</f>
        <v>0</v>
      </c>
      <c r="E796" s="1">
        <f>Forecast_Data!G790</f>
        <v>0</v>
      </c>
      <c r="F796" s="1">
        <f>Forecast_Data!H790</f>
        <v>1</v>
      </c>
      <c r="G796" s="1">
        <f>Forecast_Data!I790</f>
        <v>0</v>
      </c>
      <c r="H796" s="1">
        <f>Forecast_Data!J790</f>
        <v>38</v>
      </c>
      <c r="I796" s="1">
        <f>Forecast_Data!K790</f>
        <v>1</v>
      </c>
      <c r="J796" s="1" t="str">
        <f>Forecast_Data!L790</f>
        <v>Phil Dawson</v>
      </c>
      <c r="K796" s="2">
        <f>$U$41+(VLOOKUP(J796,Estimates!$C$9:$F$35,4,FALSE)-$U$41)*VLOOKUP(J796,$T$45:$Z$80,5,FALSE)</f>
        <v>14.267488822096437</v>
      </c>
      <c r="L796" s="2">
        <f t="shared" si="58"/>
        <v>0.45660000000000001</v>
      </c>
      <c r="M796" s="13">
        <f t="shared" si="59"/>
        <v>0.89408026730395884</v>
      </c>
      <c r="N796" s="13">
        <f t="shared" si="60"/>
        <v>0.10591973269604116</v>
      </c>
      <c r="O796" s="4">
        <f t="shared" si="61"/>
        <v>1.1218989774400809E-2</v>
      </c>
    </row>
    <row r="797" spans="1:15" x14ac:dyDescent="0.25">
      <c r="A797" s="1">
        <f>Forecast_Data!C791</f>
        <v>2015</v>
      </c>
      <c r="B797" s="1">
        <v>1</v>
      </c>
      <c r="C797" s="1">
        <f>Forecast_Data!E791</f>
        <v>0</v>
      </c>
      <c r="D797" s="1">
        <f>Forecast_Data!F791</f>
        <v>0</v>
      </c>
      <c r="E797" s="1">
        <f>Forecast_Data!G791</f>
        <v>0</v>
      </c>
      <c r="F797" s="1">
        <f>Forecast_Data!H791</f>
        <v>1</v>
      </c>
      <c r="G797" s="1">
        <f>Forecast_Data!I791</f>
        <v>0</v>
      </c>
      <c r="H797" s="1">
        <f>Forecast_Data!J791</f>
        <v>23</v>
      </c>
      <c r="I797" s="1">
        <f>Forecast_Data!K791</f>
        <v>1</v>
      </c>
      <c r="J797" s="1" t="str">
        <f>Forecast_Data!L791</f>
        <v>Phil Dawson</v>
      </c>
      <c r="K797" s="2">
        <f>$U$41+(VLOOKUP(J797,Estimates!$C$9:$F$35,4,FALSE)-$U$41)*VLOOKUP(J797,$T$45:$Z$80,5,FALSE)</f>
        <v>14.267488822096437</v>
      </c>
      <c r="L797" s="2">
        <f t="shared" si="58"/>
        <v>0.45660000000000001</v>
      </c>
      <c r="M797" s="13">
        <f t="shared" si="59"/>
        <v>0.98766424004467557</v>
      </c>
      <c r="N797" s="13">
        <f t="shared" si="60"/>
        <v>1.2335759955324432E-2</v>
      </c>
      <c r="O797" s="4">
        <f t="shared" si="61"/>
        <v>1.5217097367538584E-4</v>
      </c>
    </row>
    <row r="798" spans="1:15" x14ac:dyDescent="0.25">
      <c r="A798" s="1">
        <f>Forecast_Data!C792</f>
        <v>2012</v>
      </c>
      <c r="B798" s="1">
        <v>1</v>
      </c>
      <c r="C798" s="1">
        <f>Forecast_Data!E792</f>
        <v>0</v>
      </c>
      <c r="D798" s="1">
        <f>Forecast_Data!F792</f>
        <v>0</v>
      </c>
      <c r="E798" s="1">
        <f>Forecast_Data!G792</f>
        <v>0</v>
      </c>
      <c r="F798" s="1">
        <f>Forecast_Data!H792</f>
        <v>1</v>
      </c>
      <c r="G798" s="1">
        <f>Forecast_Data!I792</f>
        <v>0</v>
      </c>
      <c r="H798" s="1">
        <f>Forecast_Data!J792</f>
        <v>25</v>
      </c>
      <c r="I798" s="1">
        <f>Forecast_Data!K792</f>
        <v>1</v>
      </c>
      <c r="J798" s="1" t="str">
        <f>Forecast_Data!L792</f>
        <v>Rian Lindell</v>
      </c>
      <c r="K798" s="2">
        <f>$U$41+(VLOOKUP(J798,Estimates!$C$9:$F$35,4,FALSE)-$U$41)*VLOOKUP(J798,$T$45:$Z$80,5,FALSE)</f>
        <v>14.167534486210769</v>
      </c>
      <c r="L798" s="2">
        <f t="shared" si="58"/>
        <v>0.3306</v>
      </c>
      <c r="M798" s="13">
        <f t="shared" si="59"/>
        <v>0.97666700225145608</v>
      </c>
      <c r="N798" s="13">
        <f t="shared" si="60"/>
        <v>2.3332997748543916E-2</v>
      </c>
      <c r="O798" s="4">
        <f t="shared" si="61"/>
        <v>5.4442878393355545E-4</v>
      </c>
    </row>
    <row r="799" spans="1:15" x14ac:dyDescent="0.25">
      <c r="A799" s="1">
        <f>Forecast_Data!C793</f>
        <v>2012</v>
      </c>
      <c r="B799" s="1">
        <v>1</v>
      </c>
      <c r="C799" s="1">
        <f>Forecast_Data!E793</f>
        <v>0</v>
      </c>
      <c r="D799" s="1">
        <f>Forecast_Data!F793</f>
        <v>0</v>
      </c>
      <c r="E799" s="1">
        <f>Forecast_Data!G793</f>
        <v>0</v>
      </c>
      <c r="F799" s="1">
        <f>Forecast_Data!H793</f>
        <v>1</v>
      </c>
      <c r="G799" s="1">
        <f>Forecast_Data!I793</f>
        <v>0</v>
      </c>
      <c r="H799" s="1">
        <f>Forecast_Data!J793</f>
        <v>37</v>
      </c>
      <c r="I799" s="1">
        <f>Forecast_Data!K793</f>
        <v>0</v>
      </c>
      <c r="J799" s="1" t="str">
        <f>Forecast_Data!L793</f>
        <v>Rian Lindell</v>
      </c>
      <c r="K799" s="2">
        <f>$U$41+(VLOOKUP(J799,Estimates!$C$9:$F$35,4,FALSE)-$U$41)*VLOOKUP(J799,$T$45:$Z$80,5,FALSE)</f>
        <v>14.167534486210769</v>
      </c>
      <c r="L799" s="2">
        <f t="shared" si="58"/>
        <v>0.3306</v>
      </c>
      <c r="M799" s="13">
        <f t="shared" si="59"/>
        <v>0.88190550458714601</v>
      </c>
      <c r="N799" s="13">
        <f t="shared" si="60"/>
        <v>-0.88190550458714601</v>
      </c>
      <c r="O799" s="4">
        <f t="shared" si="61"/>
        <v>0.77775731902110856</v>
      </c>
    </row>
    <row r="800" spans="1:15" x14ac:dyDescent="0.25">
      <c r="A800" s="1">
        <f>Forecast_Data!C794</f>
        <v>2012</v>
      </c>
      <c r="B800" s="1">
        <v>1</v>
      </c>
      <c r="C800" s="1">
        <f>Forecast_Data!E794</f>
        <v>0</v>
      </c>
      <c r="D800" s="1">
        <f>Forecast_Data!F794</f>
        <v>0</v>
      </c>
      <c r="E800" s="1">
        <f>Forecast_Data!G794</f>
        <v>0</v>
      </c>
      <c r="F800" s="1">
        <f>Forecast_Data!H794</f>
        <v>1</v>
      </c>
      <c r="G800" s="1">
        <f>Forecast_Data!I794</f>
        <v>0</v>
      </c>
      <c r="H800" s="1">
        <f>Forecast_Data!J794</f>
        <v>22</v>
      </c>
      <c r="I800" s="1">
        <f>Forecast_Data!K794</f>
        <v>1</v>
      </c>
      <c r="J800" s="1" t="str">
        <f>Forecast_Data!L794</f>
        <v>Rian Lindell</v>
      </c>
      <c r="K800" s="2">
        <f>$U$41+(VLOOKUP(J800,Estimates!$C$9:$F$35,4,FALSE)-$U$41)*VLOOKUP(J800,$T$45:$Z$80,5,FALSE)</f>
        <v>14.167534486210769</v>
      </c>
      <c r="L800" s="2">
        <f t="shared" si="58"/>
        <v>0.3306</v>
      </c>
      <c r="M800" s="13">
        <f t="shared" si="59"/>
        <v>0.98772588788167592</v>
      </c>
      <c r="N800" s="13">
        <f t="shared" si="60"/>
        <v>1.2274112118324076E-2</v>
      </c>
      <c r="O800" s="4">
        <f t="shared" si="61"/>
        <v>1.5065382829318995E-4</v>
      </c>
    </row>
    <row r="801" spans="1:15" x14ac:dyDescent="0.25">
      <c r="A801" s="1">
        <f>Forecast_Data!C795</f>
        <v>2012</v>
      </c>
      <c r="B801" s="1">
        <v>1</v>
      </c>
      <c r="C801" s="1">
        <f>Forecast_Data!E795</f>
        <v>0</v>
      </c>
      <c r="D801" s="1">
        <f>Forecast_Data!F795</f>
        <v>0</v>
      </c>
      <c r="E801" s="1">
        <f>Forecast_Data!G795</f>
        <v>0</v>
      </c>
      <c r="F801" s="1">
        <f>Forecast_Data!H795</f>
        <v>1</v>
      </c>
      <c r="G801" s="1">
        <f>Forecast_Data!I795</f>
        <v>0</v>
      </c>
      <c r="H801" s="1">
        <f>Forecast_Data!J795</f>
        <v>38</v>
      </c>
      <c r="I801" s="1">
        <f>Forecast_Data!K795</f>
        <v>1</v>
      </c>
      <c r="J801" s="1" t="str">
        <f>Forecast_Data!L795</f>
        <v>Rian Lindell</v>
      </c>
      <c r="K801" s="2">
        <f>$U$41+(VLOOKUP(J801,Estimates!$C$9:$F$35,4,FALSE)-$U$41)*VLOOKUP(J801,$T$45:$Z$80,5,FALSE)</f>
        <v>14.167534486210769</v>
      </c>
      <c r="L801" s="2">
        <f t="shared" si="58"/>
        <v>0.3306</v>
      </c>
      <c r="M801" s="13">
        <f t="shared" si="59"/>
        <v>0.87069971304202576</v>
      </c>
      <c r="N801" s="13">
        <f t="shared" si="60"/>
        <v>0.12930028695797424</v>
      </c>
      <c r="O801" s="4">
        <f t="shared" si="61"/>
        <v>1.6718564207414483E-2</v>
      </c>
    </row>
    <row r="802" spans="1:15" x14ac:dyDescent="0.25">
      <c r="A802" s="1">
        <f>Forecast_Data!C796</f>
        <v>2012</v>
      </c>
      <c r="B802" s="1">
        <v>1</v>
      </c>
      <c r="C802" s="1">
        <f>Forecast_Data!E796</f>
        <v>0</v>
      </c>
      <c r="D802" s="1">
        <f>Forecast_Data!F796</f>
        <v>0</v>
      </c>
      <c r="E802" s="1">
        <f>Forecast_Data!G796</f>
        <v>0</v>
      </c>
      <c r="F802" s="1">
        <f>Forecast_Data!H796</f>
        <v>1</v>
      </c>
      <c r="G802" s="1">
        <f>Forecast_Data!I796</f>
        <v>0</v>
      </c>
      <c r="H802" s="1">
        <f>Forecast_Data!J796</f>
        <v>39</v>
      </c>
      <c r="I802" s="1">
        <f>Forecast_Data!K796</f>
        <v>1</v>
      </c>
      <c r="J802" s="1" t="str">
        <f>Forecast_Data!L796</f>
        <v>Rian Lindell</v>
      </c>
      <c r="K802" s="2">
        <f>$U$41+(VLOOKUP(J802,Estimates!$C$9:$F$35,4,FALSE)-$U$41)*VLOOKUP(J802,$T$45:$Z$80,5,FALSE)</f>
        <v>14.167534486210769</v>
      </c>
      <c r="L802" s="2">
        <f t="shared" si="58"/>
        <v>0.3306</v>
      </c>
      <c r="M802" s="13">
        <f t="shared" si="59"/>
        <v>0.85895703694968994</v>
      </c>
      <c r="N802" s="13">
        <f t="shared" si="60"/>
        <v>0.14104296305031006</v>
      </c>
      <c r="O802" s="4">
        <f t="shared" si="61"/>
        <v>1.9893117426011128E-2</v>
      </c>
    </row>
    <row r="803" spans="1:15" x14ac:dyDescent="0.25">
      <c r="A803" s="1">
        <f>Forecast_Data!C797</f>
        <v>2012</v>
      </c>
      <c r="B803" s="1">
        <v>1</v>
      </c>
      <c r="C803" s="1">
        <f>Forecast_Data!E797</f>
        <v>0</v>
      </c>
      <c r="D803" s="1">
        <f>Forecast_Data!F797</f>
        <v>0</v>
      </c>
      <c r="E803" s="1">
        <f>Forecast_Data!G797</f>
        <v>0</v>
      </c>
      <c r="F803" s="1">
        <f>Forecast_Data!H797</f>
        <v>0</v>
      </c>
      <c r="G803" s="1">
        <f>Forecast_Data!I797</f>
        <v>0</v>
      </c>
      <c r="H803" s="1">
        <f>Forecast_Data!J797</f>
        <v>33</v>
      </c>
      <c r="I803" s="1">
        <f>Forecast_Data!K797</f>
        <v>1</v>
      </c>
      <c r="J803" s="1" t="str">
        <f>Forecast_Data!L797</f>
        <v>Rian Lindell</v>
      </c>
      <c r="K803" s="2">
        <f>$U$41+(VLOOKUP(J803,Estimates!$C$9:$F$35,4,FALSE)-$U$41)*VLOOKUP(J803,$T$45:$Z$80,5,FALSE)</f>
        <v>14.167534486210769</v>
      </c>
      <c r="L803" s="2">
        <f t="shared" si="58"/>
        <v>0.3306</v>
      </c>
      <c r="M803" s="13">
        <f t="shared" si="59"/>
        <v>0.93706225428585077</v>
      </c>
      <c r="N803" s="13">
        <f t="shared" si="60"/>
        <v>6.2937745714149229E-2</v>
      </c>
      <c r="O803" s="4">
        <f t="shared" si="61"/>
        <v>3.9611598355789096E-3</v>
      </c>
    </row>
    <row r="804" spans="1:15" x14ac:dyDescent="0.25">
      <c r="A804" s="1">
        <f>Forecast_Data!C798</f>
        <v>2012</v>
      </c>
      <c r="B804" s="1">
        <v>1</v>
      </c>
      <c r="C804" s="1">
        <f>Forecast_Data!E798</f>
        <v>0</v>
      </c>
      <c r="D804" s="1">
        <f>Forecast_Data!F798</f>
        <v>0</v>
      </c>
      <c r="E804" s="1">
        <f>Forecast_Data!G798</f>
        <v>0</v>
      </c>
      <c r="F804" s="1">
        <f>Forecast_Data!H798</f>
        <v>0</v>
      </c>
      <c r="G804" s="1">
        <f>Forecast_Data!I798</f>
        <v>0</v>
      </c>
      <c r="H804" s="1">
        <f>Forecast_Data!J798</f>
        <v>31</v>
      </c>
      <c r="I804" s="1">
        <f>Forecast_Data!K798</f>
        <v>1</v>
      </c>
      <c r="J804" s="1" t="str">
        <f>Forecast_Data!L798</f>
        <v>Rian Lindell</v>
      </c>
      <c r="K804" s="2">
        <f>$U$41+(VLOOKUP(J804,Estimates!$C$9:$F$35,4,FALSE)-$U$41)*VLOOKUP(J804,$T$45:$Z$80,5,FALSE)</f>
        <v>14.167534486210769</v>
      </c>
      <c r="L804" s="2">
        <f t="shared" si="58"/>
        <v>0.3306</v>
      </c>
      <c r="M804" s="13">
        <f t="shared" si="59"/>
        <v>0.95096003683873154</v>
      </c>
      <c r="N804" s="13">
        <f t="shared" si="60"/>
        <v>4.9039963161268463E-2</v>
      </c>
      <c r="O804" s="4">
        <f t="shared" si="61"/>
        <v>2.4049179868585679E-3</v>
      </c>
    </row>
    <row r="805" spans="1:15" x14ac:dyDescent="0.25">
      <c r="A805" s="1">
        <f>Forecast_Data!C799</f>
        <v>2012</v>
      </c>
      <c r="B805" s="1">
        <v>1</v>
      </c>
      <c r="C805" s="1">
        <f>Forecast_Data!E799</f>
        <v>0</v>
      </c>
      <c r="D805" s="1">
        <f>Forecast_Data!F799</f>
        <v>0</v>
      </c>
      <c r="E805" s="1">
        <f>Forecast_Data!G799</f>
        <v>0</v>
      </c>
      <c r="F805" s="1">
        <f>Forecast_Data!H799</f>
        <v>0</v>
      </c>
      <c r="G805" s="1">
        <f>Forecast_Data!I799</f>
        <v>0</v>
      </c>
      <c r="H805" s="1">
        <f>Forecast_Data!J799</f>
        <v>41</v>
      </c>
      <c r="I805" s="1">
        <f>Forecast_Data!K799</f>
        <v>1</v>
      </c>
      <c r="J805" s="1" t="str">
        <f>Forecast_Data!L799</f>
        <v>Rian Lindell</v>
      </c>
      <c r="K805" s="2">
        <f>$U$41+(VLOOKUP(J805,Estimates!$C$9:$F$35,4,FALSE)-$U$41)*VLOOKUP(J805,$T$45:$Z$80,5,FALSE)</f>
        <v>14.167534486210769</v>
      </c>
      <c r="L805" s="2">
        <f t="shared" si="58"/>
        <v>0.3306</v>
      </c>
      <c r="M805" s="13">
        <f t="shared" si="59"/>
        <v>0.86349540195421015</v>
      </c>
      <c r="N805" s="13">
        <f t="shared" si="60"/>
        <v>0.13650459804578985</v>
      </c>
      <c r="O805" s="4">
        <f t="shared" si="61"/>
        <v>1.8633505287642654E-2</v>
      </c>
    </row>
    <row r="806" spans="1:15" x14ac:dyDescent="0.25">
      <c r="A806" s="1">
        <f>Forecast_Data!C800</f>
        <v>2013</v>
      </c>
      <c r="B806" s="1">
        <v>1</v>
      </c>
      <c r="C806" s="1">
        <f>Forecast_Data!E800</f>
        <v>0</v>
      </c>
      <c r="D806" s="1">
        <f>Forecast_Data!F800</f>
        <v>0</v>
      </c>
      <c r="E806" s="1">
        <f>Forecast_Data!G800</f>
        <v>0</v>
      </c>
      <c r="F806" s="1">
        <f>Forecast_Data!H800</f>
        <v>0</v>
      </c>
      <c r="G806" s="1">
        <f>Forecast_Data!I800</f>
        <v>0</v>
      </c>
      <c r="H806" s="1">
        <f>Forecast_Data!J800</f>
        <v>36</v>
      </c>
      <c r="I806" s="1">
        <f>Forecast_Data!K800</f>
        <v>1</v>
      </c>
      <c r="J806" s="1" t="str">
        <f>Forecast_Data!L800</f>
        <v>Rian Lindell</v>
      </c>
      <c r="K806" s="2">
        <f>$U$41+(VLOOKUP(J806,Estimates!$C$9:$F$35,4,FALSE)-$U$41)*VLOOKUP(J806,$T$45:$Z$80,5,FALSE)</f>
        <v>14.167534486210769</v>
      </c>
      <c r="L806" s="2">
        <f t="shared" si="58"/>
        <v>0.37260000000000004</v>
      </c>
      <c r="M806" s="13">
        <f t="shared" si="59"/>
        <v>0.91626423149580238</v>
      </c>
      <c r="N806" s="13">
        <f t="shared" si="60"/>
        <v>8.3735768504197616E-2</v>
      </c>
      <c r="O806" s="4">
        <f t="shared" si="61"/>
        <v>7.0116789269885739E-3</v>
      </c>
    </row>
    <row r="807" spans="1:15" x14ac:dyDescent="0.25">
      <c r="A807" s="1">
        <f>Forecast_Data!C801</f>
        <v>2013</v>
      </c>
      <c r="B807" s="1">
        <v>1</v>
      </c>
      <c r="C807" s="1">
        <f>Forecast_Data!E801</f>
        <v>0</v>
      </c>
      <c r="D807" s="1">
        <f>Forecast_Data!F801</f>
        <v>0</v>
      </c>
      <c r="E807" s="1">
        <f>Forecast_Data!G801</f>
        <v>0</v>
      </c>
      <c r="F807" s="1">
        <f>Forecast_Data!H801</f>
        <v>0</v>
      </c>
      <c r="G807" s="1">
        <f>Forecast_Data!I801</f>
        <v>0</v>
      </c>
      <c r="H807" s="1">
        <f>Forecast_Data!J801</f>
        <v>41</v>
      </c>
      <c r="I807" s="1">
        <f>Forecast_Data!K801</f>
        <v>1</v>
      </c>
      <c r="J807" s="1" t="str">
        <f>Forecast_Data!L801</f>
        <v>Rian Lindell</v>
      </c>
      <c r="K807" s="2">
        <f>$U$41+(VLOOKUP(J807,Estimates!$C$9:$F$35,4,FALSE)-$U$41)*VLOOKUP(J807,$T$45:$Z$80,5,FALSE)</f>
        <v>14.167534486210769</v>
      </c>
      <c r="L807" s="2">
        <f t="shared" si="58"/>
        <v>0.37260000000000004</v>
      </c>
      <c r="M807" s="13">
        <f t="shared" si="59"/>
        <v>0.86837083882867327</v>
      </c>
      <c r="N807" s="13">
        <f t="shared" si="60"/>
        <v>0.13162916117132673</v>
      </c>
      <c r="O807" s="4">
        <f t="shared" si="61"/>
        <v>1.7326236070667106E-2</v>
      </c>
    </row>
    <row r="808" spans="1:15" x14ac:dyDescent="0.25">
      <c r="A808" s="1">
        <f>Forecast_Data!C802</f>
        <v>2013</v>
      </c>
      <c r="B808" s="1">
        <v>1</v>
      </c>
      <c r="C808" s="1">
        <f>Forecast_Data!E802</f>
        <v>0</v>
      </c>
      <c r="D808" s="1">
        <f>Forecast_Data!F802</f>
        <v>0</v>
      </c>
      <c r="E808" s="1">
        <f>Forecast_Data!G802</f>
        <v>0</v>
      </c>
      <c r="F808" s="1">
        <f>Forecast_Data!H802</f>
        <v>0</v>
      </c>
      <c r="G808" s="1">
        <f>Forecast_Data!I802</f>
        <v>0</v>
      </c>
      <c r="H808" s="1">
        <f>Forecast_Data!J802</f>
        <v>35</v>
      </c>
      <c r="I808" s="1">
        <f>Forecast_Data!K802</f>
        <v>1</v>
      </c>
      <c r="J808" s="1" t="str">
        <f>Forecast_Data!L802</f>
        <v>Rian Lindell</v>
      </c>
      <c r="K808" s="2">
        <f>$U$41+(VLOOKUP(J808,Estimates!$C$9:$F$35,4,FALSE)-$U$41)*VLOOKUP(J808,$T$45:$Z$80,5,FALSE)</f>
        <v>14.167534486210769</v>
      </c>
      <c r="L808" s="2">
        <f t="shared" si="58"/>
        <v>0.37260000000000004</v>
      </c>
      <c r="M808" s="13">
        <f t="shared" si="59"/>
        <v>0.92442438046428577</v>
      </c>
      <c r="N808" s="13">
        <f t="shared" si="60"/>
        <v>7.5575619535714234E-2</v>
      </c>
      <c r="O808" s="4">
        <f t="shared" si="61"/>
        <v>5.7116742682070312E-3</v>
      </c>
    </row>
    <row r="809" spans="1:15" x14ac:dyDescent="0.25">
      <c r="A809" s="1">
        <f>Forecast_Data!C803</f>
        <v>2013</v>
      </c>
      <c r="B809" s="1">
        <v>1</v>
      </c>
      <c r="C809" s="1">
        <f>Forecast_Data!E803</f>
        <v>0</v>
      </c>
      <c r="D809" s="1">
        <f>Forecast_Data!F803</f>
        <v>0</v>
      </c>
      <c r="E809" s="1">
        <f>Forecast_Data!G803</f>
        <v>0</v>
      </c>
      <c r="F809" s="1">
        <f>Forecast_Data!H803</f>
        <v>0</v>
      </c>
      <c r="G809" s="1">
        <f>Forecast_Data!I803</f>
        <v>0</v>
      </c>
      <c r="H809" s="1">
        <f>Forecast_Data!J803</f>
        <v>38</v>
      </c>
      <c r="I809" s="1">
        <f>Forecast_Data!K803</f>
        <v>1</v>
      </c>
      <c r="J809" s="1" t="str">
        <f>Forecast_Data!L803</f>
        <v>Rian Lindell</v>
      </c>
      <c r="K809" s="2">
        <f>$U$41+(VLOOKUP(J809,Estimates!$C$9:$F$35,4,FALSE)-$U$41)*VLOOKUP(J809,$T$45:$Z$80,5,FALSE)</f>
        <v>14.167534486210769</v>
      </c>
      <c r="L809" s="2">
        <f t="shared" si="58"/>
        <v>0.37260000000000004</v>
      </c>
      <c r="M809" s="13">
        <f t="shared" si="59"/>
        <v>0.89863299205825609</v>
      </c>
      <c r="N809" s="13">
        <f t="shared" si="60"/>
        <v>0.10136700794174391</v>
      </c>
      <c r="O809" s="4">
        <f t="shared" si="61"/>
        <v>1.0275270299061574E-2</v>
      </c>
    </row>
    <row r="810" spans="1:15" x14ac:dyDescent="0.25">
      <c r="A810" s="1">
        <f>Forecast_Data!C804</f>
        <v>2013</v>
      </c>
      <c r="B810" s="1">
        <v>1</v>
      </c>
      <c r="C810" s="1">
        <f>Forecast_Data!E804</f>
        <v>0</v>
      </c>
      <c r="D810" s="1">
        <f>Forecast_Data!F804</f>
        <v>0</v>
      </c>
      <c r="E810" s="1">
        <f>Forecast_Data!G804</f>
        <v>0</v>
      </c>
      <c r="F810" s="1">
        <f>Forecast_Data!H804</f>
        <v>0</v>
      </c>
      <c r="G810" s="1">
        <f>Forecast_Data!I804</f>
        <v>0</v>
      </c>
      <c r="H810" s="1">
        <f>Forecast_Data!J804</f>
        <v>35</v>
      </c>
      <c r="I810" s="1">
        <f>Forecast_Data!K804</f>
        <v>0</v>
      </c>
      <c r="J810" s="1" t="str">
        <f>Forecast_Data!L804</f>
        <v>Rian Lindell</v>
      </c>
      <c r="K810" s="2">
        <f>$U$41+(VLOOKUP(J810,Estimates!$C$9:$F$35,4,FALSE)-$U$41)*VLOOKUP(J810,$T$45:$Z$80,5,FALSE)</f>
        <v>14.167534486210769</v>
      </c>
      <c r="L810" s="2">
        <f t="shared" si="58"/>
        <v>0.37260000000000004</v>
      </c>
      <c r="M810" s="13">
        <f t="shared" si="59"/>
        <v>0.92442438046428577</v>
      </c>
      <c r="N810" s="13">
        <f t="shared" si="60"/>
        <v>-0.92442438046428577</v>
      </c>
      <c r="O810" s="4">
        <f t="shared" si="61"/>
        <v>0.8545604351967786</v>
      </c>
    </row>
    <row r="811" spans="1:15" x14ac:dyDescent="0.25">
      <c r="A811" s="1">
        <f>Forecast_Data!C805</f>
        <v>2013</v>
      </c>
      <c r="B811" s="1">
        <v>1</v>
      </c>
      <c r="C811" s="1">
        <f>Forecast_Data!E805</f>
        <v>0</v>
      </c>
      <c r="D811" s="1">
        <f>Forecast_Data!F805</f>
        <v>0</v>
      </c>
      <c r="E811" s="1">
        <f>Forecast_Data!G805</f>
        <v>0</v>
      </c>
      <c r="F811" s="1">
        <f>Forecast_Data!H805</f>
        <v>0</v>
      </c>
      <c r="G811" s="1">
        <f>Forecast_Data!I805</f>
        <v>0</v>
      </c>
      <c r="H811" s="1">
        <f>Forecast_Data!J805</f>
        <v>50</v>
      </c>
      <c r="I811" s="1">
        <f>Forecast_Data!K805</f>
        <v>0</v>
      </c>
      <c r="J811" s="1" t="str">
        <f>Forecast_Data!L805</f>
        <v>Rian Lindell</v>
      </c>
      <c r="K811" s="2">
        <f>$U$41+(VLOOKUP(J811,Estimates!$C$9:$F$35,4,FALSE)-$U$41)*VLOOKUP(J811,$T$45:$Z$80,5,FALSE)</f>
        <v>14.167534486210769</v>
      </c>
      <c r="L811" s="2">
        <f t="shared" si="58"/>
        <v>0.37260000000000004</v>
      </c>
      <c r="M811" s="13">
        <f t="shared" si="59"/>
        <v>0.72523982410272336</v>
      </c>
      <c r="N811" s="13">
        <f t="shared" si="60"/>
        <v>-0.72523982410272336</v>
      </c>
      <c r="O811" s="4">
        <f t="shared" si="61"/>
        <v>0.52597280246454914</v>
      </c>
    </row>
    <row r="812" spans="1:15" x14ac:dyDescent="0.25">
      <c r="A812" s="1">
        <f>Forecast_Data!C806</f>
        <v>2013</v>
      </c>
      <c r="B812" s="1">
        <v>1</v>
      </c>
      <c r="C812" s="1">
        <f>Forecast_Data!E806</f>
        <v>0</v>
      </c>
      <c r="D812" s="1">
        <f>Forecast_Data!F806</f>
        <v>0</v>
      </c>
      <c r="E812" s="1">
        <f>Forecast_Data!G806</f>
        <v>0</v>
      </c>
      <c r="F812" s="1">
        <f>Forecast_Data!H806</f>
        <v>0</v>
      </c>
      <c r="G812" s="1">
        <f>Forecast_Data!I806</f>
        <v>0</v>
      </c>
      <c r="H812" s="1">
        <f>Forecast_Data!J806</f>
        <v>35</v>
      </c>
      <c r="I812" s="1">
        <f>Forecast_Data!K806</f>
        <v>1</v>
      </c>
      <c r="J812" s="1" t="str">
        <f>Forecast_Data!L806</f>
        <v>Rian Lindell</v>
      </c>
      <c r="K812" s="2">
        <f>$U$41+(VLOOKUP(J812,Estimates!$C$9:$F$35,4,FALSE)-$U$41)*VLOOKUP(J812,$T$45:$Z$80,5,FALSE)</f>
        <v>14.167534486210769</v>
      </c>
      <c r="L812" s="2">
        <f t="shared" si="58"/>
        <v>0.37260000000000004</v>
      </c>
      <c r="M812" s="13">
        <f t="shared" si="59"/>
        <v>0.92442438046428577</v>
      </c>
      <c r="N812" s="13">
        <f t="shared" si="60"/>
        <v>7.5575619535714234E-2</v>
      </c>
      <c r="O812" s="4">
        <f t="shared" si="61"/>
        <v>5.7116742682070312E-3</v>
      </c>
    </row>
    <row r="813" spans="1:15" x14ac:dyDescent="0.25">
      <c r="A813" s="1">
        <f>Forecast_Data!C807</f>
        <v>2013</v>
      </c>
      <c r="B813" s="1">
        <v>1</v>
      </c>
      <c r="C813" s="1">
        <f>Forecast_Data!E807</f>
        <v>0</v>
      </c>
      <c r="D813" s="1">
        <f>Forecast_Data!F807</f>
        <v>0</v>
      </c>
      <c r="E813" s="1">
        <f>Forecast_Data!G807</f>
        <v>0</v>
      </c>
      <c r="F813" s="1">
        <f>Forecast_Data!H807</f>
        <v>0</v>
      </c>
      <c r="G813" s="1">
        <f>Forecast_Data!I807</f>
        <v>0</v>
      </c>
      <c r="H813" s="1">
        <f>Forecast_Data!J807</f>
        <v>32</v>
      </c>
      <c r="I813" s="1">
        <f>Forecast_Data!K807</f>
        <v>1</v>
      </c>
      <c r="J813" s="1" t="str">
        <f>Forecast_Data!L807</f>
        <v>Rian Lindell</v>
      </c>
      <c r="K813" s="2">
        <f>$U$41+(VLOOKUP(J813,Estimates!$C$9:$F$35,4,FALSE)-$U$41)*VLOOKUP(J813,$T$45:$Z$80,5,FALSE)</f>
        <v>14.167534486210769</v>
      </c>
      <c r="L813" s="2">
        <f t="shared" si="58"/>
        <v>0.37260000000000004</v>
      </c>
      <c r="M813" s="13">
        <f t="shared" si="59"/>
        <v>0.94640239959125283</v>
      </c>
      <c r="N813" s="13">
        <f t="shared" si="60"/>
        <v>5.359760040874717E-2</v>
      </c>
      <c r="O813" s="4">
        <f t="shared" si="61"/>
        <v>2.8727027695757347E-3</v>
      </c>
    </row>
    <row r="814" spans="1:15" x14ac:dyDescent="0.25">
      <c r="A814" s="1">
        <f>Forecast_Data!C808</f>
        <v>2013</v>
      </c>
      <c r="B814" s="1">
        <v>1</v>
      </c>
      <c r="C814" s="1">
        <f>Forecast_Data!E808</f>
        <v>0</v>
      </c>
      <c r="D814" s="1">
        <f>Forecast_Data!F808</f>
        <v>0</v>
      </c>
      <c r="E814" s="1">
        <f>Forecast_Data!G808</f>
        <v>0</v>
      </c>
      <c r="F814" s="1">
        <f>Forecast_Data!H808</f>
        <v>0</v>
      </c>
      <c r="G814" s="1">
        <f>Forecast_Data!I808</f>
        <v>0</v>
      </c>
      <c r="H814" s="1">
        <f>Forecast_Data!J808</f>
        <v>54</v>
      </c>
      <c r="I814" s="1">
        <f>Forecast_Data!K808</f>
        <v>1</v>
      </c>
      <c r="J814" s="1" t="str">
        <f>Forecast_Data!L808</f>
        <v>Rian Lindell</v>
      </c>
      <c r="K814" s="2">
        <f>$U$41+(VLOOKUP(J814,Estimates!$C$9:$F$35,4,FALSE)-$U$41)*VLOOKUP(J814,$T$45:$Z$80,5,FALSE)</f>
        <v>14.167534486210769</v>
      </c>
      <c r="L814" s="2">
        <f t="shared" si="58"/>
        <v>0.37260000000000004</v>
      </c>
      <c r="M814" s="13">
        <f t="shared" si="59"/>
        <v>0.61128031353512347</v>
      </c>
      <c r="N814" s="13">
        <f t="shared" si="60"/>
        <v>0.38871968646487653</v>
      </c>
      <c r="O814" s="4">
        <f t="shared" si="61"/>
        <v>0.15110299464535193</v>
      </c>
    </row>
    <row r="815" spans="1:15" x14ac:dyDescent="0.25">
      <c r="A815" s="1">
        <f>Forecast_Data!C809</f>
        <v>2012</v>
      </c>
      <c r="B815" s="1">
        <v>1</v>
      </c>
      <c r="C815" s="1">
        <f>Forecast_Data!E809</f>
        <v>1</v>
      </c>
      <c r="D815" s="1">
        <f>Forecast_Data!F809</f>
        <v>0</v>
      </c>
      <c r="E815" s="1">
        <f>Forecast_Data!G809</f>
        <v>0</v>
      </c>
      <c r="F815" s="1">
        <f>Forecast_Data!H809</f>
        <v>1</v>
      </c>
      <c r="G815" s="1">
        <f>Forecast_Data!I809</f>
        <v>0</v>
      </c>
      <c r="H815" s="1">
        <f>Forecast_Data!J809</f>
        <v>37</v>
      </c>
      <c r="I815" s="1">
        <f>Forecast_Data!K809</f>
        <v>1</v>
      </c>
      <c r="J815" s="1" t="str">
        <f>Forecast_Data!L809</f>
        <v>Rian Lindell</v>
      </c>
      <c r="K815" s="2">
        <f>$U$41+(VLOOKUP(J815,Estimates!$C$9:$F$35,4,FALSE)-$U$41)*VLOOKUP(J815,$T$45:$Z$80,5,FALSE)</f>
        <v>14.167534486210769</v>
      </c>
      <c r="L815" s="2">
        <f t="shared" si="58"/>
        <v>0.3306</v>
      </c>
      <c r="M815" s="13">
        <f t="shared" si="59"/>
        <v>0.84640596835289073</v>
      </c>
      <c r="N815" s="13">
        <f t="shared" si="60"/>
        <v>0.15359403164710927</v>
      </c>
      <c r="O815" s="4">
        <f t="shared" si="61"/>
        <v>2.3591126557613206E-2</v>
      </c>
    </row>
    <row r="816" spans="1:15" x14ac:dyDescent="0.25">
      <c r="A816" s="1">
        <f>Forecast_Data!C810</f>
        <v>2012</v>
      </c>
      <c r="B816" s="1">
        <v>1</v>
      </c>
      <c r="C816" s="1">
        <f>Forecast_Data!E810</f>
        <v>0</v>
      </c>
      <c r="D816" s="1">
        <f>Forecast_Data!F810</f>
        <v>0</v>
      </c>
      <c r="E816" s="1">
        <f>Forecast_Data!G810</f>
        <v>0</v>
      </c>
      <c r="F816" s="1">
        <f>Forecast_Data!H810</f>
        <v>1</v>
      </c>
      <c r="G816" s="1">
        <f>Forecast_Data!I810</f>
        <v>0</v>
      </c>
      <c r="H816" s="1">
        <f>Forecast_Data!J810</f>
        <v>31</v>
      </c>
      <c r="I816" s="1">
        <f>Forecast_Data!K810</f>
        <v>1</v>
      </c>
      <c r="J816" s="1" t="str">
        <f>Forecast_Data!L810</f>
        <v>Rian Lindell</v>
      </c>
      <c r="K816" s="2">
        <f>$U$41+(VLOOKUP(J816,Estimates!$C$9:$F$35,4,FALSE)-$U$41)*VLOOKUP(J816,$T$45:$Z$80,5,FALSE)</f>
        <v>14.167534486210769</v>
      </c>
      <c r="L816" s="2">
        <f t="shared" si="58"/>
        <v>0.3306</v>
      </c>
      <c r="M816" s="13">
        <f t="shared" si="59"/>
        <v>0.93888118103516072</v>
      </c>
      <c r="N816" s="13">
        <f t="shared" si="60"/>
        <v>6.1118818964839283E-2</v>
      </c>
      <c r="O816" s="4">
        <f t="shared" si="61"/>
        <v>3.7355100316567979E-3</v>
      </c>
    </row>
    <row r="817" spans="1:15" x14ac:dyDescent="0.25">
      <c r="A817" s="1">
        <f>Forecast_Data!C811</f>
        <v>2012</v>
      </c>
      <c r="B817" s="1">
        <v>1</v>
      </c>
      <c r="C817" s="1">
        <f>Forecast_Data!E811</f>
        <v>0</v>
      </c>
      <c r="D817" s="1">
        <f>Forecast_Data!F811</f>
        <v>0</v>
      </c>
      <c r="E817" s="1">
        <f>Forecast_Data!G811</f>
        <v>1</v>
      </c>
      <c r="F817" s="1">
        <f>Forecast_Data!H811</f>
        <v>0</v>
      </c>
      <c r="G817" s="1">
        <f>Forecast_Data!I811</f>
        <v>0</v>
      </c>
      <c r="H817" s="1">
        <f>Forecast_Data!J811</f>
        <v>31</v>
      </c>
      <c r="I817" s="1">
        <f>Forecast_Data!K811</f>
        <v>1</v>
      </c>
      <c r="J817" s="1" t="str">
        <f>Forecast_Data!L811</f>
        <v>Rian Lindell</v>
      </c>
      <c r="K817" s="2">
        <f>$U$41+(VLOOKUP(J817,Estimates!$C$9:$F$35,4,FALSE)-$U$41)*VLOOKUP(J817,$T$45:$Z$80,5,FALSE)</f>
        <v>14.167534486210769</v>
      </c>
      <c r="L817" s="2">
        <f t="shared" si="58"/>
        <v>0.3306</v>
      </c>
      <c r="M817" s="13">
        <f t="shared" si="59"/>
        <v>0.94074501461706728</v>
      </c>
      <c r="N817" s="13">
        <f t="shared" si="60"/>
        <v>5.9254985382932723E-2</v>
      </c>
      <c r="O817" s="4">
        <f t="shared" si="61"/>
        <v>3.5111532927315707E-3</v>
      </c>
    </row>
    <row r="818" spans="1:15" x14ac:dyDescent="0.25">
      <c r="A818" s="1">
        <f>Forecast_Data!C812</f>
        <v>2012</v>
      </c>
      <c r="B818" s="1">
        <v>1</v>
      </c>
      <c r="C818" s="1">
        <f>Forecast_Data!E812</f>
        <v>0</v>
      </c>
      <c r="D818" s="1">
        <f>Forecast_Data!F812</f>
        <v>0</v>
      </c>
      <c r="E818" s="1">
        <f>Forecast_Data!G812</f>
        <v>1</v>
      </c>
      <c r="F818" s="1">
        <f>Forecast_Data!H812</f>
        <v>0</v>
      </c>
      <c r="G818" s="1">
        <f>Forecast_Data!I812</f>
        <v>0</v>
      </c>
      <c r="H818" s="1">
        <f>Forecast_Data!J812</f>
        <v>42</v>
      </c>
      <c r="I818" s="1">
        <f>Forecast_Data!K812</f>
        <v>1</v>
      </c>
      <c r="J818" s="1" t="str">
        <f>Forecast_Data!L812</f>
        <v>Rian Lindell</v>
      </c>
      <c r="K818" s="2">
        <f>$U$41+(VLOOKUP(J818,Estimates!$C$9:$F$35,4,FALSE)-$U$41)*VLOOKUP(J818,$T$45:$Z$80,5,FALSE)</f>
        <v>14.167534486210769</v>
      </c>
      <c r="L818" s="2">
        <f t="shared" si="58"/>
        <v>0.3306</v>
      </c>
      <c r="M818" s="13">
        <f t="shared" si="59"/>
        <v>0.82473125155493088</v>
      </c>
      <c r="N818" s="13">
        <f t="shared" si="60"/>
        <v>0.17526874844506912</v>
      </c>
      <c r="O818" s="4">
        <f t="shared" si="61"/>
        <v>3.0719134181500921E-2</v>
      </c>
    </row>
    <row r="819" spans="1:15" x14ac:dyDescent="0.25">
      <c r="A819" s="1">
        <f>Forecast_Data!C813</f>
        <v>2012</v>
      </c>
      <c r="B819" s="1">
        <v>1</v>
      </c>
      <c r="C819" s="1">
        <f>Forecast_Data!E813</f>
        <v>0</v>
      </c>
      <c r="D819" s="1">
        <f>Forecast_Data!F813</f>
        <v>0</v>
      </c>
      <c r="E819" s="1">
        <f>Forecast_Data!G813</f>
        <v>1</v>
      </c>
      <c r="F819" s="1">
        <f>Forecast_Data!H813</f>
        <v>0</v>
      </c>
      <c r="G819" s="1">
        <f>Forecast_Data!I813</f>
        <v>0</v>
      </c>
      <c r="H819" s="1">
        <f>Forecast_Data!J813</f>
        <v>41</v>
      </c>
      <c r="I819" s="1">
        <f>Forecast_Data!K813</f>
        <v>1</v>
      </c>
      <c r="J819" s="1" t="str">
        <f>Forecast_Data!L813</f>
        <v>Rian Lindell</v>
      </c>
      <c r="K819" s="2">
        <f>$U$41+(VLOOKUP(J819,Estimates!$C$9:$F$35,4,FALSE)-$U$41)*VLOOKUP(J819,$T$45:$Z$80,5,FALSE)</f>
        <v>14.167534486210769</v>
      </c>
      <c r="L819" s="2">
        <f t="shared" si="58"/>
        <v>0.3306</v>
      </c>
      <c r="M819" s="13">
        <f t="shared" si="59"/>
        <v>0.83816205726044224</v>
      </c>
      <c r="N819" s="13">
        <f t="shared" si="60"/>
        <v>0.16183794273955776</v>
      </c>
      <c r="O819" s="4">
        <f t="shared" si="61"/>
        <v>2.6191519710172376E-2</v>
      </c>
    </row>
    <row r="820" spans="1:15" x14ac:dyDescent="0.25">
      <c r="A820" s="1">
        <f>Forecast_Data!C814</f>
        <v>2012</v>
      </c>
      <c r="B820" s="1">
        <v>1</v>
      </c>
      <c r="C820" s="1">
        <f>Forecast_Data!E814</f>
        <v>0</v>
      </c>
      <c r="D820" s="1">
        <f>Forecast_Data!F814</f>
        <v>1</v>
      </c>
      <c r="E820" s="1">
        <f>Forecast_Data!G814</f>
        <v>0</v>
      </c>
      <c r="F820" s="1">
        <f>Forecast_Data!H814</f>
        <v>0</v>
      </c>
      <c r="G820" s="1">
        <f>Forecast_Data!I814</f>
        <v>0</v>
      </c>
      <c r="H820" s="1">
        <f>Forecast_Data!J814</f>
        <v>32</v>
      </c>
      <c r="I820" s="1">
        <f>Forecast_Data!K814</f>
        <v>1</v>
      </c>
      <c r="J820" s="1" t="str">
        <f>Forecast_Data!L814</f>
        <v>Rian Lindell</v>
      </c>
      <c r="K820" s="2">
        <f>$U$41+(VLOOKUP(J820,Estimates!$C$9:$F$35,4,FALSE)-$U$41)*VLOOKUP(J820,$T$45:$Z$80,5,FALSE)</f>
        <v>14.167534486210769</v>
      </c>
      <c r="L820" s="2">
        <f t="shared" si="58"/>
        <v>0.3306</v>
      </c>
      <c r="M820" s="13">
        <f t="shared" si="59"/>
        <v>0.92177436577270111</v>
      </c>
      <c r="N820" s="13">
        <f t="shared" si="60"/>
        <v>7.822563422729889E-2</v>
      </c>
      <c r="O820" s="4">
        <f t="shared" si="61"/>
        <v>6.1192498502631552E-3</v>
      </c>
    </row>
    <row r="821" spans="1:15" x14ac:dyDescent="0.25">
      <c r="A821" s="1">
        <f>Forecast_Data!C815</f>
        <v>2012</v>
      </c>
      <c r="B821" s="1">
        <v>1</v>
      </c>
      <c r="C821" s="1">
        <f>Forecast_Data!E815</f>
        <v>0</v>
      </c>
      <c r="D821" s="1">
        <f>Forecast_Data!F815</f>
        <v>1</v>
      </c>
      <c r="E821" s="1">
        <f>Forecast_Data!G815</f>
        <v>0</v>
      </c>
      <c r="F821" s="1">
        <f>Forecast_Data!H815</f>
        <v>0</v>
      </c>
      <c r="G821" s="1">
        <f>Forecast_Data!I815</f>
        <v>0</v>
      </c>
      <c r="H821" s="1">
        <f>Forecast_Data!J815</f>
        <v>34</v>
      </c>
      <c r="I821" s="1">
        <f>Forecast_Data!K815</f>
        <v>1</v>
      </c>
      <c r="J821" s="1" t="str">
        <f>Forecast_Data!L815</f>
        <v>Rian Lindell</v>
      </c>
      <c r="K821" s="2">
        <f>$U$41+(VLOOKUP(J821,Estimates!$C$9:$F$35,4,FALSE)-$U$41)*VLOOKUP(J821,$T$45:$Z$80,5,FALSE)</f>
        <v>14.167534486210769</v>
      </c>
      <c r="L821" s="2">
        <f t="shared" si="58"/>
        <v>0.3306</v>
      </c>
      <c r="M821" s="13">
        <f t="shared" si="59"/>
        <v>0.90167713836502628</v>
      </c>
      <c r="N821" s="13">
        <f t="shared" si="60"/>
        <v>9.8322861634973724E-2</v>
      </c>
      <c r="O821" s="4">
        <f t="shared" si="61"/>
        <v>9.6673851200901884E-3</v>
      </c>
    </row>
    <row r="822" spans="1:15" x14ac:dyDescent="0.25">
      <c r="A822" s="1">
        <f>Forecast_Data!C816</f>
        <v>2012</v>
      </c>
      <c r="B822" s="1">
        <v>1</v>
      </c>
      <c r="C822" s="1">
        <f>Forecast_Data!E816</f>
        <v>0</v>
      </c>
      <c r="D822" s="1">
        <f>Forecast_Data!F816</f>
        <v>1</v>
      </c>
      <c r="E822" s="1">
        <f>Forecast_Data!G816</f>
        <v>0</v>
      </c>
      <c r="F822" s="1">
        <f>Forecast_Data!H816</f>
        <v>0</v>
      </c>
      <c r="G822" s="1">
        <f>Forecast_Data!I816</f>
        <v>0</v>
      </c>
      <c r="H822" s="1">
        <f>Forecast_Data!J816</f>
        <v>42</v>
      </c>
      <c r="I822" s="1">
        <f>Forecast_Data!K816</f>
        <v>1</v>
      </c>
      <c r="J822" s="1" t="str">
        <f>Forecast_Data!L816</f>
        <v>Rian Lindell</v>
      </c>
      <c r="K822" s="2">
        <f>$U$41+(VLOOKUP(J822,Estimates!$C$9:$F$35,4,FALSE)-$U$41)*VLOOKUP(J822,$T$45:$Z$80,5,FALSE)</f>
        <v>14.167534486210769</v>
      </c>
      <c r="L822" s="2">
        <f t="shared" si="58"/>
        <v>0.3306</v>
      </c>
      <c r="M822" s="13">
        <f t="shared" si="59"/>
        <v>0.79999944418532232</v>
      </c>
      <c r="N822" s="13">
        <f t="shared" si="60"/>
        <v>0.20000055581467768</v>
      </c>
      <c r="O822" s="4">
        <f t="shared" si="61"/>
        <v>4.0000222326180002E-2</v>
      </c>
    </row>
    <row r="823" spans="1:15" x14ac:dyDescent="0.25">
      <c r="A823" s="1">
        <f>Forecast_Data!C817</f>
        <v>2012</v>
      </c>
      <c r="B823" s="1">
        <v>1</v>
      </c>
      <c r="C823" s="1">
        <f>Forecast_Data!E817</f>
        <v>0</v>
      </c>
      <c r="D823" s="1">
        <f>Forecast_Data!F817</f>
        <v>1</v>
      </c>
      <c r="E823" s="1">
        <f>Forecast_Data!G817</f>
        <v>0</v>
      </c>
      <c r="F823" s="1">
        <f>Forecast_Data!H817</f>
        <v>0</v>
      </c>
      <c r="G823" s="1">
        <f>Forecast_Data!I817</f>
        <v>0</v>
      </c>
      <c r="H823" s="1">
        <f>Forecast_Data!J817</f>
        <v>19</v>
      </c>
      <c r="I823" s="1">
        <f>Forecast_Data!K817</f>
        <v>1</v>
      </c>
      <c r="J823" s="1" t="str">
        <f>Forecast_Data!L817</f>
        <v>Rian Lindell</v>
      </c>
      <c r="K823" s="2">
        <f>$U$41+(VLOOKUP(J823,Estimates!$C$9:$F$35,4,FALSE)-$U$41)*VLOOKUP(J823,$T$45:$Z$80,5,FALSE)</f>
        <v>14.167534486210769</v>
      </c>
      <c r="L823" s="2">
        <f t="shared" si="58"/>
        <v>0.3306</v>
      </c>
      <c r="M823" s="13">
        <f t="shared" si="59"/>
        <v>0.99355987079123342</v>
      </c>
      <c r="N823" s="13">
        <f t="shared" si="60"/>
        <v>6.4401292087665762E-3</v>
      </c>
      <c r="O823" s="4">
        <f t="shared" si="61"/>
        <v>4.1475264225608405E-5</v>
      </c>
    </row>
    <row r="824" spans="1:15" x14ac:dyDescent="0.25">
      <c r="A824" s="1">
        <f>Forecast_Data!C818</f>
        <v>2012</v>
      </c>
      <c r="B824" s="1">
        <v>1</v>
      </c>
      <c r="C824" s="1">
        <f>Forecast_Data!E818</f>
        <v>1</v>
      </c>
      <c r="D824" s="1">
        <f>Forecast_Data!F818</f>
        <v>0</v>
      </c>
      <c r="E824" s="1">
        <f>Forecast_Data!G818</f>
        <v>1</v>
      </c>
      <c r="F824" s="1">
        <f>Forecast_Data!H818</f>
        <v>0</v>
      </c>
      <c r="G824" s="1">
        <f>Forecast_Data!I818</f>
        <v>0</v>
      </c>
      <c r="H824" s="1">
        <f>Forecast_Data!J818</f>
        <v>29</v>
      </c>
      <c r="I824" s="1">
        <f>Forecast_Data!K818</f>
        <v>1</v>
      </c>
      <c r="J824" s="1" t="str">
        <f>Forecast_Data!L818</f>
        <v>Rian Lindell</v>
      </c>
      <c r="K824" s="2">
        <f>$U$41+(VLOOKUP(J824,Estimates!$C$9:$F$35,4,FALSE)-$U$41)*VLOOKUP(J824,$T$45:$Z$80,5,FALSE)</f>
        <v>14.167534486210769</v>
      </c>
      <c r="L824" s="2">
        <f t="shared" si="58"/>
        <v>0.3306</v>
      </c>
      <c r="M824" s="13">
        <f t="shared" si="59"/>
        <v>0.94027260551610226</v>
      </c>
      <c r="N824" s="13">
        <f t="shared" si="60"/>
        <v>5.9727394483897744E-2</v>
      </c>
      <c r="O824" s="4">
        <f t="shared" si="61"/>
        <v>3.5673616518351386E-3</v>
      </c>
    </row>
    <row r="825" spans="1:15" x14ac:dyDescent="0.25">
      <c r="A825" s="1">
        <f>Forecast_Data!C819</f>
        <v>2012</v>
      </c>
      <c r="B825" s="1">
        <v>1</v>
      </c>
      <c r="C825" s="1">
        <f>Forecast_Data!E819</f>
        <v>1</v>
      </c>
      <c r="D825" s="1">
        <f>Forecast_Data!F819</f>
        <v>0</v>
      </c>
      <c r="E825" s="1">
        <f>Forecast_Data!G819</f>
        <v>1</v>
      </c>
      <c r="F825" s="1">
        <f>Forecast_Data!H819</f>
        <v>0</v>
      </c>
      <c r="G825" s="1">
        <f>Forecast_Data!I819</f>
        <v>0</v>
      </c>
      <c r="H825" s="1">
        <f>Forecast_Data!J819</f>
        <v>50</v>
      </c>
      <c r="I825" s="1">
        <f>Forecast_Data!K819</f>
        <v>1</v>
      </c>
      <c r="J825" s="1" t="str">
        <f>Forecast_Data!L819</f>
        <v>Rian Lindell</v>
      </c>
      <c r="K825" s="2">
        <f>$U$41+(VLOOKUP(J825,Estimates!$C$9:$F$35,4,FALSE)-$U$41)*VLOOKUP(J825,$T$45:$Z$80,5,FALSE)</f>
        <v>14.167534486210769</v>
      </c>
      <c r="L825" s="2">
        <f t="shared" si="58"/>
        <v>0.3306</v>
      </c>
      <c r="M825" s="13">
        <f t="shared" si="59"/>
        <v>0.6046015904653389</v>
      </c>
      <c r="N825" s="13">
        <f t="shared" si="60"/>
        <v>0.3953984095346611</v>
      </c>
      <c r="O825" s="4">
        <f t="shared" si="61"/>
        <v>0.15633990226253958</v>
      </c>
    </row>
    <row r="826" spans="1:15" x14ac:dyDescent="0.25">
      <c r="A826" s="1">
        <f>Forecast_Data!C820</f>
        <v>2012</v>
      </c>
      <c r="B826" s="1">
        <v>1</v>
      </c>
      <c r="C826" s="1">
        <f>Forecast_Data!E820</f>
        <v>0</v>
      </c>
      <c r="D826" s="1">
        <f>Forecast_Data!F820</f>
        <v>1</v>
      </c>
      <c r="E826" s="1">
        <f>Forecast_Data!G820</f>
        <v>1</v>
      </c>
      <c r="F826" s="1">
        <f>Forecast_Data!H820</f>
        <v>0</v>
      </c>
      <c r="G826" s="1">
        <f>Forecast_Data!I820</f>
        <v>0</v>
      </c>
      <c r="H826" s="1">
        <f>Forecast_Data!J820</f>
        <v>35</v>
      </c>
      <c r="I826" s="1">
        <f>Forecast_Data!K820</f>
        <v>1</v>
      </c>
      <c r="J826" s="1" t="str">
        <f>Forecast_Data!L820</f>
        <v>Rian Lindell</v>
      </c>
      <c r="K826" s="2">
        <f>$U$41+(VLOOKUP(J826,Estimates!$C$9:$F$35,4,FALSE)-$U$41)*VLOOKUP(J826,$T$45:$Z$80,5,FALSE)</f>
        <v>14.167534486210769</v>
      </c>
      <c r="L826" s="2">
        <f t="shared" si="58"/>
        <v>0.3306</v>
      </c>
      <c r="M826" s="13">
        <f t="shared" si="59"/>
        <v>0.8698420297338102</v>
      </c>
      <c r="N826" s="13">
        <f t="shared" si="60"/>
        <v>0.1301579702661898</v>
      </c>
      <c r="O826" s="4">
        <f t="shared" si="61"/>
        <v>1.6941097223814348E-2</v>
      </c>
    </row>
    <row r="827" spans="1:15" x14ac:dyDescent="0.25">
      <c r="A827" s="1">
        <f>Forecast_Data!C821</f>
        <v>2012</v>
      </c>
      <c r="B827" s="1">
        <v>1</v>
      </c>
      <c r="C827" s="1">
        <f>Forecast_Data!E821</f>
        <v>0</v>
      </c>
      <c r="D827" s="1">
        <f>Forecast_Data!F821</f>
        <v>1</v>
      </c>
      <c r="E827" s="1">
        <f>Forecast_Data!G821</f>
        <v>1</v>
      </c>
      <c r="F827" s="1">
        <f>Forecast_Data!H821</f>
        <v>0</v>
      </c>
      <c r="G827" s="1">
        <f>Forecast_Data!I821</f>
        <v>0</v>
      </c>
      <c r="H827" s="1">
        <f>Forecast_Data!J821</f>
        <v>40</v>
      </c>
      <c r="I827" s="1">
        <f>Forecast_Data!K821</f>
        <v>1</v>
      </c>
      <c r="J827" s="1" t="str">
        <f>Forecast_Data!L821</f>
        <v>Rian Lindell</v>
      </c>
      <c r="K827" s="2">
        <f>$U$41+(VLOOKUP(J827,Estimates!$C$9:$F$35,4,FALSE)-$U$41)*VLOOKUP(J827,$T$45:$Z$80,5,FALSE)</f>
        <v>14.167534486210769</v>
      </c>
      <c r="L827" s="2">
        <f t="shared" si="58"/>
        <v>0.3306</v>
      </c>
      <c r="M827" s="13">
        <f t="shared" si="59"/>
        <v>0.79881109257851024</v>
      </c>
      <c r="N827" s="13">
        <f t="shared" si="60"/>
        <v>0.20118890742148976</v>
      </c>
      <c r="O827" s="4">
        <f t="shared" si="61"/>
        <v>4.047697646945278E-2</v>
      </c>
    </row>
    <row r="828" spans="1:15" x14ac:dyDescent="0.25">
      <c r="A828" s="1">
        <f>Forecast_Data!C822</f>
        <v>2012</v>
      </c>
      <c r="B828" s="1">
        <v>1</v>
      </c>
      <c r="C828" s="1">
        <f>Forecast_Data!E822</f>
        <v>0</v>
      </c>
      <c r="D828" s="1">
        <f>Forecast_Data!F822</f>
        <v>0</v>
      </c>
      <c r="E828" s="1">
        <f>Forecast_Data!G822</f>
        <v>0</v>
      </c>
      <c r="F828" s="1">
        <f>Forecast_Data!H822</f>
        <v>1</v>
      </c>
      <c r="G828" s="1">
        <f>Forecast_Data!I822</f>
        <v>0</v>
      </c>
      <c r="H828" s="1">
        <f>Forecast_Data!J822</f>
        <v>42</v>
      </c>
      <c r="I828" s="1">
        <f>Forecast_Data!K822</f>
        <v>1</v>
      </c>
      <c r="J828" s="1" t="str">
        <f>Forecast_Data!L822</f>
        <v>Rian Lindell</v>
      </c>
      <c r="K828" s="2">
        <f>$U$41+(VLOOKUP(J828,Estimates!$C$9:$F$35,4,FALSE)-$U$41)*VLOOKUP(J828,$T$45:$Z$80,5,FALSE)</f>
        <v>14.167534486210769</v>
      </c>
      <c r="L828" s="2">
        <f t="shared" si="58"/>
        <v>0.3306</v>
      </c>
      <c r="M828" s="13">
        <f t="shared" si="59"/>
        <v>0.81991681044140041</v>
      </c>
      <c r="N828" s="13">
        <f t="shared" si="60"/>
        <v>0.18008318955859959</v>
      </c>
      <c r="O828" s="4">
        <f t="shared" si="61"/>
        <v>3.2429955161598509E-2</v>
      </c>
    </row>
    <row r="829" spans="1:15" x14ac:dyDescent="0.25">
      <c r="A829" s="1">
        <f>Forecast_Data!C823</f>
        <v>2012</v>
      </c>
      <c r="B829" s="1">
        <v>1</v>
      </c>
      <c r="C829" s="1">
        <f>Forecast_Data!E823</f>
        <v>0</v>
      </c>
      <c r="D829" s="1">
        <f>Forecast_Data!F823</f>
        <v>1</v>
      </c>
      <c r="E829" s="1">
        <f>Forecast_Data!G823</f>
        <v>1</v>
      </c>
      <c r="F829" s="1">
        <f>Forecast_Data!H823</f>
        <v>0</v>
      </c>
      <c r="G829" s="1">
        <f>Forecast_Data!I823</f>
        <v>0</v>
      </c>
      <c r="H829" s="1">
        <f>Forecast_Data!J823</f>
        <v>50</v>
      </c>
      <c r="I829" s="1">
        <f>Forecast_Data!K823</f>
        <v>0</v>
      </c>
      <c r="J829" s="1" t="str">
        <f>Forecast_Data!L823</f>
        <v>Rian Lindell</v>
      </c>
      <c r="K829" s="2">
        <f>$U$41+(VLOOKUP(J829,Estimates!$C$9:$F$35,4,FALSE)-$U$41)*VLOOKUP(J829,$T$45:$Z$80,5,FALSE)</f>
        <v>14.167534486210769</v>
      </c>
      <c r="L829" s="2">
        <f t="shared" si="58"/>
        <v>0.3306</v>
      </c>
      <c r="M829" s="13">
        <f t="shared" si="59"/>
        <v>0.59052327821368578</v>
      </c>
      <c r="N829" s="13">
        <f t="shared" si="60"/>
        <v>-0.59052327821368578</v>
      </c>
      <c r="O829" s="4">
        <f t="shared" si="61"/>
        <v>0.34871774211223816</v>
      </c>
    </row>
    <row r="830" spans="1:15" x14ac:dyDescent="0.25">
      <c r="A830" s="1">
        <f>Forecast_Data!C824</f>
        <v>2012</v>
      </c>
      <c r="B830" s="1">
        <v>1</v>
      </c>
      <c r="C830" s="1">
        <f>Forecast_Data!E824</f>
        <v>0</v>
      </c>
      <c r="D830" s="1">
        <f>Forecast_Data!F824</f>
        <v>1</v>
      </c>
      <c r="E830" s="1">
        <f>Forecast_Data!G824</f>
        <v>1</v>
      </c>
      <c r="F830" s="1">
        <f>Forecast_Data!H824</f>
        <v>0</v>
      </c>
      <c r="G830" s="1">
        <f>Forecast_Data!I824</f>
        <v>0</v>
      </c>
      <c r="H830" s="1">
        <f>Forecast_Data!J824</f>
        <v>46</v>
      </c>
      <c r="I830" s="1">
        <f>Forecast_Data!K824</f>
        <v>0</v>
      </c>
      <c r="J830" s="1" t="str">
        <f>Forecast_Data!L824</f>
        <v>Rian Lindell</v>
      </c>
      <c r="K830" s="2">
        <f>$U$41+(VLOOKUP(J830,Estimates!$C$9:$F$35,4,FALSE)-$U$41)*VLOOKUP(J830,$T$45:$Z$80,5,FALSE)</f>
        <v>14.167534486210769</v>
      </c>
      <c r="L830" s="2">
        <f t="shared" si="58"/>
        <v>0.3306</v>
      </c>
      <c r="M830" s="13">
        <f t="shared" si="59"/>
        <v>0.68939476381412756</v>
      </c>
      <c r="N830" s="13">
        <f t="shared" si="60"/>
        <v>-0.68939476381412756</v>
      </c>
      <c r="O830" s="4">
        <f t="shared" si="61"/>
        <v>0.4752651403743367</v>
      </c>
    </row>
    <row r="831" spans="1:15" x14ac:dyDescent="0.25">
      <c r="A831" s="1">
        <f>Forecast_Data!C825</f>
        <v>2013</v>
      </c>
      <c r="B831" s="1">
        <v>1</v>
      </c>
      <c r="C831" s="1">
        <f>Forecast_Data!E825</f>
        <v>0</v>
      </c>
      <c r="D831" s="1">
        <f>Forecast_Data!F825</f>
        <v>0</v>
      </c>
      <c r="E831" s="1">
        <f>Forecast_Data!G825</f>
        <v>0</v>
      </c>
      <c r="F831" s="1">
        <f>Forecast_Data!H825</f>
        <v>1</v>
      </c>
      <c r="G831" s="1">
        <f>Forecast_Data!I825</f>
        <v>0</v>
      </c>
      <c r="H831" s="1">
        <f>Forecast_Data!J825</f>
        <v>47</v>
      </c>
      <c r="I831" s="1">
        <f>Forecast_Data!K825</f>
        <v>0</v>
      </c>
      <c r="J831" s="1" t="str">
        <f>Forecast_Data!L825</f>
        <v>Rian Lindell</v>
      </c>
      <c r="K831" s="2">
        <f>$U$41+(VLOOKUP(J831,Estimates!$C$9:$F$35,4,FALSE)-$U$41)*VLOOKUP(J831,$T$45:$Z$80,5,FALSE)</f>
        <v>14.167534486210769</v>
      </c>
      <c r="L831" s="2">
        <f t="shared" si="58"/>
        <v>0.37260000000000004</v>
      </c>
      <c r="M831" s="13">
        <f t="shared" si="59"/>
        <v>0.74396943055159814</v>
      </c>
      <c r="N831" s="13">
        <f t="shared" si="60"/>
        <v>-0.74396943055159814</v>
      </c>
      <c r="O831" s="4">
        <f t="shared" si="61"/>
        <v>0.55349051359526924</v>
      </c>
    </row>
    <row r="832" spans="1:15" x14ac:dyDescent="0.25">
      <c r="A832" s="1">
        <f>Forecast_Data!C826</f>
        <v>2013</v>
      </c>
      <c r="B832" s="1">
        <v>1</v>
      </c>
      <c r="C832" s="1">
        <f>Forecast_Data!E826</f>
        <v>0</v>
      </c>
      <c r="D832" s="1">
        <f>Forecast_Data!F826</f>
        <v>0</v>
      </c>
      <c r="E832" s="1">
        <f>Forecast_Data!G826</f>
        <v>0</v>
      </c>
      <c r="F832" s="1">
        <f>Forecast_Data!H826</f>
        <v>0</v>
      </c>
      <c r="G832" s="1">
        <f>Forecast_Data!I826</f>
        <v>0</v>
      </c>
      <c r="H832" s="1">
        <f>Forecast_Data!J826</f>
        <v>38</v>
      </c>
      <c r="I832" s="1">
        <f>Forecast_Data!K826</f>
        <v>0</v>
      </c>
      <c r="J832" s="1" t="str">
        <f>Forecast_Data!L826</f>
        <v>Rian Lindell</v>
      </c>
      <c r="K832" s="2">
        <f>$U$41+(VLOOKUP(J832,Estimates!$C$9:$F$35,4,FALSE)-$U$41)*VLOOKUP(J832,$T$45:$Z$80,5,FALSE)</f>
        <v>14.167534486210769</v>
      </c>
      <c r="L832" s="2">
        <f t="shared" si="58"/>
        <v>0.37260000000000004</v>
      </c>
      <c r="M832" s="13">
        <f t="shared" si="59"/>
        <v>0.89863299205825609</v>
      </c>
      <c r="N832" s="13">
        <f t="shared" si="60"/>
        <v>-0.89863299205825609</v>
      </c>
      <c r="O832" s="4">
        <f t="shared" si="61"/>
        <v>0.80754125441557378</v>
      </c>
    </row>
    <row r="833" spans="1:15" x14ac:dyDescent="0.25">
      <c r="A833" s="1">
        <f>Forecast_Data!C827</f>
        <v>2013</v>
      </c>
      <c r="B833" s="1">
        <v>1</v>
      </c>
      <c r="C833" s="1">
        <f>Forecast_Data!E827</f>
        <v>0</v>
      </c>
      <c r="D833" s="1">
        <f>Forecast_Data!F827</f>
        <v>0</v>
      </c>
      <c r="E833" s="1">
        <f>Forecast_Data!G827</f>
        <v>0</v>
      </c>
      <c r="F833" s="1">
        <f>Forecast_Data!H827</f>
        <v>0</v>
      </c>
      <c r="G833" s="1">
        <f>Forecast_Data!I827</f>
        <v>0</v>
      </c>
      <c r="H833" s="1">
        <f>Forecast_Data!J827</f>
        <v>30</v>
      </c>
      <c r="I833" s="1">
        <f>Forecast_Data!K827</f>
        <v>1</v>
      </c>
      <c r="J833" s="1" t="str">
        <f>Forecast_Data!L827</f>
        <v>Rian Lindell</v>
      </c>
      <c r="K833" s="2">
        <f>$U$41+(VLOOKUP(J833,Estimates!$C$9:$F$35,4,FALSE)-$U$41)*VLOOKUP(J833,$T$45:$Z$80,5,FALSE)</f>
        <v>14.167534486210769</v>
      </c>
      <c r="L833" s="2">
        <f t="shared" si="58"/>
        <v>0.37260000000000004</v>
      </c>
      <c r="M833" s="13">
        <f t="shared" si="59"/>
        <v>0.95892128387191766</v>
      </c>
      <c r="N833" s="13">
        <f t="shared" si="60"/>
        <v>4.1078716128082338E-2</v>
      </c>
      <c r="O833" s="4">
        <f t="shared" si="61"/>
        <v>1.6874609187315719E-3</v>
      </c>
    </row>
    <row r="834" spans="1:15" x14ac:dyDescent="0.25">
      <c r="A834" s="1">
        <f>Forecast_Data!C828</f>
        <v>2013</v>
      </c>
      <c r="B834" s="1">
        <v>1</v>
      </c>
      <c r="C834" s="1">
        <f>Forecast_Data!E828</f>
        <v>0</v>
      </c>
      <c r="D834" s="1">
        <f>Forecast_Data!F828</f>
        <v>0</v>
      </c>
      <c r="E834" s="1">
        <f>Forecast_Data!G828</f>
        <v>0</v>
      </c>
      <c r="F834" s="1">
        <f>Forecast_Data!H828</f>
        <v>1</v>
      </c>
      <c r="G834" s="1">
        <f>Forecast_Data!I828</f>
        <v>0</v>
      </c>
      <c r="H834" s="1">
        <f>Forecast_Data!J828</f>
        <v>50</v>
      </c>
      <c r="I834" s="1">
        <f>Forecast_Data!K828</f>
        <v>1</v>
      </c>
      <c r="J834" s="1" t="str">
        <f>Forecast_Data!L828</f>
        <v>Rian Lindell</v>
      </c>
      <c r="K834" s="2">
        <f>$U$41+(VLOOKUP(J834,Estimates!$C$9:$F$35,4,FALSE)-$U$41)*VLOOKUP(J834,$T$45:$Z$80,5,FALSE)</f>
        <v>14.167534486210769</v>
      </c>
      <c r="L834" s="2">
        <f t="shared" si="58"/>
        <v>0.37260000000000004</v>
      </c>
      <c r="M834" s="13">
        <f t="shared" si="59"/>
        <v>0.67647878055740363</v>
      </c>
      <c r="N834" s="13">
        <f t="shared" si="60"/>
        <v>0.32352121944259637</v>
      </c>
      <c r="O834" s="4">
        <f t="shared" si="61"/>
        <v>0.10466597942962459</v>
      </c>
    </row>
    <row r="835" spans="1:15" x14ac:dyDescent="0.25">
      <c r="A835" s="1">
        <f>Forecast_Data!C829</f>
        <v>2013</v>
      </c>
      <c r="B835" s="1">
        <v>1</v>
      </c>
      <c r="C835" s="1">
        <f>Forecast_Data!E829</f>
        <v>0</v>
      </c>
      <c r="D835" s="1">
        <f>Forecast_Data!F829</f>
        <v>0</v>
      </c>
      <c r="E835" s="1">
        <f>Forecast_Data!G829</f>
        <v>0</v>
      </c>
      <c r="F835" s="1">
        <f>Forecast_Data!H829</f>
        <v>1</v>
      </c>
      <c r="G835" s="1">
        <f>Forecast_Data!I829</f>
        <v>0</v>
      </c>
      <c r="H835" s="1">
        <f>Forecast_Data!J829</f>
        <v>38</v>
      </c>
      <c r="I835" s="1">
        <f>Forecast_Data!K829</f>
        <v>1</v>
      </c>
      <c r="J835" s="1" t="str">
        <f>Forecast_Data!L829</f>
        <v>Rian Lindell</v>
      </c>
      <c r="K835" s="2">
        <f>$U$41+(VLOOKUP(J835,Estimates!$C$9:$F$35,4,FALSE)-$U$41)*VLOOKUP(J835,$T$45:$Z$80,5,FALSE)</f>
        <v>14.167534486210769</v>
      </c>
      <c r="L835" s="2">
        <f t="shared" si="58"/>
        <v>0.37260000000000004</v>
      </c>
      <c r="M835" s="13">
        <f t="shared" si="59"/>
        <v>0.87535498141393375</v>
      </c>
      <c r="N835" s="13">
        <f t="shared" si="60"/>
        <v>0.12464501858606625</v>
      </c>
      <c r="O835" s="4">
        <f t="shared" si="61"/>
        <v>1.55363806583208E-2</v>
      </c>
    </row>
    <row r="836" spans="1:15" x14ac:dyDescent="0.25">
      <c r="A836" s="1">
        <f>Forecast_Data!C830</f>
        <v>2013</v>
      </c>
      <c r="B836" s="1">
        <v>1</v>
      </c>
      <c r="C836" s="1">
        <f>Forecast_Data!E830</f>
        <v>0</v>
      </c>
      <c r="D836" s="1">
        <f>Forecast_Data!F830</f>
        <v>0</v>
      </c>
      <c r="E836" s="1">
        <f>Forecast_Data!G830</f>
        <v>0</v>
      </c>
      <c r="F836" s="1">
        <f>Forecast_Data!H830</f>
        <v>1</v>
      </c>
      <c r="G836" s="1">
        <f>Forecast_Data!I830</f>
        <v>0</v>
      </c>
      <c r="H836" s="1">
        <f>Forecast_Data!J830</f>
        <v>27</v>
      </c>
      <c r="I836" s="1">
        <f>Forecast_Data!K830</f>
        <v>1</v>
      </c>
      <c r="J836" s="1" t="str">
        <f>Forecast_Data!L830</f>
        <v>Rian Lindell</v>
      </c>
      <c r="K836" s="2">
        <f>$U$41+(VLOOKUP(J836,Estimates!$C$9:$F$35,4,FALSE)-$U$41)*VLOOKUP(J836,$T$45:$Z$80,5,FALSE)</f>
        <v>14.167534486210769</v>
      </c>
      <c r="L836" s="2">
        <f t="shared" si="58"/>
        <v>0.37260000000000004</v>
      </c>
      <c r="M836" s="13">
        <f t="shared" si="59"/>
        <v>0.96775508406882449</v>
      </c>
      <c r="N836" s="13">
        <f t="shared" si="60"/>
        <v>3.2244915931175511E-2</v>
      </c>
      <c r="O836" s="4">
        <f t="shared" si="61"/>
        <v>1.0397346034085762E-3</v>
      </c>
    </row>
    <row r="837" spans="1:15" x14ac:dyDescent="0.25">
      <c r="A837" s="1">
        <f>Forecast_Data!C831</f>
        <v>2013</v>
      </c>
      <c r="B837" s="1">
        <v>1</v>
      </c>
      <c r="C837" s="1">
        <f>Forecast_Data!E831</f>
        <v>0</v>
      </c>
      <c r="D837" s="1">
        <f>Forecast_Data!F831</f>
        <v>0</v>
      </c>
      <c r="E837" s="1">
        <f>Forecast_Data!G831</f>
        <v>0</v>
      </c>
      <c r="F837" s="1">
        <f>Forecast_Data!H831</f>
        <v>1</v>
      </c>
      <c r="G837" s="1">
        <f>Forecast_Data!I831</f>
        <v>0</v>
      </c>
      <c r="H837" s="1">
        <f>Forecast_Data!J831</f>
        <v>47</v>
      </c>
      <c r="I837" s="1">
        <f>Forecast_Data!K831</f>
        <v>1</v>
      </c>
      <c r="J837" s="1" t="str">
        <f>Forecast_Data!L831</f>
        <v>Rian Lindell</v>
      </c>
      <c r="K837" s="2">
        <f>$U$41+(VLOOKUP(J837,Estimates!$C$9:$F$35,4,FALSE)-$U$41)*VLOOKUP(J837,$T$45:$Z$80,5,FALSE)</f>
        <v>14.167534486210769</v>
      </c>
      <c r="L837" s="2">
        <f t="shared" si="58"/>
        <v>0.37260000000000004</v>
      </c>
      <c r="M837" s="13">
        <f t="shared" si="59"/>
        <v>0.74396943055159814</v>
      </c>
      <c r="N837" s="13">
        <f t="shared" si="60"/>
        <v>0.25603056944840186</v>
      </c>
      <c r="O837" s="4">
        <f t="shared" si="61"/>
        <v>6.5551652492072926E-2</v>
      </c>
    </row>
    <row r="838" spans="1:15" x14ac:dyDescent="0.25">
      <c r="A838" s="1">
        <f>Forecast_Data!C832</f>
        <v>2013</v>
      </c>
      <c r="B838" s="1">
        <v>1</v>
      </c>
      <c r="C838" s="1">
        <f>Forecast_Data!E832</f>
        <v>0</v>
      </c>
      <c r="D838" s="1">
        <f>Forecast_Data!F832</f>
        <v>0</v>
      </c>
      <c r="E838" s="1">
        <f>Forecast_Data!G832</f>
        <v>0</v>
      </c>
      <c r="F838" s="1">
        <f>Forecast_Data!H832</f>
        <v>1</v>
      </c>
      <c r="G838" s="1">
        <f>Forecast_Data!I832</f>
        <v>0</v>
      </c>
      <c r="H838" s="1">
        <f>Forecast_Data!J832</f>
        <v>48</v>
      </c>
      <c r="I838" s="1">
        <f>Forecast_Data!K832</f>
        <v>1</v>
      </c>
      <c r="J838" s="1" t="str">
        <f>Forecast_Data!L832</f>
        <v>Rian Lindell</v>
      </c>
      <c r="K838" s="2">
        <f>$U$41+(VLOOKUP(J838,Estimates!$C$9:$F$35,4,FALSE)-$U$41)*VLOOKUP(J838,$T$45:$Z$80,5,FALSE)</f>
        <v>14.167534486210769</v>
      </c>
      <c r="L838" s="2">
        <f t="shared" si="58"/>
        <v>0.37260000000000004</v>
      </c>
      <c r="M838" s="13">
        <f t="shared" si="59"/>
        <v>0.7233770291377678</v>
      </c>
      <c r="N838" s="13">
        <f t="shared" si="60"/>
        <v>0.2766229708622322</v>
      </c>
      <c r="O838" s="4">
        <f t="shared" si="61"/>
        <v>7.6520268008647363E-2</v>
      </c>
    </row>
    <row r="839" spans="1:15" x14ac:dyDescent="0.25">
      <c r="A839" s="1">
        <f>Forecast_Data!C833</f>
        <v>2013</v>
      </c>
      <c r="B839" s="1">
        <v>1</v>
      </c>
      <c r="C839" s="1">
        <f>Forecast_Data!E833</f>
        <v>0</v>
      </c>
      <c r="D839" s="1">
        <f>Forecast_Data!F833</f>
        <v>1</v>
      </c>
      <c r="E839" s="1">
        <f>Forecast_Data!G833</f>
        <v>0</v>
      </c>
      <c r="F839" s="1">
        <f>Forecast_Data!H833</f>
        <v>0</v>
      </c>
      <c r="G839" s="1">
        <f>Forecast_Data!I833</f>
        <v>0</v>
      </c>
      <c r="H839" s="1">
        <f>Forecast_Data!J833</f>
        <v>33</v>
      </c>
      <c r="I839" s="1">
        <f>Forecast_Data!K833</f>
        <v>1</v>
      </c>
      <c r="J839" s="1" t="str">
        <f>Forecast_Data!L833</f>
        <v>Rian Lindell</v>
      </c>
      <c r="K839" s="2">
        <f>$U$41+(VLOOKUP(J839,Estimates!$C$9:$F$35,4,FALSE)-$U$41)*VLOOKUP(J839,$T$45:$Z$80,5,FALSE)</f>
        <v>14.167534486210769</v>
      </c>
      <c r="L839" s="2">
        <f t="shared" si="58"/>
        <v>0.37260000000000004</v>
      </c>
      <c r="M839" s="13">
        <f t="shared" si="59"/>
        <v>0.91530053422383584</v>
      </c>
      <c r="N839" s="13">
        <f t="shared" si="60"/>
        <v>8.4699465776164162E-2</v>
      </c>
      <c r="O839" s="4">
        <f t="shared" si="61"/>
        <v>7.1739995027676039E-3</v>
      </c>
    </row>
    <row r="840" spans="1:15" x14ac:dyDescent="0.25">
      <c r="A840" s="1">
        <f>Forecast_Data!C834</f>
        <v>2013</v>
      </c>
      <c r="B840" s="1">
        <v>1</v>
      </c>
      <c r="C840" s="1">
        <f>Forecast_Data!E834</f>
        <v>0</v>
      </c>
      <c r="D840" s="1">
        <f>Forecast_Data!F834</f>
        <v>0</v>
      </c>
      <c r="E840" s="1">
        <f>Forecast_Data!G834</f>
        <v>0</v>
      </c>
      <c r="F840" s="1">
        <f>Forecast_Data!H834</f>
        <v>1</v>
      </c>
      <c r="G840" s="1">
        <f>Forecast_Data!I834</f>
        <v>0</v>
      </c>
      <c r="H840" s="1">
        <f>Forecast_Data!J834</f>
        <v>24</v>
      </c>
      <c r="I840" s="1">
        <f>Forecast_Data!K834</f>
        <v>1</v>
      </c>
      <c r="J840" s="1" t="str">
        <f>Forecast_Data!L834</f>
        <v>Rian Lindell</v>
      </c>
      <c r="K840" s="2">
        <f>$U$41+(VLOOKUP(J840,Estimates!$C$9:$F$35,4,FALSE)-$U$41)*VLOOKUP(J840,$T$45:$Z$80,5,FALSE)</f>
        <v>14.167534486210769</v>
      </c>
      <c r="L840" s="2">
        <f t="shared" si="58"/>
        <v>0.37260000000000004</v>
      </c>
      <c r="M840" s="13">
        <f t="shared" si="59"/>
        <v>0.98167941792696722</v>
      </c>
      <c r="N840" s="13">
        <f t="shared" si="60"/>
        <v>1.8320582073032776E-2</v>
      </c>
      <c r="O840" s="4">
        <f t="shared" si="61"/>
        <v>3.3564372749472993E-4</v>
      </c>
    </row>
    <row r="841" spans="1:15" x14ac:dyDescent="0.25">
      <c r="A841" s="1">
        <f>Forecast_Data!C835</f>
        <v>2013</v>
      </c>
      <c r="B841" s="1">
        <v>1</v>
      </c>
      <c r="C841" s="1">
        <f>Forecast_Data!E835</f>
        <v>0</v>
      </c>
      <c r="D841" s="1">
        <f>Forecast_Data!F835</f>
        <v>0</v>
      </c>
      <c r="E841" s="1">
        <f>Forecast_Data!G835</f>
        <v>0</v>
      </c>
      <c r="F841" s="1">
        <f>Forecast_Data!H835</f>
        <v>1</v>
      </c>
      <c r="G841" s="1">
        <f>Forecast_Data!I835</f>
        <v>0</v>
      </c>
      <c r="H841" s="1">
        <f>Forecast_Data!J835</f>
        <v>35</v>
      </c>
      <c r="I841" s="1">
        <f>Forecast_Data!K835</f>
        <v>1</v>
      </c>
      <c r="J841" s="1" t="str">
        <f>Forecast_Data!L835</f>
        <v>Rian Lindell</v>
      </c>
      <c r="K841" s="2">
        <f>$U$41+(VLOOKUP(J841,Estimates!$C$9:$F$35,4,FALSE)-$U$41)*VLOOKUP(J841,$T$45:$Z$80,5,FALSE)</f>
        <v>14.167534486210769</v>
      </c>
      <c r="L841" s="2">
        <f t="shared" ref="L841:L904" si="62">IF(A841=2012,$A$5,IF(A841=2013,$B$5,IF(A841=2014,$C$5,$D$5)))</f>
        <v>0.37260000000000004</v>
      </c>
      <c r="M841" s="13">
        <f t="shared" ref="M841:M904" si="63">1/(1+EXP(-(SUMPRODUCT($A$3:$G$3,B841:H841)+$H$3*H841^2+$I$3*H841^3+K841+L841)))</f>
        <v>0.90645257007238322</v>
      </c>
      <c r="N841" s="13">
        <f t="shared" ref="N841:N904" si="64">I841-M841</f>
        <v>9.3547429927616776E-2</v>
      </c>
      <c r="O841" s="4">
        <f t="shared" ref="O841:O904" si="65">N841^2</f>
        <v>8.7511216460623709E-3</v>
      </c>
    </row>
    <row r="842" spans="1:15" x14ac:dyDescent="0.25">
      <c r="A842" s="1">
        <f>Forecast_Data!C836</f>
        <v>2013</v>
      </c>
      <c r="B842" s="1">
        <v>1</v>
      </c>
      <c r="C842" s="1">
        <f>Forecast_Data!E836</f>
        <v>0</v>
      </c>
      <c r="D842" s="1">
        <f>Forecast_Data!F836</f>
        <v>0</v>
      </c>
      <c r="E842" s="1">
        <f>Forecast_Data!G836</f>
        <v>0</v>
      </c>
      <c r="F842" s="1">
        <f>Forecast_Data!H836</f>
        <v>1</v>
      </c>
      <c r="G842" s="1">
        <f>Forecast_Data!I836</f>
        <v>0</v>
      </c>
      <c r="H842" s="1">
        <f>Forecast_Data!J836</f>
        <v>30</v>
      </c>
      <c r="I842" s="1">
        <f>Forecast_Data!K836</f>
        <v>1</v>
      </c>
      <c r="J842" s="1" t="str">
        <f>Forecast_Data!L836</f>
        <v>Rian Lindell</v>
      </c>
      <c r="K842" s="2">
        <f>$U$41+(VLOOKUP(J842,Estimates!$C$9:$F$35,4,FALSE)-$U$41)*VLOOKUP(J842,$T$45:$Z$80,5,FALSE)</f>
        <v>14.167534486210769</v>
      </c>
      <c r="L842" s="2">
        <f t="shared" si="62"/>
        <v>0.37260000000000004</v>
      </c>
      <c r="M842" s="13">
        <f t="shared" si="63"/>
        <v>0.94869754692639441</v>
      </c>
      <c r="N842" s="13">
        <f t="shared" si="64"/>
        <v>5.1302453073605592E-2</v>
      </c>
      <c r="O842" s="4">
        <f t="shared" si="65"/>
        <v>2.6319416913695038E-3</v>
      </c>
    </row>
    <row r="843" spans="1:15" x14ac:dyDescent="0.25">
      <c r="A843" s="1">
        <f>Forecast_Data!C837</f>
        <v>2013</v>
      </c>
      <c r="B843" s="1">
        <v>1</v>
      </c>
      <c r="C843" s="1">
        <f>Forecast_Data!E837</f>
        <v>0</v>
      </c>
      <c r="D843" s="1">
        <f>Forecast_Data!F837</f>
        <v>0</v>
      </c>
      <c r="E843" s="1">
        <f>Forecast_Data!G837</f>
        <v>0</v>
      </c>
      <c r="F843" s="1">
        <f>Forecast_Data!H837</f>
        <v>1</v>
      </c>
      <c r="G843" s="1">
        <f>Forecast_Data!I837</f>
        <v>0</v>
      </c>
      <c r="H843" s="1">
        <f>Forecast_Data!J837</f>
        <v>55</v>
      </c>
      <c r="I843" s="1">
        <f>Forecast_Data!K837</f>
        <v>0</v>
      </c>
      <c r="J843" s="1" t="str">
        <f>Forecast_Data!L837</f>
        <v>Rian Lindell</v>
      </c>
      <c r="K843" s="2">
        <f>$U$41+(VLOOKUP(J843,Estimates!$C$9:$F$35,4,FALSE)-$U$41)*VLOOKUP(J843,$T$45:$Z$80,5,FALSE)</f>
        <v>14.167534486210769</v>
      </c>
      <c r="L843" s="2">
        <f t="shared" si="62"/>
        <v>0.37260000000000004</v>
      </c>
      <c r="M843" s="13">
        <f t="shared" si="63"/>
        <v>0.51786153926835965</v>
      </c>
      <c r="N843" s="13">
        <f t="shared" si="64"/>
        <v>-0.51786153926835965</v>
      </c>
      <c r="O843" s="4">
        <f t="shared" si="65"/>
        <v>0.26818057385339478</v>
      </c>
    </row>
    <row r="844" spans="1:15" x14ac:dyDescent="0.25">
      <c r="A844" s="1">
        <f>Forecast_Data!C838</f>
        <v>2013</v>
      </c>
      <c r="B844" s="1">
        <v>1</v>
      </c>
      <c r="C844" s="1">
        <f>Forecast_Data!E838</f>
        <v>0</v>
      </c>
      <c r="D844" s="1">
        <f>Forecast_Data!F838</f>
        <v>0</v>
      </c>
      <c r="E844" s="1">
        <f>Forecast_Data!G838</f>
        <v>0</v>
      </c>
      <c r="F844" s="1">
        <f>Forecast_Data!H838</f>
        <v>1</v>
      </c>
      <c r="G844" s="1">
        <f>Forecast_Data!I838</f>
        <v>0</v>
      </c>
      <c r="H844" s="1">
        <f>Forecast_Data!J838</f>
        <v>46</v>
      </c>
      <c r="I844" s="1">
        <f>Forecast_Data!K838</f>
        <v>1</v>
      </c>
      <c r="J844" s="1" t="str">
        <f>Forecast_Data!L838</f>
        <v>Rian Lindell</v>
      </c>
      <c r="K844" s="2">
        <f>$U$41+(VLOOKUP(J844,Estimates!$C$9:$F$35,4,FALSE)-$U$41)*VLOOKUP(J844,$T$45:$Z$80,5,FALSE)</f>
        <v>14.167534486210769</v>
      </c>
      <c r="L844" s="2">
        <f t="shared" si="62"/>
        <v>0.37260000000000004</v>
      </c>
      <c r="M844" s="13">
        <f t="shared" si="63"/>
        <v>0.76292780024021634</v>
      </c>
      <c r="N844" s="13">
        <f t="shared" si="64"/>
        <v>0.23707219975978366</v>
      </c>
      <c r="O844" s="4">
        <f t="shared" si="65"/>
        <v>5.6203227898942769E-2</v>
      </c>
    </row>
    <row r="845" spans="1:15" x14ac:dyDescent="0.25">
      <c r="A845" s="1">
        <f>Forecast_Data!C839</f>
        <v>2013</v>
      </c>
      <c r="B845" s="1">
        <v>1</v>
      </c>
      <c r="C845" s="1">
        <f>Forecast_Data!E839</f>
        <v>0</v>
      </c>
      <c r="D845" s="1">
        <f>Forecast_Data!F839</f>
        <v>0</v>
      </c>
      <c r="E845" s="1">
        <f>Forecast_Data!G839</f>
        <v>0</v>
      </c>
      <c r="F845" s="1">
        <f>Forecast_Data!H839</f>
        <v>1</v>
      </c>
      <c r="G845" s="1">
        <f>Forecast_Data!I839</f>
        <v>0</v>
      </c>
      <c r="H845" s="1">
        <f>Forecast_Data!J839</f>
        <v>27</v>
      </c>
      <c r="I845" s="1">
        <f>Forecast_Data!K839</f>
        <v>1</v>
      </c>
      <c r="J845" s="1" t="str">
        <f>Forecast_Data!L839</f>
        <v>Rian Lindell</v>
      </c>
      <c r="K845" s="2">
        <f>$U$41+(VLOOKUP(J845,Estimates!$C$9:$F$35,4,FALSE)-$U$41)*VLOOKUP(J845,$T$45:$Z$80,5,FALSE)</f>
        <v>14.167534486210769</v>
      </c>
      <c r="L845" s="2">
        <f t="shared" si="62"/>
        <v>0.37260000000000004</v>
      </c>
      <c r="M845" s="13">
        <f t="shared" si="63"/>
        <v>0.96775508406882449</v>
      </c>
      <c r="N845" s="13">
        <f t="shared" si="64"/>
        <v>3.2244915931175511E-2</v>
      </c>
      <c r="O845" s="4">
        <f t="shared" si="65"/>
        <v>1.0397346034085762E-3</v>
      </c>
    </row>
    <row r="846" spans="1:15" x14ac:dyDescent="0.25">
      <c r="A846" s="1">
        <f>Forecast_Data!C840</f>
        <v>2013</v>
      </c>
      <c r="B846" s="1">
        <v>1</v>
      </c>
      <c r="C846" s="1">
        <f>Forecast_Data!E840</f>
        <v>0</v>
      </c>
      <c r="D846" s="1">
        <f>Forecast_Data!F840</f>
        <v>0</v>
      </c>
      <c r="E846" s="1">
        <f>Forecast_Data!G840</f>
        <v>0</v>
      </c>
      <c r="F846" s="1">
        <f>Forecast_Data!H840</f>
        <v>1</v>
      </c>
      <c r="G846" s="1">
        <f>Forecast_Data!I840</f>
        <v>0</v>
      </c>
      <c r="H846" s="1">
        <f>Forecast_Data!J840</f>
        <v>53</v>
      </c>
      <c r="I846" s="1">
        <f>Forecast_Data!K840</f>
        <v>1</v>
      </c>
      <c r="J846" s="1" t="str">
        <f>Forecast_Data!L840</f>
        <v>Rian Lindell</v>
      </c>
      <c r="K846" s="2">
        <f>$U$41+(VLOOKUP(J846,Estimates!$C$9:$F$35,4,FALSE)-$U$41)*VLOOKUP(J846,$T$45:$Z$80,5,FALSE)</f>
        <v>14.167534486210769</v>
      </c>
      <c r="L846" s="2">
        <f t="shared" si="62"/>
        <v>0.37260000000000004</v>
      </c>
      <c r="M846" s="13">
        <f t="shared" si="63"/>
        <v>0.58898620215278963</v>
      </c>
      <c r="N846" s="13">
        <f t="shared" si="64"/>
        <v>0.41101379784721037</v>
      </c>
      <c r="O846" s="4">
        <f t="shared" si="65"/>
        <v>0.16893234202078752</v>
      </c>
    </row>
    <row r="847" spans="1:15" x14ac:dyDescent="0.25">
      <c r="A847" s="1">
        <f>Forecast_Data!C841</f>
        <v>2013</v>
      </c>
      <c r="B847" s="1">
        <v>1</v>
      </c>
      <c r="C847" s="1">
        <f>Forecast_Data!E841</f>
        <v>0</v>
      </c>
      <c r="D847" s="1">
        <f>Forecast_Data!F841</f>
        <v>0</v>
      </c>
      <c r="E847" s="1">
        <f>Forecast_Data!G841</f>
        <v>0</v>
      </c>
      <c r="F847" s="1">
        <f>Forecast_Data!H841</f>
        <v>1</v>
      </c>
      <c r="G847" s="1">
        <f>Forecast_Data!I841</f>
        <v>0</v>
      </c>
      <c r="H847" s="1">
        <f>Forecast_Data!J841</f>
        <v>48</v>
      </c>
      <c r="I847" s="1">
        <f>Forecast_Data!K841</f>
        <v>0</v>
      </c>
      <c r="J847" s="1" t="str">
        <f>Forecast_Data!L841</f>
        <v>Rian Lindell</v>
      </c>
      <c r="K847" s="2">
        <f>$U$41+(VLOOKUP(J847,Estimates!$C$9:$F$35,4,FALSE)-$U$41)*VLOOKUP(J847,$T$45:$Z$80,5,FALSE)</f>
        <v>14.167534486210769</v>
      </c>
      <c r="L847" s="2">
        <f t="shared" si="62"/>
        <v>0.37260000000000004</v>
      </c>
      <c r="M847" s="13">
        <f t="shared" si="63"/>
        <v>0.7233770291377678</v>
      </c>
      <c r="N847" s="13">
        <f t="shared" si="64"/>
        <v>-0.7233770291377678</v>
      </c>
      <c r="O847" s="4">
        <f t="shared" si="65"/>
        <v>0.52327432628418302</v>
      </c>
    </row>
    <row r="848" spans="1:15" x14ac:dyDescent="0.25">
      <c r="A848" s="1">
        <f>Forecast_Data!C842</f>
        <v>2013</v>
      </c>
      <c r="B848" s="1">
        <v>1</v>
      </c>
      <c r="C848" s="1">
        <f>Forecast_Data!E842</f>
        <v>0</v>
      </c>
      <c r="D848" s="1">
        <f>Forecast_Data!F842</f>
        <v>0</v>
      </c>
      <c r="E848" s="1">
        <f>Forecast_Data!G842</f>
        <v>1</v>
      </c>
      <c r="F848" s="1">
        <f>Forecast_Data!H842</f>
        <v>1</v>
      </c>
      <c r="G848" s="1">
        <f>Forecast_Data!I842</f>
        <v>0</v>
      </c>
      <c r="H848" s="1">
        <f>Forecast_Data!J842</f>
        <v>53</v>
      </c>
      <c r="I848" s="1">
        <f>Forecast_Data!K842</f>
        <v>1</v>
      </c>
      <c r="J848" s="1" t="str">
        <f>Forecast_Data!L842</f>
        <v>Rian Lindell</v>
      </c>
      <c r="K848" s="2">
        <f>$U$41+(VLOOKUP(J848,Estimates!$C$9:$F$35,4,FALSE)-$U$41)*VLOOKUP(J848,$T$45:$Z$80,5,FALSE)</f>
        <v>14.167534486210769</v>
      </c>
      <c r="L848" s="2">
        <f t="shared" si="62"/>
        <v>0.37260000000000004</v>
      </c>
      <c r="M848" s="13">
        <f t="shared" si="63"/>
        <v>0.53985568500069836</v>
      </c>
      <c r="N848" s="13">
        <f t="shared" si="64"/>
        <v>0.46014431499930164</v>
      </c>
      <c r="O848" s="4">
        <f t="shared" si="65"/>
        <v>0.21173279062617653</v>
      </c>
    </row>
    <row r="849" spans="1:15" x14ac:dyDescent="0.25">
      <c r="A849" s="1">
        <f>Forecast_Data!C843</f>
        <v>2013</v>
      </c>
      <c r="B849" s="1">
        <v>1</v>
      </c>
      <c r="C849" s="1">
        <f>Forecast_Data!E843</f>
        <v>0</v>
      </c>
      <c r="D849" s="1">
        <f>Forecast_Data!F843</f>
        <v>0</v>
      </c>
      <c r="E849" s="1">
        <f>Forecast_Data!G843</f>
        <v>1</v>
      </c>
      <c r="F849" s="1">
        <f>Forecast_Data!H843</f>
        <v>1</v>
      </c>
      <c r="G849" s="1">
        <f>Forecast_Data!I843</f>
        <v>0</v>
      </c>
      <c r="H849" s="1">
        <f>Forecast_Data!J843</f>
        <v>32</v>
      </c>
      <c r="I849" s="1">
        <f>Forecast_Data!K843</f>
        <v>1</v>
      </c>
      <c r="J849" s="1" t="str">
        <f>Forecast_Data!L843</f>
        <v>Rian Lindell</v>
      </c>
      <c r="K849" s="2">
        <f>$U$41+(VLOOKUP(J849,Estimates!$C$9:$F$35,4,FALSE)-$U$41)*VLOOKUP(J849,$T$45:$Z$80,5,FALSE)</f>
        <v>14.167534486210769</v>
      </c>
      <c r="L849" s="2">
        <f t="shared" si="62"/>
        <v>0.37260000000000004</v>
      </c>
      <c r="M849" s="13">
        <f t="shared" si="63"/>
        <v>0.91969290747638111</v>
      </c>
      <c r="N849" s="13">
        <f t="shared" si="64"/>
        <v>8.0307092523618895E-2</v>
      </c>
      <c r="O849" s="4">
        <f t="shared" si="65"/>
        <v>6.4492291095970856E-3</v>
      </c>
    </row>
    <row r="850" spans="1:15" x14ac:dyDescent="0.25">
      <c r="A850" s="1">
        <f>Forecast_Data!C844</f>
        <v>2012</v>
      </c>
      <c r="B850" s="1">
        <v>1</v>
      </c>
      <c r="C850" s="1">
        <f>Forecast_Data!E844</f>
        <v>0</v>
      </c>
      <c r="D850" s="1">
        <f>Forecast_Data!F844</f>
        <v>0</v>
      </c>
      <c r="E850" s="1">
        <f>Forecast_Data!G844</f>
        <v>0</v>
      </c>
      <c r="F850" s="1">
        <f>Forecast_Data!H844</f>
        <v>0</v>
      </c>
      <c r="G850" s="1">
        <f>Forecast_Data!I844</f>
        <v>0</v>
      </c>
      <c r="H850" s="1">
        <f>Forecast_Data!J844</f>
        <v>57</v>
      </c>
      <c r="I850" s="1">
        <f>Forecast_Data!K844</f>
        <v>0</v>
      </c>
      <c r="J850" s="1" t="str">
        <f>Forecast_Data!L844</f>
        <v>Rob Bironas</v>
      </c>
      <c r="K850" s="2">
        <f>$U$41+(VLOOKUP(J850,Estimates!$C$9:$F$35,4,FALSE)-$U$41)*VLOOKUP(J850,$T$45:$Z$80,5,FALSE)</f>
        <v>14.298186500420474</v>
      </c>
      <c r="L850" s="2">
        <f t="shared" si="62"/>
        <v>0.3306</v>
      </c>
      <c r="M850" s="13">
        <f t="shared" si="63"/>
        <v>0.51728890402710159</v>
      </c>
      <c r="N850" s="13">
        <f t="shared" si="64"/>
        <v>-0.51728890402710159</v>
      </c>
      <c r="O850" s="4">
        <f t="shared" si="65"/>
        <v>0.26758781022955991</v>
      </c>
    </row>
    <row r="851" spans="1:15" x14ac:dyDescent="0.25">
      <c r="A851" s="1">
        <f>Forecast_Data!C845</f>
        <v>2012</v>
      </c>
      <c r="B851" s="1">
        <v>1</v>
      </c>
      <c r="C851" s="1">
        <f>Forecast_Data!E845</f>
        <v>0</v>
      </c>
      <c r="D851" s="1">
        <f>Forecast_Data!F845</f>
        <v>0</v>
      </c>
      <c r="E851" s="1">
        <f>Forecast_Data!G845</f>
        <v>0</v>
      </c>
      <c r="F851" s="1">
        <f>Forecast_Data!H845</f>
        <v>0</v>
      </c>
      <c r="G851" s="1">
        <f>Forecast_Data!I845</f>
        <v>0</v>
      </c>
      <c r="H851" s="1">
        <f>Forecast_Data!J845</f>
        <v>40</v>
      </c>
      <c r="I851" s="1">
        <f>Forecast_Data!K845</f>
        <v>1</v>
      </c>
      <c r="J851" s="1" t="str">
        <f>Forecast_Data!L845</f>
        <v>Rob Bironas</v>
      </c>
      <c r="K851" s="2">
        <f>$U$41+(VLOOKUP(J851,Estimates!$C$9:$F$35,4,FALSE)-$U$41)*VLOOKUP(J851,$T$45:$Z$80,5,FALSE)</f>
        <v>14.298186500420474</v>
      </c>
      <c r="L851" s="2">
        <f t="shared" si="62"/>
        <v>0.3306</v>
      </c>
      <c r="M851" s="13">
        <f t="shared" si="63"/>
        <v>0.88815248352029597</v>
      </c>
      <c r="N851" s="13">
        <f t="shared" si="64"/>
        <v>0.11184751647970403</v>
      </c>
      <c r="O851" s="4">
        <f t="shared" si="65"/>
        <v>1.2509866942677665E-2</v>
      </c>
    </row>
    <row r="852" spans="1:15" x14ac:dyDescent="0.25">
      <c r="A852" s="1">
        <f>Forecast_Data!C846</f>
        <v>2012</v>
      </c>
      <c r="B852" s="1">
        <v>1</v>
      </c>
      <c r="C852" s="1">
        <f>Forecast_Data!E846</f>
        <v>0</v>
      </c>
      <c r="D852" s="1">
        <f>Forecast_Data!F846</f>
        <v>0</v>
      </c>
      <c r="E852" s="1">
        <f>Forecast_Data!G846</f>
        <v>0</v>
      </c>
      <c r="F852" s="1">
        <f>Forecast_Data!H846</f>
        <v>0</v>
      </c>
      <c r="G852" s="1">
        <f>Forecast_Data!I846</f>
        <v>0</v>
      </c>
      <c r="H852" s="1">
        <f>Forecast_Data!J846</f>
        <v>31</v>
      </c>
      <c r="I852" s="1">
        <f>Forecast_Data!K846</f>
        <v>1</v>
      </c>
      <c r="J852" s="1" t="str">
        <f>Forecast_Data!L846</f>
        <v>Rob Bironas</v>
      </c>
      <c r="K852" s="2">
        <f>$U$41+(VLOOKUP(J852,Estimates!$C$9:$F$35,4,FALSE)-$U$41)*VLOOKUP(J852,$T$45:$Z$80,5,FALSE)</f>
        <v>14.298186500420474</v>
      </c>
      <c r="L852" s="2">
        <f t="shared" si="62"/>
        <v>0.3306</v>
      </c>
      <c r="M852" s="13">
        <f t="shared" si="63"/>
        <v>0.95670626658610902</v>
      </c>
      <c r="N852" s="13">
        <f t="shared" si="64"/>
        <v>4.3293733413890978E-2</v>
      </c>
      <c r="O852" s="4">
        <f t="shared" si="65"/>
        <v>1.8743473529130601E-3</v>
      </c>
    </row>
    <row r="853" spans="1:15" x14ac:dyDescent="0.25">
      <c r="A853" s="1">
        <f>Forecast_Data!C847</f>
        <v>2012</v>
      </c>
      <c r="B853" s="1">
        <v>1</v>
      </c>
      <c r="C853" s="1">
        <f>Forecast_Data!E847</f>
        <v>0</v>
      </c>
      <c r="D853" s="1">
        <f>Forecast_Data!F847</f>
        <v>0</v>
      </c>
      <c r="E853" s="1">
        <f>Forecast_Data!G847</f>
        <v>0</v>
      </c>
      <c r="F853" s="1">
        <f>Forecast_Data!H847</f>
        <v>0</v>
      </c>
      <c r="G853" s="1">
        <f>Forecast_Data!I847</f>
        <v>0</v>
      </c>
      <c r="H853" s="1">
        <f>Forecast_Data!J847</f>
        <v>25</v>
      </c>
      <c r="I853" s="1">
        <f>Forecast_Data!K847</f>
        <v>1</v>
      </c>
      <c r="J853" s="1" t="str">
        <f>Forecast_Data!L847</f>
        <v>Rob Bironas</v>
      </c>
      <c r="K853" s="2">
        <f>$U$41+(VLOOKUP(J853,Estimates!$C$9:$F$35,4,FALSE)-$U$41)*VLOOKUP(J853,$T$45:$Z$80,5,FALSE)</f>
        <v>14.298186500420474</v>
      </c>
      <c r="L853" s="2">
        <f t="shared" si="62"/>
        <v>0.3306</v>
      </c>
      <c r="M853" s="13">
        <f t="shared" si="63"/>
        <v>0.98366373442615784</v>
      </c>
      <c r="N853" s="13">
        <f t="shared" si="64"/>
        <v>1.6336265573842157E-2</v>
      </c>
      <c r="O853" s="4">
        <f t="shared" si="65"/>
        <v>2.6687357289910044E-4</v>
      </c>
    </row>
    <row r="854" spans="1:15" x14ac:dyDescent="0.25">
      <c r="A854" s="1">
        <f>Forecast_Data!C848</f>
        <v>2013</v>
      </c>
      <c r="B854" s="1">
        <v>1</v>
      </c>
      <c r="C854" s="1">
        <f>Forecast_Data!E848</f>
        <v>0</v>
      </c>
      <c r="D854" s="1">
        <f>Forecast_Data!F848</f>
        <v>0</v>
      </c>
      <c r="E854" s="1">
        <f>Forecast_Data!G848</f>
        <v>0</v>
      </c>
      <c r="F854" s="1">
        <f>Forecast_Data!H848</f>
        <v>1</v>
      </c>
      <c r="G854" s="1">
        <f>Forecast_Data!I848</f>
        <v>0</v>
      </c>
      <c r="H854" s="1">
        <f>Forecast_Data!J848</f>
        <v>48</v>
      </c>
      <c r="I854" s="1">
        <f>Forecast_Data!K848</f>
        <v>0</v>
      </c>
      <c r="J854" s="1" t="str">
        <f>Forecast_Data!L848</f>
        <v>Rob Bironas</v>
      </c>
      <c r="K854" s="2">
        <f>$U$41+(VLOOKUP(J854,Estimates!$C$9:$F$35,4,FALSE)-$U$41)*VLOOKUP(J854,$T$45:$Z$80,5,FALSE)</f>
        <v>14.298186500420474</v>
      </c>
      <c r="L854" s="2">
        <f t="shared" si="62"/>
        <v>0.37260000000000004</v>
      </c>
      <c r="M854" s="13">
        <f t="shared" si="63"/>
        <v>0.74874443642187305</v>
      </c>
      <c r="N854" s="13">
        <f t="shared" si="64"/>
        <v>-0.74874443642187305</v>
      </c>
      <c r="O854" s="4">
        <f t="shared" si="65"/>
        <v>0.56061823107270825</v>
      </c>
    </row>
    <row r="855" spans="1:15" x14ac:dyDescent="0.25">
      <c r="A855" s="1">
        <f>Forecast_Data!C849</f>
        <v>2013</v>
      </c>
      <c r="B855" s="1">
        <v>1</v>
      </c>
      <c r="C855" s="1">
        <f>Forecast_Data!E849</f>
        <v>0</v>
      </c>
      <c r="D855" s="1">
        <f>Forecast_Data!F849</f>
        <v>0</v>
      </c>
      <c r="E855" s="1">
        <f>Forecast_Data!G849</f>
        <v>0</v>
      </c>
      <c r="F855" s="1">
        <f>Forecast_Data!H849</f>
        <v>1</v>
      </c>
      <c r="G855" s="1">
        <f>Forecast_Data!I849</f>
        <v>0</v>
      </c>
      <c r="H855" s="1">
        <f>Forecast_Data!J849</f>
        <v>47</v>
      </c>
      <c r="I855" s="1">
        <f>Forecast_Data!K849</f>
        <v>1</v>
      </c>
      <c r="J855" s="1" t="str">
        <f>Forecast_Data!L849</f>
        <v>Rob Bironas</v>
      </c>
      <c r="K855" s="2">
        <f>$U$41+(VLOOKUP(J855,Estimates!$C$9:$F$35,4,FALSE)-$U$41)*VLOOKUP(J855,$T$45:$Z$80,5,FALSE)</f>
        <v>14.298186500420474</v>
      </c>
      <c r="L855" s="2">
        <f t="shared" si="62"/>
        <v>0.37260000000000004</v>
      </c>
      <c r="M855" s="13">
        <f t="shared" si="63"/>
        <v>0.76805393831645208</v>
      </c>
      <c r="N855" s="13">
        <f t="shared" si="64"/>
        <v>0.23194606168354792</v>
      </c>
      <c r="O855" s="4">
        <f t="shared" si="65"/>
        <v>5.379897553050822E-2</v>
      </c>
    </row>
    <row r="856" spans="1:15" x14ac:dyDescent="0.25">
      <c r="A856" s="1">
        <f>Forecast_Data!C850</f>
        <v>2012</v>
      </c>
      <c r="B856" s="1">
        <v>1</v>
      </c>
      <c r="C856" s="1">
        <f>Forecast_Data!E850</f>
        <v>0</v>
      </c>
      <c r="D856" s="1">
        <f>Forecast_Data!F850</f>
        <v>0</v>
      </c>
      <c r="E856" s="1">
        <f>Forecast_Data!G850</f>
        <v>0</v>
      </c>
      <c r="F856" s="1">
        <f>Forecast_Data!H850</f>
        <v>1</v>
      </c>
      <c r="G856" s="1">
        <f>Forecast_Data!I850</f>
        <v>0</v>
      </c>
      <c r="H856" s="1">
        <f>Forecast_Data!J850</f>
        <v>23</v>
      </c>
      <c r="I856" s="1">
        <f>Forecast_Data!K850</f>
        <v>1</v>
      </c>
      <c r="J856" s="1" t="str">
        <f>Forecast_Data!L850</f>
        <v>Rob Bironas</v>
      </c>
      <c r="K856" s="2">
        <f>$U$41+(VLOOKUP(J856,Estimates!$C$9:$F$35,4,FALSE)-$U$41)*VLOOKUP(J856,$T$45:$Z$80,5,FALSE)</f>
        <v>14.298186500420474</v>
      </c>
      <c r="L856" s="2">
        <f t="shared" si="62"/>
        <v>0.3306</v>
      </c>
      <c r="M856" s="13">
        <f t="shared" si="63"/>
        <v>0.98644748728757581</v>
      </c>
      <c r="N856" s="13">
        <f t="shared" si="64"/>
        <v>1.3552512712424192E-2</v>
      </c>
      <c r="O856" s="4">
        <f t="shared" si="65"/>
        <v>1.8367060082041933E-4</v>
      </c>
    </row>
    <row r="857" spans="1:15" x14ac:dyDescent="0.25">
      <c r="A857" s="1">
        <f>Forecast_Data!C851</f>
        <v>2012</v>
      </c>
      <c r="B857" s="1">
        <v>1</v>
      </c>
      <c r="C857" s="1">
        <f>Forecast_Data!E851</f>
        <v>0</v>
      </c>
      <c r="D857" s="1">
        <f>Forecast_Data!F851</f>
        <v>0</v>
      </c>
      <c r="E857" s="1">
        <f>Forecast_Data!G851</f>
        <v>0</v>
      </c>
      <c r="F857" s="1">
        <f>Forecast_Data!H851</f>
        <v>1</v>
      </c>
      <c r="G857" s="1">
        <f>Forecast_Data!I851</f>
        <v>0</v>
      </c>
      <c r="H857" s="1">
        <f>Forecast_Data!J851</f>
        <v>31</v>
      </c>
      <c r="I857" s="1">
        <f>Forecast_Data!K851</f>
        <v>1</v>
      </c>
      <c r="J857" s="1" t="str">
        <f>Forecast_Data!L851</f>
        <v>Rob Bironas</v>
      </c>
      <c r="K857" s="2">
        <f>$U$41+(VLOOKUP(J857,Estimates!$C$9:$F$35,4,FALSE)-$U$41)*VLOOKUP(J857,$T$45:$Z$80,5,FALSE)</f>
        <v>14.298186500420474</v>
      </c>
      <c r="L857" s="2">
        <f t="shared" si="62"/>
        <v>0.3306</v>
      </c>
      <c r="M857" s="13">
        <f t="shared" si="63"/>
        <v>0.94596231845659928</v>
      </c>
      <c r="N857" s="13">
        <f t="shared" si="64"/>
        <v>5.4037681543400717E-2</v>
      </c>
      <c r="O857" s="4">
        <f t="shared" si="65"/>
        <v>2.9200710265859906E-3</v>
      </c>
    </row>
    <row r="858" spans="1:15" x14ac:dyDescent="0.25">
      <c r="A858" s="1">
        <f>Forecast_Data!C852</f>
        <v>2012</v>
      </c>
      <c r="B858" s="1">
        <v>1</v>
      </c>
      <c r="C858" s="1">
        <f>Forecast_Data!E852</f>
        <v>0</v>
      </c>
      <c r="D858" s="1">
        <f>Forecast_Data!F852</f>
        <v>0</v>
      </c>
      <c r="E858" s="1">
        <f>Forecast_Data!G852</f>
        <v>0</v>
      </c>
      <c r="F858" s="1">
        <f>Forecast_Data!H852</f>
        <v>1</v>
      </c>
      <c r="G858" s="1">
        <f>Forecast_Data!I852</f>
        <v>0</v>
      </c>
      <c r="H858" s="1">
        <f>Forecast_Data!J852</f>
        <v>38</v>
      </c>
      <c r="I858" s="1">
        <f>Forecast_Data!K852</f>
        <v>1</v>
      </c>
      <c r="J858" s="1" t="str">
        <f>Forecast_Data!L852</f>
        <v>Rob Bironas</v>
      </c>
      <c r="K858" s="2">
        <f>$U$41+(VLOOKUP(J858,Estimates!$C$9:$F$35,4,FALSE)-$U$41)*VLOOKUP(J858,$T$45:$Z$80,5,FALSE)</f>
        <v>14.298186500420474</v>
      </c>
      <c r="L858" s="2">
        <f t="shared" si="62"/>
        <v>0.3306</v>
      </c>
      <c r="M858" s="13">
        <f t="shared" si="63"/>
        <v>0.88471024999033698</v>
      </c>
      <c r="N858" s="13">
        <f t="shared" si="64"/>
        <v>0.11528975000966302</v>
      </c>
      <c r="O858" s="4">
        <f t="shared" si="65"/>
        <v>1.3291726457290593E-2</v>
      </c>
    </row>
    <row r="859" spans="1:15" x14ac:dyDescent="0.25">
      <c r="A859" s="1">
        <f>Forecast_Data!C853</f>
        <v>2012</v>
      </c>
      <c r="B859" s="1">
        <v>1</v>
      </c>
      <c r="C859" s="1">
        <f>Forecast_Data!E853</f>
        <v>0</v>
      </c>
      <c r="D859" s="1">
        <f>Forecast_Data!F853</f>
        <v>0</v>
      </c>
      <c r="E859" s="1">
        <f>Forecast_Data!G853</f>
        <v>0</v>
      </c>
      <c r="F859" s="1">
        <f>Forecast_Data!H853</f>
        <v>1</v>
      </c>
      <c r="G859" s="1">
        <f>Forecast_Data!I853</f>
        <v>0</v>
      </c>
      <c r="H859" s="1">
        <f>Forecast_Data!J853</f>
        <v>41</v>
      </c>
      <c r="I859" s="1">
        <f>Forecast_Data!K853</f>
        <v>0</v>
      </c>
      <c r="J859" s="1" t="str">
        <f>Forecast_Data!L853</f>
        <v>Rob Bironas</v>
      </c>
      <c r="K859" s="2">
        <f>$U$41+(VLOOKUP(J859,Estimates!$C$9:$F$35,4,FALSE)-$U$41)*VLOOKUP(J859,$T$45:$Z$80,5,FALSE)</f>
        <v>14.298186500420474</v>
      </c>
      <c r="L859" s="2">
        <f t="shared" si="62"/>
        <v>0.3306</v>
      </c>
      <c r="M859" s="13">
        <f t="shared" si="63"/>
        <v>0.85098086221305225</v>
      </c>
      <c r="N859" s="13">
        <f t="shared" si="64"/>
        <v>-0.85098086221305225</v>
      </c>
      <c r="O859" s="4">
        <f t="shared" si="65"/>
        <v>0.72416842785286983</v>
      </c>
    </row>
    <row r="860" spans="1:15" x14ac:dyDescent="0.25">
      <c r="A860" s="1">
        <f>Forecast_Data!C854</f>
        <v>2012</v>
      </c>
      <c r="B860" s="1">
        <v>1</v>
      </c>
      <c r="C860" s="1">
        <f>Forecast_Data!E854</f>
        <v>0</v>
      </c>
      <c r="D860" s="1">
        <f>Forecast_Data!F854</f>
        <v>0</v>
      </c>
      <c r="E860" s="1">
        <f>Forecast_Data!G854</f>
        <v>0</v>
      </c>
      <c r="F860" s="1">
        <f>Forecast_Data!H854</f>
        <v>1</v>
      </c>
      <c r="G860" s="1">
        <f>Forecast_Data!I854</f>
        <v>0</v>
      </c>
      <c r="H860" s="1">
        <f>Forecast_Data!J854</f>
        <v>48</v>
      </c>
      <c r="I860" s="1">
        <f>Forecast_Data!K854</f>
        <v>0</v>
      </c>
      <c r="J860" s="1" t="str">
        <f>Forecast_Data!L854</f>
        <v>Rob Bironas</v>
      </c>
      <c r="K860" s="2">
        <f>$U$41+(VLOOKUP(J860,Estimates!$C$9:$F$35,4,FALSE)-$U$41)*VLOOKUP(J860,$T$45:$Z$80,5,FALSE)</f>
        <v>14.298186500420474</v>
      </c>
      <c r="L860" s="2">
        <f t="shared" si="62"/>
        <v>0.3306</v>
      </c>
      <c r="M860" s="13">
        <f t="shared" si="63"/>
        <v>0.74076090324472954</v>
      </c>
      <c r="N860" s="13">
        <f t="shared" si="64"/>
        <v>-0.74076090324472954</v>
      </c>
      <c r="O860" s="4">
        <f t="shared" si="65"/>
        <v>0.54872671577594756</v>
      </c>
    </row>
    <row r="861" spans="1:15" x14ac:dyDescent="0.25">
      <c r="A861" s="1">
        <f>Forecast_Data!C855</f>
        <v>2012</v>
      </c>
      <c r="B861" s="1">
        <v>1</v>
      </c>
      <c r="C861" s="1">
        <f>Forecast_Data!E855</f>
        <v>0</v>
      </c>
      <c r="D861" s="1">
        <f>Forecast_Data!F855</f>
        <v>0</v>
      </c>
      <c r="E861" s="1">
        <f>Forecast_Data!G855</f>
        <v>0</v>
      </c>
      <c r="F861" s="1">
        <f>Forecast_Data!H855</f>
        <v>1</v>
      </c>
      <c r="G861" s="1">
        <f>Forecast_Data!I855</f>
        <v>0</v>
      </c>
      <c r="H861" s="1">
        <f>Forecast_Data!J855</f>
        <v>26</v>
      </c>
      <c r="I861" s="1">
        <f>Forecast_Data!K855</f>
        <v>1</v>
      </c>
      <c r="J861" s="1" t="str">
        <f>Forecast_Data!L855</f>
        <v>Rob Bironas</v>
      </c>
      <c r="K861" s="2">
        <f>$U$41+(VLOOKUP(J861,Estimates!$C$9:$F$35,4,FALSE)-$U$41)*VLOOKUP(J861,$T$45:$Z$80,5,FALSE)</f>
        <v>14.298186500420474</v>
      </c>
      <c r="L861" s="2">
        <f t="shared" si="62"/>
        <v>0.3306</v>
      </c>
      <c r="M861" s="13">
        <f t="shared" si="63"/>
        <v>0.97520375792204661</v>
      </c>
      <c r="N861" s="13">
        <f t="shared" si="64"/>
        <v>2.479624207795339E-2</v>
      </c>
      <c r="O861" s="4">
        <f t="shared" si="65"/>
        <v>6.1485362118846628E-4</v>
      </c>
    </row>
    <row r="862" spans="1:15" x14ac:dyDescent="0.25">
      <c r="A862" s="1">
        <f>Forecast_Data!C856</f>
        <v>2012</v>
      </c>
      <c r="B862" s="1">
        <v>1</v>
      </c>
      <c r="C862" s="1">
        <f>Forecast_Data!E856</f>
        <v>0</v>
      </c>
      <c r="D862" s="1">
        <f>Forecast_Data!F856</f>
        <v>0</v>
      </c>
      <c r="E862" s="1">
        <f>Forecast_Data!G856</f>
        <v>0</v>
      </c>
      <c r="F862" s="1">
        <f>Forecast_Data!H856</f>
        <v>1</v>
      </c>
      <c r="G862" s="1">
        <f>Forecast_Data!I856</f>
        <v>0</v>
      </c>
      <c r="H862" s="1">
        <f>Forecast_Data!J856</f>
        <v>22</v>
      </c>
      <c r="I862" s="1">
        <f>Forecast_Data!K856</f>
        <v>1</v>
      </c>
      <c r="J862" s="1" t="str">
        <f>Forecast_Data!L856</f>
        <v>Rob Bironas</v>
      </c>
      <c r="K862" s="2">
        <f>$U$41+(VLOOKUP(J862,Estimates!$C$9:$F$35,4,FALSE)-$U$41)*VLOOKUP(J862,$T$45:$Z$80,5,FALSE)</f>
        <v>14.298186500420474</v>
      </c>
      <c r="L862" s="2">
        <f t="shared" si="62"/>
        <v>0.3306</v>
      </c>
      <c r="M862" s="13">
        <f t="shared" si="63"/>
        <v>0.98921296714934559</v>
      </c>
      <c r="N862" s="13">
        <f t="shared" si="64"/>
        <v>1.078703285065441E-2</v>
      </c>
      <c r="O862" s="4">
        <f t="shared" si="65"/>
        <v>1.1636007772109741E-4</v>
      </c>
    </row>
    <row r="863" spans="1:15" x14ac:dyDescent="0.25">
      <c r="A863" s="1">
        <f>Forecast_Data!C857</f>
        <v>2012</v>
      </c>
      <c r="B863" s="1">
        <v>1</v>
      </c>
      <c r="C863" s="1">
        <f>Forecast_Data!E857</f>
        <v>0</v>
      </c>
      <c r="D863" s="1">
        <f>Forecast_Data!F857</f>
        <v>0</v>
      </c>
      <c r="E863" s="1">
        <f>Forecast_Data!G857</f>
        <v>0</v>
      </c>
      <c r="F863" s="1">
        <f>Forecast_Data!H857</f>
        <v>1</v>
      </c>
      <c r="G863" s="1">
        <f>Forecast_Data!I857</f>
        <v>0</v>
      </c>
      <c r="H863" s="1">
        <f>Forecast_Data!J857</f>
        <v>38</v>
      </c>
      <c r="I863" s="1">
        <f>Forecast_Data!K857</f>
        <v>1</v>
      </c>
      <c r="J863" s="1" t="str">
        <f>Forecast_Data!L857</f>
        <v>Rob Bironas</v>
      </c>
      <c r="K863" s="2">
        <f>$U$41+(VLOOKUP(J863,Estimates!$C$9:$F$35,4,FALSE)-$U$41)*VLOOKUP(J863,$T$45:$Z$80,5,FALSE)</f>
        <v>14.298186500420474</v>
      </c>
      <c r="L863" s="2">
        <f t="shared" si="62"/>
        <v>0.3306</v>
      </c>
      <c r="M863" s="13">
        <f t="shared" si="63"/>
        <v>0.88471024999033698</v>
      </c>
      <c r="N863" s="13">
        <f t="shared" si="64"/>
        <v>0.11528975000966302</v>
      </c>
      <c r="O863" s="4">
        <f t="shared" si="65"/>
        <v>1.3291726457290593E-2</v>
      </c>
    </row>
    <row r="864" spans="1:15" x14ac:dyDescent="0.25">
      <c r="A864" s="1">
        <f>Forecast_Data!C858</f>
        <v>2012</v>
      </c>
      <c r="B864" s="1">
        <v>1</v>
      </c>
      <c r="C864" s="1">
        <f>Forecast_Data!E858</f>
        <v>0</v>
      </c>
      <c r="D864" s="1">
        <f>Forecast_Data!F858</f>
        <v>0</v>
      </c>
      <c r="E864" s="1">
        <f>Forecast_Data!G858</f>
        <v>0</v>
      </c>
      <c r="F864" s="1">
        <f>Forecast_Data!H858</f>
        <v>1</v>
      </c>
      <c r="G864" s="1">
        <f>Forecast_Data!I858</f>
        <v>0</v>
      </c>
      <c r="H864" s="1">
        <f>Forecast_Data!J858</f>
        <v>47</v>
      </c>
      <c r="I864" s="1">
        <f>Forecast_Data!K858</f>
        <v>1</v>
      </c>
      <c r="J864" s="1" t="str">
        <f>Forecast_Data!L858</f>
        <v>Rob Bironas</v>
      </c>
      <c r="K864" s="2">
        <f>$U$41+(VLOOKUP(J864,Estimates!$C$9:$F$35,4,FALSE)-$U$41)*VLOOKUP(J864,$T$45:$Z$80,5,FALSE)</f>
        <v>14.298186500420474</v>
      </c>
      <c r="L864" s="2">
        <f t="shared" si="62"/>
        <v>0.3306</v>
      </c>
      <c r="M864" s="13">
        <f t="shared" si="63"/>
        <v>0.7604876900729397</v>
      </c>
      <c r="N864" s="13">
        <f t="shared" si="64"/>
        <v>0.2395123099270603</v>
      </c>
      <c r="O864" s="4">
        <f t="shared" si="65"/>
        <v>5.7366146606596183E-2</v>
      </c>
    </row>
    <row r="865" spans="1:15" x14ac:dyDescent="0.25">
      <c r="A865" s="1">
        <f>Forecast_Data!C859</f>
        <v>2012</v>
      </c>
      <c r="B865" s="1">
        <v>1</v>
      </c>
      <c r="C865" s="1">
        <f>Forecast_Data!E859</f>
        <v>0</v>
      </c>
      <c r="D865" s="1">
        <f>Forecast_Data!F859</f>
        <v>0</v>
      </c>
      <c r="E865" s="1">
        <f>Forecast_Data!G859</f>
        <v>0</v>
      </c>
      <c r="F865" s="1">
        <f>Forecast_Data!H859</f>
        <v>1</v>
      </c>
      <c r="G865" s="1">
        <f>Forecast_Data!I859</f>
        <v>0</v>
      </c>
      <c r="H865" s="1">
        <f>Forecast_Data!J859</f>
        <v>40</v>
      </c>
      <c r="I865" s="1">
        <f>Forecast_Data!K859</f>
        <v>1</v>
      </c>
      <c r="J865" s="1" t="str">
        <f>Forecast_Data!L859</f>
        <v>Rob Bironas</v>
      </c>
      <c r="K865" s="2">
        <f>$U$41+(VLOOKUP(J865,Estimates!$C$9:$F$35,4,FALSE)-$U$41)*VLOOKUP(J865,$T$45:$Z$80,5,FALSE)</f>
        <v>14.298186500420474</v>
      </c>
      <c r="L865" s="2">
        <f t="shared" si="62"/>
        <v>0.3306</v>
      </c>
      <c r="M865" s="13">
        <f t="shared" si="63"/>
        <v>0.86283507984853525</v>
      </c>
      <c r="N865" s="13">
        <f t="shared" si="64"/>
        <v>0.13716492015146475</v>
      </c>
      <c r="O865" s="4">
        <f t="shared" si="65"/>
        <v>1.8814215320157701E-2</v>
      </c>
    </row>
    <row r="866" spans="1:15" x14ac:dyDescent="0.25">
      <c r="A866" s="1">
        <f>Forecast_Data!C860</f>
        <v>2012</v>
      </c>
      <c r="B866" s="1">
        <v>1</v>
      </c>
      <c r="C866" s="1">
        <f>Forecast_Data!E860</f>
        <v>0</v>
      </c>
      <c r="D866" s="1">
        <f>Forecast_Data!F860</f>
        <v>0</v>
      </c>
      <c r="E866" s="1">
        <f>Forecast_Data!G860</f>
        <v>1</v>
      </c>
      <c r="F866" s="1">
        <f>Forecast_Data!H860</f>
        <v>1</v>
      </c>
      <c r="G866" s="1">
        <f>Forecast_Data!I860</f>
        <v>0</v>
      </c>
      <c r="H866" s="1">
        <f>Forecast_Data!J860</f>
        <v>39</v>
      </c>
      <c r="I866" s="1">
        <f>Forecast_Data!K860</f>
        <v>1</v>
      </c>
      <c r="J866" s="1" t="str">
        <f>Forecast_Data!L860</f>
        <v>Rob Bironas</v>
      </c>
      <c r="K866" s="2">
        <f>$U$41+(VLOOKUP(J866,Estimates!$C$9:$F$35,4,FALSE)-$U$41)*VLOOKUP(J866,$T$45:$Z$80,5,FALSE)</f>
        <v>14.298186500420474</v>
      </c>
      <c r="L866" s="2">
        <f t="shared" si="62"/>
        <v>0.3306</v>
      </c>
      <c r="M866" s="13">
        <f t="shared" si="63"/>
        <v>0.85034278339911873</v>
      </c>
      <c r="N866" s="13">
        <f t="shared" si="64"/>
        <v>0.14965721660088127</v>
      </c>
      <c r="O866" s="4">
        <f t="shared" si="65"/>
        <v>2.2397282480723094E-2</v>
      </c>
    </row>
    <row r="867" spans="1:15" x14ac:dyDescent="0.25">
      <c r="A867" s="1">
        <f>Forecast_Data!C861</f>
        <v>2012</v>
      </c>
      <c r="B867" s="1">
        <v>1</v>
      </c>
      <c r="C867" s="1">
        <f>Forecast_Data!E861</f>
        <v>0</v>
      </c>
      <c r="D867" s="1">
        <f>Forecast_Data!F861</f>
        <v>0</v>
      </c>
      <c r="E867" s="1">
        <f>Forecast_Data!G861</f>
        <v>1</v>
      </c>
      <c r="F867" s="1">
        <f>Forecast_Data!H861</f>
        <v>1</v>
      </c>
      <c r="G867" s="1">
        <f>Forecast_Data!I861</f>
        <v>0</v>
      </c>
      <c r="H867" s="1">
        <f>Forecast_Data!J861</f>
        <v>45</v>
      </c>
      <c r="I867" s="1">
        <f>Forecast_Data!K861</f>
        <v>0</v>
      </c>
      <c r="J867" s="1" t="str">
        <f>Forecast_Data!L861</f>
        <v>Rob Bironas</v>
      </c>
      <c r="K867" s="2">
        <f>$U$41+(VLOOKUP(J867,Estimates!$C$9:$F$35,4,FALSE)-$U$41)*VLOOKUP(J867,$T$45:$Z$80,5,FALSE)</f>
        <v>14.298186500420474</v>
      </c>
      <c r="L867" s="2">
        <f t="shared" si="62"/>
        <v>0.3306</v>
      </c>
      <c r="M867" s="13">
        <f t="shared" si="63"/>
        <v>0.76076822632549401</v>
      </c>
      <c r="N867" s="13">
        <f t="shared" si="64"/>
        <v>-0.76076822632549401</v>
      </c>
      <c r="O867" s="4">
        <f t="shared" si="65"/>
        <v>0.57876829418643805</v>
      </c>
    </row>
    <row r="868" spans="1:15" x14ac:dyDescent="0.25">
      <c r="A868" s="1">
        <f>Forecast_Data!C862</f>
        <v>2012</v>
      </c>
      <c r="B868" s="1">
        <v>1</v>
      </c>
      <c r="C868" s="1">
        <f>Forecast_Data!E862</f>
        <v>0</v>
      </c>
      <c r="D868" s="1">
        <f>Forecast_Data!F862</f>
        <v>0</v>
      </c>
      <c r="E868" s="1">
        <f>Forecast_Data!G862</f>
        <v>1</v>
      </c>
      <c r="F868" s="1">
        <f>Forecast_Data!H862</f>
        <v>1</v>
      </c>
      <c r="G868" s="1">
        <f>Forecast_Data!I862</f>
        <v>0</v>
      </c>
      <c r="H868" s="1">
        <f>Forecast_Data!J862</f>
        <v>30</v>
      </c>
      <c r="I868" s="1">
        <f>Forecast_Data!K862</f>
        <v>1</v>
      </c>
      <c r="J868" s="1" t="str">
        <f>Forecast_Data!L862</f>
        <v>Rob Bironas</v>
      </c>
      <c r="K868" s="2">
        <f>$U$41+(VLOOKUP(J868,Estimates!$C$9:$F$35,4,FALSE)-$U$41)*VLOOKUP(J868,$T$45:$Z$80,5,FALSE)</f>
        <v>14.298186500420474</v>
      </c>
      <c r="L868" s="2">
        <f t="shared" si="62"/>
        <v>0.3306</v>
      </c>
      <c r="M868" s="13">
        <f t="shared" si="63"/>
        <v>0.94299861234837923</v>
      </c>
      <c r="N868" s="13">
        <f t="shared" si="64"/>
        <v>5.7001387651620772E-2</v>
      </c>
      <c r="O868" s="4">
        <f t="shared" si="65"/>
        <v>3.2491581942103451E-3</v>
      </c>
    </row>
    <row r="869" spans="1:15" x14ac:dyDescent="0.25">
      <c r="A869" s="1">
        <f>Forecast_Data!C863</f>
        <v>2012</v>
      </c>
      <c r="B869" s="1">
        <v>1</v>
      </c>
      <c r="C869" s="1">
        <f>Forecast_Data!E863</f>
        <v>0</v>
      </c>
      <c r="D869" s="1">
        <f>Forecast_Data!F863</f>
        <v>0</v>
      </c>
      <c r="E869" s="1">
        <f>Forecast_Data!G863</f>
        <v>0</v>
      </c>
      <c r="F869" s="1">
        <f>Forecast_Data!H863</f>
        <v>1</v>
      </c>
      <c r="G869" s="1">
        <f>Forecast_Data!I863</f>
        <v>0</v>
      </c>
      <c r="H869" s="1">
        <f>Forecast_Data!J863</f>
        <v>39</v>
      </c>
      <c r="I869" s="1">
        <f>Forecast_Data!K863</f>
        <v>1</v>
      </c>
      <c r="J869" s="1" t="str">
        <f>Forecast_Data!L863</f>
        <v>Rob Bironas</v>
      </c>
      <c r="K869" s="2">
        <f>$U$41+(VLOOKUP(J869,Estimates!$C$9:$F$35,4,FALSE)-$U$41)*VLOOKUP(J869,$T$45:$Z$80,5,FALSE)</f>
        <v>14.298186500420474</v>
      </c>
      <c r="L869" s="2">
        <f t="shared" si="62"/>
        <v>0.3306</v>
      </c>
      <c r="M869" s="13">
        <f t="shared" si="63"/>
        <v>0.8740559218618601</v>
      </c>
      <c r="N869" s="13">
        <f t="shared" si="64"/>
        <v>0.1259440781381399</v>
      </c>
      <c r="O869" s="4">
        <f t="shared" si="65"/>
        <v>1.5861910818065889E-2</v>
      </c>
    </row>
    <row r="870" spans="1:15" x14ac:dyDescent="0.25">
      <c r="A870" s="1">
        <f>Forecast_Data!C864</f>
        <v>2012</v>
      </c>
      <c r="B870" s="1">
        <v>1</v>
      </c>
      <c r="C870" s="1">
        <f>Forecast_Data!E864</f>
        <v>0</v>
      </c>
      <c r="D870" s="1">
        <f>Forecast_Data!F864</f>
        <v>0</v>
      </c>
      <c r="E870" s="1">
        <f>Forecast_Data!G864</f>
        <v>1</v>
      </c>
      <c r="F870" s="1">
        <f>Forecast_Data!H864</f>
        <v>1</v>
      </c>
      <c r="G870" s="1">
        <f>Forecast_Data!I864</f>
        <v>0</v>
      </c>
      <c r="H870" s="1">
        <f>Forecast_Data!J864</f>
        <v>37</v>
      </c>
      <c r="I870" s="1">
        <f>Forecast_Data!K864</f>
        <v>1</v>
      </c>
      <c r="J870" s="1" t="str">
        <f>Forecast_Data!L864</f>
        <v>Rob Bironas</v>
      </c>
      <c r="K870" s="2">
        <f>$U$41+(VLOOKUP(J870,Estimates!$C$9:$F$35,4,FALSE)-$U$41)*VLOOKUP(J870,$T$45:$Z$80,5,FALSE)</f>
        <v>14.298186500420474</v>
      </c>
      <c r="L870" s="2">
        <f t="shared" si="62"/>
        <v>0.3306</v>
      </c>
      <c r="M870" s="13">
        <f t="shared" si="63"/>
        <v>0.87448803585696777</v>
      </c>
      <c r="N870" s="13">
        <f t="shared" si="64"/>
        <v>0.12551196414303223</v>
      </c>
      <c r="O870" s="4">
        <f t="shared" si="65"/>
        <v>1.5753253143041809E-2</v>
      </c>
    </row>
    <row r="871" spans="1:15" x14ac:dyDescent="0.25">
      <c r="A871" s="1">
        <f>Forecast_Data!C865</f>
        <v>2012</v>
      </c>
      <c r="B871" s="1">
        <v>1</v>
      </c>
      <c r="C871" s="1">
        <f>Forecast_Data!E865</f>
        <v>0</v>
      </c>
      <c r="D871" s="1">
        <f>Forecast_Data!F865</f>
        <v>0</v>
      </c>
      <c r="E871" s="1">
        <f>Forecast_Data!G865</f>
        <v>1</v>
      </c>
      <c r="F871" s="1">
        <f>Forecast_Data!H865</f>
        <v>1</v>
      </c>
      <c r="G871" s="1">
        <f>Forecast_Data!I865</f>
        <v>0</v>
      </c>
      <c r="H871" s="1">
        <f>Forecast_Data!J865</f>
        <v>38</v>
      </c>
      <c r="I871" s="1">
        <f>Forecast_Data!K865</f>
        <v>1</v>
      </c>
      <c r="J871" s="1" t="str">
        <f>Forecast_Data!L865</f>
        <v>Rob Bironas</v>
      </c>
      <c r="K871" s="2">
        <f>$U$41+(VLOOKUP(J871,Estimates!$C$9:$F$35,4,FALSE)-$U$41)*VLOOKUP(J871,$T$45:$Z$80,5,FALSE)</f>
        <v>14.298186500420474</v>
      </c>
      <c r="L871" s="2">
        <f t="shared" si="62"/>
        <v>0.3306</v>
      </c>
      <c r="M871" s="13">
        <f t="shared" si="63"/>
        <v>0.86268799895376636</v>
      </c>
      <c r="N871" s="13">
        <f t="shared" si="64"/>
        <v>0.13731200104623364</v>
      </c>
      <c r="O871" s="4">
        <f t="shared" si="65"/>
        <v>1.8854585631320871E-2</v>
      </c>
    </row>
    <row r="872" spans="1:15" x14ac:dyDescent="0.25">
      <c r="A872" s="1">
        <f>Forecast_Data!C866</f>
        <v>2012</v>
      </c>
      <c r="B872" s="1">
        <v>1</v>
      </c>
      <c r="C872" s="1">
        <f>Forecast_Data!E866</f>
        <v>0</v>
      </c>
      <c r="D872" s="1">
        <f>Forecast_Data!F866</f>
        <v>0</v>
      </c>
      <c r="E872" s="1">
        <f>Forecast_Data!G866</f>
        <v>1</v>
      </c>
      <c r="F872" s="1">
        <f>Forecast_Data!H866</f>
        <v>1</v>
      </c>
      <c r="G872" s="1">
        <f>Forecast_Data!I866</f>
        <v>0</v>
      </c>
      <c r="H872" s="1">
        <f>Forecast_Data!J866</f>
        <v>53</v>
      </c>
      <c r="I872" s="1">
        <f>Forecast_Data!K866</f>
        <v>1</v>
      </c>
      <c r="J872" s="1" t="str">
        <f>Forecast_Data!L866</f>
        <v>Rob Bironas</v>
      </c>
      <c r="K872" s="2">
        <f>$U$41+(VLOOKUP(J872,Estimates!$C$9:$F$35,4,FALSE)-$U$41)*VLOOKUP(J872,$T$45:$Z$80,5,FALSE)</f>
        <v>14.298186500420474</v>
      </c>
      <c r="L872" s="2">
        <f t="shared" si="62"/>
        <v>0.3306</v>
      </c>
      <c r="M872" s="13">
        <f t="shared" si="63"/>
        <v>0.56178601983863674</v>
      </c>
      <c r="N872" s="13">
        <f t="shared" si="64"/>
        <v>0.43821398016136326</v>
      </c>
      <c r="O872" s="4">
        <f t="shared" si="65"/>
        <v>0.19203149240886366</v>
      </c>
    </row>
    <row r="873" spans="1:15" x14ac:dyDescent="0.25">
      <c r="A873" s="1">
        <f>Forecast_Data!C867</f>
        <v>2012</v>
      </c>
      <c r="B873" s="1">
        <v>1</v>
      </c>
      <c r="C873" s="1">
        <f>Forecast_Data!E867</f>
        <v>0</v>
      </c>
      <c r="D873" s="1">
        <f>Forecast_Data!F867</f>
        <v>0</v>
      </c>
      <c r="E873" s="1">
        <f>Forecast_Data!G867</f>
        <v>0</v>
      </c>
      <c r="F873" s="1">
        <f>Forecast_Data!H867</f>
        <v>1</v>
      </c>
      <c r="G873" s="1">
        <f>Forecast_Data!I867</f>
        <v>0</v>
      </c>
      <c r="H873" s="1">
        <f>Forecast_Data!J867</f>
        <v>38</v>
      </c>
      <c r="I873" s="1">
        <f>Forecast_Data!K867</f>
        <v>1</v>
      </c>
      <c r="J873" s="1" t="str">
        <f>Forecast_Data!L867</f>
        <v>Rob Bironas</v>
      </c>
      <c r="K873" s="2">
        <f>$U$41+(VLOOKUP(J873,Estimates!$C$9:$F$35,4,FALSE)-$U$41)*VLOOKUP(J873,$T$45:$Z$80,5,FALSE)</f>
        <v>14.298186500420474</v>
      </c>
      <c r="L873" s="2">
        <f t="shared" si="62"/>
        <v>0.3306</v>
      </c>
      <c r="M873" s="13">
        <f t="shared" si="63"/>
        <v>0.88471024999033698</v>
      </c>
      <c r="N873" s="13">
        <f t="shared" si="64"/>
        <v>0.11528975000966302</v>
      </c>
      <c r="O873" s="4">
        <f t="shared" si="65"/>
        <v>1.3291726457290593E-2</v>
      </c>
    </row>
    <row r="874" spans="1:15" x14ac:dyDescent="0.25">
      <c r="A874" s="1">
        <f>Forecast_Data!C868</f>
        <v>2012</v>
      </c>
      <c r="B874" s="1">
        <v>1</v>
      </c>
      <c r="C874" s="1">
        <f>Forecast_Data!E868</f>
        <v>0</v>
      </c>
      <c r="D874" s="1">
        <f>Forecast_Data!F868</f>
        <v>0</v>
      </c>
      <c r="E874" s="1">
        <f>Forecast_Data!G868</f>
        <v>0</v>
      </c>
      <c r="F874" s="1">
        <f>Forecast_Data!H868</f>
        <v>1</v>
      </c>
      <c r="G874" s="1">
        <f>Forecast_Data!I868</f>
        <v>0</v>
      </c>
      <c r="H874" s="1">
        <f>Forecast_Data!J868</f>
        <v>42</v>
      </c>
      <c r="I874" s="1">
        <f>Forecast_Data!K868</f>
        <v>0</v>
      </c>
      <c r="J874" s="1" t="str">
        <f>Forecast_Data!L868</f>
        <v>Rob Bironas</v>
      </c>
      <c r="K874" s="2">
        <f>$U$41+(VLOOKUP(J874,Estimates!$C$9:$F$35,4,FALSE)-$U$41)*VLOOKUP(J874,$T$45:$Z$80,5,FALSE)</f>
        <v>14.298186500420474</v>
      </c>
      <c r="L874" s="2">
        <f t="shared" si="62"/>
        <v>0.3306</v>
      </c>
      <c r="M874" s="13">
        <f t="shared" si="63"/>
        <v>0.83840878235575411</v>
      </c>
      <c r="N874" s="13">
        <f t="shared" si="64"/>
        <v>-0.83840878235575411</v>
      </c>
      <c r="O874" s="4">
        <f t="shared" si="65"/>
        <v>0.70292928633125829</v>
      </c>
    </row>
    <row r="875" spans="1:15" x14ac:dyDescent="0.25">
      <c r="A875" s="1">
        <f>Forecast_Data!C869</f>
        <v>2012</v>
      </c>
      <c r="B875" s="1">
        <v>1</v>
      </c>
      <c r="C875" s="1">
        <f>Forecast_Data!E869</f>
        <v>0</v>
      </c>
      <c r="D875" s="1">
        <f>Forecast_Data!F869</f>
        <v>0</v>
      </c>
      <c r="E875" s="1">
        <f>Forecast_Data!G869</f>
        <v>0</v>
      </c>
      <c r="F875" s="1">
        <f>Forecast_Data!H869</f>
        <v>1</v>
      </c>
      <c r="G875" s="1">
        <f>Forecast_Data!I869</f>
        <v>0</v>
      </c>
      <c r="H875" s="1">
        <f>Forecast_Data!J869</f>
        <v>40</v>
      </c>
      <c r="I875" s="1">
        <f>Forecast_Data!K869</f>
        <v>1</v>
      </c>
      <c r="J875" s="1" t="str">
        <f>Forecast_Data!L869</f>
        <v>Rob Bironas</v>
      </c>
      <c r="K875" s="2">
        <f>$U$41+(VLOOKUP(J875,Estimates!$C$9:$F$35,4,FALSE)-$U$41)*VLOOKUP(J875,$T$45:$Z$80,5,FALSE)</f>
        <v>14.298186500420474</v>
      </c>
      <c r="L875" s="2">
        <f t="shared" si="62"/>
        <v>0.3306</v>
      </c>
      <c r="M875" s="13">
        <f t="shared" si="63"/>
        <v>0.86283507984853525</v>
      </c>
      <c r="N875" s="13">
        <f t="shared" si="64"/>
        <v>0.13716492015146475</v>
      </c>
      <c r="O875" s="4">
        <f t="shared" si="65"/>
        <v>1.8814215320157701E-2</v>
      </c>
    </row>
    <row r="876" spans="1:15" x14ac:dyDescent="0.25">
      <c r="A876" s="1">
        <f>Forecast_Data!C870</f>
        <v>2012</v>
      </c>
      <c r="B876" s="1">
        <v>1</v>
      </c>
      <c r="C876" s="1">
        <f>Forecast_Data!E870</f>
        <v>0</v>
      </c>
      <c r="D876" s="1">
        <f>Forecast_Data!F870</f>
        <v>0</v>
      </c>
      <c r="E876" s="1">
        <f>Forecast_Data!G870</f>
        <v>0</v>
      </c>
      <c r="F876" s="1">
        <f>Forecast_Data!H870</f>
        <v>1</v>
      </c>
      <c r="G876" s="1">
        <f>Forecast_Data!I870</f>
        <v>0</v>
      </c>
      <c r="H876" s="1">
        <f>Forecast_Data!J870</f>
        <v>39</v>
      </c>
      <c r="I876" s="1">
        <f>Forecast_Data!K870</f>
        <v>1</v>
      </c>
      <c r="J876" s="1" t="str">
        <f>Forecast_Data!L870</f>
        <v>Rob Bironas</v>
      </c>
      <c r="K876" s="2">
        <f>$U$41+(VLOOKUP(J876,Estimates!$C$9:$F$35,4,FALSE)-$U$41)*VLOOKUP(J876,$T$45:$Z$80,5,FALSE)</f>
        <v>14.298186500420474</v>
      </c>
      <c r="L876" s="2">
        <f t="shared" si="62"/>
        <v>0.3306</v>
      </c>
      <c r="M876" s="13">
        <f t="shared" si="63"/>
        <v>0.8740559218618601</v>
      </c>
      <c r="N876" s="13">
        <f t="shared" si="64"/>
        <v>0.1259440781381399</v>
      </c>
      <c r="O876" s="4">
        <f t="shared" si="65"/>
        <v>1.5861910818065889E-2</v>
      </c>
    </row>
    <row r="877" spans="1:15" x14ac:dyDescent="0.25">
      <c r="A877" s="1">
        <f>Forecast_Data!C871</f>
        <v>2012</v>
      </c>
      <c r="B877" s="1">
        <v>1</v>
      </c>
      <c r="C877" s="1">
        <f>Forecast_Data!E871</f>
        <v>0</v>
      </c>
      <c r="D877" s="1">
        <f>Forecast_Data!F871</f>
        <v>0</v>
      </c>
      <c r="E877" s="1">
        <f>Forecast_Data!G871</f>
        <v>0</v>
      </c>
      <c r="F877" s="1">
        <f>Forecast_Data!H871</f>
        <v>1</v>
      </c>
      <c r="G877" s="1">
        <f>Forecast_Data!I871</f>
        <v>0</v>
      </c>
      <c r="H877" s="1">
        <f>Forecast_Data!J871</f>
        <v>33</v>
      </c>
      <c r="I877" s="1">
        <f>Forecast_Data!K871</f>
        <v>1</v>
      </c>
      <c r="J877" s="1" t="str">
        <f>Forecast_Data!L871</f>
        <v>Rob Bironas</v>
      </c>
      <c r="K877" s="2">
        <f>$U$41+(VLOOKUP(J877,Estimates!$C$9:$F$35,4,FALSE)-$U$41)*VLOOKUP(J877,$T$45:$Z$80,5,FALSE)</f>
        <v>14.298186500420474</v>
      </c>
      <c r="L877" s="2">
        <f t="shared" si="62"/>
        <v>0.3306</v>
      </c>
      <c r="M877" s="13">
        <f t="shared" si="63"/>
        <v>0.93075133451677128</v>
      </c>
      <c r="N877" s="13">
        <f t="shared" si="64"/>
        <v>6.9248665483228722E-2</v>
      </c>
      <c r="O877" s="4">
        <f t="shared" si="65"/>
        <v>4.7953776712081134E-3</v>
      </c>
    </row>
    <row r="878" spans="1:15" x14ac:dyDescent="0.25">
      <c r="A878" s="1">
        <f>Forecast_Data!C872</f>
        <v>2012</v>
      </c>
      <c r="B878" s="1">
        <v>1</v>
      </c>
      <c r="C878" s="1">
        <f>Forecast_Data!E872</f>
        <v>0</v>
      </c>
      <c r="D878" s="1">
        <f>Forecast_Data!F872</f>
        <v>0</v>
      </c>
      <c r="E878" s="1">
        <f>Forecast_Data!G872</f>
        <v>1</v>
      </c>
      <c r="F878" s="1">
        <f>Forecast_Data!H872</f>
        <v>1</v>
      </c>
      <c r="G878" s="1">
        <f>Forecast_Data!I872</f>
        <v>0</v>
      </c>
      <c r="H878" s="1">
        <f>Forecast_Data!J872</f>
        <v>37</v>
      </c>
      <c r="I878" s="1">
        <f>Forecast_Data!K872</f>
        <v>1</v>
      </c>
      <c r="J878" s="1" t="str">
        <f>Forecast_Data!L872</f>
        <v>Rob Bironas</v>
      </c>
      <c r="K878" s="2">
        <f>$U$41+(VLOOKUP(J878,Estimates!$C$9:$F$35,4,FALSE)-$U$41)*VLOOKUP(J878,$T$45:$Z$80,5,FALSE)</f>
        <v>14.298186500420474</v>
      </c>
      <c r="L878" s="2">
        <f t="shared" si="62"/>
        <v>0.3306</v>
      </c>
      <c r="M878" s="13">
        <f t="shared" si="63"/>
        <v>0.87448803585696777</v>
      </c>
      <c r="N878" s="13">
        <f t="shared" si="64"/>
        <v>0.12551196414303223</v>
      </c>
      <c r="O878" s="4">
        <f t="shared" si="65"/>
        <v>1.5753253143041809E-2</v>
      </c>
    </row>
    <row r="879" spans="1:15" x14ac:dyDescent="0.25">
      <c r="A879" s="1">
        <f>Forecast_Data!C873</f>
        <v>2012</v>
      </c>
      <c r="B879" s="1">
        <v>1</v>
      </c>
      <c r="C879" s="1">
        <f>Forecast_Data!E873</f>
        <v>0</v>
      </c>
      <c r="D879" s="1">
        <f>Forecast_Data!F873</f>
        <v>0</v>
      </c>
      <c r="E879" s="1">
        <f>Forecast_Data!G873</f>
        <v>1</v>
      </c>
      <c r="F879" s="1">
        <f>Forecast_Data!H873</f>
        <v>1</v>
      </c>
      <c r="G879" s="1">
        <f>Forecast_Data!I873</f>
        <v>0</v>
      </c>
      <c r="H879" s="1">
        <f>Forecast_Data!J873</f>
        <v>46</v>
      </c>
      <c r="I879" s="1">
        <f>Forecast_Data!K873</f>
        <v>0</v>
      </c>
      <c r="J879" s="1" t="str">
        <f>Forecast_Data!L873</f>
        <v>Rob Bironas</v>
      </c>
      <c r="K879" s="2">
        <f>$U$41+(VLOOKUP(J879,Estimates!$C$9:$F$35,4,FALSE)-$U$41)*VLOOKUP(J879,$T$45:$Z$80,5,FALSE)</f>
        <v>14.298186500420474</v>
      </c>
      <c r="L879" s="2">
        <f t="shared" si="62"/>
        <v>0.3306</v>
      </c>
      <c r="M879" s="13">
        <f t="shared" si="63"/>
        <v>0.74220033193616708</v>
      </c>
      <c r="N879" s="13">
        <f t="shared" si="64"/>
        <v>-0.74220033193616708</v>
      </c>
      <c r="O879" s="4">
        <f t="shared" si="65"/>
        <v>0.55086133272615656</v>
      </c>
    </row>
    <row r="880" spans="1:15" x14ac:dyDescent="0.25">
      <c r="A880" s="1">
        <f>Forecast_Data!C874</f>
        <v>2012</v>
      </c>
      <c r="B880" s="1">
        <v>1</v>
      </c>
      <c r="C880" s="1">
        <f>Forecast_Data!E874</f>
        <v>0</v>
      </c>
      <c r="D880" s="1">
        <f>Forecast_Data!F874</f>
        <v>1</v>
      </c>
      <c r="E880" s="1">
        <f>Forecast_Data!G874</f>
        <v>0</v>
      </c>
      <c r="F880" s="1">
        <f>Forecast_Data!H874</f>
        <v>1</v>
      </c>
      <c r="G880" s="1">
        <f>Forecast_Data!I874</f>
        <v>0</v>
      </c>
      <c r="H880" s="1">
        <f>Forecast_Data!J874</f>
        <v>48</v>
      </c>
      <c r="I880" s="1">
        <f>Forecast_Data!K874</f>
        <v>1</v>
      </c>
      <c r="J880" s="1" t="str">
        <f>Forecast_Data!L874</f>
        <v>Rob Bironas</v>
      </c>
      <c r="K880" s="2">
        <f>$U$41+(VLOOKUP(J880,Estimates!$C$9:$F$35,4,FALSE)-$U$41)*VLOOKUP(J880,$T$45:$Z$80,5,FALSE)</f>
        <v>14.298186500420474</v>
      </c>
      <c r="L880" s="2">
        <f t="shared" si="62"/>
        <v>0.3306</v>
      </c>
      <c r="M880" s="13">
        <f t="shared" si="63"/>
        <v>0.66540313154220987</v>
      </c>
      <c r="N880" s="13">
        <f t="shared" si="64"/>
        <v>0.33459686845779013</v>
      </c>
      <c r="O880" s="4">
        <f t="shared" si="65"/>
        <v>0.11195506438175971</v>
      </c>
    </row>
    <row r="881" spans="1:15" x14ac:dyDescent="0.25">
      <c r="A881" s="1">
        <f>Forecast_Data!C875</f>
        <v>2013</v>
      </c>
      <c r="B881" s="1">
        <v>1</v>
      </c>
      <c r="C881" s="1">
        <f>Forecast_Data!E875</f>
        <v>0</v>
      </c>
      <c r="D881" s="1">
        <f>Forecast_Data!F875</f>
        <v>0</v>
      </c>
      <c r="E881" s="1">
        <f>Forecast_Data!G875</f>
        <v>0</v>
      </c>
      <c r="F881" s="1">
        <f>Forecast_Data!H875</f>
        <v>1</v>
      </c>
      <c r="G881" s="1">
        <f>Forecast_Data!I875</f>
        <v>0</v>
      </c>
      <c r="H881" s="1">
        <f>Forecast_Data!J875</f>
        <v>26</v>
      </c>
      <c r="I881" s="1">
        <f>Forecast_Data!K875</f>
        <v>1</v>
      </c>
      <c r="J881" s="1" t="str">
        <f>Forecast_Data!L875</f>
        <v>Rob Bironas</v>
      </c>
      <c r="K881" s="2">
        <f>$U$41+(VLOOKUP(J881,Estimates!$C$9:$F$35,4,FALSE)-$U$41)*VLOOKUP(J881,$T$45:$Z$80,5,FALSE)</f>
        <v>14.298186500420474</v>
      </c>
      <c r="L881" s="2">
        <f t="shared" si="62"/>
        <v>0.37260000000000004</v>
      </c>
      <c r="M881" s="13">
        <f t="shared" si="63"/>
        <v>0.97619935912398947</v>
      </c>
      <c r="N881" s="13">
        <f t="shared" si="64"/>
        <v>2.3800640876010526E-2</v>
      </c>
      <c r="O881" s="4">
        <f t="shared" si="65"/>
        <v>5.6647050610882305E-4</v>
      </c>
    </row>
    <row r="882" spans="1:15" x14ac:dyDescent="0.25">
      <c r="A882" s="1">
        <f>Forecast_Data!C876</f>
        <v>2013</v>
      </c>
      <c r="B882" s="1">
        <v>1</v>
      </c>
      <c r="C882" s="1">
        <f>Forecast_Data!E876</f>
        <v>0</v>
      </c>
      <c r="D882" s="1">
        <f>Forecast_Data!F876</f>
        <v>0</v>
      </c>
      <c r="E882" s="1">
        <f>Forecast_Data!G876</f>
        <v>0</v>
      </c>
      <c r="F882" s="1">
        <f>Forecast_Data!H876</f>
        <v>1</v>
      </c>
      <c r="G882" s="1">
        <f>Forecast_Data!I876</f>
        <v>0</v>
      </c>
      <c r="H882" s="1">
        <f>Forecast_Data!J876</f>
        <v>44</v>
      </c>
      <c r="I882" s="1">
        <f>Forecast_Data!K876</f>
        <v>1</v>
      </c>
      <c r="J882" s="1" t="str">
        <f>Forecast_Data!L876</f>
        <v>Rob Bironas</v>
      </c>
      <c r="K882" s="2">
        <f>$U$41+(VLOOKUP(J882,Estimates!$C$9:$F$35,4,FALSE)-$U$41)*VLOOKUP(J882,$T$45:$Z$80,5,FALSE)</f>
        <v>14.298186500420474</v>
      </c>
      <c r="L882" s="2">
        <f t="shared" si="62"/>
        <v>0.37260000000000004</v>
      </c>
      <c r="M882" s="13">
        <f t="shared" si="63"/>
        <v>0.81704141935021202</v>
      </c>
      <c r="N882" s="13">
        <f t="shared" si="64"/>
        <v>0.18295858064978798</v>
      </c>
      <c r="O882" s="4">
        <f t="shared" si="65"/>
        <v>3.3473842233384975E-2</v>
      </c>
    </row>
    <row r="883" spans="1:15" x14ac:dyDescent="0.25">
      <c r="A883" s="1">
        <f>Forecast_Data!C877</f>
        <v>2013</v>
      </c>
      <c r="B883" s="1">
        <v>1</v>
      </c>
      <c r="C883" s="1">
        <f>Forecast_Data!E877</f>
        <v>0</v>
      </c>
      <c r="D883" s="1">
        <f>Forecast_Data!F877</f>
        <v>0</v>
      </c>
      <c r="E883" s="1">
        <f>Forecast_Data!G877</f>
        <v>0</v>
      </c>
      <c r="F883" s="1">
        <f>Forecast_Data!H877</f>
        <v>1</v>
      </c>
      <c r="G883" s="1">
        <f>Forecast_Data!I877</f>
        <v>0</v>
      </c>
      <c r="H883" s="1">
        <f>Forecast_Data!J877</f>
        <v>27</v>
      </c>
      <c r="I883" s="1">
        <f>Forecast_Data!K877</f>
        <v>1</v>
      </c>
      <c r="J883" s="1" t="str">
        <f>Forecast_Data!L877</f>
        <v>Rob Bironas</v>
      </c>
      <c r="K883" s="2">
        <f>$U$41+(VLOOKUP(J883,Estimates!$C$9:$F$35,4,FALSE)-$U$41)*VLOOKUP(J883,$T$45:$Z$80,5,FALSE)</f>
        <v>14.298186500420474</v>
      </c>
      <c r="L883" s="2">
        <f t="shared" si="62"/>
        <v>0.37260000000000004</v>
      </c>
      <c r="M883" s="13">
        <f t="shared" si="63"/>
        <v>0.9715921519227706</v>
      </c>
      <c r="N883" s="13">
        <f t="shared" si="64"/>
        <v>2.8407848077229403E-2</v>
      </c>
      <c r="O883" s="4">
        <f t="shared" si="65"/>
        <v>8.0700583237894633E-4</v>
      </c>
    </row>
    <row r="884" spans="1:15" x14ac:dyDescent="0.25">
      <c r="A884" s="1">
        <f>Forecast_Data!C878</f>
        <v>2013</v>
      </c>
      <c r="B884" s="1">
        <v>1</v>
      </c>
      <c r="C884" s="1">
        <f>Forecast_Data!E878</f>
        <v>0</v>
      </c>
      <c r="D884" s="1">
        <f>Forecast_Data!F878</f>
        <v>0</v>
      </c>
      <c r="E884" s="1">
        <f>Forecast_Data!G878</f>
        <v>0</v>
      </c>
      <c r="F884" s="1">
        <f>Forecast_Data!H878</f>
        <v>1</v>
      </c>
      <c r="G884" s="1">
        <f>Forecast_Data!I878</f>
        <v>0</v>
      </c>
      <c r="H884" s="1">
        <f>Forecast_Data!J878</f>
        <v>20</v>
      </c>
      <c r="I884" s="1">
        <f>Forecast_Data!K878</f>
        <v>1</v>
      </c>
      <c r="J884" s="1" t="str">
        <f>Forecast_Data!L878</f>
        <v>Rob Bironas</v>
      </c>
      <c r="K884" s="2">
        <f>$U$41+(VLOOKUP(J884,Estimates!$C$9:$F$35,4,FALSE)-$U$41)*VLOOKUP(J884,$T$45:$Z$80,5,FALSE)</f>
        <v>14.298186500420474</v>
      </c>
      <c r="L884" s="2">
        <f t="shared" si="62"/>
        <v>0.37260000000000004</v>
      </c>
      <c r="M884" s="13">
        <f t="shared" si="63"/>
        <v>0.99372910080601651</v>
      </c>
      <c r="N884" s="13">
        <f t="shared" si="64"/>
        <v>6.2708991939834924E-3</v>
      </c>
      <c r="O884" s="4">
        <f t="shared" si="65"/>
        <v>3.9324176701102818E-5</v>
      </c>
    </row>
    <row r="885" spans="1:15" x14ac:dyDescent="0.25">
      <c r="A885" s="1">
        <f>Forecast_Data!C879</f>
        <v>2013</v>
      </c>
      <c r="B885" s="1">
        <v>1</v>
      </c>
      <c r="C885" s="1">
        <f>Forecast_Data!E879</f>
        <v>0</v>
      </c>
      <c r="D885" s="1">
        <f>Forecast_Data!F879</f>
        <v>0</v>
      </c>
      <c r="E885" s="1">
        <f>Forecast_Data!G879</f>
        <v>0</v>
      </c>
      <c r="F885" s="1">
        <f>Forecast_Data!H879</f>
        <v>1</v>
      </c>
      <c r="G885" s="1">
        <f>Forecast_Data!I879</f>
        <v>0</v>
      </c>
      <c r="H885" s="1">
        <f>Forecast_Data!J879</f>
        <v>43</v>
      </c>
      <c r="I885" s="1">
        <f>Forecast_Data!K879</f>
        <v>0</v>
      </c>
      <c r="J885" s="1" t="str">
        <f>Forecast_Data!L879</f>
        <v>Rob Bironas</v>
      </c>
      <c r="K885" s="2">
        <f>$U$41+(VLOOKUP(J885,Estimates!$C$9:$F$35,4,FALSE)-$U$41)*VLOOKUP(J885,$T$45:$Z$80,5,FALSE)</f>
        <v>14.298186500420474</v>
      </c>
      <c r="L885" s="2">
        <f t="shared" si="62"/>
        <v>0.37260000000000004</v>
      </c>
      <c r="M885" s="13">
        <f t="shared" si="63"/>
        <v>0.83099654488318164</v>
      </c>
      <c r="N885" s="13">
        <f t="shared" si="64"/>
        <v>-0.83099654488318164</v>
      </c>
      <c r="O885" s="4">
        <f t="shared" si="65"/>
        <v>0.69055525760778569</v>
      </c>
    </row>
    <row r="886" spans="1:15" x14ac:dyDescent="0.25">
      <c r="A886" s="1">
        <f>Forecast_Data!C880</f>
        <v>2013</v>
      </c>
      <c r="B886" s="1">
        <v>1</v>
      </c>
      <c r="C886" s="1">
        <f>Forecast_Data!E880</f>
        <v>0</v>
      </c>
      <c r="D886" s="1">
        <f>Forecast_Data!F880</f>
        <v>0</v>
      </c>
      <c r="E886" s="1">
        <f>Forecast_Data!G880</f>
        <v>0</v>
      </c>
      <c r="F886" s="1">
        <f>Forecast_Data!H880</f>
        <v>1</v>
      </c>
      <c r="G886" s="1">
        <f>Forecast_Data!I880</f>
        <v>0</v>
      </c>
      <c r="H886" s="1">
        <f>Forecast_Data!J880</f>
        <v>37</v>
      </c>
      <c r="I886" s="1">
        <f>Forecast_Data!K880</f>
        <v>1</v>
      </c>
      <c r="J886" s="1" t="str">
        <f>Forecast_Data!L880</f>
        <v>Rob Bironas</v>
      </c>
      <c r="K886" s="2">
        <f>$U$41+(VLOOKUP(J886,Estimates!$C$9:$F$35,4,FALSE)-$U$41)*VLOOKUP(J886,$T$45:$Z$80,5,FALSE)</f>
        <v>14.298186500420474</v>
      </c>
      <c r="L886" s="2">
        <f t="shared" si="62"/>
        <v>0.37260000000000004</v>
      </c>
      <c r="M886" s="13">
        <f t="shared" si="63"/>
        <v>0.89873540393624518</v>
      </c>
      <c r="N886" s="13">
        <f t="shared" si="64"/>
        <v>0.10126459606375482</v>
      </c>
      <c r="O886" s="4">
        <f t="shared" si="65"/>
        <v>1.0254518415955429E-2</v>
      </c>
    </row>
    <row r="887" spans="1:15" x14ac:dyDescent="0.25">
      <c r="A887" s="1">
        <f>Forecast_Data!C881</f>
        <v>2013</v>
      </c>
      <c r="B887" s="1">
        <v>1</v>
      </c>
      <c r="C887" s="1">
        <f>Forecast_Data!E881</f>
        <v>0</v>
      </c>
      <c r="D887" s="1">
        <f>Forecast_Data!F881</f>
        <v>0</v>
      </c>
      <c r="E887" s="1">
        <f>Forecast_Data!G881</f>
        <v>0</v>
      </c>
      <c r="F887" s="1">
        <f>Forecast_Data!H881</f>
        <v>1</v>
      </c>
      <c r="G887" s="1">
        <f>Forecast_Data!I881</f>
        <v>0</v>
      </c>
      <c r="H887" s="1">
        <f>Forecast_Data!J881</f>
        <v>26</v>
      </c>
      <c r="I887" s="1">
        <f>Forecast_Data!K881</f>
        <v>1</v>
      </c>
      <c r="J887" s="1" t="str">
        <f>Forecast_Data!L881</f>
        <v>Rob Bironas</v>
      </c>
      <c r="K887" s="2">
        <f>$U$41+(VLOOKUP(J887,Estimates!$C$9:$F$35,4,FALSE)-$U$41)*VLOOKUP(J887,$T$45:$Z$80,5,FALSE)</f>
        <v>14.298186500420474</v>
      </c>
      <c r="L887" s="2">
        <f t="shared" si="62"/>
        <v>0.37260000000000004</v>
      </c>
      <c r="M887" s="13">
        <f t="shared" si="63"/>
        <v>0.97619935912398947</v>
      </c>
      <c r="N887" s="13">
        <f t="shared" si="64"/>
        <v>2.3800640876010526E-2</v>
      </c>
      <c r="O887" s="4">
        <f t="shared" si="65"/>
        <v>5.6647050610882305E-4</v>
      </c>
    </row>
    <row r="888" spans="1:15" x14ac:dyDescent="0.25">
      <c r="A888" s="1">
        <f>Forecast_Data!C882</f>
        <v>2013</v>
      </c>
      <c r="B888" s="1">
        <v>1</v>
      </c>
      <c r="C888" s="1">
        <f>Forecast_Data!E882</f>
        <v>0</v>
      </c>
      <c r="D888" s="1">
        <f>Forecast_Data!F882</f>
        <v>0</v>
      </c>
      <c r="E888" s="1">
        <f>Forecast_Data!G882</f>
        <v>1</v>
      </c>
      <c r="F888" s="1">
        <f>Forecast_Data!H882</f>
        <v>1</v>
      </c>
      <c r="G888" s="1">
        <f>Forecast_Data!I882</f>
        <v>0</v>
      </c>
      <c r="H888" s="1">
        <f>Forecast_Data!J882</f>
        <v>22</v>
      </c>
      <c r="I888" s="1">
        <f>Forecast_Data!K882</f>
        <v>1</v>
      </c>
      <c r="J888" s="1" t="str">
        <f>Forecast_Data!L882</f>
        <v>Rob Bironas</v>
      </c>
      <c r="K888" s="2">
        <f>$U$41+(VLOOKUP(J888,Estimates!$C$9:$F$35,4,FALSE)-$U$41)*VLOOKUP(J888,$T$45:$Z$80,5,FALSE)</f>
        <v>14.298186500420474</v>
      </c>
      <c r="L888" s="2">
        <f t="shared" si="62"/>
        <v>0.37260000000000004</v>
      </c>
      <c r="M888" s="13">
        <f t="shared" si="63"/>
        <v>0.98738969692022016</v>
      </c>
      <c r="N888" s="13">
        <f t="shared" si="64"/>
        <v>1.2610303079779839E-2</v>
      </c>
      <c r="O888" s="4">
        <f t="shared" si="65"/>
        <v>1.5901974376390489E-4</v>
      </c>
    </row>
    <row r="889" spans="1:15" x14ac:dyDescent="0.25">
      <c r="A889" s="1">
        <f>Forecast_Data!C883</f>
        <v>2013</v>
      </c>
      <c r="B889" s="1">
        <v>1</v>
      </c>
      <c r="C889" s="1">
        <f>Forecast_Data!E883</f>
        <v>0</v>
      </c>
      <c r="D889" s="1">
        <f>Forecast_Data!F883</f>
        <v>0</v>
      </c>
      <c r="E889" s="1">
        <f>Forecast_Data!G883</f>
        <v>1</v>
      </c>
      <c r="F889" s="1">
        <f>Forecast_Data!H883</f>
        <v>1</v>
      </c>
      <c r="G889" s="1">
        <f>Forecast_Data!I883</f>
        <v>0</v>
      </c>
      <c r="H889" s="1">
        <f>Forecast_Data!J883</f>
        <v>32</v>
      </c>
      <c r="I889" s="1">
        <f>Forecast_Data!K883</f>
        <v>0</v>
      </c>
      <c r="J889" s="1" t="str">
        <f>Forecast_Data!L883</f>
        <v>Rob Bironas</v>
      </c>
      <c r="K889" s="2">
        <f>$U$41+(VLOOKUP(J889,Estimates!$C$9:$F$35,4,FALSE)-$U$41)*VLOOKUP(J889,$T$45:$Z$80,5,FALSE)</f>
        <v>14.298186500420474</v>
      </c>
      <c r="L889" s="2">
        <f t="shared" si="62"/>
        <v>0.37260000000000004</v>
      </c>
      <c r="M889" s="13">
        <f t="shared" si="63"/>
        <v>0.92882864759164296</v>
      </c>
      <c r="N889" s="13">
        <f t="shared" si="64"/>
        <v>-0.92882864759164296</v>
      </c>
      <c r="O889" s="4">
        <f t="shared" si="65"/>
        <v>0.86272265658692049</v>
      </c>
    </row>
    <row r="890" spans="1:15" x14ac:dyDescent="0.25">
      <c r="A890" s="1">
        <f>Forecast_Data!C884</f>
        <v>2013</v>
      </c>
      <c r="B890" s="1">
        <v>1</v>
      </c>
      <c r="C890" s="1">
        <f>Forecast_Data!E884</f>
        <v>0</v>
      </c>
      <c r="D890" s="1">
        <f>Forecast_Data!F884</f>
        <v>0</v>
      </c>
      <c r="E890" s="1">
        <f>Forecast_Data!G884</f>
        <v>0</v>
      </c>
      <c r="F890" s="1">
        <f>Forecast_Data!H884</f>
        <v>0</v>
      </c>
      <c r="G890" s="1">
        <f>Forecast_Data!I884</f>
        <v>0</v>
      </c>
      <c r="H890" s="1">
        <f>Forecast_Data!J884</f>
        <v>38</v>
      </c>
      <c r="I890" s="1">
        <f>Forecast_Data!K884</f>
        <v>1</v>
      </c>
      <c r="J890" s="1" t="str">
        <f>Forecast_Data!L884</f>
        <v>Rob Bironas</v>
      </c>
      <c r="K890" s="2">
        <f>$U$41+(VLOOKUP(J890,Estimates!$C$9:$F$35,4,FALSE)-$U$41)*VLOOKUP(J890,$T$45:$Z$80,5,FALSE)</f>
        <v>14.298186500420474</v>
      </c>
      <c r="L890" s="2">
        <f t="shared" si="62"/>
        <v>0.37260000000000004</v>
      </c>
      <c r="M890" s="13">
        <f t="shared" si="63"/>
        <v>0.90992987908807021</v>
      </c>
      <c r="N890" s="13">
        <f t="shared" si="64"/>
        <v>9.0070120911929785E-2</v>
      </c>
      <c r="O890" s="4">
        <f t="shared" si="65"/>
        <v>8.1126266810896512E-3</v>
      </c>
    </row>
    <row r="891" spans="1:15" x14ac:dyDescent="0.25">
      <c r="A891" s="1">
        <f>Forecast_Data!C885</f>
        <v>2013</v>
      </c>
      <c r="B891" s="1">
        <v>1</v>
      </c>
      <c r="C891" s="1">
        <f>Forecast_Data!E885</f>
        <v>0</v>
      </c>
      <c r="D891" s="1">
        <f>Forecast_Data!F885</f>
        <v>0</v>
      </c>
      <c r="E891" s="1">
        <f>Forecast_Data!G885</f>
        <v>0</v>
      </c>
      <c r="F891" s="1">
        <f>Forecast_Data!H885</f>
        <v>0</v>
      </c>
      <c r="G891" s="1">
        <f>Forecast_Data!I885</f>
        <v>0</v>
      </c>
      <c r="H891" s="1">
        <f>Forecast_Data!J885</f>
        <v>25</v>
      </c>
      <c r="I891" s="1">
        <f>Forecast_Data!K885</f>
        <v>1</v>
      </c>
      <c r="J891" s="1" t="str">
        <f>Forecast_Data!L885</f>
        <v>Rob Bironas</v>
      </c>
      <c r="K891" s="2">
        <f>$U$41+(VLOOKUP(J891,Estimates!$C$9:$F$35,4,FALSE)-$U$41)*VLOOKUP(J891,$T$45:$Z$80,5,FALSE)</f>
        <v>14.298186500420474</v>
      </c>
      <c r="L891" s="2">
        <f t="shared" si="62"/>
        <v>0.37260000000000004</v>
      </c>
      <c r="M891" s="13">
        <f t="shared" si="63"/>
        <v>0.9843251164371799</v>
      </c>
      <c r="N891" s="13">
        <f t="shared" si="64"/>
        <v>1.5674883562820097E-2</v>
      </c>
      <c r="O891" s="4">
        <f t="shared" si="65"/>
        <v>2.4570197470796763E-4</v>
      </c>
    </row>
    <row r="892" spans="1:15" x14ac:dyDescent="0.25">
      <c r="A892" s="1">
        <f>Forecast_Data!C886</f>
        <v>2013</v>
      </c>
      <c r="B892" s="1">
        <v>1</v>
      </c>
      <c r="C892" s="1">
        <f>Forecast_Data!E886</f>
        <v>0</v>
      </c>
      <c r="D892" s="1">
        <f>Forecast_Data!F886</f>
        <v>0</v>
      </c>
      <c r="E892" s="1">
        <f>Forecast_Data!G886</f>
        <v>0</v>
      </c>
      <c r="F892" s="1">
        <f>Forecast_Data!H886</f>
        <v>1</v>
      </c>
      <c r="G892" s="1">
        <f>Forecast_Data!I886</f>
        <v>0</v>
      </c>
      <c r="H892" s="1">
        <f>Forecast_Data!J886</f>
        <v>31</v>
      </c>
      <c r="I892" s="1">
        <f>Forecast_Data!K886</f>
        <v>1</v>
      </c>
      <c r="J892" s="1" t="str">
        <f>Forecast_Data!L886</f>
        <v>Rob Bironas</v>
      </c>
      <c r="K892" s="2">
        <f>$U$41+(VLOOKUP(J892,Estimates!$C$9:$F$35,4,FALSE)-$U$41)*VLOOKUP(J892,$T$45:$Z$80,5,FALSE)</f>
        <v>14.298186500420474</v>
      </c>
      <c r="L892" s="2">
        <f t="shared" si="62"/>
        <v>0.37260000000000004</v>
      </c>
      <c r="M892" s="13">
        <f t="shared" si="63"/>
        <v>0.94806948033319038</v>
      </c>
      <c r="N892" s="13">
        <f t="shared" si="64"/>
        <v>5.1930519666809616E-2</v>
      </c>
      <c r="O892" s="4">
        <f t="shared" si="65"/>
        <v>2.6967788728649001E-3</v>
      </c>
    </row>
    <row r="893" spans="1:15" x14ac:dyDescent="0.25">
      <c r="A893" s="1">
        <f>Forecast_Data!C887</f>
        <v>2013</v>
      </c>
      <c r="B893" s="1">
        <v>1</v>
      </c>
      <c r="C893" s="1">
        <f>Forecast_Data!E887</f>
        <v>0</v>
      </c>
      <c r="D893" s="1">
        <f>Forecast_Data!F887</f>
        <v>0</v>
      </c>
      <c r="E893" s="1">
        <f>Forecast_Data!G887</f>
        <v>0</v>
      </c>
      <c r="F893" s="1">
        <f>Forecast_Data!H887</f>
        <v>1</v>
      </c>
      <c r="G893" s="1">
        <f>Forecast_Data!I887</f>
        <v>0</v>
      </c>
      <c r="H893" s="1">
        <f>Forecast_Data!J887</f>
        <v>39</v>
      </c>
      <c r="I893" s="1">
        <f>Forecast_Data!K887</f>
        <v>1</v>
      </c>
      <c r="J893" s="1" t="str">
        <f>Forecast_Data!L887</f>
        <v>Rob Bironas</v>
      </c>
      <c r="K893" s="2">
        <f>$U$41+(VLOOKUP(J893,Estimates!$C$9:$F$35,4,FALSE)-$U$41)*VLOOKUP(J893,$T$45:$Z$80,5,FALSE)</f>
        <v>14.298186500420474</v>
      </c>
      <c r="L893" s="2">
        <f t="shared" si="62"/>
        <v>0.37260000000000004</v>
      </c>
      <c r="M893" s="13">
        <f t="shared" si="63"/>
        <v>0.87860720167781636</v>
      </c>
      <c r="N893" s="13">
        <f t="shared" si="64"/>
        <v>0.12139279832218364</v>
      </c>
      <c r="O893" s="4">
        <f t="shared" si="65"/>
        <v>1.473621148449035E-2</v>
      </c>
    </row>
    <row r="894" spans="1:15" x14ac:dyDescent="0.25">
      <c r="A894" s="1">
        <f>Forecast_Data!C888</f>
        <v>2013</v>
      </c>
      <c r="B894" s="1">
        <v>1</v>
      </c>
      <c r="C894" s="1">
        <f>Forecast_Data!E888</f>
        <v>0</v>
      </c>
      <c r="D894" s="1">
        <f>Forecast_Data!F888</f>
        <v>0</v>
      </c>
      <c r="E894" s="1">
        <f>Forecast_Data!G888</f>
        <v>0</v>
      </c>
      <c r="F894" s="1">
        <f>Forecast_Data!H888</f>
        <v>1</v>
      </c>
      <c r="G894" s="1">
        <f>Forecast_Data!I888</f>
        <v>0</v>
      </c>
      <c r="H894" s="1">
        <f>Forecast_Data!J888</f>
        <v>37</v>
      </c>
      <c r="I894" s="1">
        <f>Forecast_Data!K888</f>
        <v>1</v>
      </c>
      <c r="J894" s="1" t="str">
        <f>Forecast_Data!L888</f>
        <v>Rob Bironas</v>
      </c>
      <c r="K894" s="2">
        <f>$U$41+(VLOOKUP(J894,Estimates!$C$9:$F$35,4,FALSE)-$U$41)*VLOOKUP(J894,$T$45:$Z$80,5,FALSE)</f>
        <v>14.298186500420474</v>
      </c>
      <c r="L894" s="2">
        <f t="shared" si="62"/>
        <v>0.37260000000000004</v>
      </c>
      <c r="M894" s="13">
        <f t="shared" si="63"/>
        <v>0.89873540393624518</v>
      </c>
      <c r="N894" s="13">
        <f t="shared" si="64"/>
        <v>0.10126459606375482</v>
      </c>
      <c r="O894" s="4">
        <f t="shared" si="65"/>
        <v>1.0254518415955429E-2</v>
      </c>
    </row>
    <row r="895" spans="1:15" x14ac:dyDescent="0.25">
      <c r="A895" s="1">
        <f>Forecast_Data!C889</f>
        <v>2013</v>
      </c>
      <c r="B895" s="1">
        <v>1</v>
      </c>
      <c r="C895" s="1">
        <f>Forecast_Data!E889</f>
        <v>0</v>
      </c>
      <c r="D895" s="1">
        <f>Forecast_Data!F889</f>
        <v>1</v>
      </c>
      <c r="E895" s="1">
        <f>Forecast_Data!G889</f>
        <v>0</v>
      </c>
      <c r="F895" s="1">
        <f>Forecast_Data!H889</f>
        <v>1</v>
      </c>
      <c r="G895" s="1">
        <f>Forecast_Data!I889</f>
        <v>0</v>
      </c>
      <c r="H895" s="1">
        <f>Forecast_Data!J889</f>
        <v>25</v>
      </c>
      <c r="I895" s="1">
        <f>Forecast_Data!K889</f>
        <v>1</v>
      </c>
      <c r="J895" s="1" t="str">
        <f>Forecast_Data!L889</f>
        <v>Rob Bironas</v>
      </c>
      <c r="K895" s="2">
        <f>$U$41+(VLOOKUP(J895,Estimates!$C$9:$F$35,4,FALSE)-$U$41)*VLOOKUP(J895,$T$45:$Z$80,5,FALSE)</f>
        <v>14.298186500420474</v>
      </c>
      <c r="L895" s="2">
        <f t="shared" si="62"/>
        <v>0.37260000000000004</v>
      </c>
      <c r="M895" s="13">
        <f t="shared" si="63"/>
        <v>0.97192689865943593</v>
      </c>
      <c r="N895" s="13">
        <f t="shared" si="64"/>
        <v>2.8073101340564066E-2</v>
      </c>
      <c r="O895" s="4">
        <f t="shared" si="65"/>
        <v>7.8809901887757995E-4</v>
      </c>
    </row>
    <row r="896" spans="1:15" x14ac:dyDescent="0.25">
      <c r="A896" s="1">
        <f>Forecast_Data!C890</f>
        <v>2013</v>
      </c>
      <c r="B896" s="1">
        <v>1</v>
      </c>
      <c r="C896" s="1">
        <f>Forecast_Data!E890</f>
        <v>0</v>
      </c>
      <c r="D896" s="1">
        <f>Forecast_Data!F890</f>
        <v>1</v>
      </c>
      <c r="E896" s="1">
        <f>Forecast_Data!G890</f>
        <v>0</v>
      </c>
      <c r="F896" s="1">
        <f>Forecast_Data!H890</f>
        <v>1</v>
      </c>
      <c r="G896" s="1">
        <f>Forecast_Data!I890</f>
        <v>0</v>
      </c>
      <c r="H896" s="1">
        <f>Forecast_Data!J890</f>
        <v>38</v>
      </c>
      <c r="I896" s="1">
        <f>Forecast_Data!K890</f>
        <v>1</v>
      </c>
      <c r="J896" s="1" t="str">
        <f>Forecast_Data!L890</f>
        <v>Rob Bironas</v>
      </c>
      <c r="K896" s="2">
        <f>$U$41+(VLOOKUP(J896,Estimates!$C$9:$F$35,4,FALSE)-$U$41)*VLOOKUP(J896,$T$45:$Z$80,5,FALSE)</f>
        <v>14.298186500420474</v>
      </c>
      <c r="L896" s="2">
        <f t="shared" si="62"/>
        <v>0.37260000000000004</v>
      </c>
      <c r="M896" s="13">
        <f t="shared" si="63"/>
        <v>0.84778733813189222</v>
      </c>
      <c r="N896" s="13">
        <f t="shared" si="64"/>
        <v>0.15221266186810778</v>
      </c>
      <c r="O896" s="4">
        <f t="shared" si="65"/>
        <v>2.3168694432974913E-2</v>
      </c>
    </row>
    <row r="897" spans="1:15" x14ac:dyDescent="0.25">
      <c r="A897" s="1">
        <f>Forecast_Data!C891</f>
        <v>2013</v>
      </c>
      <c r="B897" s="1">
        <v>1</v>
      </c>
      <c r="C897" s="1">
        <f>Forecast_Data!E891</f>
        <v>0</v>
      </c>
      <c r="D897" s="1">
        <f>Forecast_Data!F891</f>
        <v>0</v>
      </c>
      <c r="E897" s="1">
        <f>Forecast_Data!G891</f>
        <v>0</v>
      </c>
      <c r="F897" s="1">
        <f>Forecast_Data!H891</f>
        <v>1</v>
      </c>
      <c r="G897" s="1">
        <f>Forecast_Data!I891</f>
        <v>0</v>
      </c>
      <c r="H897" s="1">
        <f>Forecast_Data!J891</f>
        <v>33</v>
      </c>
      <c r="I897" s="1">
        <f>Forecast_Data!K891</f>
        <v>1</v>
      </c>
      <c r="J897" s="1" t="str">
        <f>Forecast_Data!L891</f>
        <v>Rob Bironas</v>
      </c>
      <c r="K897" s="2">
        <f>$U$41+(VLOOKUP(J897,Estimates!$C$9:$F$35,4,FALSE)-$U$41)*VLOOKUP(J897,$T$45:$Z$80,5,FALSE)</f>
        <v>14.298186500420474</v>
      </c>
      <c r="L897" s="2">
        <f t="shared" si="62"/>
        <v>0.37260000000000004</v>
      </c>
      <c r="M897" s="13">
        <f t="shared" si="63"/>
        <v>0.93340988450342288</v>
      </c>
      <c r="N897" s="13">
        <f t="shared" si="64"/>
        <v>6.6590115496577118E-2</v>
      </c>
      <c r="O897" s="4">
        <f t="shared" si="65"/>
        <v>4.4342434818474804E-3</v>
      </c>
    </row>
    <row r="898" spans="1:15" x14ac:dyDescent="0.25">
      <c r="A898" s="1">
        <f>Forecast_Data!C892</f>
        <v>2013</v>
      </c>
      <c r="B898" s="1">
        <v>1</v>
      </c>
      <c r="C898" s="1">
        <f>Forecast_Data!E892</f>
        <v>0</v>
      </c>
      <c r="D898" s="1">
        <f>Forecast_Data!F892</f>
        <v>0</v>
      </c>
      <c r="E898" s="1">
        <f>Forecast_Data!G892</f>
        <v>0</v>
      </c>
      <c r="F898" s="1">
        <f>Forecast_Data!H892</f>
        <v>1</v>
      </c>
      <c r="G898" s="1">
        <f>Forecast_Data!I892</f>
        <v>0</v>
      </c>
      <c r="H898" s="1">
        <f>Forecast_Data!J892</f>
        <v>22</v>
      </c>
      <c r="I898" s="1">
        <f>Forecast_Data!K892</f>
        <v>1</v>
      </c>
      <c r="J898" s="1" t="str">
        <f>Forecast_Data!L892</f>
        <v>Rob Bironas</v>
      </c>
      <c r="K898" s="2">
        <f>$U$41+(VLOOKUP(J898,Estimates!$C$9:$F$35,4,FALSE)-$U$41)*VLOOKUP(J898,$T$45:$Z$80,5,FALSE)</f>
        <v>14.298186500420474</v>
      </c>
      <c r="L898" s="2">
        <f t="shared" si="62"/>
        <v>0.37260000000000004</v>
      </c>
      <c r="M898" s="13">
        <f t="shared" si="63"/>
        <v>0.98965204907074122</v>
      </c>
      <c r="N898" s="13">
        <f t="shared" si="64"/>
        <v>1.0347950929258776E-2</v>
      </c>
      <c r="O898" s="4">
        <f t="shared" si="65"/>
        <v>1.0708008843434756E-4</v>
      </c>
    </row>
    <row r="899" spans="1:15" x14ac:dyDescent="0.25">
      <c r="A899" s="1">
        <f>Forecast_Data!C893</f>
        <v>2013</v>
      </c>
      <c r="B899" s="1">
        <v>1</v>
      </c>
      <c r="C899" s="1">
        <f>Forecast_Data!E893</f>
        <v>0</v>
      </c>
      <c r="D899" s="1">
        <f>Forecast_Data!F893</f>
        <v>0</v>
      </c>
      <c r="E899" s="1">
        <f>Forecast_Data!G893</f>
        <v>0</v>
      </c>
      <c r="F899" s="1">
        <f>Forecast_Data!H893</f>
        <v>1</v>
      </c>
      <c r="G899" s="1">
        <f>Forecast_Data!I893</f>
        <v>0</v>
      </c>
      <c r="H899" s="1">
        <f>Forecast_Data!J893</f>
        <v>23</v>
      </c>
      <c r="I899" s="1">
        <f>Forecast_Data!K893</f>
        <v>1</v>
      </c>
      <c r="J899" s="1" t="str">
        <f>Forecast_Data!L893</f>
        <v>Rob Bironas</v>
      </c>
      <c r="K899" s="2">
        <f>$U$41+(VLOOKUP(J899,Estimates!$C$9:$F$35,4,FALSE)-$U$41)*VLOOKUP(J899,$T$45:$Z$80,5,FALSE)</f>
        <v>14.298186500420474</v>
      </c>
      <c r="L899" s="2">
        <f t="shared" si="62"/>
        <v>0.37260000000000004</v>
      </c>
      <c r="M899" s="13">
        <f t="shared" si="63"/>
        <v>0.98699765737172762</v>
      </c>
      <c r="N899" s="13">
        <f t="shared" si="64"/>
        <v>1.3002342628272379E-2</v>
      </c>
      <c r="O899" s="4">
        <f t="shared" si="65"/>
        <v>1.6906091382298908E-4</v>
      </c>
    </row>
    <row r="900" spans="1:15" x14ac:dyDescent="0.25">
      <c r="A900" s="1">
        <f>Forecast_Data!C894</f>
        <v>2013</v>
      </c>
      <c r="B900" s="1">
        <v>1</v>
      </c>
      <c r="C900" s="1">
        <f>Forecast_Data!E894</f>
        <v>0</v>
      </c>
      <c r="D900" s="1">
        <f>Forecast_Data!F894</f>
        <v>1</v>
      </c>
      <c r="E900" s="1">
        <f>Forecast_Data!G894</f>
        <v>0</v>
      </c>
      <c r="F900" s="1">
        <f>Forecast_Data!H894</f>
        <v>1</v>
      </c>
      <c r="G900" s="1">
        <f>Forecast_Data!I894</f>
        <v>0</v>
      </c>
      <c r="H900" s="1">
        <f>Forecast_Data!J894</f>
        <v>45</v>
      </c>
      <c r="I900" s="1">
        <f>Forecast_Data!K894</f>
        <v>1</v>
      </c>
      <c r="J900" s="1" t="str">
        <f>Forecast_Data!L894</f>
        <v>Rob Bironas</v>
      </c>
      <c r="K900" s="2">
        <f>$U$41+(VLOOKUP(J900,Estimates!$C$9:$F$35,4,FALSE)-$U$41)*VLOOKUP(J900,$T$45:$Z$80,5,FALSE)</f>
        <v>14.298186500420474</v>
      </c>
      <c r="L900" s="2">
        <f t="shared" si="62"/>
        <v>0.37260000000000004</v>
      </c>
      <c r="M900" s="13">
        <f t="shared" si="63"/>
        <v>0.73816439486475993</v>
      </c>
      <c r="N900" s="13">
        <f t="shared" si="64"/>
        <v>0.26183560513524007</v>
      </c>
      <c r="O900" s="4">
        <f t="shared" si="65"/>
        <v>6.8557884116537349E-2</v>
      </c>
    </row>
    <row r="901" spans="1:15" x14ac:dyDescent="0.25">
      <c r="A901" s="1">
        <f>Forecast_Data!C895</f>
        <v>2013</v>
      </c>
      <c r="B901" s="1">
        <v>1</v>
      </c>
      <c r="C901" s="1">
        <f>Forecast_Data!E895</f>
        <v>0</v>
      </c>
      <c r="D901" s="1">
        <f>Forecast_Data!F895</f>
        <v>1</v>
      </c>
      <c r="E901" s="1">
        <f>Forecast_Data!G895</f>
        <v>0</v>
      </c>
      <c r="F901" s="1">
        <f>Forecast_Data!H895</f>
        <v>1</v>
      </c>
      <c r="G901" s="1">
        <f>Forecast_Data!I895</f>
        <v>0</v>
      </c>
      <c r="H901" s="1">
        <f>Forecast_Data!J895</f>
        <v>50</v>
      </c>
      <c r="I901" s="1">
        <f>Forecast_Data!K895</f>
        <v>0</v>
      </c>
      <c r="J901" s="1" t="str">
        <f>Forecast_Data!L895</f>
        <v>Rob Bironas</v>
      </c>
      <c r="K901" s="2">
        <f>$U$41+(VLOOKUP(J901,Estimates!$C$9:$F$35,4,FALSE)-$U$41)*VLOOKUP(J901,$T$45:$Z$80,5,FALSE)</f>
        <v>14.298186500420474</v>
      </c>
      <c r="L901" s="2">
        <f t="shared" si="62"/>
        <v>0.37260000000000004</v>
      </c>
      <c r="M901" s="13">
        <f t="shared" si="63"/>
        <v>0.62382793198052033</v>
      </c>
      <c r="N901" s="13">
        <f t="shared" si="64"/>
        <v>-0.62382793198052033</v>
      </c>
      <c r="O901" s="4">
        <f t="shared" si="65"/>
        <v>0.38916128871909272</v>
      </c>
    </row>
    <row r="902" spans="1:15" x14ac:dyDescent="0.25">
      <c r="A902" s="1">
        <f>Forecast_Data!C896</f>
        <v>2013</v>
      </c>
      <c r="B902" s="1">
        <v>1</v>
      </c>
      <c r="C902" s="1">
        <f>Forecast_Data!E896</f>
        <v>0</v>
      </c>
      <c r="D902" s="1">
        <f>Forecast_Data!F896</f>
        <v>1</v>
      </c>
      <c r="E902" s="1">
        <f>Forecast_Data!G896</f>
        <v>0</v>
      </c>
      <c r="F902" s="1">
        <f>Forecast_Data!H896</f>
        <v>1</v>
      </c>
      <c r="G902" s="1">
        <f>Forecast_Data!I896</f>
        <v>0</v>
      </c>
      <c r="H902" s="1">
        <f>Forecast_Data!J896</f>
        <v>24</v>
      </c>
      <c r="I902" s="1">
        <f>Forecast_Data!K896</f>
        <v>1</v>
      </c>
      <c r="J902" s="1" t="str">
        <f>Forecast_Data!L896</f>
        <v>Rob Bironas</v>
      </c>
      <c r="K902" s="2">
        <f>$U$41+(VLOOKUP(J902,Estimates!$C$9:$F$35,4,FALSE)-$U$41)*VLOOKUP(J902,$T$45:$Z$80,5,FALSE)</f>
        <v>14.298186500420474</v>
      </c>
      <c r="L902" s="2">
        <f t="shared" si="62"/>
        <v>0.37260000000000004</v>
      </c>
      <c r="M902" s="13">
        <f t="shared" si="63"/>
        <v>0.97700985748646474</v>
      </c>
      <c r="N902" s="13">
        <f t="shared" si="64"/>
        <v>2.2990142513535261E-2</v>
      </c>
      <c r="O902" s="4">
        <f t="shared" si="65"/>
        <v>5.2854665279266136E-4</v>
      </c>
    </row>
    <row r="903" spans="1:15" x14ac:dyDescent="0.25">
      <c r="A903" s="1">
        <f>Forecast_Data!C897</f>
        <v>2013</v>
      </c>
      <c r="B903" s="1">
        <v>1</v>
      </c>
      <c r="C903" s="1">
        <f>Forecast_Data!E897</f>
        <v>0</v>
      </c>
      <c r="D903" s="1">
        <f>Forecast_Data!F897</f>
        <v>0</v>
      </c>
      <c r="E903" s="1">
        <f>Forecast_Data!G897</f>
        <v>1</v>
      </c>
      <c r="F903" s="1">
        <f>Forecast_Data!H897</f>
        <v>1</v>
      </c>
      <c r="G903" s="1">
        <f>Forecast_Data!I897</f>
        <v>0</v>
      </c>
      <c r="H903" s="1">
        <f>Forecast_Data!J897</f>
        <v>45</v>
      </c>
      <c r="I903" s="1">
        <f>Forecast_Data!K897</f>
        <v>1</v>
      </c>
      <c r="J903" s="1" t="str">
        <f>Forecast_Data!L897</f>
        <v>Rob Bironas</v>
      </c>
      <c r="K903" s="2">
        <f>$U$41+(VLOOKUP(J903,Estimates!$C$9:$F$35,4,FALSE)-$U$41)*VLOOKUP(J903,$T$45:$Z$80,5,FALSE)</f>
        <v>14.298186500420474</v>
      </c>
      <c r="L903" s="2">
        <f t="shared" si="62"/>
        <v>0.37260000000000004</v>
      </c>
      <c r="M903" s="13">
        <f t="shared" si="63"/>
        <v>0.76832831210865316</v>
      </c>
      <c r="N903" s="13">
        <f t="shared" si="64"/>
        <v>0.23167168789134684</v>
      </c>
      <c r="O903" s="4">
        <f t="shared" si="65"/>
        <v>5.3671770970425622E-2</v>
      </c>
    </row>
    <row r="904" spans="1:15" x14ac:dyDescent="0.25">
      <c r="A904" s="1">
        <f>Forecast_Data!C898</f>
        <v>2013</v>
      </c>
      <c r="B904" s="1">
        <v>1</v>
      </c>
      <c r="C904" s="1">
        <f>Forecast_Data!E898</f>
        <v>0</v>
      </c>
      <c r="D904" s="1">
        <f>Forecast_Data!F898</f>
        <v>0</v>
      </c>
      <c r="E904" s="1">
        <f>Forecast_Data!G898</f>
        <v>1</v>
      </c>
      <c r="F904" s="1">
        <f>Forecast_Data!H898</f>
        <v>1</v>
      </c>
      <c r="G904" s="1">
        <f>Forecast_Data!I898</f>
        <v>0</v>
      </c>
      <c r="H904" s="1">
        <f>Forecast_Data!J898</f>
        <v>52</v>
      </c>
      <c r="I904" s="1">
        <f>Forecast_Data!K898</f>
        <v>1</v>
      </c>
      <c r="J904" s="1" t="str">
        <f>Forecast_Data!L898</f>
        <v>Rob Bironas</v>
      </c>
      <c r="K904" s="2">
        <f>$U$41+(VLOOKUP(J904,Estimates!$C$9:$F$35,4,FALSE)-$U$41)*VLOOKUP(J904,$T$45:$Z$80,5,FALSE)</f>
        <v>14.298186500420474</v>
      </c>
      <c r="L904" s="2">
        <f t="shared" si="62"/>
        <v>0.37260000000000004</v>
      </c>
      <c r="M904" s="13">
        <f t="shared" si="63"/>
        <v>0.60418877452030506</v>
      </c>
      <c r="N904" s="13">
        <f t="shared" si="64"/>
        <v>0.39581122547969494</v>
      </c>
      <c r="O904" s="4">
        <f t="shared" si="65"/>
        <v>0.1566665262157379</v>
      </c>
    </row>
    <row r="905" spans="1:15" x14ac:dyDescent="0.25">
      <c r="A905" s="1">
        <f>Forecast_Data!C899</f>
        <v>2013</v>
      </c>
      <c r="B905" s="1">
        <v>1</v>
      </c>
      <c r="C905" s="1">
        <f>Forecast_Data!E899</f>
        <v>0</v>
      </c>
      <c r="D905" s="1">
        <f>Forecast_Data!F899</f>
        <v>0</v>
      </c>
      <c r="E905" s="1">
        <f>Forecast_Data!G899</f>
        <v>0</v>
      </c>
      <c r="F905" s="1">
        <f>Forecast_Data!H899</f>
        <v>1</v>
      </c>
      <c r="G905" s="1">
        <f>Forecast_Data!I899</f>
        <v>0</v>
      </c>
      <c r="H905" s="1">
        <f>Forecast_Data!J899</f>
        <v>42</v>
      </c>
      <c r="I905" s="1">
        <f>Forecast_Data!K899</f>
        <v>1</v>
      </c>
      <c r="J905" s="1" t="str">
        <f>Forecast_Data!L899</f>
        <v>Rob Bironas</v>
      </c>
      <c r="K905" s="2">
        <f>$U$41+(VLOOKUP(J905,Estimates!$C$9:$F$35,4,FALSE)-$U$41)*VLOOKUP(J905,$T$45:$Z$80,5,FALSE)</f>
        <v>14.298186500420474</v>
      </c>
      <c r="L905" s="2">
        <f t="shared" ref="L905:L968" si="66">IF(A905=2012,$A$5,IF(A905=2013,$B$5,IF(A905=2014,$C$5,$D$5)))</f>
        <v>0.37260000000000004</v>
      </c>
      <c r="M905" s="13">
        <f t="shared" ref="M905:M968" si="67">1/(1+EXP(-(SUMPRODUCT($A$3:$G$3,B905:H905)+$H$3*H905^2+$I$3*H905^3+K905+L905)))</f>
        <v>0.84401836663553931</v>
      </c>
      <c r="N905" s="13">
        <f t="shared" ref="N905:N968" si="68">I905-M905</f>
        <v>0.15598163336446069</v>
      </c>
      <c r="O905" s="4">
        <f t="shared" ref="O905:O968" si="69">N905^2</f>
        <v>2.4330269947045038E-2</v>
      </c>
    </row>
    <row r="906" spans="1:15" x14ac:dyDescent="0.25">
      <c r="A906" s="1">
        <f>Forecast_Data!C900</f>
        <v>2013</v>
      </c>
      <c r="B906" s="1">
        <v>1</v>
      </c>
      <c r="C906" s="1">
        <f>Forecast_Data!E900</f>
        <v>0</v>
      </c>
      <c r="D906" s="1">
        <f>Forecast_Data!F900</f>
        <v>0</v>
      </c>
      <c r="E906" s="1">
        <f>Forecast_Data!G900</f>
        <v>0</v>
      </c>
      <c r="F906" s="1">
        <f>Forecast_Data!H900</f>
        <v>1</v>
      </c>
      <c r="G906" s="1">
        <f>Forecast_Data!I900</f>
        <v>0</v>
      </c>
      <c r="H906" s="1">
        <f>Forecast_Data!J900</f>
        <v>55</v>
      </c>
      <c r="I906" s="1">
        <f>Forecast_Data!K900</f>
        <v>1</v>
      </c>
      <c r="J906" s="1" t="str">
        <f>Forecast_Data!L900</f>
        <v>Rob Bironas</v>
      </c>
      <c r="K906" s="2">
        <f>$U$41+(VLOOKUP(J906,Estimates!$C$9:$F$35,4,FALSE)-$U$41)*VLOOKUP(J906,$T$45:$Z$80,5,FALSE)</f>
        <v>14.298186500420474</v>
      </c>
      <c r="L906" s="2">
        <f t="shared" si="66"/>
        <v>0.37260000000000004</v>
      </c>
      <c r="M906" s="13">
        <f t="shared" si="67"/>
        <v>0.5503608016183823</v>
      </c>
      <c r="N906" s="13">
        <f t="shared" si="68"/>
        <v>0.4496391983816177</v>
      </c>
      <c r="O906" s="4">
        <f t="shared" si="69"/>
        <v>0.20217540872126374</v>
      </c>
    </row>
    <row r="907" spans="1:15" x14ac:dyDescent="0.25">
      <c r="A907" s="1">
        <f>Forecast_Data!C901</f>
        <v>2013</v>
      </c>
      <c r="B907" s="1">
        <v>1</v>
      </c>
      <c r="C907" s="1">
        <f>Forecast_Data!E901</f>
        <v>0</v>
      </c>
      <c r="D907" s="1">
        <f>Forecast_Data!F901</f>
        <v>0</v>
      </c>
      <c r="E907" s="1">
        <f>Forecast_Data!G901</f>
        <v>0</v>
      </c>
      <c r="F907" s="1">
        <f>Forecast_Data!H901</f>
        <v>1</v>
      </c>
      <c r="G907" s="1">
        <f>Forecast_Data!I901</f>
        <v>0</v>
      </c>
      <c r="H907" s="1">
        <f>Forecast_Data!J901</f>
        <v>37</v>
      </c>
      <c r="I907" s="1">
        <f>Forecast_Data!K901</f>
        <v>1</v>
      </c>
      <c r="J907" s="1" t="str">
        <f>Forecast_Data!L901</f>
        <v>Rob Bironas</v>
      </c>
      <c r="K907" s="2">
        <f>$U$41+(VLOOKUP(J907,Estimates!$C$9:$F$35,4,FALSE)-$U$41)*VLOOKUP(J907,$T$45:$Z$80,5,FALSE)</f>
        <v>14.298186500420474</v>
      </c>
      <c r="L907" s="2">
        <f t="shared" si="66"/>
        <v>0.37260000000000004</v>
      </c>
      <c r="M907" s="13">
        <f t="shared" si="67"/>
        <v>0.89873540393624518</v>
      </c>
      <c r="N907" s="13">
        <f t="shared" si="68"/>
        <v>0.10126459606375482</v>
      </c>
      <c r="O907" s="4">
        <f t="shared" si="69"/>
        <v>1.0254518415955429E-2</v>
      </c>
    </row>
    <row r="908" spans="1:15" x14ac:dyDescent="0.25">
      <c r="A908" s="1">
        <f>Forecast_Data!C902</f>
        <v>2012</v>
      </c>
      <c r="B908" s="1">
        <v>1</v>
      </c>
      <c r="C908" s="1">
        <f>Forecast_Data!E902</f>
        <v>0</v>
      </c>
      <c r="D908" s="1">
        <f>Forecast_Data!F902</f>
        <v>0</v>
      </c>
      <c r="E908" s="1">
        <f>Forecast_Data!G902</f>
        <v>0</v>
      </c>
      <c r="F908" s="1">
        <f>Forecast_Data!H902</f>
        <v>0</v>
      </c>
      <c r="G908" s="1">
        <f>Forecast_Data!I902</f>
        <v>0</v>
      </c>
      <c r="H908" s="1">
        <f>Forecast_Data!J902</f>
        <v>43</v>
      </c>
      <c r="I908" s="1">
        <f>Forecast_Data!K902</f>
        <v>1</v>
      </c>
      <c r="J908" s="1" t="str">
        <f>Forecast_Data!L902</f>
        <v>Robbie Gould</v>
      </c>
      <c r="K908" s="2">
        <f>$U$41+(VLOOKUP(J908,Estimates!$C$9:$F$35,4,FALSE)-$U$41)*VLOOKUP(J908,$T$45:$Z$80,5,FALSE)</f>
        <v>14.291624339685109</v>
      </c>
      <c r="L908" s="2">
        <f t="shared" si="66"/>
        <v>0.3306</v>
      </c>
      <c r="M908" s="13">
        <f t="shared" si="67"/>
        <v>0.85533985335708562</v>
      </c>
      <c r="N908" s="13">
        <f t="shared" si="68"/>
        <v>0.14466014664291438</v>
      </c>
      <c r="O908" s="4">
        <f t="shared" si="69"/>
        <v>2.0926558026749493E-2</v>
      </c>
    </row>
    <row r="909" spans="1:15" x14ac:dyDescent="0.25">
      <c r="A909" s="1">
        <f>Forecast_Data!C903</f>
        <v>2012</v>
      </c>
      <c r="B909" s="1">
        <v>1</v>
      </c>
      <c r="C909" s="1">
        <f>Forecast_Data!E903</f>
        <v>0</v>
      </c>
      <c r="D909" s="1">
        <f>Forecast_Data!F903</f>
        <v>0</v>
      </c>
      <c r="E909" s="1">
        <f>Forecast_Data!G903</f>
        <v>0</v>
      </c>
      <c r="F909" s="1">
        <f>Forecast_Data!H903</f>
        <v>0</v>
      </c>
      <c r="G909" s="1">
        <f>Forecast_Data!I903</f>
        <v>0</v>
      </c>
      <c r="H909" s="1">
        <f>Forecast_Data!J903</f>
        <v>21</v>
      </c>
      <c r="I909" s="1">
        <f>Forecast_Data!K903</f>
        <v>1</v>
      </c>
      <c r="J909" s="1" t="str">
        <f>Forecast_Data!L903</f>
        <v>Robbie Gould</v>
      </c>
      <c r="K909" s="2">
        <f>$U$41+(VLOOKUP(J909,Estimates!$C$9:$F$35,4,FALSE)-$U$41)*VLOOKUP(J909,$T$45:$Z$80,5,FALSE)</f>
        <v>14.291624339685109</v>
      </c>
      <c r="L909" s="2">
        <f t="shared" si="66"/>
        <v>0.3306</v>
      </c>
      <c r="M909" s="13">
        <f t="shared" si="67"/>
        <v>0.99324083350889314</v>
      </c>
      <c r="N909" s="13">
        <f t="shared" si="68"/>
        <v>6.7591664911068605E-3</v>
      </c>
      <c r="O909" s="4">
        <f t="shared" si="69"/>
        <v>4.5686331654501831E-5</v>
      </c>
    </row>
    <row r="910" spans="1:15" x14ac:dyDescent="0.25">
      <c r="A910" s="1">
        <f>Forecast_Data!C904</f>
        <v>2013</v>
      </c>
      <c r="B910" s="1">
        <v>1</v>
      </c>
      <c r="C910" s="1">
        <f>Forecast_Data!E904</f>
        <v>0</v>
      </c>
      <c r="D910" s="1">
        <f>Forecast_Data!F904</f>
        <v>0</v>
      </c>
      <c r="E910" s="1">
        <f>Forecast_Data!G904</f>
        <v>0</v>
      </c>
      <c r="F910" s="1">
        <f>Forecast_Data!H904</f>
        <v>0</v>
      </c>
      <c r="G910" s="1">
        <f>Forecast_Data!I904</f>
        <v>0</v>
      </c>
      <c r="H910" s="1">
        <f>Forecast_Data!J904</f>
        <v>34</v>
      </c>
      <c r="I910" s="1">
        <f>Forecast_Data!K904</f>
        <v>1</v>
      </c>
      <c r="J910" s="1" t="str">
        <f>Forecast_Data!L904</f>
        <v>Robbie Gould</v>
      </c>
      <c r="K910" s="2">
        <f>$U$41+(VLOOKUP(J910,Estimates!$C$9:$F$35,4,FALSE)-$U$41)*VLOOKUP(J910,$T$45:$Z$80,5,FALSE)</f>
        <v>14.291624339685109</v>
      </c>
      <c r="L910" s="2">
        <f t="shared" si="66"/>
        <v>0.37260000000000004</v>
      </c>
      <c r="M910" s="13">
        <f t="shared" si="67"/>
        <v>0.93960483096402014</v>
      </c>
      <c r="N910" s="13">
        <f t="shared" si="68"/>
        <v>6.0395169035979857E-2</v>
      </c>
      <c r="O910" s="4">
        <f t="shared" si="69"/>
        <v>3.6475764428845802E-3</v>
      </c>
    </row>
    <row r="911" spans="1:15" x14ac:dyDescent="0.25">
      <c r="A911" s="1">
        <f>Forecast_Data!C905</f>
        <v>2013</v>
      </c>
      <c r="B911" s="1">
        <v>1</v>
      </c>
      <c r="C911" s="1">
        <f>Forecast_Data!E905</f>
        <v>0</v>
      </c>
      <c r="D911" s="1">
        <f>Forecast_Data!F905</f>
        <v>0</v>
      </c>
      <c r="E911" s="1">
        <f>Forecast_Data!G905</f>
        <v>0</v>
      </c>
      <c r="F911" s="1">
        <f>Forecast_Data!H905</f>
        <v>0</v>
      </c>
      <c r="G911" s="1">
        <f>Forecast_Data!I905</f>
        <v>0</v>
      </c>
      <c r="H911" s="1">
        <f>Forecast_Data!J905</f>
        <v>28</v>
      </c>
      <c r="I911" s="1">
        <f>Forecast_Data!K905</f>
        <v>1</v>
      </c>
      <c r="J911" s="1" t="str">
        <f>Forecast_Data!L905</f>
        <v>Robbie Gould</v>
      </c>
      <c r="K911" s="2">
        <f>$U$41+(VLOOKUP(J911,Estimates!$C$9:$F$35,4,FALSE)-$U$41)*VLOOKUP(J911,$T$45:$Z$80,5,FALSE)</f>
        <v>14.291624339685109</v>
      </c>
      <c r="L911" s="2">
        <f t="shared" si="66"/>
        <v>0.37260000000000004</v>
      </c>
      <c r="M911" s="13">
        <f t="shared" si="67"/>
        <v>0.97307974658644236</v>
      </c>
      <c r="N911" s="13">
        <f t="shared" si="68"/>
        <v>2.6920253413557638E-2</v>
      </c>
      <c r="O911" s="4">
        <f t="shared" si="69"/>
        <v>7.2470004385016167E-4</v>
      </c>
    </row>
    <row r="912" spans="1:15" x14ac:dyDescent="0.25">
      <c r="A912" s="1">
        <f>Forecast_Data!C906</f>
        <v>2013</v>
      </c>
      <c r="B912" s="1">
        <v>1</v>
      </c>
      <c r="C912" s="1">
        <f>Forecast_Data!E906</f>
        <v>0</v>
      </c>
      <c r="D912" s="1">
        <f>Forecast_Data!F906</f>
        <v>0</v>
      </c>
      <c r="E912" s="1">
        <f>Forecast_Data!G906</f>
        <v>0</v>
      </c>
      <c r="F912" s="1">
        <f>Forecast_Data!H906</f>
        <v>0</v>
      </c>
      <c r="G912" s="1">
        <f>Forecast_Data!I906</f>
        <v>0</v>
      </c>
      <c r="H912" s="1">
        <f>Forecast_Data!J906</f>
        <v>25</v>
      </c>
      <c r="I912" s="1">
        <f>Forecast_Data!K906</f>
        <v>1</v>
      </c>
      <c r="J912" s="1" t="str">
        <f>Forecast_Data!L906</f>
        <v>Robbie Gould</v>
      </c>
      <c r="K912" s="2">
        <f>$U$41+(VLOOKUP(J912,Estimates!$C$9:$F$35,4,FALSE)-$U$41)*VLOOKUP(J912,$T$45:$Z$80,5,FALSE)</f>
        <v>14.291624339685109</v>
      </c>
      <c r="L912" s="2">
        <f t="shared" si="66"/>
        <v>0.37260000000000004</v>
      </c>
      <c r="M912" s="13">
        <f t="shared" si="67"/>
        <v>0.98422354521646116</v>
      </c>
      <c r="N912" s="13">
        <f t="shared" si="68"/>
        <v>1.577645478353884E-2</v>
      </c>
      <c r="O912" s="4">
        <f t="shared" si="69"/>
        <v>2.4889652553704555E-4</v>
      </c>
    </row>
    <row r="913" spans="1:15" x14ac:dyDescent="0.25">
      <c r="A913" s="1">
        <f>Forecast_Data!C907</f>
        <v>2013</v>
      </c>
      <c r="B913" s="1">
        <v>1</v>
      </c>
      <c r="C913" s="1">
        <f>Forecast_Data!E907</f>
        <v>0</v>
      </c>
      <c r="D913" s="1">
        <f>Forecast_Data!F907</f>
        <v>0</v>
      </c>
      <c r="E913" s="1">
        <f>Forecast_Data!G907</f>
        <v>0</v>
      </c>
      <c r="F913" s="1">
        <f>Forecast_Data!H907</f>
        <v>0</v>
      </c>
      <c r="G913" s="1">
        <f>Forecast_Data!I907</f>
        <v>0</v>
      </c>
      <c r="H913" s="1">
        <f>Forecast_Data!J907</f>
        <v>30</v>
      </c>
      <c r="I913" s="1">
        <f>Forecast_Data!K907</f>
        <v>1</v>
      </c>
      <c r="J913" s="1" t="str">
        <f>Forecast_Data!L907</f>
        <v>Robbie Gould</v>
      </c>
      <c r="K913" s="2">
        <f>$U$41+(VLOOKUP(J913,Estimates!$C$9:$F$35,4,FALSE)-$U$41)*VLOOKUP(J913,$T$45:$Z$80,5,FALSE)</f>
        <v>14.291624339685109</v>
      </c>
      <c r="L913" s="2">
        <f t="shared" si="66"/>
        <v>0.37260000000000004</v>
      </c>
      <c r="M913" s="13">
        <f t="shared" si="67"/>
        <v>0.96354036812776189</v>
      </c>
      <c r="N913" s="13">
        <f t="shared" si="68"/>
        <v>3.6459631872238107E-2</v>
      </c>
      <c r="O913" s="4">
        <f t="shared" si="69"/>
        <v>1.3293047562591208E-3</v>
      </c>
    </row>
    <row r="914" spans="1:15" x14ac:dyDescent="0.25">
      <c r="A914" s="1">
        <f>Forecast_Data!C908</f>
        <v>2013</v>
      </c>
      <c r="B914" s="1">
        <v>1</v>
      </c>
      <c r="C914" s="1">
        <f>Forecast_Data!E908</f>
        <v>0</v>
      </c>
      <c r="D914" s="1">
        <f>Forecast_Data!F908</f>
        <v>0</v>
      </c>
      <c r="E914" s="1">
        <f>Forecast_Data!G908</f>
        <v>0</v>
      </c>
      <c r="F914" s="1">
        <f>Forecast_Data!H908</f>
        <v>0</v>
      </c>
      <c r="G914" s="1">
        <f>Forecast_Data!I908</f>
        <v>0</v>
      </c>
      <c r="H914" s="1">
        <f>Forecast_Data!J908</f>
        <v>40</v>
      </c>
      <c r="I914" s="1">
        <f>Forecast_Data!K908</f>
        <v>1</v>
      </c>
      <c r="J914" s="1" t="str">
        <f>Forecast_Data!L908</f>
        <v>Robbie Gould</v>
      </c>
      <c r="K914" s="2">
        <f>$U$41+(VLOOKUP(J914,Estimates!$C$9:$F$35,4,FALSE)-$U$41)*VLOOKUP(J914,$T$45:$Z$80,5,FALSE)</f>
        <v>14.291624339685109</v>
      </c>
      <c r="L914" s="2">
        <f t="shared" si="66"/>
        <v>0.37260000000000004</v>
      </c>
      <c r="M914" s="13">
        <f t="shared" si="67"/>
        <v>0.89162467088117181</v>
      </c>
      <c r="N914" s="13">
        <f t="shared" si="68"/>
        <v>0.10837532911882819</v>
      </c>
      <c r="O914" s="4">
        <f t="shared" si="69"/>
        <v>1.174521196161433E-2</v>
      </c>
    </row>
    <row r="915" spans="1:15" x14ac:dyDescent="0.25">
      <c r="A915" s="1">
        <f>Forecast_Data!C909</f>
        <v>2013</v>
      </c>
      <c r="B915" s="1">
        <v>1</v>
      </c>
      <c r="C915" s="1">
        <f>Forecast_Data!E909</f>
        <v>0</v>
      </c>
      <c r="D915" s="1">
        <f>Forecast_Data!F909</f>
        <v>0</v>
      </c>
      <c r="E915" s="1">
        <f>Forecast_Data!G909</f>
        <v>0</v>
      </c>
      <c r="F915" s="1">
        <f>Forecast_Data!H909</f>
        <v>0</v>
      </c>
      <c r="G915" s="1">
        <f>Forecast_Data!I909</f>
        <v>0</v>
      </c>
      <c r="H915" s="1">
        <f>Forecast_Data!J909</f>
        <v>66</v>
      </c>
      <c r="I915" s="1">
        <f>Forecast_Data!K909</f>
        <v>0</v>
      </c>
      <c r="J915" s="1" t="str">
        <f>Forecast_Data!L909</f>
        <v>Robbie Gould</v>
      </c>
      <c r="K915" s="2">
        <f>$U$41+(VLOOKUP(J915,Estimates!$C$9:$F$35,4,FALSE)-$U$41)*VLOOKUP(J915,$T$45:$Z$80,5,FALSE)</f>
        <v>14.291624339685109</v>
      </c>
      <c r="L915" s="2">
        <f t="shared" si="66"/>
        <v>0.37260000000000004</v>
      </c>
      <c r="M915" s="13">
        <f t="shared" si="67"/>
        <v>0.12531072872762683</v>
      </c>
      <c r="N915" s="13">
        <f t="shared" si="68"/>
        <v>-0.12531072872762683</v>
      </c>
      <c r="O915" s="4">
        <f t="shared" si="69"/>
        <v>1.5702778734248881E-2</v>
      </c>
    </row>
    <row r="916" spans="1:15" x14ac:dyDescent="0.25">
      <c r="A916" s="1">
        <f>Forecast_Data!C910</f>
        <v>2013</v>
      </c>
      <c r="B916" s="1">
        <v>1</v>
      </c>
      <c r="C916" s="1">
        <f>Forecast_Data!E910</f>
        <v>0</v>
      </c>
      <c r="D916" s="1">
        <f>Forecast_Data!F910</f>
        <v>0</v>
      </c>
      <c r="E916" s="1">
        <f>Forecast_Data!G910</f>
        <v>0</v>
      </c>
      <c r="F916" s="1">
        <f>Forecast_Data!H910</f>
        <v>0</v>
      </c>
      <c r="G916" s="1">
        <f>Forecast_Data!I910</f>
        <v>0</v>
      </c>
      <c r="H916" s="1">
        <f>Forecast_Data!J910</f>
        <v>47</v>
      </c>
      <c r="I916" s="1">
        <f>Forecast_Data!K910</f>
        <v>0</v>
      </c>
      <c r="J916" s="1" t="str">
        <f>Forecast_Data!L910</f>
        <v>Robbie Gould</v>
      </c>
      <c r="K916" s="2">
        <f>$U$41+(VLOOKUP(J916,Estimates!$C$9:$F$35,4,FALSE)-$U$41)*VLOOKUP(J916,$T$45:$Z$80,5,FALSE)</f>
        <v>14.291624339685109</v>
      </c>
      <c r="L916" s="2">
        <f t="shared" si="66"/>
        <v>0.37260000000000004</v>
      </c>
      <c r="M916" s="13">
        <f t="shared" si="67"/>
        <v>0.80592724188524845</v>
      </c>
      <c r="N916" s="13">
        <f t="shared" si="68"/>
        <v>-0.80592724188524845</v>
      </c>
      <c r="O916" s="4">
        <f t="shared" si="69"/>
        <v>0.64951871921276372</v>
      </c>
    </row>
    <row r="917" spans="1:15" x14ac:dyDescent="0.25">
      <c r="A917" s="1">
        <f>Forecast_Data!C911</f>
        <v>2014</v>
      </c>
      <c r="B917" s="1">
        <v>1</v>
      </c>
      <c r="C917" s="1">
        <f>Forecast_Data!E911</f>
        <v>0</v>
      </c>
      <c r="D917" s="1">
        <f>Forecast_Data!F911</f>
        <v>0</v>
      </c>
      <c r="E917" s="1">
        <f>Forecast_Data!G911</f>
        <v>0</v>
      </c>
      <c r="F917" s="1">
        <f>Forecast_Data!H911</f>
        <v>0</v>
      </c>
      <c r="G917" s="1">
        <f>Forecast_Data!I911</f>
        <v>0</v>
      </c>
      <c r="H917" s="1">
        <f>Forecast_Data!J911</f>
        <v>25</v>
      </c>
      <c r="I917" s="1">
        <f>Forecast_Data!K911</f>
        <v>1</v>
      </c>
      <c r="J917" s="1" t="str">
        <f>Forecast_Data!L911</f>
        <v>Robbie Gould</v>
      </c>
      <c r="K917" s="2">
        <f>$U$41+(VLOOKUP(J917,Estimates!$C$9:$F$35,4,FALSE)-$U$41)*VLOOKUP(J917,$T$45:$Z$80,5,FALSE)</f>
        <v>14.291624339685109</v>
      </c>
      <c r="L917" s="2">
        <f t="shared" si="66"/>
        <v>0.41460000000000008</v>
      </c>
      <c r="M917" s="13">
        <f t="shared" si="67"/>
        <v>0.98486261177807843</v>
      </c>
      <c r="N917" s="13">
        <f t="shared" si="68"/>
        <v>1.5137388221921566E-2</v>
      </c>
      <c r="O917" s="4">
        <f t="shared" si="69"/>
        <v>2.2914052218116974E-4</v>
      </c>
    </row>
    <row r="918" spans="1:15" x14ac:dyDescent="0.25">
      <c r="A918" s="1">
        <f>Forecast_Data!C912</f>
        <v>2014</v>
      </c>
      <c r="B918" s="1">
        <v>1</v>
      </c>
      <c r="C918" s="1">
        <f>Forecast_Data!E912</f>
        <v>0</v>
      </c>
      <c r="D918" s="1">
        <f>Forecast_Data!F912</f>
        <v>0</v>
      </c>
      <c r="E918" s="1">
        <f>Forecast_Data!G912</f>
        <v>0</v>
      </c>
      <c r="F918" s="1">
        <f>Forecast_Data!H912</f>
        <v>0</v>
      </c>
      <c r="G918" s="1">
        <f>Forecast_Data!I912</f>
        <v>0</v>
      </c>
      <c r="H918" s="1">
        <f>Forecast_Data!J912</f>
        <v>28</v>
      </c>
      <c r="I918" s="1">
        <f>Forecast_Data!K912</f>
        <v>1</v>
      </c>
      <c r="J918" s="1" t="str">
        <f>Forecast_Data!L912</f>
        <v>Robbie Gould</v>
      </c>
      <c r="K918" s="2">
        <f>$U$41+(VLOOKUP(J918,Estimates!$C$9:$F$35,4,FALSE)-$U$41)*VLOOKUP(J918,$T$45:$Z$80,5,FALSE)</f>
        <v>14.291624339685109</v>
      </c>
      <c r="L918" s="2">
        <f t="shared" si="66"/>
        <v>0.41460000000000008</v>
      </c>
      <c r="M918" s="13">
        <f t="shared" si="67"/>
        <v>0.97415836973486836</v>
      </c>
      <c r="N918" s="13">
        <f t="shared" si="68"/>
        <v>2.5841630265131643E-2</v>
      </c>
      <c r="O918" s="4">
        <f t="shared" si="69"/>
        <v>6.6778985475976775E-4</v>
      </c>
    </row>
    <row r="919" spans="1:15" x14ac:dyDescent="0.25">
      <c r="A919" s="1">
        <f>Forecast_Data!C913</f>
        <v>2014</v>
      </c>
      <c r="B919" s="1">
        <v>1</v>
      </c>
      <c r="C919" s="1">
        <f>Forecast_Data!E913</f>
        <v>0</v>
      </c>
      <c r="D919" s="1">
        <f>Forecast_Data!F913</f>
        <v>0</v>
      </c>
      <c r="E919" s="1">
        <f>Forecast_Data!G913</f>
        <v>0</v>
      </c>
      <c r="F919" s="1">
        <f>Forecast_Data!H913</f>
        <v>0</v>
      </c>
      <c r="G919" s="1">
        <f>Forecast_Data!I913</f>
        <v>0</v>
      </c>
      <c r="H919" s="1">
        <f>Forecast_Data!J913</f>
        <v>35</v>
      </c>
      <c r="I919" s="1">
        <f>Forecast_Data!K913</f>
        <v>1</v>
      </c>
      <c r="J919" s="1" t="str">
        <f>Forecast_Data!L913</f>
        <v>Robbie Gould</v>
      </c>
      <c r="K919" s="2">
        <f>$U$41+(VLOOKUP(J919,Estimates!$C$9:$F$35,4,FALSE)-$U$41)*VLOOKUP(J919,$T$45:$Z$80,5,FALSE)</f>
        <v>14.291624339685109</v>
      </c>
      <c r="L919" s="2">
        <f t="shared" si="66"/>
        <v>0.41460000000000008</v>
      </c>
      <c r="M919" s="13">
        <f t="shared" si="67"/>
        <v>0.93524074590439221</v>
      </c>
      <c r="N919" s="13">
        <f t="shared" si="68"/>
        <v>6.4759254095607788E-2</v>
      </c>
      <c r="O919" s="4">
        <f t="shared" si="69"/>
        <v>4.1937609910194943E-3</v>
      </c>
    </row>
    <row r="920" spans="1:15" x14ac:dyDescent="0.25">
      <c r="A920" s="1">
        <f>Forecast_Data!C914</f>
        <v>2015</v>
      </c>
      <c r="B920" s="1">
        <v>1</v>
      </c>
      <c r="C920" s="1">
        <f>Forecast_Data!E914</f>
        <v>0</v>
      </c>
      <c r="D920" s="1">
        <f>Forecast_Data!F914</f>
        <v>0</v>
      </c>
      <c r="E920" s="1">
        <f>Forecast_Data!G914</f>
        <v>0</v>
      </c>
      <c r="F920" s="1">
        <f>Forecast_Data!H914</f>
        <v>0</v>
      </c>
      <c r="G920" s="1">
        <f>Forecast_Data!I914</f>
        <v>0</v>
      </c>
      <c r="H920" s="1">
        <f>Forecast_Data!J914</f>
        <v>27</v>
      </c>
      <c r="I920" s="1">
        <f>Forecast_Data!K914</f>
        <v>1</v>
      </c>
      <c r="J920" s="1" t="str">
        <f>Forecast_Data!L914</f>
        <v>Robbie Gould</v>
      </c>
      <c r="K920" s="2">
        <f>$U$41+(VLOOKUP(J920,Estimates!$C$9:$F$35,4,FALSE)-$U$41)*VLOOKUP(J920,$T$45:$Z$80,5,FALSE)</f>
        <v>14.291624339685109</v>
      </c>
      <c r="L920" s="2">
        <f t="shared" si="66"/>
        <v>0.45660000000000001</v>
      </c>
      <c r="M920" s="13">
        <f t="shared" si="67"/>
        <v>0.97901370217204975</v>
      </c>
      <c r="N920" s="13">
        <f t="shared" si="68"/>
        <v>2.0986297827950251E-2</v>
      </c>
      <c r="O920" s="4">
        <f t="shared" si="69"/>
        <v>4.404246965234294E-4</v>
      </c>
    </row>
    <row r="921" spans="1:15" x14ac:dyDescent="0.25">
      <c r="A921" s="1">
        <f>Forecast_Data!C915</f>
        <v>2015</v>
      </c>
      <c r="B921" s="1">
        <v>1</v>
      </c>
      <c r="C921" s="1">
        <f>Forecast_Data!E915</f>
        <v>0</v>
      </c>
      <c r="D921" s="1">
        <f>Forecast_Data!F915</f>
        <v>0</v>
      </c>
      <c r="E921" s="1">
        <f>Forecast_Data!G915</f>
        <v>0</v>
      </c>
      <c r="F921" s="1">
        <f>Forecast_Data!H915</f>
        <v>0</v>
      </c>
      <c r="G921" s="1">
        <f>Forecast_Data!I915</f>
        <v>0</v>
      </c>
      <c r="H921" s="1">
        <f>Forecast_Data!J915</f>
        <v>23</v>
      </c>
      <c r="I921" s="1">
        <f>Forecast_Data!K915</f>
        <v>1</v>
      </c>
      <c r="J921" s="1" t="str">
        <f>Forecast_Data!L915</f>
        <v>Robbie Gould</v>
      </c>
      <c r="K921" s="2">
        <f>$U$41+(VLOOKUP(J921,Estimates!$C$9:$F$35,4,FALSE)-$U$41)*VLOOKUP(J921,$T$45:$Z$80,5,FALSE)</f>
        <v>14.291624339685109</v>
      </c>
      <c r="L921" s="2">
        <f t="shared" si="66"/>
        <v>0.45660000000000001</v>
      </c>
      <c r="M921" s="13">
        <f t="shared" si="67"/>
        <v>0.99043414460962997</v>
      </c>
      <c r="N921" s="13">
        <f t="shared" si="68"/>
        <v>9.5658553903700261E-3</v>
      </c>
      <c r="O921" s="4">
        <f t="shared" si="69"/>
        <v>9.1505589349471283E-5</v>
      </c>
    </row>
    <row r="922" spans="1:15" x14ac:dyDescent="0.25">
      <c r="A922" s="1">
        <f>Forecast_Data!C916</f>
        <v>2015</v>
      </c>
      <c r="B922" s="1">
        <v>1</v>
      </c>
      <c r="C922" s="1">
        <f>Forecast_Data!E916</f>
        <v>0</v>
      </c>
      <c r="D922" s="1">
        <f>Forecast_Data!F916</f>
        <v>0</v>
      </c>
      <c r="E922" s="1">
        <f>Forecast_Data!G916</f>
        <v>0</v>
      </c>
      <c r="F922" s="1">
        <f>Forecast_Data!H916</f>
        <v>0</v>
      </c>
      <c r="G922" s="1">
        <f>Forecast_Data!I916</f>
        <v>0</v>
      </c>
      <c r="H922" s="1">
        <f>Forecast_Data!J916</f>
        <v>38</v>
      </c>
      <c r="I922" s="1">
        <f>Forecast_Data!K916</f>
        <v>1</v>
      </c>
      <c r="J922" s="1" t="str">
        <f>Forecast_Data!L916</f>
        <v>Robbie Gould</v>
      </c>
      <c r="K922" s="2">
        <f>$U$41+(VLOOKUP(J922,Estimates!$C$9:$F$35,4,FALSE)-$U$41)*VLOOKUP(J922,$T$45:$Z$80,5,FALSE)</f>
        <v>14.291624339685109</v>
      </c>
      <c r="L922" s="2">
        <f t="shared" si="66"/>
        <v>0.45660000000000001</v>
      </c>
      <c r="M922" s="13">
        <f t="shared" si="67"/>
        <v>0.91607824399708426</v>
      </c>
      <c r="N922" s="13">
        <f t="shared" si="68"/>
        <v>8.3921756002915737E-2</v>
      </c>
      <c r="O922" s="4">
        <f t="shared" si="69"/>
        <v>7.0428611306129233E-3</v>
      </c>
    </row>
    <row r="923" spans="1:15" x14ac:dyDescent="0.25">
      <c r="A923" s="1">
        <f>Forecast_Data!C917</f>
        <v>2015</v>
      </c>
      <c r="B923" s="1">
        <v>1</v>
      </c>
      <c r="C923" s="1">
        <f>Forecast_Data!E917</f>
        <v>0</v>
      </c>
      <c r="D923" s="1">
        <f>Forecast_Data!F917</f>
        <v>0</v>
      </c>
      <c r="E923" s="1">
        <f>Forecast_Data!G917</f>
        <v>0</v>
      </c>
      <c r="F923" s="1">
        <f>Forecast_Data!H917</f>
        <v>0</v>
      </c>
      <c r="G923" s="1">
        <f>Forecast_Data!I917</f>
        <v>0</v>
      </c>
      <c r="H923" s="1">
        <f>Forecast_Data!J917</f>
        <v>29</v>
      </c>
      <c r="I923" s="1">
        <f>Forecast_Data!K917</f>
        <v>1</v>
      </c>
      <c r="J923" s="1" t="str">
        <f>Forecast_Data!L917</f>
        <v>Robbie Gould</v>
      </c>
      <c r="K923" s="2">
        <f>$U$41+(VLOOKUP(J923,Estimates!$C$9:$F$35,4,FALSE)-$U$41)*VLOOKUP(J923,$T$45:$Z$80,5,FALSE)</f>
        <v>14.291624339685109</v>
      </c>
      <c r="L923" s="2">
        <f t="shared" si="66"/>
        <v>0.45660000000000001</v>
      </c>
      <c r="M923" s="13">
        <f t="shared" si="67"/>
        <v>0.97098214771906521</v>
      </c>
      <c r="N923" s="13">
        <f t="shared" si="68"/>
        <v>2.9017852280934786E-2</v>
      </c>
      <c r="O923" s="4">
        <f t="shared" si="69"/>
        <v>8.4203575099815221E-4</v>
      </c>
    </row>
    <row r="924" spans="1:15" x14ac:dyDescent="0.25">
      <c r="A924" s="1">
        <f>Forecast_Data!C918</f>
        <v>2015</v>
      </c>
      <c r="B924" s="1">
        <v>1</v>
      </c>
      <c r="C924" s="1">
        <f>Forecast_Data!E918</f>
        <v>0</v>
      </c>
      <c r="D924" s="1">
        <f>Forecast_Data!F918</f>
        <v>0</v>
      </c>
      <c r="E924" s="1">
        <f>Forecast_Data!G918</f>
        <v>0</v>
      </c>
      <c r="F924" s="1">
        <f>Forecast_Data!H918</f>
        <v>0</v>
      </c>
      <c r="G924" s="1">
        <f>Forecast_Data!I918</f>
        <v>0</v>
      </c>
      <c r="H924" s="1">
        <f>Forecast_Data!J918</f>
        <v>35</v>
      </c>
      <c r="I924" s="1">
        <f>Forecast_Data!K918</f>
        <v>1</v>
      </c>
      <c r="J924" s="1" t="str">
        <f>Forecast_Data!L918</f>
        <v>Robbie Gould</v>
      </c>
      <c r="K924" s="2">
        <f>$U$41+(VLOOKUP(J924,Estimates!$C$9:$F$35,4,FALSE)-$U$41)*VLOOKUP(J924,$T$45:$Z$80,5,FALSE)</f>
        <v>14.291624339685109</v>
      </c>
      <c r="L924" s="2">
        <f t="shared" si="66"/>
        <v>0.45660000000000001</v>
      </c>
      <c r="M924" s="13">
        <f t="shared" si="67"/>
        <v>0.93773847077138828</v>
      </c>
      <c r="N924" s="13">
        <f t="shared" si="68"/>
        <v>6.2261529228611723E-2</v>
      </c>
      <c r="O924" s="4">
        <f t="shared" si="69"/>
        <v>3.8764980218852717E-3</v>
      </c>
    </row>
    <row r="925" spans="1:15" x14ac:dyDescent="0.25">
      <c r="A925" s="1">
        <f>Forecast_Data!C919</f>
        <v>2015</v>
      </c>
      <c r="B925" s="1">
        <v>1</v>
      </c>
      <c r="C925" s="1">
        <f>Forecast_Data!E919</f>
        <v>0</v>
      </c>
      <c r="D925" s="1">
        <f>Forecast_Data!F919</f>
        <v>0</v>
      </c>
      <c r="E925" s="1">
        <f>Forecast_Data!G919</f>
        <v>0</v>
      </c>
      <c r="F925" s="1">
        <f>Forecast_Data!H919</f>
        <v>0</v>
      </c>
      <c r="G925" s="1">
        <f>Forecast_Data!I919</f>
        <v>0</v>
      </c>
      <c r="H925" s="1">
        <f>Forecast_Data!J919</f>
        <v>37</v>
      </c>
      <c r="I925" s="1">
        <f>Forecast_Data!K919</f>
        <v>1</v>
      </c>
      <c r="J925" s="1" t="str">
        <f>Forecast_Data!L919</f>
        <v>Robbie Gould</v>
      </c>
      <c r="K925" s="2">
        <f>$U$41+(VLOOKUP(J925,Estimates!$C$9:$F$35,4,FALSE)-$U$41)*VLOOKUP(J925,$T$45:$Z$80,5,FALSE)</f>
        <v>14.291624339685109</v>
      </c>
      <c r="L925" s="2">
        <f t="shared" si="66"/>
        <v>0.45660000000000001</v>
      </c>
      <c r="M925" s="13">
        <f t="shared" si="67"/>
        <v>0.9236959569278651</v>
      </c>
      <c r="N925" s="13">
        <f t="shared" si="68"/>
        <v>7.6304043072134897E-2</v>
      </c>
      <c r="O925" s="4">
        <f t="shared" si="69"/>
        <v>5.8223069891542179E-3</v>
      </c>
    </row>
    <row r="926" spans="1:15" x14ac:dyDescent="0.25">
      <c r="A926" s="1">
        <f>Forecast_Data!C920</f>
        <v>2015</v>
      </c>
      <c r="B926" s="1">
        <v>1</v>
      </c>
      <c r="C926" s="1">
        <f>Forecast_Data!E920</f>
        <v>0</v>
      </c>
      <c r="D926" s="1">
        <f>Forecast_Data!F920</f>
        <v>0</v>
      </c>
      <c r="E926" s="1">
        <f>Forecast_Data!G920</f>
        <v>0</v>
      </c>
      <c r="F926" s="1">
        <f>Forecast_Data!H920</f>
        <v>0</v>
      </c>
      <c r="G926" s="1">
        <f>Forecast_Data!I920</f>
        <v>0</v>
      </c>
      <c r="H926" s="1">
        <f>Forecast_Data!J920</f>
        <v>36</v>
      </c>
      <c r="I926" s="1">
        <f>Forecast_Data!K920</f>
        <v>1</v>
      </c>
      <c r="J926" s="1" t="str">
        <f>Forecast_Data!L920</f>
        <v>Robbie Gould</v>
      </c>
      <c r="K926" s="2">
        <f>$U$41+(VLOOKUP(J926,Estimates!$C$9:$F$35,4,FALSE)-$U$41)*VLOOKUP(J926,$T$45:$Z$80,5,FALSE)</f>
        <v>14.291624339685109</v>
      </c>
      <c r="L926" s="2">
        <f t="shared" si="66"/>
        <v>0.45660000000000001</v>
      </c>
      <c r="M926" s="13">
        <f t="shared" si="67"/>
        <v>0.93090844423465047</v>
      </c>
      <c r="N926" s="13">
        <f t="shared" si="68"/>
        <v>6.9091555765349533E-2</v>
      </c>
      <c r="O926" s="4">
        <f t="shared" si="69"/>
        <v>4.773643078076404E-3</v>
      </c>
    </row>
    <row r="927" spans="1:15" x14ac:dyDescent="0.25">
      <c r="A927" s="1">
        <f>Forecast_Data!C921</f>
        <v>2012</v>
      </c>
      <c r="B927" s="1">
        <v>1</v>
      </c>
      <c r="C927" s="1">
        <f>Forecast_Data!E921</f>
        <v>0</v>
      </c>
      <c r="D927" s="1">
        <f>Forecast_Data!F921</f>
        <v>0</v>
      </c>
      <c r="E927" s="1">
        <f>Forecast_Data!G921</f>
        <v>1</v>
      </c>
      <c r="F927" s="1">
        <f>Forecast_Data!H921</f>
        <v>1</v>
      </c>
      <c r="G927" s="1">
        <f>Forecast_Data!I921</f>
        <v>0</v>
      </c>
      <c r="H927" s="1">
        <f>Forecast_Data!J921</f>
        <v>35</v>
      </c>
      <c r="I927" s="1">
        <f>Forecast_Data!K921</f>
        <v>1</v>
      </c>
      <c r="J927" s="1" t="str">
        <f>Forecast_Data!L921</f>
        <v>Robbie Gould</v>
      </c>
      <c r="K927" s="2">
        <f>$U$41+(VLOOKUP(J927,Estimates!$C$9:$F$35,4,FALSE)-$U$41)*VLOOKUP(J927,$T$45:$Z$80,5,FALSE)</f>
        <v>14.291624339685109</v>
      </c>
      <c r="L927" s="2">
        <f t="shared" si="66"/>
        <v>0.3306</v>
      </c>
      <c r="M927" s="13">
        <f t="shared" si="67"/>
        <v>0.89596236441439947</v>
      </c>
      <c r="N927" s="13">
        <f t="shared" si="68"/>
        <v>0.10403763558560053</v>
      </c>
      <c r="O927" s="4">
        <f t="shared" si="69"/>
        <v>1.0823829618242214E-2</v>
      </c>
    </row>
    <row r="928" spans="1:15" x14ac:dyDescent="0.25">
      <c r="A928" s="1">
        <f>Forecast_Data!C922</f>
        <v>2012</v>
      </c>
      <c r="B928" s="1">
        <v>1</v>
      </c>
      <c r="C928" s="1">
        <f>Forecast_Data!E922</f>
        <v>0</v>
      </c>
      <c r="D928" s="1">
        <f>Forecast_Data!F922</f>
        <v>0</v>
      </c>
      <c r="E928" s="1">
        <f>Forecast_Data!G922</f>
        <v>1</v>
      </c>
      <c r="F928" s="1">
        <f>Forecast_Data!H922</f>
        <v>1</v>
      </c>
      <c r="G928" s="1">
        <f>Forecast_Data!I922</f>
        <v>0</v>
      </c>
      <c r="H928" s="1">
        <f>Forecast_Data!J922</f>
        <v>26</v>
      </c>
      <c r="I928" s="1">
        <f>Forecast_Data!K922</f>
        <v>1</v>
      </c>
      <c r="J928" s="1" t="str">
        <f>Forecast_Data!L922</f>
        <v>Robbie Gould</v>
      </c>
      <c r="K928" s="2">
        <f>$U$41+(VLOOKUP(J928,Estimates!$C$9:$F$35,4,FALSE)-$U$41)*VLOOKUP(J928,$T$45:$Z$80,5,FALSE)</f>
        <v>14.291624339685109</v>
      </c>
      <c r="L928" s="2">
        <f t="shared" si="66"/>
        <v>0.3306</v>
      </c>
      <c r="M928" s="13">
        <f t="shared" si="67"/>
        <v>0.96968644726455866</v>
      </c>
      <c r="N928" s="13">
        <f t="shared" si="68"/>
        <v>3.031355273544134E-2</v>
      </c>
      <c r="O928" s="4">
        <f t="shared" si="69"/>
        <v>9.1891147944438319E-4</v>
      </c>
    </row>
    <row r="929" spans="1:15" x14ac:dyDescent="0.25">
      <c r="A929" s="1">
        <f>Forecast_Data!C923</f>
        <v>2012</v>
      </c>
      <c r="B929" s="1">
        <v>1</v>
      </c>
      <c r="C929" s="1">
        <f>Forecast_Data!E923</f>
        <v>0</v>
      </c>
      <c r="D929" s="1">
        <f>Forecast_Data!F923</f>
        <v>0</v>
      </c>
      <c r="E929" s="1">
        <f>Forecast_Data!G923</f>
        <v>0</v>
      </c>
      <c r="F929" s="1">
        <f>Forecast_Data!H923</f>
        <v>0</v>
      </c>
      <c r="G929" s="1">
        <f>Forecast_Data!I923</f>
        <v>0</v>
      </c>
      <c r="H929" s="1">
        <f>Forecast_Data!J923</f>
        <v>45</v>
      </c>
      <c r="I929" s="1">
        <f>Forecast_Data!K923</f>
        <v>1</v>
      </c>
      <c r="J929" s="1" t="str">
        <f>Forecast_Data!L923</f>
        <v>Robbie Gould</v>
      </c>
      <c r="K929" s="2">
        <f>$U$41+(VLOOKUP(J929,Estimates!$C$9:$F$35,4,FALSE)-$U$41)*VLOOKUP(J929,$T$45:$Z$80,5,FALSE)</f>
        <v>14.291624339685109</v>
      </c>
      <c r="L929" s="2">
        <f t="shared" si="66"/>
        <v>0.3306</v>
      </c>
      <c r="M929" s="13">
        <f t="shared" si="67"/>
        <v>0.82967354904169177</v>
      </c>
      <c r="N929" s="13">
        <f t="shared" si="68"/>
        <v>0.17032645095830823</v>
      </c>
      <c r="O929" s="4">
        <f t="shared" si="69"/>
        <v>2.9011099896052977E-2</v>
      </c>
    </row>
    <row r="930" spans="1:15" x14ac:dyDescent="0.25">
      <c r="A930" s="1">
        <f>Forecast_Data!C924</f>
        <v>2012</v>
      </c>
      <c r="B930" s="1">
        <v>1</v>
      </c>
      <c r="C930" s="1">
        <f>Forecast_Data!E924</f>
        <v>0</v>
      </c>
      <c r="D930" s="1">
        <f>Forecast_Data!F924</f>
        <v>0</v>
      </c>
      <c r="E930" s="1">
        <f>Forecast_Data!G924</f>
        <v>1</v>
      </c>
      <c r="F930" s="1">
        <f>Forecast_Data!H924</f>
        <v>1</v>
      </c>
      <c r="G930" s="1">
        <f>Forecast_Data!I924</f>
        <v>0</v>
      </c>
      <c r="H930" s="1">
        <f>Forecast_Data!J924</f>
        <v>54</v>
      </c>
      <c r="I930" s="1">
        <f>Forecast_Data!K924</f>
        <v>1</v>
      </c>
      <c r="J930" s="1" t="str">
        <f>Forecast_Data!L924</f>
        <v>Robbie Gould</v>
      </c>
      <c r="K930" s="2">
        <f>$U$41+(VLOOKUP(J930,Estimates!$C$9:$F$35,4,FALSE)-$U$41)*VLOOKUP(J930,$T$45:$Z$80,5,FALSE)</f>
        <v>14.291624339685109</v>
      </c>
      <c r="L930" s="2">
        <f t="shared" si="66"/>
        <v>0.3306</v>
      </c>
      <c r="M930" s="13">
        <f t="shared" si="67"/>
        <v>0.52542937269386047</v>
      </c>
      <c r="N930" s="13">
        <f t="shared" si="68"/>
        <v>0.47457062730613953</v>
      </c>
      <c r="O930" s="4">
        <f t="shared" si="69"/>
        <v>0.22521728030174279</v>
      </c>
    </row>
    <row r="931" spans="1:15" x14ac:dyDescent="0.25">
      <c r="A931" s="1">
        <f>Forecast_Data!C925</f>
        <v>2012</v>
      </c>
      <c r="B931" s="1">
        <v>1</v>
      </c>
      <c r="C931" s="1">
        <f>Forecast_Data!E925</f>
        <v>0</v>
      </c>
      <c r="D931" s="1">
        <f>Forecast_Data!F925</f>
        <v>0</v>
      </c>
      <c r="E931" s="1">
        <f>Forecast_Data!G925</f>
        <v>1</v>
      </c>
      <c r="F931" s="1">
        <f>Forecast_Data!H925</f>
        <v>1</v>
      </c>
      <c r="G931" s="1">
        <f>Forecast_Data!I925</f>
        <v>0</v>
      </c>
      <c r="H931" s="1">
        <f>Forecast_Data!J925</f>
        <v>22</v>
      </c>
      <c r="I931" s="1">
        <f>Forecast_Data!K925</f>
        <v>1</v>
      </c>
      <c r="J931" s="1" t="str">
        <f>Forecast_Data!L925</f>
        <v>Robbie Gould</v>
      </c>
      <c r="K931" s="2">
        <f>$U$41+(VLOOKUP(J931,Estimates!$C$9:$F$35,4,FALSE)-$U$41)*VLOOKUP(J931,$T$45:$Z$80,5,FALSE)</f>
        <v>14.291624339685109</v>
      </c>
      <c r="L931" s="2">
        <f t="shared" si="66"/>
        <v>0.3306</v>
      </c>
      <c r="M931" s="13">
        <f t="shared" si="67"/>
        <v>0.98677050183852189</v>
      </c>
      <c r="N931" s="13">
        <f t="shared" si="68"/>
        <v>1.3229498161478115E-2</v>
      </c>
      <c r="O931" s="4">
        <f t="shared" si="69"/>
        <v>1.7501962160455282E-4</v>
      </c>
    </row>
    <row r="932" spans="1:15" x14ac:dyDescent="0.25">
      <c r="A932" s="1">
        <f>Forecast_Data!C926</f>
        <v>2012</v>
      </c>
      <c r="B932" s="1">
        <v>1</v>
      </c>
      <c r="C932" s="1">
        <f>Forecast_Data!E926</f>
        <v>0</v>
      </c>
      <c r="D932" s="1">
        <f>Forecast_Data!F926</f>
        <v>0</v>
      </c>
      <c r="E932" s="1">
        <f>Forecast_Data!G926</f>
        <v>1</v>
      </c>
      <c r="F932" s="1">
        <f>Forecast_Data!H926</f>
        <v>1</v>
      </c>
      <c r="G932" s="1">
        <f>Forecast_Data!I926</f>
        <v>0</v>
      </c>
      <c r="H932" s="1">
        <f>Forecast_Data!J926</f>
        <v>37</v>
      </c>
      <c r="I932" s="1">
        <f>Forecast_Data!K926</f>
        <v>1</v>
      </c>
      <c r="J932" s="1" t="str">
        <f>Forecast_Data!L926</f>
        <v>Robbie Gould</v>
      </c>
      <c r="K932" s="2">
        <f>$U$41+(VLOOKUP(J932,Estimates!$C$9:$F$35,4,FALSE)-$U$41)*VLOOKUP(J932,$T$45:$Z$80,5,FALSE)</f>
        <v>14.291624339685109</v>
      </c>
      <c r="L932" s="2">
        <f t="shared" si="66"/>
        <v>0.3306</v>
      </c>
      <c r="M932" s="13">
        <f t="shared" si="67"/>
        <v>0.87376600980083918</v>
      </c>
      <c r="N932" s="13">
        <f t="shared" si="68"/>
        <v>0.12623399019916082</v>
      </c>
      <c r="O932" s="4">
        <f t="shared" si="69"/>
        <v>1.593502028160183E-2</v>
      </c>
    </row>
    <row r="933" spans="1:15" x14ac:dyDescent="0.25">
      <c r="A933" s="1">
        <f>Forecast_Data!C927</f>
        <v>2012</v>
      </c>
      <c r="B933" s="1">
        <v>1</v>
      </c>
      <c r="C933" s="1">
        <f>Forecast_Data!E927</f>
        <v>0</v>
      </c>
      <c r="D933" s="1">
        <f>Forecast_Data!F927</f>
        <v>0</v>
      </c>
      <c r="E933" s="1">
        <f>Forecast_Data!G927</f>
        <v>0</v>
      </c>
      <c r="F933" s="1">
        <f>Forecast_Data!H927</f>
        <v>1</v>
      </c>
      <c r="G933" s="1">
        <f>Forecast_Data!I927</f>
        <v>0</v>
      </c>
      <c r="H933" s="1">
        <f>Forecast_Data!J927</f>
        <v>32</v>
      </c>
      <c r="I933" s="1">
        <f>Forecast_Data!K927</f>
        <v>1</v>
      </c>
      <c r="J933" s="1" t="str">
        <f>Forecast_Data!L927</f>
        <v>Robbie Gould</v>
      </c>
      <c r="K933" s="2">
        <f>$U$41+(VLOOKUP(J933,Estimates!$C$9:$F$35,4,FALSE)-$U$41)*VLOOKUP(J933,$T$45:$Z$80,5,FALSE)</f>
        <v>14.291624339685109</v>
      </c>
      <c r="L933" s="2">
        <f t="shared" si="66"/>
        <v>0.3306</v>
      </c>
      <c r="M933" s="13">
        <f t="shared" si="67"/>
        <v>0.93821311595471635</v>
      </c>
      <c r="N933" s="13">
        <f t="shared" si="68"/>
        <v>6.1786884045283652E-2</v>
      </c>
      <c r="O933" s="4">
        <f t="shared" si="69"/>
        <v>3.8176190400253276E-3</v>
      </c>
    </row>
    <row r="934" spans="1:15" x14ac:dyDescent="0.25">
      <c r="A934" s="1">
        <f>Forecast_Data!C928</f>
        <v>2012</v>
      </c>
      <c r="B934" s="1">
        <v>1</v>
      </c>
      <c r="C934" s="1">
        <f>Forecast_Data!E928</f>
        <v>0</v>
      </c>
      <c r="D934" s="1">
        <f>Forecast_Data!F928</f>
        <v>0</v>
      </c>
      <c r="E934" s="1">
        <f>Forecast_Data!G928</f>
        <v>0</v>
      </c>
      <c r="F934" s="1">
        <f>Forecast_Data!H928</f>
        <v>1</v>
      </c>
      <c r="G934" s="1">
        <f>Forecast_Data!I928</f>
        <v>0</v>
      </c>
      <c r="H934" s="1">
        <f>Forecast_Data!J928</f>
        <v>31</v>
      </c>
      <c r="I934" s="1">
        <f>Forecast_Data!K928</f>
        <v>1</v>
      </c>
      <c r="J934" s="1" t="str">
        <f>Forecast_Data!L928</f>
        <v>Robbie Gould</v>
      </c>
      <c r="K934" s="2">
        <f>$U$41+(VLOOKUP(J934,Estimates!$C$9:$F$35,4,FALSE)-$U$41)*VLOOKUP(J934,$T$45:$Z$80,5,FALSE)</f>
        <v>14.291624339685109</v>
      </c>
      <c r="L934" s="2">
        <f t="shared" si="66"/>
        <v>0.3306</v>
      </c>
      <c r="M934" s="13">
        <f t="shared" si="67"/>
        <v>0.94562589314650447</v>
      </c>
      <c r="N934" s="13">
        <f t="shared" si="68"/>
        <v>5.437410685349553E-2</v>
      </c>
      <c r="O934" s="4">
        <f t="shared" si="69"/>
        <v>2.9565434961153496E-3</v>
      </c>
    </row>
    <row r="935" spans="1:15" x14ac:dyDescent="0.25">
      <c r="A935" s="1">
        <f>Forecast_Data!C929</f>
        <v>2012</v>
      </c>
      <c r="B935" s="1">
        <v>1</v>
      </c>
      <c r="C935" s="1">
        <f>Forecast_Data!E929</f>
        <v>0</v>
      </c>
      <c r="D935" s="1">
        <f>Forecast_Data!F929</f>
        <v>0</v>
      </c>
      <c r="E935" s="1">
        <f>Forecast_Data!G929</f>
        <v>0</v>
      </c>
      <c r="F935" s="1">
        <f>Forecast_Data!H929</f>
        <v>1</v>
      </c>
      <c r="G935" s="1">
        <f>Forecast_Data!I929</f>
        <v>0</v>
      </c>
      <c r="H935" s="1">
        <f>Forecast_Data!J929</f>
        <v>39</v>
      </c>
      <c r="I935" s="1">
        <f>Forecast_Data!K929</f>
        <v>1</v>
      </c>
      <c r="J935" s="1" t="str">
        <f>Forecast_Data!L929</f>
        <v>Robbie Gould</v>
      </c>
      <c r="K935" s="2">
        <f>$U$41+(VLOOKUP(J935,Estimates!$C$9:$F$35,4,FALSE)-$U$41)*VLOOKUP(J935,$T$45:$Z$80,5,FALSE)</f>
        <v>14.291624339685109</v>
      </c>
      <c r="L935" s="2">
        <f t="shared" si="66"/>
        <v>0.3306</v>
      </c>
      <c r="M935" s="13">
        <f t="shared" si="67"/>
        <v>0.87333177007051277</v>
      </c>
      <c r="N935" s="13">
        <f t="shared" si="68"/>
        <v>0.12666822992948723</v>
      </c>
      <c r="O935" s="4">
        <f t="shared" si="69"/>
        <v>1.6044840473469445E-2</v>
      </c>
    </row>
    <row r="936" spans="1:15" x14ac:dyDescent="0.25">
      <c r="A936" s="1">
        <f>Forecast_Data!C930</f>
        <v>2012</v>
      </c>
      <c r="B936" s="1">
        <v>1</v>
      </c>
      <c r="C936" s="1">
        <f>Forecast_Data!E930</f>
        <v>0</v>
      </c>
      <c r="D936" s="1">
        <f>Forecast_Data!F930</f>
        <v>0</v>
      </c>
      <c r="E936" s="1">
        <f>Forecast_Data!G930</f>
        <v>0</v>
      </c>
      <c r="F936" s="1">
        <f>Forecast_Data!H930</f>
        <v>1</v>
      </c>
      <c r="G936" s="1">
        <f>Forecast_Data!I930</f>
        <v>0</v>
      </c>
      <c r="H936" s="1">
        <f>Forecast_Data!J930</f>
        <v>47</v>
      </c>
      <c r="I936" s="1">
        <f>Forecast_Data!K930</f>
        <v>0</v>
      </c>
      <c r="J936" s="1" t="str">
        <f>Forecast_Data!L930</f>
        <v>Robbie Gould</v>
      </c>
      <c r="K936" s="2">
        <f>$U$41+(VLOOKUP(J936,Estimates!$C$9:$F$35,4,FALSE)-$U$41)*VLOOKUP(J936,$T$45:$Z$80,5,FALSE)</f>
        <v>14.291624339685109</v>
      </c>
      <c r="L936" s="2">
        <f t="shared" si="66"/>
        <v>0.3306</v>
      </c>
      <c r="M936" s="13">
        <f t="shared" si="67"/>
        <v>0.75929037532401311</v>
      </c>
      <c r="N936" s="13">
        <f t="shared" si="68"/>
        <v>-0.75929037532401311</v>
      </c>
      <c r="O936" s="4">
        <f t="shared" si="69"/>
        <v>0.57652187405968069</v>
      </c>
    </row>
    <row r="937" spans="1:15" x14ac:dyDescent="0.25">
      <c r="A937" s="1">
        <f>Forecast_Data!C931</f>
        <v>2012</v>
      </c>
      <c r="B937" s="1">
        <v>1</v>
      </c>
      <c r="C937" s="1">
        <f>Forecast_Data!E931</f>
        <v>0</v>
      </c>
      <c r="D937" s="1">
        <f>Forecast_Data!F931</f>
        <v>0</v>
      </c>
      <c r="E937" s="1">
        <f>Forecast_Data!G931</f>
        <v>0</v>
      </c>
      <c r="F937" s="1">
        <f>Forecast_Data!H931</f>
        <v>1</v>
      </c>
      <c r="G937" s="1">
        <f>Forecast_Data!I931</f>
        <v>0</v>
      </c>
      <c r="H937" s="1">
        <f>Forecast_Data!J931</f>
        <v>21</v>
      </c>
      <c r="I937" s="1">
        <f>Forecast_Data!K931</f>
        <v>1</v>
      </c>
      <c r="J937" s="1" t="str">
        <f>Forecast_Data!L931</f>
        <v>Robbie Gould</v>
      </c>
      <c r="K937" s="2">
        <f>$U$41+(VLOOKUP(J937,Estimates!$C$9:$F$35,4,FALSE)-$U$41)*VLOOKUP(J937,$T$45:$Z$80,5,FALSE)</f>
        <v>14.291624339685109</v>
      </c>
      <c r="L937" s="2">
        <f t="shared" si="66"/>
        <v>0.3306</v>
      </c>
      <c r="M937" s="13">
        <f t="shared" si="67"/>
        <v>0.99148273450737923</v>
      </c>
      <c r="N937" s="13">
        <f t="shared" si="68"/>
        <v>8.5172654926207736E-3</v>
      </c>
      <c r="O937" s="4">
        <f t="shared" si="69"/>
        <v>7.2543811471788595E-5</v>
      </c>
    </row>
    <row r="938" spans="1:15" x14ac:dyDescent="0.25">
      <c r="A938" s="1">
        <f>Forecast_Data!C932</f>
        <v>2012</v>
      </c>
      <c r="B938" s="1">
        <v>1</v>
      </c>
      <c r="C938" s="1">
        <f>Forecast_Data!E932</f>
        <v>0</v>
      </c>
      <c r="D938" s="1">
        <f>Forecast_Data!F932</f>
        <v>1</v>
      </c>
      <c r="E938" s="1">
        <f>Forecast_Data!G932</f>
        <v>1</v>
      </c>
      <c r="F938" s="1">
        <f>Forecast_Data!H932</f>
        <v>1</v>
      </c>
      <c r="G938" s="1">
        <f>Forecast_Data!I932</f>
        <v>0</v>
      </c>
      <c r="H938" s="1">
        <f>Forecast_Data!J932</f>
        <v>33</v>
      </c>
      <c r="I938" s="1">
        <f>Forecast_Data!K932</f>
        <v>0</v>
      </c>
      <c r="J938" s="1" t="str">
        <f>Forecast_Data!L932</f>
        <v>Robbie Gould</v>
      </c>
      <c r="K938" s="2">
        <f>$U$41+(VLOOKUP(J938,Estimates!$C$9:$F$35,4,FALSE)-$U$41)*VLOOKUP(J938,$T$45:$Z$80,5,FALSE)</f>
        <v>14.291624339685109</v>
      </c>
      <c r="L938" s="2">
        <f t="shared" si="66"/>
        <v>0.3306</v>
      </c>
      <c r="M938" s="13">
        <f t="shared" si="67"/>
        <v>0.88383423508851922</v>
      </c>
      <c r="N938" s="13">
        <f t="shared" si="68"/>
        <v>-0.88383423508851922</v>
      </c>
      <c r="O938" s="4">
        <f t="shared" si="69"/>
        <v>0.78116295511450784</v>
      </c>
    </row>
    <row r="939" spans="1:15" x14ac:dyDescent="0.25">
      <c r="A939" s="1">
        <f>Forecast_Data!C933</f>
        <v>2012</v>
      </c>
      <c r="B939" s="1">
        <v>1</v>
      </c>
      <c r="C939" s="1">
        <f>Forecast_Data!E933</f>
        <v>0</v>
      </c>
      <c r="D939" s="1">
        <f>Forecast_Data!F933</f>
        <v>1</v>
      </c>
      <c r="E939" s="1">
        <f>Forecast_Data!G933</f>
        <v>1</v>
      </c>
      <c r="F939" s="1">
        <f>Forecast_Data!H933</f>
        <v>1</v>
      </c>
      <c r="G939" s="1">
        <f>Forecast_Data!I933</f>
        <v>0</v>
      </c>
      <c r="H939" s="1">
        <f>Forecast_Data!J933</f>
        <v>41</v>
      </c>
      <c r="I939" s="1">
        <f>Forecast_Data!K933</f>
        <v>1</v>
      </c>
      <c r="J939" s="1" t="str">
        <f>Forecast_Data!L933</f>
        <v>Robbie Gould</v>
      </c>
      <c r="K939" s="2">
        <f>$U$41+(VLOOKUP(J939,Estimates!$C$9:$F$35,4,FALSE)-$U$41)*VLOOKUP(J939,$T$45:$Z$80,5,FALSE)</f>
        <v>14.291624339685109</v>
      </c>
      <c r="L939" s="2">
        <f t="shared" si="66"/>
        <v>0.3306</v>
      </c>
      <c r="M939" s="13">
        <f t="shared" si="67"/>
        <v>0.76373701432136287</v>
      </c>
      <c r="N939" s="13">
        <f t="shared" si="68"/>
        <v>0.23626298567863713</v>
      </c>
      <c r="O939" s="4">
        <f t="shared" si="69"/>
        <v>5.5820198401783892E-2</v>
      </c>
    </row>
    <row r="940" spans="1:15" x14ac:dyDescent="0.25">
      <c r="A940" s="1">
        <f>Forecast_Data!C934</f>
        <v>2012</v>
      </c>
      <c r="B940" s="1">
        <v>1</v>
      </c>
      <c r="C940" s="1">
        <f>Forecast_Data!E934</f>
        <v>0</v>
      </c>
      <c r="D940" s="1">
        <f>Forecast_Data!F934</f>
        <v>0</v>
      </c>
      <c r="E940" s="1">
        <f>Forecast_Data!G934</f>
        <v>0</v>
      </c>
      <c r="F940" s="1">
        <f>Forecast_Data!H934</f>
        <v>1</v>
      </c>
      <c r="G940" s="1">
        <f>Forecast_Data!I934</f>
        <v>0</v>
      </c>
      <c r="H940" s="1">
        <f>Forecast_Data!J934</f>
        <v>40</v>
      </c>
      <c r="I940" s="1">
        <f>Forecast_Data!K934</f>
        <v>1</v>
      </c>
      <c r="J940" s="1" t="str">
        <f>Forecast_Data!L934</f>
        <v>Robbie Gould</v>
      </c>
      <c r="K940" s="2">
        <f>$U$41+(VLOOKUP(J940,Estimates!$C$9:$F$35,4,FALSE)-$U$41)*VLOOKUP(J940,$T$45:$Z$80,5,FALSE)</f>
        <v>14.291624339685109</v>
      </c>
      <c r="L940" s="2">
        <f t="shared" si="66"/>
        <v>0.3306</v>
      </c>
      <c r="M940" s="13">
        <f t="shared" si="67"/>
        <v>0.86205659272997892</v>
      </c>
      <c r="N940" s="13">
        <f t="shared" si="68"/>
        <v>0.13794340727002108</v>
      </c>
      <c r="O940" s="4">
        <f t="shared" si="69"/>
        <v>1.9028383609262903E-2</v>
      </c>
    </row>
    <row r="941" spans="1:15" x14ac:dyDescent="0.25">
      <c r="A941" s="1">
        <f>Forecast_Data!C935</f>
        <v>2012</v>
      </c>
      <c r="B941" s="1">
        <v>1</v>
      </c>
      <c r="C941" s="1">
        <f>Forecast_Data!E935</f>
        <v>0</v>
      </c>
      <c r="D941" s="1">
        <f>Forecast_Data!F935</f>
        <v>0</v>
      </c>
      <c r="E941" s="1">
        <f>Forecast_Data!G935</f>
        <v>0</v>
      </c>
      <c r="F941" s="1">
        <f>Forecast_Data!H935</f>
        <v>1</v>
      </c>
      <c r="G941" s="1">
        <f>Forecast_Data!I935</f>
        <v>0</v>
      </c>
      <c r="H941" s="1">
        <f>Forecast_Data!J935</f>
        <v>25</v>
      </c>
      <c r="I941" s="1">
        <f>Forecast_Data!K935</f>
        <v>1</v>
      </c>
      <c r="J941" s="1" t="str">
        <f>Forecast_Data!L935</f>
        <v>Robbie Gould</v>
      </c>
      <c r="K941" s="2">
        <f>$U$41+(VLOOKUP(J941,Estimates!$C$9:$F$35,4,FALSE)-$U$41)*VLOOKUP(J941,$T$45:$Z$80,5,FALSE)</f>
        <v>14.291624339685109</v>
      </c>
      <c r="L941" s="2">
        <f t="shared" si="66"/>
        <v>0.3306</v>
      </c>
      <c r="M941" s="13">
        <f t="shared" si="67"/>
        <v>0.97933367877232291</v>
      </c>
      <c r="N941" s="13">
        <f t="shared" si="68"/>
        <v>2.0666321227677087E-2</v>
      </c>
      <c r="O941" s="4">
        <f t="shared" si="69"/>
        <v>4.2709683308553656E-4</v>
      </c>
    </row>
    <row r="942" spans="1:15" x14ac:dyDescent="0.25">
      <c r="A942" s="1">
        <f>Forecast_Data!C936</f>
        <v>2012</v>
      </c>
      <c r="B942" s="1">
        <v>1</v>
      </c>
      <c r="C942" s="1">
        <f>Forecast_Data!E936</f>
        <v>0</v>
      </c>
      <c r="D942" s="1">
        <f>Forecast_Data!F936</f>
        <v>0</v>
      </c>
      <c r="E942" s="1">
        <f>Forecast_Data!G936</f>
        <v>0</v>
      </c>
      <c r="F942" s="1">
        <f>Forecast_Data!H936</f>
        <v>1</v>
      </c>
      <c r="G942" s="1">
        <f>Forecast_Data!I936</f>
        <v>0</v>
      </c>
      <c r="H942" s="1">
        <f>Forecast_Data!J936</f>
        <v>22</v>
      </c>
      <c r="I942" s="1">
        <f>Forecast_Data!K936</f>
        <v>1</v>
      </c>
      <c r="J942" s="1" t="str">
        <f>Forecast_Data!L936</f>
        <v>Robbie Gould</v>
      </c>
      <c r="K942" s="2">
        <f>$U$41+(VLOOKUP(J942,Estimates!$C$9:$F$35,4,FALSE)-$U$41)*VLOOKUP(J942,$T$45:$Z$80,5,FALSE)</f>
        <v>14.291624339685109</v>
      </c>
      <c r="L942" s="2">
        <f t="shared" si="66"/>
        <v>0.3306</v>
      </c>
      <c r="M942" s="13">
        <f t="shared" si="67"/>
        <v>0.9891427192150084</v>
      </c>
      <c r="N942" s="13">
        <f t="shared" si="68"/>
        <v>1.0857280784991596E-2</v>
      </c>
      <c r="O942" s="4">
        <f t="shared" si="69"/>
        <v>1.1788054604414774E-4</v>
      </c>
    </row>
    <row r="943" spans="1:15" x14ac:dyDescent="0.25">
      <c r="A943" s="1">
        <f>Forecast_Data!C937</f>
        <v>2012</v>
      </c>
      <c r="B943" s="1">
        <v>1</v>
      </c>
      <c r="C943" s="1">
        <f>Forecast_Data!E937</f>
        <v>1</v>
      </c>
      <c r="D943" s="1">
        <f>Forecast_Data!F937</f>
        <v>0</v>
      </c>
      <c r="E943" s="1">
        <f>Forecast_Data!G937</f>
        <v>0</v>
      </c>
      <c r="F943" s="1">
        <f>Forecast_Data!H937</f>
        <v>1</v>
      </c>
      <c r="G943" s="1">
        <f>Forecast_Data!I937</f>
        <v>0</v>
      </c>
      <c r="H943" s="1">
        <f>Forecast_Data!J937</f>
        <v>51</v>
      </c>
      <c r="I943" s="1">
        <f>Forecast_Data!K937</f>
        <v>1</v>
      </c>
      <c r="J943" s="1" t="str">
        <f>Forecast_Data!L937</f>
        <v>Robbie Gould</v>
      </c>
      <c r="K943" s="2">
        <f>$U$41+(VLOOKUP(J943,Estimates!$C$9:$F$35,4,FALSE)-$U$41)*VLOOKUP(J943,$T$45:$Z$80,5,FALSE)</f>
        <v>14.291624339685109</v>
      </c>
      <c r="L943" s="2">
        <f t="shared" si="66"/>
        <v>0.3306</v>
      </c>
      <c r="M943" s="13">
        <f t="shared" si="67"/>
        <v>0.59777651989818148</v>
      </c>
      <c r="N943" s="13">
        <f t="shared" si="68"/>
        <v>0.40222348010181852</v>
      </c>
      <c r="O943" s="4">
        <f t="shared" si="69"/>
        <v>0.161783727945218</v>
      </c>
    </row>
    <row r="944" spans="1:15" x14ac:dyDescent="0.25">
      <c r="A944" s="1">
        <f>Forecast_Data!C938</f>
        <v>2012</v>
      </c>
      <c r="B944" s="1">
        <v>1</v>
      </c>
      <c r="C944" s="1">
        <f>Forecast_Data!E938</f>
        <v>1</v>
      </c>
      <c r="D944" s="1">
        <f>Forecast_Data!F938</f>
        <v>0</v>
      </c>
      <c r="E944" s="1">
        <f>Forecast_Data!G938</f>
        <v>0</v>
      </c>
      <c r="F944" s="1">
        <f>Forecast_Data!H938</f>
        <v>1</v>
      </c>
      <c r="G944" s="1">
        <f>Forecast_Data!I938</f>
        <v>0</v>
      </c>
      <c r="H944" s="1">
        <f>Forecast_Data!J938</f>
        <v>24</v>
      </c>
      <c r="I944" s="1">
        <f>Forecast_Data!K938</f>
        <v>1</v>
      </c>
      <c r="J944" s="1" t="str">
        <f>Forecast_Data!L938</f>
        <v>Robbie Gould</v>
      </c>
      <c r="K944" s="2">
        <f>$U$41+(VLOOKUP(J944,Estimates!$C$9:$F$35,4,FALSE)-$U$41)*VLOOKUP(J944,$T$45:$Z$80,5,FALSE)</f>
        <v>14.291624339685109</v>
      </c>
      <c r="L944" s="2">
        <f t="shared" si="66"/>
        <v>0.3306</v>
      </c>
      <c r="M944" s="13">
        <f t="shared" si="67"/>
        <v>0.97723306403702082</v>
      </c>
      <c r="N944" s="13">
        <f t="shared" si="68"/>
        <v>2.2766935962979185E-2</v>
      </c>
      <c r="O944" s="4">
        <f t="shared" si="69"/>
        <v>5.1833337314239497E-4</v>
      </c>
    </row>
    <row r="945" spans="1:15" x14ac:dyDescent="0.25">
      <c r="A945" s="1">
        <f>Forecast_Data!C939</f>
        <v>2012</v>
      </c>
      <c r="B945" s="1">
        <v>1</v>
      </c>
      <c r="C945" s="1">
        <f>Forecast_Data!E939</f>
        <v>1</v>
      </c>
      <c r="D945" s="1">
        <f>Forecast_Data!F939</f>
        <v>0</v>
      </c>
      <c r="E945" s="1">
        <f>Forecast_Data!G939</f>
        <v>0</v>
      </c>
      <c r="F945" s="1">
        <f>Forecast_Data!H939</f>
        <v>1</v>
      </c>
      <c r="G945" s="1">
        <f>Forecast_Data!I939</f>
        <v>0</v>
      </c>
      <c r="H945" s="1">
        <f>Forecast_Data!J939</f>
        <v>48</v>
      </c>
      <c r="I945" s="1">
        <f>Forecast_Data!K939</f>
        <v>0</v>
      </c>
      <c r="J945" s="1" t="str">
        <f>Forecast_Data!L939</f>
        <v>Robbie Gould</v>
      </c>
      <c r="K945" s="2">
        <f>$U$41+(VLOOKUP(J945,Estimates!$C$9:$F$35,4,FALSE)-$U$41)*VLOOKUP(J945,$T$45:$Z$80,5,FALSE)</f>
        <v>14.291624339685109</v>
      </c>
      <c r="L945" s="2">
        <f t="shared" si="66"/>
        <v>0.3306</v>
      </c>
      <c r="M945" s="13">
        <f t="shared" si="67"/>
        <v>0.67687585998041366</v>
      </c>
      <c r="N945" s="13">
        <f t="shared" si="68"/>
        <v>-0.67687585998041366</v>
      </c>
      <c r="O945" s="4">
        <f t="shared" si="69"/>
        <v>0.45816092982422457</v>
      </c>
    </row>
    <row r="946" spans="1:15" x14ac:dyDescent="0.25">
      <c r="A946" s="1">
        <f>Forecast_Data!C940</f>
        <v>2012</v>
      </c>
      <c r="B946" s="1">
        <v>1</v>
      </c>
      <c r="C946" s="1">
        <f>Forecast_Data!E940</f>
        <v>0</v>
      </c>
      <c r="D946" s="1">
        <f>Forecast_Data!F940</f>
        <v>1</v>
      </c>
      <c r="E946" s="1">
        <f>Forecast_Data!G940</f>
        <v>0</v>
      </c>
      <c r="F946" s="1">
        <f>Forecast_Data!H940</f>
        <v>1</v>
      </c>
      <c r="G946" s="1">
        <f>Forecast_Data!I940</f>
        <v>0</v>
      </c>
      <c r="H946" s="1">
        <f>Forecast_Data!J940</f>
        <v>47</v>
      </c>
      <c r="I946" s="1">
        <f>Forecast_Data!K940</f>
        <v>1</v>
      </c>
      <c r="J946" s="1" t="str">
        <f>Forecast_Data!L940</f>
        <v>Robbie Gould</v>
      </c>
      <c r="K946" s="2">
        <f>$U$41+(VLOOKUP(J946,Estimates!$C$9:$F$35,4,FALSE)-$U$41)*VLOOKUP(J946,$T$45:$Z$80,5,FALSE)</f>
        <v>14.291624339685109</v>
      </c>
      <c r="L946" s="2">
        <f t="shared" si="66"/>
        <v>0.3306</v>
      </c>
      <c r="M946" s="13">
        <f t="shared" si="67"/>
        <v>0.68704329975209177</v>
      </c>
      <c r="N946" s="13">
        <f t="shared" si="68"/>
        <v>0.31295670024790823</v>
      </c>
      <c r="O946" s="4">
        <f t="shared" si="69"/>
        <v>9.7941896230059083E-2</v>
      </c>
    </row>
    <row r="947" spans="1:15" x14ac:dyDescent="0.25">
      <c r="A947" s="1">
        <f>Forecast_Data!C941</f>
        <v>2012</v>
      </c>
      <c r="B947" s="1">
        <v>1</v>
      </c>
      <c r="C947" s="1">
        <f>Forecast_Data!E941</f>
        <v>0</v>
      </c>
      <c r="D947" s="1">
        <f>Forecast_Data!F941</f>
        <v>1</v>
      </c>
      <c r="E947" s="1">
        <f>Forecast_Data!G941</f>
        <v>0</v>
      </c>
      <c r="F947" s="1">
        <f>Forecast_Data!H941</f>
        <v>1</v>
      </c>
      <c r="G947" s="1">
        <f>Forecast_Data!I941</f>
        <v>0</v>
      </c>
      <c r="H947" s="1">
        <f>Forecast_Data!J941</f>
        <v>39</v>
      </c>
      <c r="I947" s="1">
        <f>Forecast_Data!K941</f>
        <v>0</v>
      </c>
      <c r="J947" s="1" t="str">
        <f>Forecast_Data!L941</f>
        <v>Robbie Gould</v>
      </c>
      <c r="K947" s="2">
        <f>$U$41+(VLOOKUP(J947,Estimates!$C$9:$F$35,4,FALSE)-$U$41)*VLOOKUP(J947,$T$45:$Z$80,5,FALSE)</f>
        <v>14.291624339685109</v>
      </c>
      <c r="L947" s="2">
        <f t="shared" si="66"/>
        <v>0.3306</v>
      </c>
      <c r="M947" s="13">
        <f t="shared" si="67"/>
        <v>0.82753880371373545</v>
      </c>
      <c r="N947" s="13">
        <f t="shared" si="68"/>
        <v>-0.82753880371373545</v>
      </c>
      <c r="O947" s="4">
        <f t="shared" si="69"/>
        <v>0.68482047165196036</v>
      </c>
    </row>
    <row r="948" spans="1:15" x14ac:dyDescent="0.25">
      <c r="A948" s="1">
        <f>Forecast_Data!C942</f>
        <v>2012</v>
      </c>
      <c r="B948" s="1">
        <v>1</v>
      </c>
      <c r="C948" s="1">
        <f>Forecast_Data!E942</f>
        <v>0</v>
      </c>
      <c r="D948" s="1">
        <f>Forecast_Data!F942</f>
        <v>1</v>
      </c>
      <c r="E948" s="1">
        <f>Forecast_Data!G942</f>
        <v>0</v>
      </c>
      <c r="F948" s="1">
        <f>Forecast_Data!H942</f>
        <v>1</v>
      </c>
      <c r="G948" s="1">
        <f>Forecast_Data!I942</f>
        <v>0</v>
      </c>
      <c r="H948" s="1">
        <f>Forecast_Data!J942</f>
        <v>46</v>
      </c>
      <c r="I948" s="1">
        <f>Forecast_Data!K942</f>
        <v>1</v>
      </c>
      <c r="J948" s="1" t="str">
        <f>Forecast_Data!L942</f>
        <v>Robbie Gould</v>
      </c>
      <c r="K948" s="2">
        <f>$U$41+(VLOOKUP(J948,Estimates!$C$9:$F$35,4,FALSE)-$U$41)*VLOOKUP(J948,$T$45:$Z$80,5,FALSE)</f>
        <v>14.291624339685109</v>
      </c>
      <c r="L948" s="2">
        <f t="shared" si="66"/>
        <v>0.3306</v>
      </c>
      <c r="M948" s="13">
        <f t="shared" si="67"/>
        <v>0.7085656693828426</v>
      </c>
      <c r="N948" s="13">
        <f t="shared" si="68"/>
        <v>0.2914343306171574</v>
      </c>
      <c r="O948" s="4">
        <f t="shared" si="69"/>
        <v>8.4933969062270603E-2</v>
      </c>
    </row>
    <row r="949" spans="1:15" x14ac:dyDescent="0.25">
      <c r="A949" s="1">
        <f>Forecast_Data!C943</f>
        <v>2012</v>
      </c>
      <c r="B949" s="1">
        <v>1</v>
      </c>
      <c r="C949" s="1">
        <f>Forecast_Data!E943</f>
        <v>0</v>
      </c>
      <c r="D949" s="1">
        <f>Forecast_Data!F943</f>
        <v>0</v>
      </c>
      <c r="E949" s="1">
        <f>Forecast_Data!G943</f>
        <v>0</v>
      </c>
      <c r="F949" s="1">
        <f>Forecast_Data!H943</f>
        <v>1</v>
      </c>
      <c r="G949" s="1">
        <f>Forecast_Data!I943</f>
        <v>0</v>
      </c>
      <c r="H949" s="1">
        <f>Forecast_Data!J943</f>
        <v>46</v>
      </c>
      <c r="I949" s="1">
        <f>Forecast_Data!K943</f>
        <v>1</v>
      </c>
      <c r="J949" s="1" t="str">
        <f>Forecast_Data!L943</f>
        <v>Robbie Gould</v>
      </c>
      <c r="K949" s="2">
        <f>$U$41+(VLOOKUP(J949,Estimates!$C$9:$F$35,4,FALSE)-$U$41)*VLOOKUP(J949,$T$45:$Z$80,5,FALSE)</f>
        <v>14.291624339685109</v>
      </c>
      <c r="L949" s="2">
        <f t="shared" si="66"/>
        <v>0.3306</v>
      </c>
      <c r="M949" s="13">
        <f t="shared" si="67"/>
        <v>0.77745363017778102</v>
      </c>
      <c r="N949" s="13">
        <f t="shared" si="68"/>
        <v>0.22254636982221898</v>
      </c>
      <c r="O949" s="4">
        <f t="shared" si="69"/>
        <v>4.9526886721047859E-2</v>
      </c>
    </row>
    <row r="950" spans="1:15" x14ac:dyDescent="0.25">
      <c r="A950" s="1">
        <f>Forecast_Data!C944</f>
        <v>2013</v>
      </c>
      <c r="B950" s="1">
        <v>1</v>
      </c>
      <c r="C950" s="1">
        <f>Forecast_Data!E944</f>
        <v>0</v>
      </c>
      <c r="D950" s="1">
        <f>Forecast_Data!F944</f>
        <v>0</v>
      </c>
      <c r="E950" s="1">
        <f>Forecast_Data!G944</f>
        <v>1</v>
      </c>
      <c r="F950" s="1">
        <f>Forecast_Data!H944</f>
        <v>1</v>
      </c>
      <c r="G950" s="1">
        <f>Forecast_Data!I944</f>
        <v>0</v>
      </c>
      <c r="H950" s="1">
        <f>Forecast_Data!J944</f>
        <v>58</v>
      </c>
      <c r="I950" s="1">
        <f>Forecast_Data!K944</f>
        <v>1</v>
      </c>
      <c r="J950" s="1" t="str">
        <f>Forecast_Data!L944</f>
        <v>Robbie Gould</v>
      </c>
      <c r="K950" s="2">
        <f>$U$41+(VLOOKUP(J950,Estimates!$C$9:$F$35,4,FALSE)-$U$41)*VLOOKUP(J950,$T$45:$Z$80,5,FALSE)</f>
        <v>14.291624339685109</v>
      </c>
      <c r="L950" s="2">
        <f t="shared" si="66"/>
        <v>0.37260000000000004</v>
      </c>
      <c r="M950" s="13">
        <f t="shared" si="67"/>
        <v>0.37626945046161858</v>
      </c>
      <c r="N950" s="13">
        <f t="shared" si="68"/>
        <v>0.62373054953838136</v>
      </c>
      <c r="O950" s="4">
        <f t="shared" si="69"/>
        <v>0.38903979842745123</v>
      </c>
    </row>
    <row r="951" spans="1:15" x14ac:dyDescent="0.25">
      <c r="A951" s="1">
        <f>Forecast_Data!C945</f>
        <v>2013</v>
      </c>
      <c r="B951" s="1">
        <v>1</v>
      </c>
      <c r="C951" s="1">
        <f>Forecast_Data!E945</f>
        <v>1</v>
      </c>
      <c r="D951" s="1">
        <f>Forecast_Data!F945</f>
        <v>0</v>
      </c>
      <c r="E951" s="1">
        <f>Forecast_Data!G945</f>
        <v>0</v>
      </c>
      <c r="F951" s="1">
        <f>Forecast_Data!H945</f>
        <v>1</v>
      </c>
      <c r="G951" s="1">
        <f>Forecast_Data!I945</f>
        <v>0</v>
      </c>
      <c r="H951" s="1">
        <f>Forecast_Data!J945</f>
        <v>20</v>
      </c>
      <c r="I951" s="1">
        <f>Forecast_Data!K945</f>
        <v>1</v>
      </c>
      <c r="J951" s="1" t="str">
        <f>Forecast_Data!L945</f>
        <v>Robbie Gould</v>
      </c>
      <c r="K951" s="2">
        <f>$U$41+(VLOOKUP(J951,Estimates!$C$9:$F$35,4,FALSE)-$U$41)*VLOOKUP(J951,$T$45:$Z$80,5,FALSE)</f>
        <v>14.291624339685109</v>
      </c>
      <c r="L951" s="2">
        <f t="shared" si="66"/>
        <v>0.37260000000000004</v>
      </c>
      <c r="M951" s="13">
        <f t="shared" si="67"/>
        <v>0.99146551427930563</v>
      </c>
      <c r="N951" s="13">
        <f t="shared" si="68"/>
        <v>8.5344857206943736E-3</v>
      </c>
      <c r="O951" s="4">
        <f t="shared" si="69"/>
        <v>7.2837446516736164E-5</v>
      </c>
    </row>
    <row r="952" spans="1:15" x14ac:dyDescent="0.25">
      <c r="A952" s="1">
        <f>Forecast_Data!C946</f>
        <v>2013</v>
      </c>
      <c r="B952" s="1">
        <v>1</v>
      </c>
      <c r="C952" s="1">
        <f>Forecast_Data!E946</f>
        <v>0</v>
      </c>
      <c r="D952" s="1">
        <f>Forecast_Data!F946</f>
        <v>0</v>
      </c>
      <c r="E952" s="1">
        <f>Forecast_Data!G946</f>
        <v>0</v>
      </c>
      <c r="F952" s="1">
        <f>Forecast_Data!H946</f>
        <v>1</v>
      </c>
      <c r="G952" s="1">
        <f>Forecast_Data!I946</f>
        <v>0</v>
      </c>
      <c r="H952" s="1">
        <f>Forecast_Data!J946</f>
        <v>47</v>
      </c>
      <c r="I952" s="1">
        <f>Forecast_Data!K946</f>
        <v>1</v>
      </c>
      <c r="J952" s="1" t="str">
        <f>Forecast_Data!L946</f>
        <v>Robbie Gould</v>
      </c>
      <c r="K952" s="2">
        <f>$U$41+(VLOOKUP(J952,Estimates!$C$9:$F$35,4,FALSE)-$U$41)*VLOOKUP(J952,$T$45:$Z$80,5,FALSE)</f>
        <v>14.291624339685109</v>
      </c>
      <c r="L952" s="2">
        <f t="shared" si="66"/>
        <v>0.37260000000000004</v>
      </c>
      <c r="M952" s="13">
        <f t="shared" si="67"/>
        <v>0.76688285275024282</v>
      </c>
      <c r="N952" s="13">
        <f t="shared" si="68"/>
        <v>0.23311714724975718</v>
      </c>
      <c r="O952" s="4">
        <f t="shared" si="69"/>
        <v>5.4343604341864971E-2</v>
      </c>
    </row>
    <row r="953" spans="1:15" x14ac:dyDescent="0.25">
      <c r="A953" s="1">
        <f>Forecast_Data!C947</f>
        <v>2013</v>
      </c>
      <c r="B953" s="1">
        <v>1</v>
      </c>
      <c r="C953" s="1">
        <f>Forecast_Data!E947</f>
        <v>0</v>
      </c>
      <c r="D953" s="1">
        <f>Forecast_Data!F947</f>
        <v>0</v>
      </c>
      <c r="E953" s="1">
        <f>Forecast_Data!G947</f>
        <v>0</v>
      </c>
      <c r="F953" s="1">
        <f>Forecast_Data!H947</f>
        <v>1</v>
      </c>
      <c r="G953" s="1">
        <f>Forecast_Data!I947</f>
        <v>0</v>
      </c>
      <c r="H953" s="1">
        <f>Forecast_Data!J947</f>
        <v>32</v>
      </c>
      <c r="I953" s="1">
        <f>Forecast_Data!K947</f>
        <v>1</v>
      </c>
      <c r="J953" s="1" t="str">
        <f>Forecast_Data!L947</f>
        <v>Robbie Gould</v>
      </c>
      <c r="K953" s="2">
        <f>$U$41+(VLOOKUP(J953,Estimates!$C$9:$F$35,4,FALSE)-$U$41)*VLOOKUP(J953,$T$45:$Z$80,5,FALSE)</f>
        <v>14.291624339685109</v>
      </c>
      <c r="L953" s="2">
        <f t="shared" si="66"/>
        <v>0.37260000000000004</v>
      </c>
      <c r="M953" s="13">
        <f t="shared" si="67"/>
        <v>0.94060347919389242</v>
      </c>
      <c r="N953" s="13">
        <f t="shared" si="68"/>
        <v>5.9396520806107578E-2</v>
      </c>
      <c r="O953" s="4">
        <f t="shared" si="69"/>
        <v>3.5279466838703702E-3</v>
      </c>
    </row>
    <row r="954" spans="1:15" x14ac:dyDescent="0.25">
      <c r="A954" s="1">
        <f>Forecast_Data!C948</f>
        <v>2013</v>
      </c>
      <c r="B954" s="1">
        <v>1</v>
      </c>
      <c r="C954" s="1">
        <f>Forecast_Data!E948</f>
        <v>0</v>
      </c>
      <c r="D954" s="1">
        <f>Forecast_Data!F948</f>
        <v>0</v>
      </c>
      <c r="E954" s="1">
        <f>Forecast_Data!G948</f>
        <v>1</v>
      </c>
      <c r="F954" s="1">
        <f>Forecast_Data!H948</f>
        <v>1</v>
      </c>
      <c r="G954" s="1">
        <f>Forecast_Data!I948</f>
        <v>0</v>
      </c>
      <c r="H954" s="1">
        <f>Forecast_Data!J948</f>
        <v>27</v>
      </c>
      <c r="I954" s="1">
        <f>Forecast_Data!K948</f>
        <v>1</v>
      </c>
      <c r="J954" s="1" t="str">
        <f>Forecast_Data!L948</f>
        <v>Robbie Gould</v>
      </c>
      <c r="K954" s="2">
        <f>$U$41+(VLOOKUP(J954,Estimates!$C$9:$F$35,4,FALSE)-$U$41)*VLOOKUP(J954,$T$45:$Z$80,5,FALSE)</f>
        <v>14.291624339685109</v>
      </c>
      <c r="L954" s="2">
        <f t="shared" si="66"/>
        <v>0.37260000000000004</v>
      </c>
      <c r="M954" s="13">
        <f t="shared" si="67"/>
        <v>0.96529983176269796</v>
      </c>
      <c r="N954" s="13">
        <f t="shared" si="68"/>
        <v>3.4700168237302043E-2</v>
      </c>
      <c r="O954" s="4">
        <f t="shared" si="69"/>
        <v>1.2041016756970655E-3</v>
      </c>
    </row>
    <row r="955" spans="1:15" x14ac:dyDescent="0.25">
      <c r="A955" s="1">
        <f>Forecast_Data!C949</f>
        <v>2013</v>
      </c>
      <c r="B955" s="1">
        <v>1</v>
      </c>
      <c r="C955" s="1">
        <f>Forecast_Data!E949</f>
        <v>0</v>
      </c>
      <c r="D955" s="1">
        <f>Forecast_Data!F949</f>
        <v>0</v>
      </c>
      <c r="E955" s="1">
        <f>Forecast_Data!G949</f>
        <v>1</v>
      </c>
      <c r="F955" s="1">
        <f>Forecast_Data!H949</f>
        <v>1</v>
      </c>
      <c r="G955" s="1">
        <f>Forecast_Data!I949</f>
        <v>0</v>
      </c>
      <c r="H955" s="1">
        <f>Forecast_Data!J949</f>
        <v>47</v>
      </c>
      <c r="I955" s="1">
        <f>Forecast_Data!K949</f>
        <v>1</v>
      </c>
      <c r="J955" s="1" t="str">
        <f>Forecast_Data!L949</f>
        <v>Robbie Gould</v>
      </c>
      <c r="K955" s="2">
        <f>$U$41+(VLOOKUP(J955,Estimates!$C$9:$F$35,4,FALSE)-$U$41)*VLOOKUP(J955,$T$45:$Z$80,5,FALSE)</f>
        <v>14.291624339685109</v>
      </c>
      <c r="L955" s="2">
        <f t="shared" si="66"/>
        <v>0.37260000000000004</v>
      </c>
      <c r="M955" s="13">
        <f t="shared" si="67"/>
        <v>0.72924169550923712</v>
      </c>
      <c r="N955" s="13">
        <f t="shared" si="68"/>
        <v>0.27075830449076288</v>
      </c>
      <c r="O955" s="4">
        <f t="shared" si="69"/>
        <v>7.3310059450712672E-2</v>
      </c>
    </row>
    <row r="956" spans="1:15" x14ac:dyDescent="0.25">
      <c r="A956" s="1">
        <f>Forecast_Data!C950</f>
        <v>2013</v>
      </c>
      <c r="B956" s="1">
        <v>1</v>
      </c>
      <c r="C956" s="1">
        <f>Forecast_Data!E950</f>
        <v>0</v>
      </c>
      <c r="D956" s="1">
        <f>Forecast_Data!F950</f>
        <v>0</v>
      </c>
      <c r="E956" s="1">
        <f>Forecast_Data!G950</f>
        <v>1</v>
      </c>
      <c r="F956" s="1">
        <f>Forecast_Data!H950</f>
        <v>1</v>
      </c>
      <c r="G956" s="1">
        <f>Forecast_Data!I950</f>
        <v>0</v>
      </c>
      <c r="H956" s="1">
        <f>Forecast_Data!J950</f>
        <v>34</v>
      </c>
      <c r="I956" s="1">
        <f>Forecast_Data!K950</f>
        <v>0</v>
      </c>
      <c r="J956" s="1" t="str">
        <f>Forecast_Data!L950</f>
        <v>Robbie Gould</v>
      </c>
      <c r="K956" s="2">
        <f>$U$41+(VLOOKUP(J956,Estimates!$C$9:$F$35,4,FALSE)-$U$41)*VLOOKUP(J956,$T$45:$Z$80,5,FALSE)</f>
        <v>14.291624339685109</v>
      </c>
      <c r="L956" s="2">
        <f t="shared" si="66"/>
        <v>0.37260000000000004</v>
      </c>
      <c r="M956" s="13">
        <f t="shared" si="67"/>
        <v>0.90983062433216033</v>
      </c>
      <c r="N956" s="13">
        <f t="shared" si="68"/>
        <v>-0.90983062433216033</v>
      </c>
      <c r="O956" s="4">
        <f t="shared" si="69"/>
        <v>0.82779176497264861</v>
      </c>
    </row>
    <row r="957" spans="1:15" x14ac:dyDescent="0.25">
      <c r="A957" s="1">
        <f>Forecast_Data!C951</f>
        <v>2013</v>
      </c>
      <c r="B957" s="1">
        <v>1</v>
      </c>
      <c r="C957" s="1">
        <f>Forecast_Data!E951</f>
        <v>0</v>
      </c>
      <c r="D957" s="1">
        <f>Forecast_Data!F951</f>
        <v>0</v>
      </c>
      <c r="E957" s="1">
        <f>Forecast_Data!G951</f>
        <v>1</v>
      </c>
      <c r="F957" s="1">
        <f>Forecast_Data!H951</f>
        <v>1</v>
      </c>
      <c r="G957" s="1">
        <f>Forecast_Data!I951</f>
        <v>0</v>
      </c>
      <c r="H957" s="1">
        <f>Forecast_Data!J951</f>
        <v>49</v>
      </c>
      <c r="I957" s="1">
        <f>Forecast_Data!K951</f>
        <v>1</v>
      </c>
      <c r="J957" s="1" t="str">
        <f>Forecast_Data!L951</f>
        <v>Robbie Gould</v>
      </c>
      <c r="K957" s="2">
        <f>$U$41+(VLOOKUP(J957,Estimates!$C$9:$F$35,4,FALSE)-$U$41)*VLOOKUP(J957,$T$45:$Z$80,5,FALSE)</f>
        <v>14.291624339685109</v>
      </c>
      <c r="L957" s="2">
        <f t="shared" si="66"/>
        <v>0.37260000000000004</v>
      </c>
      <c r="M957" s="13">
        <f t="shared" si="67"/>
        <v>0.68479447774882651</v>
      </c>
      <c r="N957" s="13">
        <f t="shared" si="68"/>
        <v>0.31520552225117349</v>
      </c>
      <c r="O957" s="4">
        <f t="shared" si="69"/>
        <v>9.9354521257635026E-2</v>
      </c>
    </row>
    <row r="958" spans="1:15" x14ac:dyDescent="0.25">
      <c r="A958" s="1">
        <f>Forecast_Data!C952</f>
        <v>2013</v>
      </c>
      <c r="B958" s="1">
        <v>1</v>
      </c>
      <c r="C958" s="1">
        <f>Forecast_Data!E952</f>
        <v>0</v>
      </c>
      <c r="D958" s="1">
        <f>Forecast_Data!F952</f>
        <v>1</v>
      </c>
      <c r="E958" s="1">
        <f>Forecast_Data!G952</f>
        <v>1</v>
      </c>
      <c r="F958" s="1">
        <f>Forecast_Data!H952</f>
        <v>0</v>
      </c>
      <c r="G958" s="1">
        <f>Forecast_Data!I952</f>
        <v>0</v>
      </c>
      <c r="H958" s="1">
        <f>Forecast_Data!J952</f>
        <v>24</v>
      </c>
      <c r="I958" s="1">
        <f>Forecast_Data!K952</f>
        <v>1</v>
      </c>
      <c r="J958" s="1" t="str">
        <f>Forecast_Data!L952</f>
        <v>Robbie Gould</v>
      </c>
      <c r="K958" s="2">
        <f>$U$41+(VLOOKUP(J958,Estimates!$C$9:$F$35,4,FALSE)-$U$41)*VLOOKUP(J958,$T$45:$Z$80,5,FALSE)</f>
        <v>14.291624339685109</v>
      </c>
      <c r="L958" s="2">
        <f t="shared" si="66"/>
        <v>0.37260000000000004</v>
      </c>
      <c r="M958" s="13">
        <f t="shared" si="67"/>
        <v>0.97759523693814565</v>
      </c>
      <c r="N958" s="13">
        <f t="shared" si="68"/>
        <v>2.2404763061854349E-2</v>
      </c>
      <c r="O958" s="4">
        <f t="shared" si="69"/>
        <v>5.0197340785783308E-4</v>
      </c>
    </row>
    <row r="959" spans="1:15" x14ac:dyDescent="0.25">
      <c r="A959" s="1">
        <f>Forecast_Data!C953</f>
        <v>2013</v>
      </c>
      <c r="B959" s="1">
        <v>1</v>
      </c>
      <c r="C959" s="1">
        <f>Forecast_Data!E953</f>
        <v>0</v>
      </c>
      <c r="D959" s="1">
        <f>Forecast_Data!F953</f>
        <v>1</v>
      </c>
      <c r="E959" s="1">
        <f>Forecast_Data!G953</f>
        <v>1</v>
      </c>
      <c r="F959" s="1">
        <f>Forecast_Data!H953</f>
        <v>0</v>
      </c>
      <c r="G959" s="1">
        <f>Forecast_Data!I953</f>
        <v>0</v>
      </c>
      <c r="H959" s="1">
        <f>Forecast_Data!J953</f>
        <v>27</v>
      </c>
      <c r="I959" s="1">
        <f>Forecast_Data!K953</f>
        <v>1</v>
      </c>
      <c r="J959" s="1" t="str">
        <f>Forecast_Data!L953</f>
        <v>Robbie Gould</v>
      </c>
      <c r="K959" s="2">
        <f>$U$41+(VLOOKUP(J959,Estimates!$C$9:$F$35,4,FALSE)-$U$41)*VLOOKUP(J959,$T$45:$Z$80,5,FALSE)</f>
        <v>14.291624339685109</v>
      </c>
      <c r="L959" s="2">
        <f t="shared" si="66"/>
        <v>0.37260000000000004</v>
      </c>
      <c r="M959" s="13">
        <f t="shared" si="67"/>
        <v>0.96069106867605658</v>
      </c>
      <c r="N959" s="13">
        <f t="shared" si="68"/>
        <v>3.9308931323943419E-2</v>
      </c>
      <c r="O959" s="4">
        <f t="shared" si="69"/>
        <v>1.5451920818305002E-3</v>
      </c>
    </row>
    <row r="960" spans="1:15" x14ac:dyDescent="0.25">
      <c r="A960" s="1">
        <f>Forecast_Data!C954</f>
        <v>2013</v>
      </c>
      <c r="B960" s="1">
        <v>1</v>
      </c>
      <c r="C960" s="1">
        <f>Forecast_Data!E954</f>
        <v>0</v>
      </c>
      <c r="D960" s="1">
        <f>Forecast_Data!F954</f>
        <v>1</v>
      </c>
      <c r="E960" s="1">
        <f>Forecast_Data!G954</f>
        <v>0</v>
      </c>
      <c r="F960" s="1">
        <f>Forecast_Data!H954</f>
        <v>1</v>
      </c>
      <c r="G960" s="1">
        <f>Forecast_Data!I954</f>
        <v>0</v>
      </c>
      <c r="H960" s="1">
        <f>Forecast_Data!J954</f>
        <v>25</v>
      </c>
      <c r="I960" s="1">
        <f>Forecast_Data!K954</f>
        <v>1</v>
      </c>
      <c r="J960" s="1" t="str">
        <f>Forecast_Data!L954</f>
        <v>Robbie Gould</v>
      </c>
      <c r="K960" s="2">
        <f>$U$41+(VLOOKUP(J960,Estimates!$C$9:$F$35,4,FALSE)-$U$41)*VLOOKUP(J960,$T$45:$Z$80,5,FALSE)</f>
        <v>14.291624339685109</v>
      </c>
      <c r="L960" s="2">
        <f t="shared" si="66"/>
        <v>0.37260000000000004</v>
      </c>
      <c r="M960" s="13">
        <f t="shared" si="67"/>
        <v>0.97174729452415243</v>
      </c>
      <c r="N960" s="13">
        <f t="shared" si="68"/>
        <v>2.8252705475847573E-2</v>
      </c>
      <c r="O960" s="4">
        <f t="shared" si="69"/>
        <v>7.9821536670498746E-4</v>
      </c>
    </row>
    <row r="961" spans="1:15" x14ac:dyDescent="0.25">
      <c r="A961" s="1">
        <f>Forecast_Data!C955</f>
        <v>2013</v>
      </c>
      <c r="B961" s="1">
        <v>1</v>
      </c>
      <c r="C961" s="1">
        <f>Forecast_Data!E955</f>
        <v>0</v>
      </c>
      <c r="D961" s="1">
        <f>Forecast_Data!F955</f>
        <v>1</v>
      </c>
      <c r="E961" s="1">
        <f>Forecast_Data!G955</f>
        <v>0</v>
      </c>
      <c r="F961" s="1">
        <f>Forecast_Data!H955</f>
        <v>1</v>
      </c>
      <c r="G961" s="1">
        <f>Forecast_Data!I955</f>
        <v>0</v>
      </c>
      <c r="H961" s="1">
        <f>Forecast_Data!J955</f>
        <v>32</v>
      </c>
      <c r="I961" s="1">
        <f>Forecast_Data!K955</f>
        <v>1</v>
      </c>
      <c r="J961" s="1" t="str">
        <f>Forecast_Data!L955</f>
        <v>Robbie Gould</v>
      </c>
      <c r="K961" s="2">
        <f>$U$41+(VLOOKUP(J961,Estimates!$C$9:$F$35,4,FALSE)-$U$41)*VLOOKUP(J961,$T$45:$Z$80,5,FALSE)</f>
        <v>14.291624339685109</v>
      </c>
      <c r="L961" s="2">
        <f t="shared" si="66"/>
        <v>0.37260000000000004</v>
      </c>
      <c r="M961" s="13">
        <f t="shared" si="67"/>
        <v>0.91681399910966987</v>
      </c>
      <c r="N961" s="13">
        <f t="shared" si="68"/>
        <v>8.3186000890330125E-2</v>
      </c>
      <c r="O961" s="4">
        <f t="shared" si="69"/>
        <v>6.9199107441260043E-3</v>
      </c>
    </row>
    <row r="962" spans="1:15" x14ac:dyDescent="0.25">
      <c r="A962" s="1">
        <f>Forecast_Data!C956</f>
        <v>2013</v>
      </c>
      <c r="B962" s="1">
        <v>1</v>
      </c>
      <c r="C962" s="1">
        <f>Forecast_Data!E956</f>
        <v>1</v>
      </c>
      <c r="D962" s="1">
        <f>Forecast_Data!F956</f>
        <v>0</v>
      </c>
      <c r="E962" s="1">
        <f>Forecast_Data!G956</f>
        <v>1</v>
      </c>
      <c r="F962" s="1">
        <f>Forecast_Data!H956</f>
        <v>1</v>
      </c>
      <c r="G962" s="1">
        <f>Forecast_Data!I956</f>
        <v>0</v>
      </c>
      <c r="H962" s="1">
        <f>Forecast_Data!J956</f>
        <v>20</v>
      </c>
      <c r="I962" s="1">
        <f>Forecast_Data!K956</f>
        <v>1</v>
      </c>
      <c r="J962" s="1" t="str">
        <f>Forecast_Data!L956</f>
        <v>Robbie Gould</v>
      </c>
      <c r="K962" s="2">
        <f>$U$41+(VLOOKUP(J962,Estimates!$C$9:$F$35,4,FALSE)-$U$41)*VLOOKUP(J962,$T$45:$Z$80,5,FALSE)</f>
        <v>14.291624339685109</v>
      </c>
      <c r="L962" s="2">
        <f t="shared" si="66"/>
        <v>0.37260000000000004</v>
      </c>
      <c r="M962" s="13">
        <f t="shared" si="67"/>
        <v>0.9895954681963115</v>
      </c>
      <c r="N962" s="13">
        <f t="shared" si="68"/>
        <v>1.0404531803688499E-2</v>
      </c>
      <c r="O962" s="4">
        <f t="shared" si="69"/>
        <v>1.0825428205396545E-4</v>
      </c>
    </row>
    <row r="963" spans="1:15" x14ac:dyDescent="0.25">
      <c r="A963" s="1">
        <f>Forecast_Data!C957</f>
        <v>2013</v>
      </c>
      <c r="B963" s="1">
        <v>1</v>
      </c>
      <c r="C963" s="1">
        <f>Forecast_Data!E957</f>
        <v>1</v>
      </c>
      <c r="D963" s="1">
        <f>Forecast_Data!F957</f>
        <v>0</v>
      </c>
      <c r="E963" s="1">
        <f>Forecast_Data!G957</f>
        <v>1</v>
      </c>
      <c r="F963" s="1">
        <f>Forecast_Data!H957</f>
        <v>1</v>
      </c>
      <c r="G963" s="1">
        <f>Forecast_Data!I957</f>
        <v>0</v>
      </c>
      <c r="H963" s="1">
        <f>Forecast_Data!J957</f>
        <v>46</v>
      </c>
      <c r="I963" s="1">
        <f>Forecast_Data!K957</f>
        <v>1</v>
      </c>
      <c r="J963" s="1" t="str">
        <f>Forecast_Data!L957</f>
        <v>Robbie Gould</v>
      </c>
      <c r="K963" s="2">
        <f>$U$41+(VLOOKUP(J963,Estimates!$C$9:$F$35,4,FALSE)-$U$41)*VLOOKUP(J963,$T$45:$Z$80,5,FALSE)</f>
        <v>14.291624339685109</v>
      </c>
      <c r="L963" s="2">
        <f t="shared" si="66"/>
        <v>0.37260000000000004</v>
      </c>
      <c r="M963" s="13">
        <f t="shared" si="67"/>
        <v>0.68760810364817149</v>
      </c>
      <c r="N963" s="13">
        <f t="shared" si="68"/>
        <v>0.31239189635182851</v>
      </c>
      <c r="O963" s="4">
        <f t="shared" si="69"/>
        <v>9.7588696906291572E-2</v>
      </c>
    </row>
    <row r="964" spans="1:15" x14ac:dyDescent="0.25">
      <c r="A964" s="1">
        <f>Forecast_Data!C958</f>
        <v>2013</v>
      </c>
      <c r="B964" s="1">
        <v>1</v>
      </c>
      <c r="C964" s="1">
        <f>Forecast_Data!E958</f>
        <v>1</v>
      </c>
      <c r="D964" s="1">
        <f>Forecast_Data!F958</f>
        <v>0</v>
      </c>
      <c r="E964" s="1">
        <f>Forecast_Data!G958</f>
        <v>1</v>
      </c>
      <c r="F964" s="1">
        <f>Forecast_Data!H958</f>
        <v>1</v>
      </c>
      <c r="G964" s="1">
        <f>Forecast_Data!I958</f>
        <v>0</v>
      </c>
      <c r="H964" s="1">
        <f>Forecast_Data!J958</f>
        <v>38</v>
      </c>
      <c r="I964" s="1">
        <f>Forecast_Data!K958</f>
        <v>1</v>
      </c>
      <c r="J964" s="1" t="str">
        <f>Forecast_Data!L958</f>
        <v>Robbie Gould</v>
      </c>
      <c r="K964" s="2">
        <f>$U$41+(VLOOKUP(J964,Estimates!$C$9:$F$35,4,FALSE)-$U$41)*VLOOKUP(J964,$T$45:$Z$80,5,FALSE)</f>
        <v>14.291624339685109</v>
      </c>
      <c r="L964" s="2">
        <f t="shared" si="66"/>
        <v>0.37260000000000004</v>
      </c>
      <c r="M964" s="13">
        <f t="shared" si="67"/>
        <v>0.82768687074019398</v>
      </c>
      <c r="N964" s="13">
        <f t="shared" si="68"/>
        <v>0.17231312925980602</v>
      </c>
      <c r="O964" s="4">
        <f t="shared" si="69"/>
        <v>2.9691814515306617E-2</v>
      </c>
    </row>
    <row r="965" spans="1:15" x14ac:dyDescent="0.25">
      <c r="A965" s="1">
        <f>Forecast_Data!C959</f>
        <v>2013</v>
      </c>
      <c r="B965" s="1">
        <v>1</v>
      </c>
      <c r="C965" s="1">
        <f>Forecast_Data!E959</f>
        <v>0</v>
      </c>
      <c r="D965" s="1">
        <f>Forecast_Data!F959</f>
        <v>1</v>
      </c>
      <c r="E965" s="1">
        <f>Forecast_Data!G959</f>
        <v>1</v>
      </c>
      <c r="F965" s="1">
        <f>Forecast_Data!H959</f>
        <v>1</v>
      </c>
      <c r="G965" s="1">
        <f>Forecast_Data!I959</f>
        <v>0</v>
      </c>
      <c r="H965" s="1">
        <f>Forecast_Data!J959</f>
        <v>27</v>
      </c>
      <c r="I965" s="1">
        <f>Forecast_Data!K959</f>
        <v>1</v>
      </c>
      <c r="J965" s="1" t="str">
        <f>Forecast_Data!L959</f>
        <v>Robbie Gould</v>
      </c>
      <c r="K965" s="2">
        <f>$U$41+(VLOOKUP(J965,Estimates!$C$9:$F$35,4,FALSE)-$U$41)*VLOOKUP(J965,$T$45:$Z$80,5,FALSE)</f>
        <v>14.291624339685109</v>
      </c>
      <c r="L965" s="2">
        <f t="shared" si="66"/>
        <v>0.37260000000000004</v>
      </c>
      <c r="M965" s="13">
        <f t="shared" si="67"/>
        <v>0.95088523845031525</v>
      </c>
      <c r="N965" s="13">
        <f t="shared" si="68"/>
        <v>4.9114761549684749E-2</v>
      </c>
      <c r="O965" s="4">
        <f t="shared" si="69"/>
        <v>2.4122598020823913E-3</v>
      </c>
    </row>
    <row r="966" spans="1:15" x14ac:dyDescent="0.25">
      <c r="A966" s="1">
        <f>Forecast_Data!C960</f>
        <v>2013</v>
      </c>
      <c r="B966" s="1">
        <v>1</v>
      </c>
      <c r="C966" s="1">
        <f>Forecast_Data!E960</f>
        <v>0</v>
      </c>
      <c r="D966" s="1">
        <f>Forecast_Data!F960</f>
        <v>1</v>
      </c>
      <c r="E966" s="1">
        <f>Forecast_Data!G960</f>
        <v>1</v>
      </c>
      <c r="F966" s="1">
        <f>Forecast_Data!H960</f>
        <v>1</v>
      </c>
      <c r="G966" s="1">
        <f>Forecast_Data!I960</f>
        <v>0</v>
      </c>
      <c r="H966" s="1">
        <f>Forecast_Data!J960</f>
        <v>34</v>
      </c>
      <c r="I966" s="1">
        <f>Forecast_Data!K960</f>
        <v>1</v>
      </c>
      <c r="J966" s="1" t="str">
        <f>Forecast_Data!L960</f>
        <v>Robbie Gould</v>
      </c>
      <c r="K966" s="2">
        <f>$U$41+(VLOOKUP(J966,Estimates!$C$9:$F$35,4,FALSE)-$U$41)*VLOOKUP(J966,$T$45:$Z$80,5,FALSE)</f>
        <v>14.291624339685109</v>
      </c>
      <c r="L966" s="2">
        <f t="shared" si="66"/>
        <v>0.37260000000000004</v>
      </c>
      <c r="M966" s="13">
        <f t="shared" si="67"/>
        <v>0.87534935943457048</v>
      </c>
      <c r="N966" s="13">
        <f t="shared" si="68"/>
        <v>0.12465064056542952</v>
      </c>
      <c r="O966" s="4">
        <f t="shared" si="69"/>
        <v>1.5537782193371902E-2</v>
      </c>
    </row>
    <row r="967" spans="1:15" x14ac:dyDescent="0.25">
      <c r="A967" s="1">
        <f>Forecast_Data!C961</f>
        <v>2013</v>
      </c>
      <c r="B967" s="1">
        <v>1</v>
      </c>
      <c r="C967" s="1">
        <f>Forecast_Data!E961</f>
        <v>0</v>
      </c>
      <c r="D967" s="1">
        <f>Forecast_Data!F961</f>
        <v>1</v>
      </c>
      <c r="E967" s="1">
        <f>Forecast_Data!G961</f>
        <v>1</v>
      </c>
      <c r="F967" s="1">
        <f>Forecast_Data!H961</f>
        <v>1</v>
      </c>
      <c r="G967" s="1">
        <f>Forecast_Data!I961</f>
        <v>0</v>
      </c>
      <c r="H967" s="1">
        <f>Forecast_Data!J961</f>
        <v>23</v>
      </c>
      <c r="I967" s="1">
        <f>Forecast_Data!K961</f>
        <v>1</v>
      </c>
      <c r="J967" s="1" t="str">
        <f>Forecast_Data!L961</f>
        <v>Robbie Gould</v>
      </c>
      <c r="K967" s="2">
        <f>$U$41+(VLOOKUP(J967,Estimates!$C$9:$F$35,4,FALSE)-$U$41)*VLOOKUP(J967,$T$45:$Z$80,5,FALSE)</f>
        <v>14.291624339685109</v>
      </c>
      <c r="L967" s="2">
        <f t="shared" si="66"/>
        <v>0.37260000000000004</v>
      </c>
      <c r="M967" s="13">
        <f t="shared" si="67"/>
        <v>0.97725719863710314</v>
      </c>
      <c r="N967" s="13">
        <f t="shared" si="68"/>
        <v>2.2742801362896858E-2</v>
      </c>
      <c r="O967" s="4">
        <f t="shared" si="69"/>
        <v>5.1723501383218323E-4</v>
      </c>
    </row>
    <row r="968" spans="1:15" x14ac:dyDescent="0.25">
      <c r="A968" s="1">
        <f>Forecast_Data!C962</f>
        <v>2013</v>
      </c>
      <c r="B968" s="1">
        <v>1</v>
      </c>
      <c r="C968" s="1">
        <f>Forecast_Data!E962</f>
        <v>1</v>
      </c>
      <c r="D968" s="1">
        <f>Forecast_Data!F962</f>
        <v>1</v>
      </c>
      <c r="E968" s="1">
        <f>Forecast_Data!G962</f>
        <v>1</v>
      </c>
      <c r="F968" s="1">
        <f>Forecast_Data!H962</f>
        <v>1</v>
      </c>
      <c r="G968" s="1">
        <f>Forecast_Data!I962</f>
        <v>0</v>
      </c>
      <c r="H968" s="1">
        <f>Forecast_Data!J962</f>
        <v>23</v>
      </c>
      <c r="I968" s="1">
        <f>Forecast_Data!K962</f>
        <v>1</v>
      </c>
      <c r="J968" s="1" t="str">
        <f>Forecast_Data!L962</f>
        <v>Robbie Gould</v>
      </c>
      <c r="K968" s="2">
        <f>$U$41+(VLOOKUP(J968,Estimates!$C$9:$F$35,4,FALSE)-$U$41)*VLOOKUP(J968,$T$45:$Z$80,5,FALSE)</f>
        <v>14.291624339685109</v>
      </c>
      <c r="L968" s="2">
        <f t="shared" si="66"/>
        <v>0.37260000000000004</v>
      </c>
      <c r="M968" s="13">
        <f t="shared" si="67"/>
        <v>0.96942698931136329</v>
      </c>
      <c r="N968" s="13">
        <f t="shared" si="68"/>
        <v>3.0573010688636715E-2</v>
      </c>
      <c r="O968" s="4">
        <f t="shared" si="69"/>
        <v>9.3470898256749484E-4</v>
      </c>
    </row>
    <row r="969" spans="1:15" x14ac:dyDescent="0.25">
      <c r="A969" s="1">
        <f>Forecast_Data!C963</f>
        <v>2013</v>
      </c>
      <c r="B969" s="1">
        <v>1</v>
      </c>
      <c r="C969" s="1">
        <f>Forecast_Data!E963</f>
        <v>0</v>
      </c>
      <c r="D969" s="1">
        <f>Forecast_Data!F963</f>
        <v>0</v>
      </c>
      <c r="E969" s="1">
        <f>Forecast_Data!G963</f>
        <v>1</v>
      </c>
      <c r="F969" s="1">
        <f>Forecast_Data!H963</f>
        <v>1</v>
      </c>
      <c r="G969" s="1">
        <f>Forecast_Data!I963</f>
        <v>0</v>
      </c>
      <c r="H969" s="1">
        <f>Forecast_Data!J963</f>
        <v>50</v>
      </c>
      <c r="I969" s="1">
        <f>Forecast_Data!K963</f>
        <v>1</v>
      </c>
      <c r="J969" s="1" t="str">
        <f>Forecast_Data!L963</f>
        <v>Robbie Gould</v>
      </c>
      <c r="K969" s="2">
        <f>$U$41+(VLOOKUP(J969,Estimates!$C$9:$F$35,4,FALSE)-$U$41)*VLOOKUP(J969,$T$45:$Z$80,5,FALSE)</f>
        <v>14.291624339685109</v>
      </c>
      <c r="L969" s="2">
        <f t="shared" ref="L969:L1032" si="70">IF(A969=2012,$A$5,IF(A969=2013,$B$5,IF(A969=2014,$C$5,$D$5)))</f>
        <v>0.37260000000000004</v>
      </c>
      <c r="M969" s="13">
        <f t="shared" ref="M969:M1032" si="71">1/(1+EXP(-(SUMPRODUCT($A$3:$G$3,B969:H969)+$H$3*H969^2+$I$3*H969^3+K969+L969)))</f>
        <v>0.65964484758554875</v>
      </c>
      <c r="N969" s="13">
        <f t="shared" ref="N969:N1032" si="72">I969-M969</f>
        <v>0.34035515241445125</v>
      </c>
      <c r="O969" s="4">
        <f t="shared" ref="O969:O1032" si="73">N969^2</f>
        <v>0.11584162977506433</v>
      </c>
    </row>
    <row r="970" spans="1:15" x14ac:dyDescent="0.25">
      <c r="A970" s="1">
        <f>Forecast_Data!C964</f>
        <v>2014</v>
      </c>
      <c r="B970" s="1">
        <v>1</v>
      </c>
      <c r="C970" s="1">
        <f>Forecast_Data!E964</f>
        <v>0</v>
      </c>
      <c r="D970" s="1">
        <f>Forecast_Data!F964</f>
        <v>0</v>
      </c>
      <c r="E970" s="1">
        <f>Forecast_Data!G964</f>
        <v>0</v>
      </c>
      <c r="F970" s="1">
        <f>Forecast_Data!H964</f>
        <v>1</v>
      </c>
      <c r="G970" s="1">
        <f>Forecast_Data!I964</f>
        <v>0</v>
      </c>
      <c r="H970" s="1">
        <f>Forecast_Data!J964</f>
        <v>41</v>
      </c>
      <c r="I970" s="1">
        <f>Forecast_Data!K964</f>
        <v>1</v>
      </c>
      <c r="J970" s="1" t="str">
        <f>Forecast_Data!L964</f>
        <v>Robbie Gould</v>
      </c>
      <c r="K970" s="2">
        <f>$U$41+(VLOOKUP(J970,Estimates!$C$9:$F$35,4,FALSE)-$U$41)*VLOOKUP(J970,$T$45:$Z$80,5,FALSE)</f>
        <v>14.291624339685109</v>
      </c>
      <c r="L970" s="2">
        <f t="shared" si="70"/>
        <v>0.41460000000000008</v>
      </c>
      <c r="M970" s="13">
        <f t="shared" si="71"/>
        <v>0.86053645512777799</v>
      </c>
      <c r="N970" s="13">
        <f t="shared" si="72"/>
        <v>0.13946354487222201</v>
      </c>
      <c r="O970" s="4">
        <f t="shared" si="73"/>
        <v>1.9450080348326283E-2</v>
      </c>
    </row>
    <row r="971" spans="1:15" x14ac:dyDescent="0.25">
      <c r="A971" s="1">
        <f>Forecast_Data!C965</f>
        <v>2014</v>
      </c>
      <c r="B971" s="1">
        <v>1</v>
      </c>
      <c r="C971" s="1">
        <f>Forecast_Data!E965</f>
        <v>0</v>
      </c>
      <c r="D971" s="1">
        <f>Forecast_Data!F965</f>
        <v>0</v>
      </c>
      <c r="E971" s="1">
        <f>Forecast_Data!G965</f>
        <v>0</v>
      </c>
      <c r="F971" s="1">
        <f>Forecast_Data!H965</f>
        <v>1</v>
      </c>
      <c r="G971" s="1">
        <f>Forecast_Data!I965</f>
        <v>0</v>
      </c>
      <c r="H971" s="1">
        <f>Forecast_Data!J965</f>
        <v>37</v>
      </c>
      <c r="I971" s="1">
        <f>Forecast_Data!K965</f>
        <v>1</v>
      </c>
      <c r="J971" s="1" t="str">
        <f>Forecast_Data!L965</f>
        <v>Robbie Gould</v>
      </c>
      <c r="K971" s="2">
        <f>$U$41+(VLOOKUP(J971,Estimates!$C$9:$F$35,4,FALSE)-$U$41)*VLOOKUP(J971,$T$45:$Z$80,5,FALSE)</f>
        <v>14.291624339685109</v>
      </c>
      <c r="L971" s="2">
        <f t="shared" si="70"/>
        <v>0.41460000000000008</v>
      </c>
      <c r="M971" s="13">
        <f t="shared" si="71"/>
        <v>0.90191533816363767</v>
      </c>
      <c r="N971" s="13">
        <f t="shared" si="72"/>
        <v>9.808466183636233E-2</v>
      </c>
      <c r="O971" s="4">
        <f t="shared" si="73"/>
        <v>9.6206008875535532E-3</v>
      </c>
    </row>
    <row r="972" spans="1:15" x14ac:dyDescent="0.25">
      <c r="A972" s="1">
        <f>Forecast_Data!C966</f>
        <v>2014</v>
      </c>
      <c r="B972" s="1">
        <v>1</v>
      </c>
      <c r="C972" s="1">
        <f>Forecast_Data!E966</f>
        <v>0</v>
      </c>
      <c r="D972" s="1">
        <f>Forecast_Data!F966</f>
        <v>0</v>
      </c>
      <c r="E972" s="1">
        <f>Forecast_Data!G966</f>
        <v>1</v>
      </c>
      <c r="F972" s="1">
        <f>Forecast_Data!H966</f>
        <v>0</v>
      </c>
      <c r="G972" s="1">
        <f>Forecast_Data!I966</f>
        <v>0</v>
      </c>
      <c r="H972" s="1">
        <f>Forecast_Data!J966</f>
        <v>24</v>
      </c>
      <c r="I972" s="1">
        <f>Forecast_Data!K966</f>
        <v>1</v>
      </c>
      <c r="J972" s="1" t="str">
        <f>Forecast_Data!L966</f>
        <v>Robbie Gould</v>
      </c>
      <c r="K972" s="2">
        <f>$U$41+(VLOOKUP(J972,Estimates!$C$9:$F$35,4,FALSE)-$U$41)*VLOOKUP(J972,$T$45:$Z$80,5,FALSE)</f>
        <v>14.291624339685109</v>
      </c>
      <c r="L972" s="2">
        <f t="shared" si="70"/>
        <v>0.41460000000000008</v>
      </c>
      <c r="M972" s="13">
        <f t="shared" si="71"/>
        <v>0.98493620394881465</v>
      </c>
      <c r="N972" s="13">
        <f t="shared" si="72"/>
        <v>1.5063796051185352E-2</v>
      </c>
      <c r="O972" s="4">
        <f t="shared" si="73"/>
        <v>2.2691795147170739E-4</v>
      </c>
    </row>
    <row r="973" spans="1:15" x14ac:dyDescent="0.25">
      <c r="A973" s="1">
        <f>Forecast_Data!C967</f>
        <v>2014</v>
      </c>
      <c r="B973" s="1">
        <v>1</v>
      </c>
      <c r="C973" s="1">
        <f>Forecast_Data!E967</f>
        <v>0</v>
      </c>
      <c r="D973" s="1">
        <f>Forecast_Data!F967</f>
        <v>0</v>
      </c>
      <c r="E973" s="1">
        <f>Forecast_Data!G967</f>
        <v>1</v>
      </c>
      <c r="F973" s="1">
        <f>Forecast_Data!H967</f>
        <v>0</v>
      </c>
      <c r="G973" s="1">
        <f>Forecast_Data!I967</f>
        <v>0</v>
      </c>
      <c r="H973" s="1">
        <f>Forecast_Data!J967</f>
        <v>45</v>
      </c>
      <c r="I973" s="1">
        <f>Forecast_Data!K967</f>
        <v>1</v>
      </c>
      <c r="J973" s="1" t="str">
        <f>Forecast_Data!L967</f>
        <v>Robbie Gould</v>
      </c>
      <c r="K973" s="2">
        <f>$U$41+(VLOOKUP(J973,Estimates!$C$9:$F$35,4,FALSE)-$U$41)*VLOOKUP(J973,$T$45:$Z$80,5,FALSE)</f>
        <v>14.291624339685109</v>
      </c>
      <c r="L973" s="2">
        <f t="shared" si="70"/>
        <v>0.41460000000000008</v>
      </c>
      <c r="M973" s="13">
        <f t="shared" si="71"/>
        <v>0.81264682396362797</v>
      </c>
      <c r="N973" s="13">
        <f t="shared" si="72"/>
        <v>0.18735317603637203</v>
      </c>
      <c r="O973" s="4">
        <f t="shared" si="73"/>
        <v>3.5101212570915807E-2</v>
      </c>
    </row>
    <row r="974" spans="1:15" x14ac:dyDescent="0.25">
      <c r="A974" s="1">
        <f>Forecast_Data!C968</f>
        <v>2014</v>
      </c>
      <c r="B974" s="1">
        <v>1</v>
      </c>
      <c r="C974" s="1">
        <f>Forecast_Data!E968</f>
        <v>0</v>
      </c>
      <c r="D974" s="1">
        <f>Forecast_Data!F968</f>
        <v>0</v>
      </c>
      <c r="E974" s="1">
        <f>Forecast_Data!G968</f>
        <v>0</v>
      </c>
      <c r="F974" s="1">
        <f>Forecast_Data!H968</f>
        <v>1</v>
      </c>
      <c r="G974" s="1">
        <f>Forecast_Data!I968</f>
        <v>0</v>
      </c>
      <c r="H974" s="1">
        <f>Forecast_Data!J968</f>
        <v>23</v>
      </c>
      <c r="I974" s="1">
        <f>Forecast_Data!K968</f>
        <v>1</v>
      </c>
      <c r="J974" s="1" t="str">
        <f>Forecast_Data!L968</f>
        <v>Robbie Gould</v>
      </c>
      <c r="K974" s="2">
        <f>$U$41+(VLOOKUP(J974,Estimates!$C$9:$F$35,4,FALSE)-$U$41)*VLOOKUP(J974,$T$45:$Z$80,5,FALSE)</f>
        <v>14.291624339685109</v>
      </c>
      <c r="L974" s="2">
        <f t="shared" si="70"/>
        <v>0.41460000000000008</v>
      </c>
      <c r="M974" s="13">
        <f t="shared" si="71"/>
        <v>0.98744467959081628</v>
      </c>
      <c r="N974" s="13">
        <f t="shared" si="72"/>
        <v>1.2555320409183723E-2</v>
      </c>
      <c r="O974" s="4">
        <f t="shared" si="73"/>
        <v>1.5763607057726534E-4</v>
      </c>
    </row>
    <row r="975" spans="1:15" x14ac:dyDescent="0.25">
      <c r="A975" s="1">
        <f>Forecast_Data!C969</f>
        <v>2014</v>
      </c>
      <c r="B975" s="1">
        <v>1</v>
      </c>
      <c r="C975" s="1">
        <f>Forecast_Data!E969</f>
        <v>0</v>
      </c>
      <c r="D975" s="1">
        <f>Forecast_Data!F969</f>
        <v>0</v>
      </c>
      <c r="E975" s="1">
        <f>Forecast_Data!G969</f>
        <v>0</v>
      </c>
      <c r="F975" s="1">
        <f>Forecast_Data!H969</f>
        <v>1</v>
      </c>
      <c r="G975" s="1">
        <f>Forecast_Data!I969</f>
        <v>0</v>
      </c>
      <c r="H975" s="1">
        <f>Forecast_Data!J969</f>
        <v>35</v>
      </c>
      <c r="I975" s="1">
        <f>Forecast_Data!K969</f>
        <v>0</v>
      </c>
      <c r="J975" s="1" t="str">
        <f>Forecast_Data!L969</f>
        <v>Robbie Gould</v>
      </c>
      <c r="K975" s="2">
        <f>$U$41+(VLOOKUP(J975,Estimates!$C$9:$F$35,4,FALSE)-$U$41)*VLOOKUP(J975,$T$45:$Z$80,5,FALSE)</f>
        <v>14.291624339685109</v>
      </c>
      <c r="L975" s="2">
        <f t="shared" si="70"/>
        <v>0.41460000000000008</v>
      </c>
      <c r="M975" s="13">
        <f t="shared" si="71"/>
        <v>0.91961740011132331</v>
      </c>
      <c r="N975" s="13">
        <f t="shared" si="72"/>
        <v>-0.91961740011132331</v>
      </c>
      <c r="O975" s="4">
        <f t="shared" si="73"/>
        <v>0.84569616258750968</v>
      </c>
    </row>
    <row r="976" spans="1:15" x14ac:dyDescent="0.25">
      <c r="A976" s="1">
        <f>Forecast_Data!C970</f>
        <v>2014</v>
      </c>
      <c r="B976" s="1">
        <v>1</v>
      </c>
      <c r="C976" s="1">
        <f>Forecast_Data!E970</f>
        <v>0</v>
      </c>
      <c r="D976" s="1">
        <f>Forecast_Data!F970</f>
        <v>0</v>
      </c>
      <c r="E976" s="1">
        <f>Forecast_Data!G970</f>
        <v>0</v>
      </c>
      <c r="F976" s="1">
        <f>Forecast_Data!H970</f>
        <v>1</v>
      </c>
      <c r="G976" s="1">
        <f>Forecast_Data!I970</f>
        <v>0</v>
      </c>
      <c r="H976" s="1">
        <f>Forecast_Data!J970</f>
        <v>45</v>
      </c>
      <c r="I976" s="1">
        <f>Forecast_Data!K970</f>
        <v>1</v>
      </c>
      <c r="J976" s="1" t="str">
        <f>Forecast_Data!L970</f>
        <v>Robbie Gould</v>
      </c>
      <c r="K976" s="2">
        <f>$U$41+(VLOOKUP(J976,Estimates!$C$9:$F$35,4,FALSE)-$U$41)*VLOOKUP(J976,$T$45:$Z$80,5,FALSE)</f>
        <v>14.291624339685109</v>
      </c>
      <c r="L976" s="2">
        <f t="shared" si="70"/>
        <v>0.41460000000000008</v>
      </c>
      <c r="M976" s="13">
        <f t="shared" si="71"/>
        <v>0.80757788478612447</v>
      </c>
      <c r="N976" s="13">
        <f t="shared" si="72"/>
        <v>0.19242211521387553</v>
      </c>
      <c r="O976" s="4">
        <f t="shared" si="73"/>
        <v>3.7026270423381989E-2</v>
      </c>
    </row>
    <row r="977" spans="1:15" x14ac:dyDescent="0.25">
      <c r="A977" s="1">
        <f>Forecast_Data!C971</f>
        <v>2014</v>
      </c>
      <c r="B977" s="1">
        <v>1</v>
      </c>
      <c r="C977" s="1">
        <f>Forecast_Data!E971</f>
        <v>1</v>
      </c>
      <c r="D977" s="1">
        <f>Forecast_Data!F971</f>
        <v>1</v>
      </c>
      <c r="E977" s="1">
        <f>Forecast_Data!G971</f>
        <v>1</v>
      </c>
      <c r="F977" s="1">
        <f>Forecast_Data!H971</f>
        <v>1</v>
      </c>
      <c r="G977" s="1">
        <f>Forecast_Data!I971</f>
        <v>0</v>
      </c>
      <c r="H977" s="1">
        <f>Forecast_Data!J971</f>
        <v>47</v>
      </c>
      <c r="I977" s="1">
        <f>Forecast_Data!K971</f>
        <v>0</v>
      </c>
      <c r="J977" s="1" t="str">
        <f>Forecast_Data!L971</f>
        <v>Robbie Gould</v>
      </c>
      <c r="K977" s="2">
        <f>$U$41+(VLOOKUP(J977,Estimates!$C$9:$F$35,4,FALSE)-$U$41)*VLOOKUP(J977,$T$45:$Z$80,5,FALSE)</f>
        <v>14.291624339685109</v>
      </c>
      <c r="L977" s="2">
        <f t="shared" si="70"/>
        <v>0.41460000000000008</v>
      </c>
      <c r="M977" s="13">
        <f t="shared" si="71"/>
        <v>0.59058990286300317</v>
      </c>
      <c r="N977" s="13">
        <f t="shared" si="72"/>
        <v>-0.59058990286300317</v>
      </c>
      <c r="O977" s="4">
        <f t="shared" si="73"/>
        <v>0.34879643336373151</v>
      </c>
    </row>
    <row r="978" spans="1:15" x14ac:dyDescent="0.25">
      <c r="A978" s="1">
        <f>Forecast_Data!C972</f>
        <v>2014</v>
      </c>
      <c r="B978" s="1">
        <v>1</v>
      </c>
      <c r="C978" s="1">
        <f>Forecast_Data!E972</f>
        <v>0</v>
      </c>
      <c r="D978" s="1">
        <f>Forecast_Data!F972</f>
        <v>0</v>
      </c>
      <c r="E978" s="1">
        <f>Forecast_Data!G972</f>
        <v>1</v>
      </c>
      <c r="F978" s="1">
        <f>Forecast_Data!H972</f>
        <v>1</v>
      </c>
      <c r="G978" s="1">
        <f>Forecast_Data!I972</f>
        <v>0</v>
      </c>
      <c r="H978" s="1">
        <f>Forecast_Data!J972</f>
        <v>54</v>
      </c>
      <c r="I978" s="1">
        <f>Forecast_Data!K972</f>
        <v>0</v>
      </c>
      <c r="J978" s="1" t="str">
        <f>Forecast_Data!L972</f>
        <v>Robbie Gould</v>
      </c>
      <c r="K978" s="2">
        <f>$U$41+(VLOOKUP(J978,Estimates!$C$9:$F$35,4,FALSE)-$U$41)*VLOOKUP(J978,$T$45:$Z$80,5,FALSE)</f>
        <v>14.291624339685109</v>
      </c>
      <c r="L978" s="2">
        <f t="shared" si="70"/>
        <v>0.41460000000000008</v>
      </c>
      <c r="M978" s="13">
        <f t="shared" si="71"/>
        <v>0.54631815284334795</v>
      </c>
      <c r="N978" s="13">
        <f t="shared" si="72"/>
        <v>-0.54631815284334795</v>
      </c>
      <c r="O978" s="4">
        <f t="shared" si="73"/>
        <v>0.29846352412616767</v>
      </c>
    </row>
    <row r="979" spans="1:15" x14ac:dyDescent="0.25">
      <c r="A979" s="1">
        <f>Forecast_Data!C973</f>
        <v>2015</v>
      </c>
      <c r="B979" s="1">
        <v>1</v>
      </c>
      <c r="C979" s="1">
        <f>Forecast_Data!E973</f>
        <v>0</v>
      </c>
      <c r="D979" s="1">
        <f>Forecast_Data!F973</f>
        <v>0</v>
      </c>
      <c r="E979" s="1">
        <f>Forecast_Data!G973</f>
        <v>1</v>
      </c>
      <c r="F979" s="1">
        <f>Forecast_Data!H973</f>
        <v>1</v>
      </c>
      <c r="G979" s="1">
        <f>Forecast_Data!I973</f>
        <v>0</v>
      </c>
      <c r="H979" s="1">
        <f>Forecast_Data!J973</f>
        <v>28</v>
      </c>
      <c r="I979" s="1">
        <f>Forecast_Data!K973</f>
        <v>1</v>
      </c>
      <c r="J979" s="1" t="str">
        <f>Forecast_Data!L973</f>
        <v>Robbie Gould</v>
      </c>
      <c r="K979" s="2">
        <f>$U$41+(VLOOKUP(J979,Estimates!$C$9:$F$35,4,FALSE)-$U$41)*VLOOKUP(J979,$T$45:$Z$80,5,FALSE)</f>
        <v>14.291624339685109</v>
      </c>
      <c r="L979" s="2">
        <f t="shared" si="70"/>
        <v>0.45660000000000001</v>
      </c>
      <c r="M979" s="13">
        <f t="shared" si="71"/>
        <v>0.96226149987038956</v>
      </c>
      <c r="N979" s="13">
        <f t="shared" si="72"/>
        <v>3.7738500129610442E-2</v>
      </c>
      <c r="O979" s="4">
        <f t="shared" si="73"/>
        <v>1.4241943920326073E-3</v>
      </c>
    </row>
    <row r="980" spans="1:15" x14ac:dyDescent="0.25">
      <c r="A980" s="1">
        <f>Forecast_Data!C974</f>
        <v>2015</v>
      </c>
      <c r="B980" s="1">
        <v>1</v>
      </c>
      <c r="C980" s="1">
        <f>Forecast_Data!E974</f>
        <v>0</v>
      </c>
      <c r="D980" s="1">
        <f>Forecast_Data!F974</f>
        <v>0</v>
      </c>
      <c r="E980" s="1">
        <f>Forecast_Data!G974</f>
        <v>1</v>
      </c>
      <c r="F980" s="1">
        <f>Forecast_Data!H974</f>
        <v>1</v>
      </c>
      <c r="G980" s="1">
        <f>Forecast_Data!I974</f>
        <v>0</v>
      </c>
      <c r="H980" s="1">
        <f>Forecast_Data!J974</f>
        <v>50</v>
      </c>
      <c r="I980" s="1">
        <f>Forecast_Data!K974</f>
        <v>1</v>
      </c>
      <c r="J980" s="1" t="str">
        <f>Forecast_Data!L974</f>
        <v>Robbie Gould</v>
      </c>
      <c r="K980" s="2">
        <f>$U$41+(VLOOKUP(J980,Estimates!$C$9:$F$35,4,FALSE)-$U$41)*VLOOKUP(J980,$T$45:$Z$80,5,FALSE)</f>
        <v>14.291624339685109</v>
      </c>
      <c r="L980" s="2">
        <f t="shared" si="70"/>
        <v>0.45660000000000001</v>
      </c>
      <c r="M980" s="13">
        <f t="shared" si="71"/>
        <v>0.67824363582567471</v>
      </c>
      <c r="N980" s="13">
        <f t="shared" si="72"/>
        <v>0.32175636417432529</v>
      </c>
      <c r="O980" s="4">
        <f t="shared" si="73"/>
        <v>0.10352715788668104</v>
      </c>
    </row>
    <row r="981" spans="1:15" x14ac:dyDescent="0.25">
      <c r="A981" s="1">
        <f>Forecast_Data!C975</f>
        <v>2015</v>
      </c>
      <c r="B981" s="1">
        <v>1</v>
      </c>
      <c r="C981" s="1">
        <f>Forecast_Data!E975</f>
        <v>0</v>
      </c>
      <c r="D981" s="1">
        <f>Forecast_Data!F975</f>
        <v>0</v>
      </c>
      <c r="E981" s="1">
        <f>Forecast_Data!G975</f>
        <v>1</v>
      </c>
      <c r="F981" s="1">
        <f>Forecast_Data!H975</f>
        <v>1</v>
      </c>
      <c r="G981" s="1">
        <f>Forecast_Data!I975</f>
        <v>0</v>
      </c>
      <c r="H981" s="1">
        <f>Forecast_Data!J975</f>
        <v>44</v>
      </c>
      <c r="I981" s="1">
        <f>Forecast_Data!K975</f>
        <v>1</v>
      </c>
      <c r="J981" s="1" t="str">
        <f>Forecast_Data!L975</f>
        <v>Robbie Gould</v>
      </c>
      <c r="K981" s="2">
        <f>$U$41+(VLOOKUP(J981,Estimates!$C$9:$F$35,4,FALSE)-$U$41)*VLOOKUP(J981,$T$45:$Z$80,5,FALSE)</f>
        <v>14.291624339685109</v>
      </c>
      <c r="L981" s="2">
        <f t="shared" si="70"/>
        <v>0.45660000000000001</v>
      </c>
      <c r="M981" s="13">
        <f t="shared" si="71"/>
        <v>0.79800203925741264</v>
      </c>
      <c r="N981" s="13">
        <f t="shared" si="72"/>
        <v>0.20199796074258736</v>
      </c>
      <c r="O981" s="4">
        <f t="shared" si="73"/>
        <v>4.0803176144163865E-2</v>
      </c>
    </row>
    <row r="982" spans="1:15" x14ac:dyDescent="0.25">
      <c r="A982" s="1">
        <f>Forecast_Data!C976</f>
        <v>2015</v>
      </c>
      <c r="B982" s="1">
        <v>1</v>
      </c>
      <c r="C982" s="1">
        <f>Forecast_Data!E976</f>
        <v>0</v>
      </c>
      <c r="D982" s="1">
        <f>Forecast_Data!F976</f>
        <v>0</v>
      </c>
      <c r="E982" s="1">
        <f>Forecast_Data!G976</f>
        <v>0</v>
      </c>
      <c r="F982" s="1">
        <f>Forecast_Data!H976</f>
        <v>1</v>
      </c>
      <c r="G982" s="1">
        <f>Forecast_Data!I976</f>
        <v>0</v>
      </c>
      <c r="H982" s="1">
        <f>Forecast_Data!J976</f>
        <v>40</v>
      </c>
      <c r="I982" s="1">
        <f>Forecast_Data!K976</f>
        <v>1</v>
      </c>
      <c r="J982" s="1" t="str">
        <f>Forecast_Data!L976</f>
        <v>Robbie Gould</v>
      </c>
      <c r="K982" s="2">
        <f>$U$41+(VLOOKUP(J982,Estimates!$C$9:$F$35,4,FALSE)-$U$41)*VLOOKUP(J982,$T$45:$Z$80,5,FALSE)</f>
        <v>14.291624339685109</v>
      </c>
      <c r="L982" s="2">
        <f t="shared" si="70"/>
        <v>0.45660000000000001</v>
      </c>
      <c r="M982" s="13">
        <f t="shared" si="71"/>
        <v>0.87636807905781977</v>
      </c>
      <c r="N982" s="13">
        <f t="shared" si="72"/>
        <v>0.12363192094218023</v>
      </c>
      <c r="O982" s="4">
        <f t="shared" si="73"/>
        <v>1.5284851875853503E-2</v>
      </c>
    </row>
    <row r="983" spans="1:15" x14ac:dyDescent="0.25">
      <c r="A983" s="1">
        <f>Forecast_Data!C977</f>
        <v>2015</v>
      </c>
      <c r="B983" s="1">
        <v>1</v>
      </c>
      <c r="C983" s="1">
        <f>Forecast_Data!E977</f>
        <v>0</v>
      </c>
      <c r="D983" s="1">
        <f>Forecast_Data!F977</f>
        <v>0</v>
      </c>
      <c r="E983" s="1">
        <f>Forecast_Data!G977</f>
        <v>0</v>
      </c>
      <c r="F983" s="1">
        <f>Forecast_Data!H977</f>
        <v>1</v>
      </c>
      <c r="G983" s="1">
        <f>Forecast_Data!I977</f>
        <v>0</v>
      </c>
      <c r="H983" s="1">
        <f>Forecast_Data!J977</f>
        <v>23</v>
      </c>
      <c r="I983" s="1">
        <f>Forecast_Data!K977</f>
        <v>1</v>
      </c>
      <c r="J983" s="1" t="str">
        <f>Forecast_Data!L977</f>
        <v>Robbie Gould</v>
      </c>
      <c r="K983" s="2">
        <f>$U$41+(VLOOKUP(J983,Estimates!$C$9:$F$35,4,FALSE)-$U$41)*VLOOKUP(J983,$T$45:$Z$80,5,FALSE)</f>
        <v>14.291624339685109</v>
      </c>
      <c r="L983" s="2">
        <f t="shared" si="70"/>
        <v>0.45660000000000001</v>
      </c>
      <c r="M983" s="13">
        <f t="shared" si="71"/>
        <v>0.98795486252809817</v>
      </c>
      <c r="N983" s="13">
        <f t="shared" si="72"/>
        <v>1.2045137471901834E-2</v>
      </c>
      <c r="O983" s="4">
        <f t="shared" si="73"/>
        <v>1.4508533671701371E-4</v>
      </c>
    </row>
    <row r="984" spans="1:15" x14ac:dyDescent="0.25">
      <c r="A984" s="1">
        <f>Forecast_Data!C978</f>
        <v>2015</v>
      </c>
      <c r="B984" s="1">
        <v>1</v>
      </c>
      <c r="C984" s="1">
        <f>Forecast_Data!E978</f>
        <v>0</v>
      </c>
      <c r="D984" s="1">
        <f>Forecast_Data!F978</f>
        <v>0</v>
      </c>
      <c r="E984" s="1">
        <f>Forecast_Data!G978</f>
        <v>0</v>
      </c>
      <c r="F984" s="1">
        <f>Forecast_Data!H978</f>
        <v>1</v>
      </c>
      <c r="G984" s="1">
        <f>Forecast_Data!I978</f>
        <v>0</v>
      </c>
      <c r="H984" s="1">
        <f>Forecast_Data!J978</f>
        <v>51</v>
      </c>
      <c r="I984" s="1">
        <f>Forecast_Data!K978</f>
        <v>1</v>
      </c>
      <c r="J984" s="1" t="str">
        <f>Forecast_Data!L978</f>
        <v>Robbie Gould</v>
      </c>
      <c r="K984" s="2">
        <f>$U$41+(VLOOKUP(J984,Estimates!$C$9:$F$35,4,FALSE)-$U$41)*VLOOKUP(J984,$T$45:$Z$80,5,FALSE)</f>
        <v>14.291624339685109</v>
      </c>
      <c r="L984" s="2">
        <f t="shared" si="70"/>
        <v>0.45660000000000001</v>
      </c>
      <c r="M984" s="13">
        <f t="shared" si="71"/>
        <v>0.69553448586561462</v>
      </c>
      <c r="N984" s="13">
        <f t="shared" si="72"/>
        <v>0.30446551413438538</v>
      </c>
      <c r="O984" s="4">
        <f t="shared" si="73"/>
        <v>9.2699249297115621E-2</v>
      </c>
    </row>
    <row r="985" spans="1:15" x14ac:dyDescent="0.25">
      <c r="A985" s="1">
        <f>Forecast_Data!C979</f>
        <v>2015</v>
      </c>
      <c r="B985" s="1">
        <v>1</v>
      </c>
      <c r="C985" s="1">
        <f>Forecast_Data!E979</f>
        <v>0</v>
      </c>
      <c r="D985" s="1">
        <f>Forecast_Data!F979</f>
        <v>0</v>
      </c>
      <c r="E985" s="1">
        <f>Forecast_Data!G979</f>
        <v>1</v>
      </c>
      <c r="F985" s="1">
        <f>Forecast_Data!H979</f>
        <v>1</v>
      </c>
      <c r="G985" s="1">
        <f>Forecast_Data!I979</f>
        <v>0</v>
      </c>
      <c r="H985" s="1">
        <f>Forecast_Data!J979</f>
        <v>19</v>
      </c>
      <c r="I985" s="1">
        <f>Forecast_Data!K979</f>
        <v>1</v>
      </c>
      <c r="J985" s="1" t="str">
        <f>Forecast_Data!L979</f>
        <v>Robbie Gould</v>
      </c>
      <c r="K985" s="2">
        <f>$U$41+(VLOOKUP(J985,Estimates!$C$9:$F$35,4,FALSE)-$U$41)*VLOOKUP(J985,$T$45:$Z$80,5,FALSE)</f>
        <v>14.291624339685109</v>
      </c>
      <c r="L985" s="2">
        <f t="shared" si="70"/>
        <v>0.45660000000000001</v>
      </c>
      <c r="M985" s="13">
        <f t="shared" si="71"/>
        <v>0.99461272835237524</v>
      </c>
      <c r="N985" s="13">
        <f t="shared" si="72"/>
        <v>5.3872716476247584E-3</v>
      </c>
      <c r="O985" s="4">
        <f t="shared" si="73"/>
        <v>2.9022695805301578E-5</v>
      </c>
    </row>
    <row r="986" spans="1:15" x14ac:dyDescent="0.25">
      <c r="A986" s="1">
        <f>Forecast_Data!C980</f>
        <v>2015</v>
      </c>
      <c r="B986" s="1">
        <v>1</v>
      </c>
      <c r="C986" s="1">
        <f>Forecast_Data!E980</f>
        <v>0</v>
      </c>
      <c r="D986" s="1">
        <f>Forecast_Data!F980</f>
        <v>0</v>
      </c>
      <c r="E986" s="1">
        <f>Forecast_Data!G980</f>
        <v>1</v>
      </c>
      <c r="F986" s="1">
        <f>Forecast_Data!H980</f>
        <v>1</v>
      </c>
      <c r="G986" s="1">
        <f>Forecast_Data!I980</f>
        <v>0</v>
      </c>
      <c r="H986" s="1">
        <f>Forecast_Data!J980</f>
        <v>54</v>
      </c>
      <c r="I986" s="1">
        <f>Forecast_Data!K980</f>
        <v>1</v>
      </c>
      <c r="J986" s="1" t="str">
        <f>Forecast_Data!L980</f>
        <v>Robbie Gould</v>
      </c>
      <c r="K986" s="2">
        <f>$U$41+(VLOOKUP(J986,Estimates!$C$9:$F$35,4,FALSE)-$U$41)*VLOOKUP(J986,$T$45:$Z$80,5,FALSE)</f>
        <v>14.291624339685109</v>
      </c>
      <c r="L986" s="2">
        <f t="shared" si="70"/>
        <v>0.45660000000000001</v>
      </c>
      <c r="M986" s="13">
        <f t="shared" si="71"/>
        <v>0.55670631150157968</v>
      </c>
      <c r="N986" s="13">
        <f t="shared" si="72"/>
        <v>0.44329368849842032</v>
      </c>
      <c r="O986" s="4">
        <f t="shared" si="73"/>
        <v>0.19650929426253452</v>
      </c>
    </row>
    <row r="987" spans="1:15" x14ac:dyDescent="0.25">
      <c r="A987" s="1">
        <f>Forecast_Data!C981</f>
        <v>2015</v>
      </c>
      <c r="B987" s="1">
        <v>1</v>
      </c>
      <c r="C987" s="1">
        <f>Forecast_Data!E981</f>
        <v>0</v>
      </c>
      <c r="D987" s="1">
        <f>Forecast_Data!F981</f>
        <v>0</v>
      </c>
      <c r="E987" s="1">
        <f>Forecast_Data!G981</f>
        <v>1</v>
      </c>
      <c r="F987" s="1">
        <f>Forecast_Data!H981</f>
        <v>1</v>
      </c>
      <c r="G987" s="1">
        <f>Forecast_Data!I981</f>
        <v>0</v>
      </c>
      <c r="H987" s="1">
        <f>Forecast_Data!J981</f>
        <v>49</v>
      </c>
      <c r="I987" s="1">
        <f>Forecast_Data!K981</f>
        <v>1</v>
      </c>
      <c r="J987" s="1" t="str">
        <f>Forecast_Data!L981</f>
        <v>Robbie Gould</v>
      </c>
      <c r="K987" s="2">
        <f>$U$41+(VLOOKUP(J987,Estimates!$C$9:$F$35,4,FALSE)-$U$41)*VLOOKUP(J987,$T$45:$Z$80,5,FALSE)</f>
        <v>14.291624339685109</v>
      </c>
      <c r="L987" s="2">
        <f t="shared" si="70"/>
        <v>0.45660000000000001</v>
      </c>
      <c r="M987" s="13">
        <f t="shared" si="71"/>
        <v>0.70263848300575515</v>
      </c>
      <c r="N987" s="13">
        <f t="shared" si="72"/>
        <v>0.29736151699424485</v>
      </c>
      <c r="O987" s="4">
        <f t="shared" si="73"/>
        <v>8.8423871789118563E-2</v>
      </c>
    </row>
    <row r="988" spans="1:15" x14ac:dyDescent="0.25">
      <c r="A988" s="1">
        <f>Forecast_Data!C982</f>
        <v>2015</v>
      </c>
      <c r="B988" s="1">
        <v>1</v>
      </c>
      <c r="C988" s="1">
        <f>Forecast_Data!E982</f>
        <v>0</v>
      </c>
      <c r="D988" s="1">
        <f>Forecast_Data!F982</f>
        <v>0</v>
      </c>
      <c r="E988" s="1">
        <f>Forecast_Data!G982</f>
        <v>1</v>
      </c>
      <c r="F988" s="1">
        <f>Forecast_Data!H982</f>
        <v>1</v>
      </c>
      <c r="G988" s="1">
        <f>Forecast_Data!I982</f>
        <v>0</v>
      </c>
      <c r="H988" s="1">
        <f>Forecast_Data!J982</f>
        <v>44</v>
      </c>
      <c r="I988" s="1">
        <f>Forecast_Data!K982</f>
        <v>1</v>
      </c>
      <c r="J988" s="1" t="str">
        <f>Forecast_Data!L982</f>
        <v>Robbie Gould</v>
      </c>
      <c r="K988" s="2">
        <f>$U$41+(VLOOKUP(J988,Estimates!$C$9:$F$35,4,FALSE)-$U$41)*VLOOKUP(J988,$T$45:$Z$80,5,FALSE)</f>
        <v>14.291624339685109</v>
      </c>
      <c r="L988" s="2">
        <f t="shared" si="70"/>
        <v>0.45660000000000001</v>
      </c>
      <c r="M988" s="13">
        <f t="shared" si="71"/>
        <v>0.79800203925741264</v>
      </c>
      <c r="N988" s="13">
        <f t="shared" si="72"/>
        <v>0.20199796074258736</v>
      </c>
      <c r="O988" s="4">
        <f t="shared" si="73"/>
        <v>4.0803176144163865E-2</v>
      </c>
    </row>
    <row r="989" spans="1:15" x14ac:dyDescent="0.25">
      <c r="A989" s="1">
        <f>Forecast_Data!C983</f>
        <v>2015</v>
      </c>
      <c r="B989" s="1">
        <v>1</v>
      </c>
      <c r="C989" s="1">
        <f>Forecast_Data!E983</f>
        <v>0</v>
      </c>
      <c r="D989" s="1">
        <f>Forecast_Data!F983</f>
        <v>0</v>
      </c>
      <c r="E989" s="1">
        <f>Forecast_Data!G983</f>
        <v>1</v>
      </c>
      <c r="F989" s="1">
        <f>Forecast_Data!H983</f>
        <v>1</v>
      </c>
      <c r="G989" s="1">
        <f>Forecast_Data!I983</f>
        <v>0</v>
      </c>
      <c r="H989" s="1">
        <f>Forecast_Data!J983</f>
        <v>30</v>
      </c>
      <c r="I989" s="1">
        <f>Forecast_Data!K983</f>
        <v>1</v>
      </c>
      <c r="J989" s="1" t="str">
        <f>Forecast_Data!L983</f>
        <v>Robbie Gould</v>
      </c>
      <c r="K989" s="2">
        <f>$U$41+(VLOOKUP(J989,Estimates!$C$9:$F$35,4,FALSE)-$U$41)*VLOOKUP(J989,$T$45:$Z$80,5,FALSE)</f>
        <v>14.291624339685109</v>
      </c>
      <c r="L989" s="2">
        <f t="shared" si="70"/>
        <v>0.45660000000000001</v>
      </c>
      <c r="M989" s="13">
        <f t="shared" si="71"/>
        <v>0.94908916772250218</v>
      </c>
      <c r="N989" s="13">
        <f t="shared" si="72"/>
        <v>5.0910832277497819E-2</v>
      </c>
      <c r="O989" s="4">
        <f t="shared" si="73"/>
        <v>2.5919128431875138E-3</v>
      </c>
    </row>
    <row r="990" spans="1:15" x14ac:dyDescent="0.25">
      <c r="A990" s="1">
        <f>Forecast_Data!C984</f>
        <v>2015</v>
      </c>
      <c r="B990" s="1">
        <v>1</v>
      </c>
      <c r="C990" s="1">
        <f>Forecast_Data!E984</f>
        <v>0</v>
      </c>
      <c r="D990" s="1">
        <f>Forecast_Data!F984</f>
        <v>0</v>
      </c>
      <c r="E990" s="1">
        <f>Forecast_Data!G984</f>
        <v>1</v>
      </c>
      <c r="F990" s="1">
        <f>Forecast_Data!H984</f>
        <v>1</v>
      </c>
      <c r="G990" s="1">
        <f>Forecast_Data!I984</f>
        <v>0</v>
      </c>
      <c r="H990" s="1">
        <f>Forecast_Data!J984</f>
        <v>55</v>
      </c>
      <c r="I990" s="1">
        <f>Forecast_Data!K984</f>
        <v>1</v>
      </c>
      <c r="J990" s="1" t="str">
        <f>Forecast_Data!L984</f>
        <v>Robbie Gould</v>
      </c>
      <c r="K990" s="2">
        <f>$U$41+(VLOOKUP(J990,Estimates!$C$9:$F$35,4,FALSE)-$U$41)*VLOOKUP(J990,$T$45:$Z$80,5,FALSE)</f>
        <v>14.291624339685109</v>
      </c>
      <c r="L990" s="2">
        <f t="shared" si="70"/>
        <v>0.45660000000000001</v>
      </c>
      <c r="M990" s="13">
        <f t="shared" si="71"/>
        <v>0.51987755278893988</v>
      </c>
      <c r="N990" s="13">
        <f t="shared" si="72"/>
        <v>0.48012244721106012</v>
      </c>
      <c r="O990" s="4">
        <f t="shared" si="73"/>
        <v>0.2305175643159372</v>
      </c>
    </row>
    <row r="991" spans="1:15" x14ac:dyDescent="0.25">
      <c r="A991" s="1">
        <f>Forecast_Data!C985</f>
        <v>2015</v>
      </c>
      <c r="B991" s="1">
        <v>1</v>
      </c>
      <c r="C991" s="1">
        <f>Forecast_Data!E985</f>
        <v>0</v>
      </c>
      <c r="D991" s="1">
        <f>Forecast_Data!F985</f>
        <v>0</v>
      </c>
      <c r="E991" s="1">
        <f>Forecast_Data!G985</f>
        <v>1</v>
      </c>
      <c r="F991" s="1">
        <f>Forecast_Data!H985</f>
        <v>1</v>
      </c>
      <c r="G991" s="1">
        <f>Forecast_Data!I985</f>
        <v>0</v>
      </c>
      <c r="H991" s="1">
        <f>Forecast_Data!J985</f>
        <v>33</v>
      </c>
      <c r="I991" s="1">
        <f>Forecast_Data!K985</f>
        <v>1</v>
      </c>
      <c r="J991" s="1" t="str">
        <f>Forecast_Data!L985</f>
        <v>Robbie Gould</v>
      </c>
      <c r="K991" s="2">
        <f>$U$41+(VLOOKUP(J991,Estimates!$C$9:$F$35,4,FALSE)-$U$41)*VLOOKUP(J991,$T$45:$Z$80,5,FALSE)</f>
        <v>14.291624339685109</v>
      </c>
      <c r="L991" s="2">
        <f t="shared" si="70"/>
        <v>0.45660000000000001</v>
      </c>
      <c r="M991" s="13">
        <f t="shared" si="71"/>
        <v>0.92537419452836767</v>
      </c>
      <c r="N991" s="13">
        <f t="shared" si="72"/>
        <v>7.4625805471632334E-2</v>
      </c>
      <c r="O991" s="4">
        <f t="shared" si="73"/>
        <v>5.5690108422899107E-3</v>
      </c>
    </row>
    <row r="992" spans="1:15" x14ac:dyDescent="0.25">
      <c r="A992" s="1">
        <f>Forecast_Data!C986</f>
        <v>2015</v>
      </c>
      <c r="B992" s="1">
        <v>1</v>
      </c>
      <c r="C992" s="1">
        <f>Forecast_Data!E986</f>
        <v>0</v>
      </c>
      <c r="D992" s="1">
        <f>Forecast_Data!F986</f>
        <v>0</v>
      </c>
      <c r="E992" s="1">
        <f>Forecast_Data!G986</f>
        <v>1</v>
      </c>
      <c r="F992" s="1">
        <f>Forecast_Data!H986</f>
        <v>1</v>
      </c>
      <c r="G992" s="1">
        <f>Forecast_Data!I986</f>
        <v>0</v>
      </c>
      <c r="H992" s="1">
        <f>Forecast_Data!J986</f>
        <v>51</v>
      </c>
      <c r="I992" s="1">
        <f>Forecast_Data!K986</f>
        <v>0</v>
      </c>
      <c r="J992" s="1" t="str">
        <f>Forecast_Data!L986</f>
        <v>Robbie Gould</v>
      </c>
      <c r="K992" s="2">
        <f>$U$41+(VLOOKUP(J992,Estimates!$C$9:$F$35,4,FALSE)-$U$41)*VLOOKUP(J992,$T$45:$Z$80,5,FALSE)</f>
        <v>14.291624339685109</v>
      </c>
      <c r="L992" s="2">
        <f t="shared" si="70"/>
        <v>0.45660000000000001</v>
      </c>
      <c r="M992" s="13">
        <f t="shared" si="71"/>
        <v>0.65160654923143513</v>
      </c>
      <c r="N992" s="13">
        <f t="shared" si="72"/>
        <v>-0.65160654923143513</v>
      </c>
      <c r="O992" s="4">
        <f t="shared" si="73"/>
        <v>0.42459109500129871</v>
      </c>
    </row>
    <row r="993" spans="1:15" x14ac:dyDescent="0.25">
      <c r="A993" s="1">
        <f>Forecast_Data!C987</f>
        <v>2015</v>
      </c>
      <c r="B993" s="1">
        <v>1</v>
      </c>
      <c r="C993" s="1">
        <f>Forecast_Data!E987</f>
        <v>0</v>
      </c>
      <c r="D993" s="1">
        <f>Forecast_Data!F987</f>
        <v>0</v>
      </c>
      <c r="E993" s="1">
        <f>Forecast_Data!G987</f>
        <v>0</v>
      </c>
      <c r="F993" s="1">
        <f>Forecast_Data!H987</f>
        <v>1</v>
      </c>
      <c r="G993" s="1">
        <f>Forecast_Data!I987</f>
        <v>0</v>
      </c>
      <c r="H993" s="1">
        <f>Forecast_Data!J987</f>
        <v>47</v>
      </c>
      <c r="I993" s="1">
        <f>Forecast_Data!K987</f>
        <v>0</v>
      </c>
      <c r="J993" s="1" t="str">
        <f>Forecast_Data!L987</f>
        <v>Robbie Gould</v>
      </c>
      <c r="K993" s="2">
        <f>$U$41+(VLOOKUP(J993,Estimates!$C$9:$F$35,4,FALSE)-$U$41)*VLOOKUP(J993,$T$45:$Z$80,5,FALSE)</f>
        <v>14.291624339685109</v>
      </c>
      <c r="L993" s="2">
        <f t="shared" si="70"/>
        <v>0.45660000000000001</v>
      </c>
      <c r="M993" s="13">
        <f t="shared" si="71"/>
        <v>0.78156211785316487</v>
      </c>
      <c r="N993" s="13">
        <f t="shared" si="72"/>
        <v>-0.78156211785316487</v>
      </c>
      <c r="O993" s="4">
        <f t="shared" si="73"/>
        <v>0.61083934406312435</v>
      </c>
    </row>
    <row r="994" spans="1:15" x14ac:dyDescent="0.25">
      <c r="A994" s="1">
        <f>Forecast_Data!C988</f>
        <v>2015</v>
      </c>
      <c r="B994" s="1">
        <v>1</v>
      </c>
      <c r="C994" s="1">
        <f>Forecast_Data!E988</f>
        <v>0</v>
      </c>
      <c r="D994" s="1">
        <f>Forecast_Data!F988</f>
        <v>0</v>
      </c>
      <c r="E994" s="1">
        <f>Forecast_Data!G988</f>
        <v>0</v>
      </c>
      <c r="F994" s="1">
        <f>Forecast_Data!H988</f>
        <v>1</v>
      </c>
      <c r="G994" s="1">
        <f>Forecast_Data!I988</f>
        <v>0</v>
      </c>
      <c r="H994" s="1">
        <f>Forecast_Data!J988</f>
        <v>34</v>
      </c>
      <c r="I994" s="1">
        <f>Forecast_Data!K988</f>
        <v>0</v>
      </c>
      <c r="J994" s="1" t="str">
        <f>Forecast_Data!L988</f>
        <v>Robbie Gould</v>
      </c>
      <c r="K994" s="2">
        <f>$U$41+(VLOOKUP(J994,Estimates!$C$9:$F$35,4,FALSE)-$U$41)*VLOOKUP(J994,$T$45:$Z$80,5,FALSE)</f>
        <v>14.291624339685109</v>
      </c>
      <c r="L994" s="2">
        <f t="shared" si="70"/>
        <v>0.45660000000000001</v>
      </c>
      <c r="M994" s="13">
        <f t="shared" si="71"/>
        <v>0.93057676027126102</v>
      </c>
      <c r="N994" s="13">
        <f t="shared" si="72"/>
        <v>-0.93057676027126102</v>
      </c>
      <c r="O994" s="4">
        <f t="shared" si="73"/>
        <v>0.86597310675695605</v>
      </c>
    </row>
    <row r="995" spans="1:15" x14ac:dyDescent="0.25">
      <c r="A995" s="1">
        <f>Forecast_Data!C989</f>
        <v>2015</v>
      </c>
      <c r="B995" s="1">
        <v>1</v>
      </c>
      <c r="C995" s="1">
        <f>Forecast_Data!E989</f>
        <v>0</v>
      </c>
      <c r="D995" s="1">
        <f>Forecast_Data!F989</f>
        <v>1</v>
      </c>
      <c r="E995" s="1">
        <f>Forecast_Data!G989</f>
        <v>0</v>
      </c>
      <c r="F995" s="1">
        <f>Forecast_Data!H989</f>
        <v>1</v>
      </c>
      <c r="G995" s="1">
        <f>Forecast_Data!I989</f>
        <v>0</v>
      </c>
      <c r="H995" s="1">
        <f>Forecast_Data!J989</f>
        <v>46</v>
      </c>
      <c r="I995" s="1">
        <f>Forecast_Data!K989</f>
        <v>1</v>
      </c>
      <c r="J995" s="1" t="str">
        <f>Forecast_Data!L989</f>
        <v>Robbie Gould</v>
      </c>
      <c r="K995" s="2">
        <f>$U$41+(VLOOKUP(J995,Estimates!$C$9:$F$35,4,FALSE)-$U$41)*VLOOKUP(J995,$T$45:$Z$80,5,FALSE)</f>
        <v>14.291624339685109</v>
      </c>
      <c r="L995" s="2">
        <f t="shared" si="70"/>
        <v>0.45660000000000001</v>
      </c>
      <c r="M995" s="13">
        <f t="shared" si="71"/>
        <v>0.73388582978531292</v>
      </c>
      <c r="N995" s="13">
        <f t="shared" si="72"/>
        <v>0.26611417021468708</v>
      </c>
      <c r="O995" s="4">
        <f t="shared" si="73"/>
        <v>7.0816751589051458E-2</v>
      </c>
    </row>
    <row r="996" spans="1:15" x14ac:dyDescent="0.25">
      <c r="A996" s="1">
        <f>Forecast_Data!C990</f>
        <v>2015</v>
      </c>
      <c r="B996" s="1">
        <v>1</v>
      </c>
      <c r="C996" s="1">
        <f>Forecast_Data!E990</f>
        <v>0</v>
      </c>
      <c r="D996" s="1">
        <f>Forecast_Data!F990</f>
        <v>1</v>
      </c>
      <c r="E996" s="1">
        <f>Forecast_Data!G990</f>
        <v>0</v>
      </c>
      <c r="F996" s="1">
        <f>Forecast_Data!H990</f>
        <v>1</v>
      </c>
      <c r="G996" s="1">
        <f>Forecast_Data!I990</f>
        <v>0</v>
      </c>
      <c r="H996" s="1">
        <f>Forecast_Data!J990</f>
        <v>37</v>
      </c>
      <c r="I996" s="1">
        <f>Forecast_Data!K990</f>
        <v>1</v>
      </c>
      <c r="J996" s="1" t="str">
        <f>Forecast_Data!L990</f>
        <v>Robbie Gould</v>
      </c>
      <c r="K996" s="2">
        <f>$U$41+(VLOOKUP(J996,Estimates!$C$9:$F$35,4,FALSE)-$U$41)*VLOOKUP(J996,$T$45:$Z$80,5,FALSE)</f>
        <v>14.291624339685109</v>
      </c>
      <c r="L996" s="2">
        <f t="shared" si="70"/>
        <v>0.45660000000000001</v>
      </c>
      <c r="M996" s="13">
        <f t="shared" si="71"/>
        <v>0.86969097219776503</v>
      </c>
      <c r="N996" s="13">
        <f t="shared" si="72"/>
        <v>0.13030902780223497</v>
      </c>
      <c r="O996" s="4">
        <f t="shared" si="73"/>
        <v>1.6980442726763644E-2</v>
      </c>
    </row>
    <row r="997" spans="1:15" x14ac:dyDescent="0.25">
      <c r="A997" s="1">
        <f>Forecast_Data!C991</f>
        <v>2015</v>
      </c>
      <c r="B997" s="1">
        <v>1</v>
      </c>
      <c r="C997" s="1">
        <f>Forecast_Data!E991</f>
        <v>0</v>
      </c>
      <c r="D997" s="1">
        <f>Forecast_Data!F991</f>
        <v>1</v>
      </c>
      <c r="E997" s="1">
        <f>Forecast_Data!G991</f>
        <v>0</v>
      </c>
      <c r="F997" s="1">
        <f>Forecast_Data!H991</f>
        <v>1</v>
      </c>
      <c r="G997" s="1">
        <f>Forecast_Data!I991</f>
        <v>0</v>
      </c>
      <c r="H997" s="1">
        <f>Forecast_Data!J991</f>
        <v>37</v>
      </c>
      <c r="I997" s="1">
        <f>Forecast_Data!K991</f>
        <v>1</v>
      </c>
      <c r="J997" s="1" t="str">
        <f>Forecast_Data!L991</f>
        <v>Robbie Gould</v>
      </c>
      <c r="K997" s="2">
        <f>$U$41+(VLOOKUP(J997,Estimates!$C$9:$F$35,4,FALSE)-$U$41)*VLOOKUP(J997,$T$45:$Z$80,5,FALSE)</f>
        <v>14.291624339685109</v>
      </c>
      <c r="L997" s="2">
        <f t="shared" si="70"/>
        <v>0.45660000000000001</v>
      </c>
      <c r="M997" s="13">
        <f t="shared" si="71"/>
        <v>0.86969097219776503</v>
      </c>
      <c r="N997" s="13">
        <f t="shared" si="72"/>
        <v>0.13030902780223497</v>
      </c>
      <c r="O997" s="4">
        <f t="shared" si="73"/>
        <v>1.6980442726763644E-2</v>
      </c>
    </row>
    <row r="998" spans="1:15" x14ac:dyDescent="0.25">
      <c r="A998" s="1">
        <f>Forecast_Data!C992</f>
        <v>2015</v>
      </c>
      <c r="B998" s="1">
        <v>1</v>
      </c>
      <c r="C998" s="1">
        <f>Forecast_Data!E992</f>
        <v>1</v>
      </c>
      <c r="D998" s="1">
        <f>Forecast_Data!F992</f>
        <v>1</v>
      </c>
      <c r="E998" s="1">
        <f>Forecast_Data!G992</f>
        <v>1</v>
      </c>
      <c r="F998" s="1">
        <f>Forecast_Data!H992</f>
        <v>0</v>
      </c>
      <c r="G998" s="1">
        <f>Forecast_Data!I992</f>
        <v>0</v>
      </c>
      <c r="H998" s="1">
        <f>Forecast_Data!J992</f>
        <v>21</v>
      </c>
      <c r="I998" s="1">
        <f>Forecast_Data!K992</f>
        <v>1</v>
      </c>
      <c r="J998" s="1" t="str">
        <f>Forecast_Data!L992</f>
        <v>Robbie Gould</v>
      </c>
      <c r="K998" s="2">
        <f>$U$41+(VLOOKUP(J998,Estimates!$C$9:$F$35,4,FALSE)-$U$41)*VLOOKUP(J998,$T$45:$Z$80,5,FALSE)</f>
        <v>14.291624339685109</v>
      </c>
      <c r="L998" s="2">
        <f t="shared" si="70"/>
        <v>0.45660000000000001</v>
      </c>
      <c r="M998" s="13">
        <f t="shared" si="71"/>
        <v>0.98593200690443605</v>
      </c>
      <c r="N998" s="13">
        <f t="shared" si="72"/>
        <v>1.4067993095563947E-2</v>
      </c>
      <c r="O998" s="4">
        <f t="shared" si="73"/>
        <v>1.9790842973683488E-4</v>
      </c>
    </row>
    <row r="999" spans="1:15" x14ac:dyDescent="0.25">
      <c r="A999" s="1">
        <f>Forecast_Data!C993</f>
        <v>2015</v>
      </c>
      <c r="B999" s="1">
        <v>1</v>
      </c>
      <c r="C999" s="1">
        <f>Forecast_Data!E993</f>
        <v>0</v>
      </c>
      <c r="D999" s="1">
        <f>Forecast_Data!F993</f>
        <v>0</v>
      </c>
      <c r="E999" s="1">
        <f>Forecast_Data!G993</f>
        <v>0</v>
      </c>
      <c r="F999" s="1">
        <f>Forecast_Data!H993</f>
        <v>1</v>
      </c>
      <c r="G999" s="1">
        <f>Forecast_Data!I993</f>
        <v>0</v>
      </c>
      <c r="H999" s="1">
        <f>Forecast_Data!J993</f>
        <v>40</v>
      </c>
      <c r="I999" s="1">
        <f>Forecast_Data!K993</f>
        <v>1</v>
      </c>
      <c r="J999" s="1" t="str">
        <f>Forecast_Data!L993</f>
        <v>Robbie Gould</v>
      </c>
      <c r="K999" s="2">
        <f>$U$41+(VLOOKUP(J999,Estimates!$C$9:$F$35,4,FALSE)-$U$41)*VLOOKUP(J999,$T$45:$Z$80,5,FALSE)</f>
        <v>14.291624339685109</v>
      </c>
      <c r="L999" s="2">
        <f t="shared" si="70"/>
        <v>0.45660000000000001</v>
      </c>
      <c r="M999" s="13">
        <f t="shared" si="71"/>
        <v>0.87636807905781977</v>
      </c>
      <c r="N999" s="13">
        <f t="shared" si="72"/>
        <v>0.12363192094218023</v>
      </c>
      <c r="O999" s="4">
        <f t="shared" si="73"/>
        <v>1.5284851875853503E-2</v>
      </c>
    </row>
    <row r="1000" spans="1:15" x14ac:dyDescent="0.25">
      <c r="A1000" s="1">
        <f>Forecast_Data!C994</f>
        <v>2015</v>
      </c>
      <c r="B1000" s="1">
        <v>1</v>
      </c>
      <c r="C1000" s="1">
        <f>Forecast_Data!E994</f>
        <v>0</v>
      </c>
      <c r="D1000" s="1">
        <f>Forecast_Data!F994</f>
        <v>0</v>
      </c>
      <c r="E1000" s="1">
        <f>Forecast_Data!G994</f>
        <v>0</v>
      </c>
      <c r="F1000" s="1">
        <f>Forecast_Data!H994</f>
        <v>1</v>
      </c>
      <c r="G1000" s="1">
        <f>Forecast_Data!I994</f>
        <v>0</v>
      </c>
      <c r="H1000" s="1">
        <f>Forecast_Data!J994</f>
        <v>51</v>
      </c>
      <c r="I1000" s="1">
        <f>Forecast_Data!K994</f>
        <v>1</v>
      </c>
      <c r="J1000" s="1" t="str">
        <f>Forecast_Data!L994</f>
        <v>Robbie Gould</v>
      </c>
      <c r="K1000" s="2">
        <f>$U$41+(VLOOKUP(J1000,Estimates!$C$9:$F$35,4,FALSE)-$U$41)*VLOOKUP(J1000,$T$45:$Z$80,5,FALSE)</f>
        <v>14.291624339685109</v>
      </c>
      <c r="L1000" s="2">
        <f t="shared" si="70"/>
        <v>0.45660000000000001</v>
      </c>
      <c r="M1000" s="13">
        <f t="shared" si="71"/>
        <v>0.69553448586561462</v>
      </c>
      <c r="N1000" s="13">
        <f t="shared" si="72"/>
        <v>0.30446551413438538</v>
      </c>
      <c r="O1000" s="4">
        <f t="shared" si="73"/>
        <v>9.2699249297115621E-2</v>
      </c>
    </row>
    <row r="1001" spans="1:15" x14ac:dyDescent="0.25">
      <c r="A1001" s="1">
        <f>Forecast_Data!C995</f>
        <v>2015</v>
      </c>
      <c r="B1001" s="1">
        <v>1</v>
      </c>
      <c r="C1001" s="1">
        <f>Forecast_Data!E995</f>
        <v>0</v>
      </c>
      <c r="D1001" s="1">
        <f>Forecast_Data!F995</f>
        <v>0</v>
      </c>
      <c r="E1001" s="1">
        <f>Forecast_Data!G995</f>
        <v>0</v>
      </c>
      <c r="F1001" s="1">
        <f>Forecast_Data!H995</f>
        <v>1</v>
      </c>
      <c r="G1001" s="1">
        <f>Forecast_Data!I995</f>
        <v>0</v>
      </c>
      <c r="H1001" s="1">
        <f>Forecast_Data!J995</f>
        <v>40</v>
      </c>
      <c r="I1001" s="1">
        <f>Forecast_Data!K995</f>
        <v>0</v>
      </c>
      <c r="J1001" s="1" t="str">
        <f>Forecast_Data!L995</f>
        <v>Robbie Gould</v>
      </c>
      <c r="K1001" s="2">
        <f>$U$41+(VLOOKUP(J1001,Estimates!$C$9:$F$35,4,FALSE)-$U$41)*VLOOKUP(J1001,$T$45:$Z$80,5,FALSE)</f>
        <v>14.291624339685109</v>
      </c>
      <c r="L1001" s="2">
        <f t="shared" si="70"/>
        <v>0.45660000000000001</v>
      </c>
      <c r="M1001" s="13">
        <f t="shared" si="71"/>
        <v>0.87636807905781977</v>
      </c>
      <c r="N1001" s="13">
        <f t="shared" si="72"/>
        <v>-0.87636807905781977</v>
      </c>
      <c r="O1001" s="4">
        <f t="shared" si="73"/>
        <v>0.76802100999149303</v>
      </c>
    </row>
    <row r="1002" spans="1:15" x14ac:dyDescent="0.25">
      <c r="A1002" s="1">
        <f>Forecast_Data!C996</f>
        <v>2015</v>
      </c>
      <c r="B1002" s="1">
        <v>1</v>
      </c>
      <c r="C1002" s="1">
        <f>Forecast_Data!E996</f>
        <v>0</v>
      </c>
      <c r="D1002" s="1">
        <f>Forecast_Data!F996</f>
        <v>0</v>
      </c>
      <c r="E1002" s="1">
        <f>Forecast_Data!G996</f>
        <v>0</v>
      </c>
      <c r="F1002" s="1">
        <f>Forecast_Data!H996</f>
        <v>1</v>
      </c>
      <c r="G1002" s="1">
        <f>Forecast_Data!I996</f>
        <v>0</v>
      </c>
      <c r="H1002" s="1">
        <f>Forecast_Data!J996</f>
        <v>36</v>
      </c>
      <c r="I1002" s="1">
        <f>Forecast_Data!K996</f>
        <v>0</v>
      </c>
      <c r="J1002" s="1" t="str">
        <f>Forecast_Data!L996</f>
        <v>Robbie Gould</v>
      </c>
      <c r="K1002" s="2">
        <f>$U$41+(VLOOKUP(J1002,Estimates!$C$9:$F$35,4,FALSE)-$U$41)*VLOOKUP(J1002,$T$45:$Z$80,5,FALSE)</f>
        <v>14.291624339685109</v>
      </c>
      <c r="L1002" s="2">
        <f t="shared" si="70"/>
        <v>0.45660000000000001</v>
      </c>
      <c r="M1002" s="13">
        <f t="shared" si="71"/>
        <v>0.91433565321108989</v>
      </c>
      <c r="N1002" s="13">
        <f t="shared" si="72"/>
        <v>-0.91433565321108989</v>
      </c>
      <c r="O1002" s="4">
        <f t="shared" si="73"/>
        <v>0.8360096867329504</v>
      </c>
    </row>
    <row r="1003" spans="1:15" x14ac:dyDescent="0.25">
      <c r="A1003" s="1">
        <f>Forecast_Data!C997</f>
        <v>2015</v>
      </c>
      <c r="B1003" s="1">
        <v>1</v>
      </c>
      <c r="C1003" s="1">
        <f>Forecast_Data!E997</f>
        <v>0</v>
      </c>
      <c r="D1003" s="1">
        <f>Forecast_Data!F997</f>
        <v>0</v>
      </c>
      <c r="E1003" s="1">
        <f>Forecast_Data!G997</f>
        <v>1</v>
      </c>
      <c r="F1003" s="1">
        <f>Forecast_Data!H997</f>
        <v>1</v>
      </c>
      <c r="G1003" s="1">
        <f>Forecast_Data!I997</f>
        <v>0</v>
      </c>
      <c r="H1003" s="1">
        <f>Forecast_Data!J997</f>
        <v>50</v>
      </c>
      <c r="I1003" s="1">
        <f>Forecast_Data!K997</f>
        <v>0</v>
      </c>
      <c r="J1003" s="1" t="str">
        <f>Forecast_Data!L997</f>
        <v>Robbie Gould</v>
      </c>
      <c r="K1003" s="2">
        <f>$U$41+(VLOOKUP(J1003,Estimates!$C$9:$F$35,4,FALSE)-$U$41)*VLOOKUP(J1003,$T$45:$Z$80,5,FALSE)</f>
        <v>14.291624339685109</v>
      </c>
      <c r="L1003" s="2">
        <f t="shared" si="70"/>
        <v>0.45660000000000001</v>
      </c>
      <c r="M1003" s="13">
        <f t="shared" si="71"/>
        <v>0.67824363582567471</v>
      </c>
      <c r="N1003" s="13">
        <f t="shared" si="72"/>
        <v>-0.67824363582567471</v>
      </c>
      <c r="O1003" s="4">
        <f t="shared" si="73"/>
        <v>0.46001442953803046</v>
      </c>
    </row>
    <row r="1004" spans="1:15" x14ac:dyDescent="0.25">
      <c r="A1004" s="1">
        <f>Forecast_Data!C998</f>
        <v>2015</v>
      </c>
      <c r="B1004" s="1">
        <v>1</v>
      </c>
      <c r="C1004" s="1">
        <f>Forecast_Data!E998</f>
        <v>0</v>
      </c>
      <c r="D1004" s="1">
        <f>Forecast_Data!F998</f>
        <v>1</v>
      </c>
      <c r="E1004" s="1">
        <f>Forecast_Data!G998</f>
        <v>0</v>
      </c>
      <c r="F1004" s="1">
        <f>Forecast_Data!H998</f>
        <v>0</v>
      </c>
      <c r="G1004" s="1">
        <f>Forecast_Data!I998</f>
        <v>0</v>
      </c>
      <c r="H1004" s="1">
        <f>Forecast_Data!J998</f>
        <v>51</v>
      </c>
      <c r="I1004" s="1">
        <f>Forecast_Data!K998</f>
        <v>1</v>
      </c>
      <c r="J1004" s="1" t="str">
        <f>Forecast_Data!L998</f>
        <v>Robbie Gould</v>
      </c>
      <c r="K1004" s="2">
        <f>$U$41+(VLOOKUP(J1004,Estimates!$C$9:$F$35,4,FALSE)-$U$41)*VLOOKUP(J1004,$T$45:$Z$80,5,FALSE)</f>
        <v>14.291624339685109</v>
      </c>
      <c r="L1004" s="2">
        <f t="shared" si="70"/>
        <v>0.45660000000000001</v>
      </c>
      <c r="M1004" s="13">
        <f t="shared" si="71"/>
        <v>0.66744010549764454</v>
      </c>
      <c r="N1004" s="13">
        <f t="shared" si="72"/>
        <v>0.33255989450235546</v>
      </c>
      <c r="O1004" s="4">
        <f t="shared" si="73"/>
        <v>0.11059608343141779</v>
      </c>
    </row>
    <row r="1005" spans="1:15" x14ac:dyDescent="0.25">
      <c r="A1005" s="1">
        <f>Forecast_Data!C999</f>
        <v>2015</v>
      </c>
      <c r="B1005" s="1">
        <v>1</v>
      </c>
      <c r="C1005" s="1">
        <f>Forecast_Data!E999</f>
        <v>0</v>
      </c>
      <c r="D1005" s="1">
        <f>Forecast_Data!F999</f>
        <v>0</v>
      </c>
      <c r="E1005" s="1">
        <f>Forecast_Data!G999</f>
        <v>1</v>
      </c>
      <c r="F1005" s="1">
        <f>Forecast_Data!H999</f>
        <v>1</v>
      </c>
      <c r="G1005" s="1">
        <f>Forecast_Data!I999</f>
        <v>0</v>
      </c>
      <c r="H1005" s="1">
        <f>Forecast_Data!J999</f>
        <v>26</v>
      </c>
      <c r="I1005" s="1">
        <f>Forecast_Data!K999</f>
        <v>1</v>
      </c>
      <c r="J1005" s="1" t="str">
        <f>Forecast_Data!L999</f>
        <v>Robbie Gould</v>
      </c>
      <c r="K1005" s="2">
        <f>$U$41+(VLOOKUP(J1005,Estimates!$C$9:$F$35,4,FALSE)-$U$41)*VLOOKUP(J1005,$T$45:$Z$80,5,FALSE)</f>
        <v>14.291624339685109</v>
      </c>
      <c r="L1005" s="2">
        <f t="shared" si="70"/>
        <v>0.45660000000000001</v>
      </c>
      <c r="M1005" s="13">
        <f t="shared" si="71"/>
        <v>0.9731788695404584</v>
      </c>
      <c r="N1005" s="13">
        <f t="shared" si="72"/>
        <v>2.6821130459541598E-2</v>
      </c>
      <c r="O1005" s="4">
        <f t="shared" si="73"/>
        <v>7.1937303912775012E-4</v>
      </c>
    </row>
    <row r="1006" spans="1:15" x14ac:dyDescent="0.25">
      <c r="A1006" s="1">
        <f>Forecast_Data!C1000</f>
        <v>2015</v>
      </c>
      <c r="B1006" s="1">
        <v>1</v>
      </c>
      <c r="C1006" s="1">
        <f>Forecast_Data!E1000</f>
        <v>0</v>
      </c>
      <c r="D1006" s="1">
        <f>Forecast_Data!F1000</f>
        <v>0</v>
      </c>
      <c r="E1006" s="1">
        <f>Forecast_Data!G1000</f>
        <v>1</v>
      </c>
      <c r="F1006" s="1">
        <f>Forecast_Data!H1000</f>
        <v>1</v>
      </c>
      <c r="G1006" s="1">
        <f>Forecast_Data!I1000</f>
        <v>0</v>
      </c>
      <c r="H1006" s="1">
        <f>Forecast_Data!J1000</f>
        <v>27</v>
      </c>
      <c r="I1006" s="1">
        <f>Forecast_Data!K1000</f>
        <v>1</v>
      </c>
      <c r="J1006" s="1" t="str">
        <f>Forecast_Data!L1000</f>
        <v>Robbie Gould</v>
      </c>
      <c r="K1006" s="2">
        <f>$U$41+(VLOOKUP(J1006,Estimates!$C$9:$F$35,4,FALSE)-$U$41)*VLOOKUP(J1006,$T$45:$Z$80,5,FALSE)</f>
        <v>14.291624339685109</v>
      </c>
      <c r="L1006" s="2">
        <f t="shared" si="70"/>
        <v>0.45660000000000001</v>
      </c>
      <c r="M1006" s="13">
        <f t="shared" si="71"/>
        <v>0.96800613391276402</v>
      </c>
      <c r="N1006" s="13">
        <f t="shared" si="72"/>
        <v>3.1993866087235978E-2</v>
      </c>
      <c r="O1006" s="4">
        <f t="shared" si="73"/>
        <v>1.0236074672079884E-3</v>
      </c>
    </row>
    <row r="1007" spans="1:15" x14ac:dyDescent="0.25">
      <c r="A1007" s="1">
        <f>Forecast_Data!C1001</f>
        <v>2015</v>
      </c>
      <c r="B1007" s="1">
        <v>1</v>
      </c>
      <c r="C1007" s="1">
        <f>Forecast_Data!E1001</f>
        <v>0</v>
      </c>
      <c r="D1007" s="1">
        <f>Forecast_Data!F1001</f>
        <v>0</v>
      </c>
      <c r="E1007" s="1">
        <f>Forecast_Data!G1001</f>
        <v>1</v>
      </c>
      <c r="F1007" s="1">
        <f>Forecast_Data!H1001</f>
        <v>1</v>
      </c>
      <c r="G1007" s="1">
        <f>Forecast_Data!I1001</f>
        <v>0</v>
      </c>
      <c r="H1007" s="1">
        <f>Forecast_Data!J1001</f>
        <v>50</v>
      </c>
      <c r="I1007" s="1">
        <f>Forecast_Data!K1001</f>
        <v>1</v>
      </c>
      <c r="J1007" s="1" t="str">
        <f>Forecast_Data!L1001</f>
        <v>Robbie Gould</v>
      </c>
      <c r="K1007" s="2">
        <f>$U$41+(VLOOKUP(J1007,Estimates!$C$9:$F$35,4,FALSE)-$U$41)*VLOOKUP(J1007,$T$45:$Z$80,5,FALSE)</f>
        <v>14.291624339685109</v>
      </c>
      <c r="L1007" s="2">
        <f t="shared" si="70"/>
        <v>0.45660000000000001</v>
      </c>
      <c r="M1007" s="13">
        <f t="shared" si="71"/>
        <v>0.67824363582567471</v>
      </c>
      <c r="N1007" s="13">
        <f t="shared" si="72"/>
        <v>0.32175636417432529</v>
      </c>
      <c r="O1007" s="4">
        <f t="shared" si="73"/>
        <v>0.10352715788668104</v>
      </c>
    </row>
    <row r="1008" spans="1:15" x14ac:dyDescent="0.25">
      <c r="A1008" s="1">
        <f>Forecast_Data!C1002</f>
        <v>2015</v>
      </c>
      <c r="B1008" s="1">
        <v>1</v>
      </c>
      <c r="C1008" s="1">
        <f>Forecast_Data!E1002</f>
        <v>0</v>
      </c>
      <c r="D1008" s="1">
        <f>Forecast_Data!F1002</f>
        <v>0</v>
      </c>
      <c r="E1008" s="1">
        <f>Forecast_Data!G1002</f>
        <v>1</v>
      </c>
      <c r="F1008" s="1">
        <f>Forecast_Data!H1002</f>
        <v>1</v>
      </c>
      <c r="G1008" s="1">
        <f>Forecast_Data!I1002</f>
        <v>0</v>
      </c>
      <c r="H1008" s="1">
        <f>Forecast_Data!J1002</f>
        <v>39</v>
      </c>
      <c r="I1008" s="1">
        <f>Forecast_Data!K1002</f>
        <v>1</v>
      </c>
      <c r="J1008" s="1" t="str">
        <f>Forecast_Data!L1002</f>
        <v>Robbie Gould</v>
      </c>
      <c r="K1008" s="2">
        <f>$U$41+(VLOOKUP(J1008,Estimates!$C$9:$F$35,4,FALSE)-$U$41)*VLOOKUP(J1008,$T$45:$Z$80,5,FALSE)</f>
        <v>14.291624339685109</v>
      </c>
      <c r="L1008" s="2">
        <f t="shared" si="70"/>
        <v>0.45660000000000001</v>
      </c>
      <c r="M1008" s="13">
        <f t="shared" si="71"/>
        <v>0.86491533876169413</v>
      </c>
      <c r="N1008" s="13">
        <f t="shared" si="72"/>
        <v>0.13508466123830587</v>
      </c>
      <c r="O1008" s="4">
        <f t="shared" si="73"/>
        <v>1.8247865701867858E-2</v>
      </c>
    </row>
    <row r="1009" spans="1:15" x14ac:dyDescent="0.25">
      <c r="A1009" s="1">
        <f>Forecast_Data!C1003</f>
        <v>2015</v>
      </c>
      <c r="B1009" s="1">
        <v>1</v>
      </c>
      <c r="C1009" s="1">
        <f>Forecast_Data!E1003</f>
        <v>0</v>
      </c>
      <c r="D1009" s="1">
        <f>Forecast_Data!F1003</f>
        <v>1</v>
      </c>
      <c r="E1009" s="1">
        <f>Forecast_Data!G1003</f>
        <v>1</v>
      </c>
      <c r="F1009" s="1">
        <f>Forecast_Data!H1003</f>
        <v>1</v>
      </c>
      <c r="G1009" s="1">
        <f>Forecast_Data!I1003</f>
        <v>0</v>
      </c>
      <c r="H1009" s="1">
        <f>Forecast_Data!J1003</f>
        <v>49</v>
      </c>
      <c r="I1009" s="1">
        <f>Forecast_Data!K1003</f>
        <v>1</v>
      </c>
      <c r="J1009" s="1" t="str">
        <f>Forecast_Data!L1003</f>
        <v>Robbie Gould</v>
      </c>
      <c r="K1009" s="2">
        <f>$U$41+(VLOOKUP(J1009,Estimates!$C$9:$F$35,4,FALSE)-$U$41)*VLOOKUP(J1009,$T$45:$Z$80,5,FALSE)</f>
        <v>14.291624339685109</v>
      </c>
      <c r="L1009" s="2">
        <f t="shared" si="70"/>
        <v>0.45660000000000001</v>
      </c>
      <c r="M1009" s="13">
        <f t="shared" si="71"/>
        <v>0.62185598308377987</v>
      </c>
      <c r="N1009" s="13">
        <f t="shared" si="72"/>
        <v>0.37814401691622013</v>
      </c>
      <c r="O1009" s="4">
        <f t="shared" si="73"/>
        <v>0.14299289752953456</v>
      </c>
    </row>
    <row r="1010" spans="1:15" x14ac:dyDescent="0.25">
      <c r="A1010" s="1">
        <f>Forecast_Data!C1004</f>
        <v>2015</v>
      </c>
      <c r="B1010" s="1">
        <v>1</v>
      </c>
      <c r="C1010" s="1">
        <f>Forecast_Data!E1004</f>
        <v>0</v>
      </c>
      <c r="D1010" s="1">
        <f>Forecast_Data!F1004</f>
        <v>1</v>
      </c>
      <c r="E1010" s="1">
        <f>Forecast_Data!G1004</f>
        <v>1</v>
      </c>
      <c r="F1010" s="1">
        <f>Forecast_Data!H1004</f>
        <v>1</v>
      </c>
      <c r="G1010" s="1">
        <f>Forecast_Data!I1004</f>
        <v>0</v>
      </c>
      <c r="H1010" s="1">
        <f>Forecast_Data!J1004</f>
        <v>34</v>
      </c>
      <c r="I1010" s="1">
        <f>Forecast_Data!K1004</f>
        <v>1</v>
      </c>
      <c r="J1010" s="1" t="str">
        <f>Forecast_Data!L1004</f>
        <v>Robbie Gould</v>
      </c>
      <c r="K1010" s="2">
        <f>$U$41+(VLOOKUP(J1010,Estimates!$C$9:$F$35,4,FALSE)-$U$41)*VLOOKUP(J1010,$T$45:$Z$80,5,FALSE)</f>
        <v>14.291624339685109</v>
      </c>
      <c r="L1010" s="2">
        <f t="shared" si="70"/>
        <v>0.45660000000000001</v>
      </c>
      <c r="M1010" s="13">
        <f t="shared" si="71"/>
        <v>0.88422962944555461</v>
      </c>
      <c r="N1010" s="13">
        <f t="shared" si="72"/>
        <v>0.11577037055444539</v>
      </c>
      <c r="O1010" s="4">
        <f t="shared" si="73"/>
        <v>1.3402778698313597E-2</v>
      </c>
    </row>
    <row r="1011" spans="1:15" x14ac:dyDescent="0.25">
      <c r="A1011" s="1">
        <f>Forecast_Data!C1005</f>
        <v>2012</v>
      </c>
      <c r="B1011" s="1">
        <v>1</v>
      </c>
      <c r="C1011" s="1">
        <f>Forecast_Data!E1005</f>
        <v>0</v>
      </c>
      <c r="D1011" s="1">
        <f>Forecast_Data!F1005</f>
        <v>0</v>
      </c>
      <c r="E1011" s="1">
        <f>Forecast_Data!G1005</f>
        <v>0</v>
      </c>
      <c r="F1011" s="1">
        <f>Forecast_Data!H1005</f>
        <v>0</v>
      </c>
      <c r="G1011" s="1">
        <f>Forecast_Data!I1005</f>
        <v>0</v>
      </c>
      <c r="H1011" s="1">
        <f>Forecast_Data!J1005</f>
        <v>52</v>
      </c>
      <c r="I1011" s="1">
        <f>Forecast_Data!K1005</f>
        <v>1</v>
      </c>
      <c r="J1011" s="1" t="str">
        <f>Forecast_Data!L1005</f>
        <v>Sebastian Janikowski</v>
      </c>
      <c r="K1011" s="2">
        <f>$U$41+(VLOOKUP(J1011,Estimates!$C$9:$F$35,4,FALSE)-$U$41)*VLOOKUP(J1011,$T$45:$Z$80,5,FALSE)</f>
        <v>14.265752823851827</v>
      </c>
      <c r="L1011" s="2">
        <f t="shared" si="70"/>
        <v>0.3306</v>
      </c>
      <c r="M1011" s="13">
        <f t="shared" si="71"/>
        <v>0.68600272504911175</v>
      </c>
      <c r="N1011" s="13">
        <f t="shared" si="72"/>
        <v>0.31399727495088825</v>
      </c>
      <c r="O1011" s="4">
        <f t="shared" si="73"/>
        <v>9.8594288676583708E-2</v>
      </c>
    </row>
    <row r="1012" spans="1:15" x14ac:dyDescent="0.25">
      <c r="A1012" s="1">
        <f>Forecast_Data!C1006</f>
        <v>2012</v>
      </c>
      <c r="B1012" s="1">
        <v>1</v>
      </c>
      <c r="C1012" s="1">
        <f>Forecast_Data!E1006</f>
        <v>0</v>
      </c>
      <c r="D1012" s="1">
        <f>Forecast_Data!F1006</f>
        <v>0</v>
      </c>
      <c r="E1012" s="1">
        <f>Forecast_Data!G1006</f>
        <v>0</v>
      </c>
      <c r="F1012" s="1">
        <f>Forecast_Data!H1006</f>
        <v>0</v>
      </c>
      <c r="G1012" s="1">
        <f>Forecast_Data!I1006</f>
        <v>0</v>
      </c>
      <c r="H1012" s="1">
        <f>Forecast_Data!J1006</f>
        <v>22</v>
      </c>
      <c r="I1012" s="1">
        <f>Forecast_Data!K1006</f>
        <v>1</v>
      </c>
      <c r="J1012" s="1" t="str">
        <f>Forecast_Data!L1006</f>
        <v>Sebastian Janikowski</v>
      </c>
      <c r="K1012" s="2">
        <f>$U$41+(VLOOKUP(J1012,Estimates!$C$9:$F$35,4,FALSE)-$U$41)*VLOOKUP(J1012,$T$45:$Z$80,5,FALSE)</f>
        <v>14.265752823851827</v>
      </c>
      <c r="L1012" s="2">
        <f t="shared" si="70"/>
        <v>0.3306</v>
      </c>
      <c r="M1012" s="13">
        <f t="shared" si="71"/>
        <v>0.99115570132930653</v>
      </c>
      <c r="N1012" s="13">
        <f t="shared" si="72"/>
        <v>8.8442986706934734E-3</v>
      </c>
      <c r="O1012" s="4">
        <f t="shared" si="73"/>
        <v>7.8221618976430341E-5</v>
      </c>
    </row>
    <row r="1013" spans="1:15" x14ac:dyDescent="0.25">
      <c r="A1013" s="1">
        <f>Forecast_Data!C1007</f>
        <v>2013</v>
      </c>
      <c r="B1013" s="1">
        <v>1</v>
      </c>
      <c r="C1013" s="1">
        <f>Forecast_Data!E1007</f>
        <v>0</v>
      </c>
      <c r="D1013" s="1">
        <f>Forecast_Data!F1007</f>
        <v>0</v>
      </c>
      <c r="E1013" s="1">
        <f>Forecast_Data!G1007</f>
        <v>0</v>
      </c>
      <c r="F1013" s="1">
        <f>Forecast_Data!H1007</f>
        <v>0</v>
      </c>
      <c r="G1013" s="1">
        <f>Forecast_Data!I1007</f>
        <v>0</v>
      </c>
      <c r="H1013" s="1">
        <f>Forecast_Data!J1007</f>
        <v>48</v>
      </c>
      <c r="I1013" s="1">
        <f>Forecast_Data!K1007</f>
        <v>0</v>
      </c>
      <c r="J1013" s="1" t="str">
        <f>Forecast_Data!L1007</f>
        <v>Sebastian Janikowski</v>
      </c>
      <c r="K1013" s="2">
        <f>$U$41+(VLOOKUP(J1013,Estimates!$C$9:$F$35,4,FALSE)-$U$41)*VLOOKUP(J1013,$T$45:$Z$80,5,FALSE)</f>
        <v>14.265752823851827</v>
      </c>
      <c r="L1013" s="2">
        <f t="shared" si="70"/>
        <v>0.37260000000000004</v>
      </c>
      <c r="M1013" s="13">
        <f t="shared" si="71"/>
        <v>0.78456341836126742</v>
      </c>
      <c r="N1013" s="13">
        <f t="shared" si="72"/>
        <v>-0.78456341836126742</v>
      </c>
      <c r="O1013" s="4">
        <f t="shared" si="73"/>
        <v>0.61553975743071709</v>
      </c>
    </row>
    <row r="1014" spans="1:15" x14ac:dyDescent="0.25">
      <c r="A1014" s="1">
        <f>Forecast_Data!C1008</f>
        <v>2013</v>
      </c>
      <c r="B1014" s="1">
        <v>1</v>
      </c>
      <c r="C1014" s="1">
        <f>Forecast_Data!E1008</f>
        <v>0</v>
      </c>
      <c r="D1014" s="1">
        <f>Forecast_Data!F1008</f>
        <v>0</v>
      </c>
      <c r="E1014" s="1">
        <f>Forecast_Data!G1008</f>
        <v>0</v>
      </c>
      <c r="F1014" s="1">
        <f>Forecast_Data!H1008</f>
        <v>0</v>
      </c>
      <c r="G1014" s="1">
        <f>Forecast_Data!I1008</f>
        <v>0</v>
      </c>
      <c r="H1014" s="1">
        <f>Forecast_Data!J1008</f>
        <v>38</v>
      </c>
      <c r="I1014" s="1">
        <f>Forecast_Data!K1008</f>
        <v>1</v>
      </c>
      <c r="J1014" s="1" t="str">
        <f>Forecast_Data!L1008</f>
        <v>Sebastian Janikowski</v>
      </c>
      <c r="K1014" s="2">
        <f>$U$41+(VLOOKUP(J1014,Estimates!$C$9:$F$35,4,FALSE)-$U$41)*VLOOKUP(J1014,$T$45:$Z$80,5,FALSE)</f>
        <v>14.265752823851827</v>
      </c>
      <c r="L1014" s="2">
        <f t="shared" si="70"/>
        <v>0.37260000000000004</v>
      </c>
      <c r="M1014" s="13">
        <f t="shared" si="71"/>
        <v>0.90723611736589127</v>
      </c>
      <c r="N1014" s="13">
        <f t="shared" si="72"/>
        <v>9.276388263410873E-2</v>
      </c>
      <c r="O1014" s="4">
        <f t="shared" si="73"/>
        <v>8.6051379213546997E-3</v>
      </c>
    </row>
    <row r="1015" spans="1:15" x14ac:dyDescent="0.25">
      <c r="A1015" s="1">
        <f>Forecast_Data!C1009</f>
        <v>2013</v>
      </c>
      <c r="B1015" s="1">
        <v>1</v>
      </c>
      <c r="C1015" s="1">
        <f>Forecast_Data!E1009</f>
        <v>0</v>
      </c>
      <c r="D1015" s="1">
        <f>Forecast_Data!F1009</f>
        <v>0</v>
      </c>
      <c r="E1015" s="1">
        <f>Forecast_Data!G1009</f>
        <v>0</v>
      </c>
      <c r="F1015" s="1">
        <f>Forecast_Data!H1009</f>
        <v>1</v>
      </c>
      <c r="G1015" s="1">
        <f>Forecast_Data!I1009</f>
        <v>0</v>
      </c>
      <c r="H1015" s="1">
        <f>Forecast_Data!J1009</f>
        <v>54</v>
      </c>
      <c r="I1015" s="1">
        <f>Forecast_Data!K1009</f>
        <v>0</v>
      </c>
      <c r="J1015" s="1" t="str">
        <f>Forecast_Data!L1009</f>
        <v>Sebastian Janikowski</v>
      </c>
      <c r="K1015" s="2">
        <f>$U$41+(VLOOKUP(J1015,Estimates!$C$9:$F$35,4,FALSE)-$U$41)*VLOOKUP(J1015,$T$45:$Z$80,5,FALSE)</f>
        <v>14.265752823851827</v>
      </c>
      <c r="L1015" s="2">
        <f t="shared" si="70"/>
        <v>0.37260000000000004</v>
      </c>
      <c r="M1015" s="13">
        <f t="shared" si="71"/>
        <v>0.57882410701348863</v>
      </c>
      <c r="N1015" s="13">
        <f t="shared" si="72"/>
        <v>-0.57882410701348863</v>
      </c>
      <c r="O1015" s="4">
        <f t="shared" si="73"/>
        <v>0.33503734685996256</v>
      </c>
    </row>
    <row r="1016" spans="1:15" x14ac:dyDescent="0.25">
      <c r="A1016" s="1">
        <f>Forecast_Data!C1010</f>
        <v>2013</v>
      </c>
      <c r="B1016" s="1">
        <v>1</v>
      </c>
      <c r="C1016" s="1">
        <f>Forecast_Data!E1010</f>
        <v>0</v>
      </c>
      <c r="D1016" s="1">
        <f>Forecast_Data!F1010</f>
        <v>0</v>
      </c>
      <c r="E1016" s="1">
        <f>Forecast_Data!G1010</f>
        <v>0</v>
      </c>
      <c r="F1016" s="1">
        <f>Forecast_Data!H1010</f>
        <v>0</v>
      </c>
      <c r="G1016" s="1">
        <f>Forecast_Data!I1010</f>
        <v>0</v>
      </c>
      <c r="H1016" s="1">
        <f>Forecast_Data!J1010</f>
        <v>45</v>
      </c>
      <c r="I1016" s="1">
        <f>Forecast_Data!K1010</f>
        <v>1</v>
      </c>
      <c r="J1016" s="1" t="str">
        <f>Forecast_Data!L1010</f>
        <v>Sebastian Janikowski</v>
      </c>
      <c r="K1016" s="2">
        <f>$U$41+(VLOOKUP(J1016,Estimates!$C$9:$F$35,4,FALSE)-$U$41)*VLOOKUP(J1016,$T$45:$Z$80,5,FALSE)</f>
        <v>14.265752823851827</v>
      </c>
      <c r="L1016" s="2">
        <f t="shared" si="70"/>
        <v>0.37260000000000004</v>
      </c>
      <c r="M1016" s="13">
        <f t="shared" si="71"/>
        <v>0.83194064782992549</v>
      </c>
      <c r="N1016" s="13">
        <f t="shared" si="72"/>
        <v>0.16805935217007451</v>
      </c>
      <c r="O1016" s="4">
        <f t="shared" si="73"/>
        <v>2.8243945851825127E-2</v>
      </c>
    </row>
    <row r="1017" spans="1:15" x14ac:dyDescent="0.25">
      <c r="A1017" s="1">
        <f>Forecast_Data!C1011</f>
        <v>2015</v>
      </c>
      <c r="B1017" s="1">
        <v>1</v>
      </c>
      <c r="C1017" s="1">
        <f>Forecast_Data!E1011</f>
        <v>0</v>
      </c>
      <c r="D1017" s="1">
        <f>Forecast_Data!F1011</f>
        <v>0</v>
      </c>
      <c r="E1017" s="1">
        <f>Forecast_Data!G1011</f>
        <v>0</v>
      </c>
      <c r="F1017" s="1">
        <f>Forecast_Data!H1011</f>
        <v>0</v>
      </c>
      <c r="G1017" s="1">
        <f>Forecast_Data!I1011</f>
        <v>0</v>
      </c>
      <c r="H1017" s="1">
        <f>Forecast_Data!J1011</f>
        <v>48</v>
      </c>
      <c r="I1017" s="1">
        <f>Forecast_Data!K1011</f>
        <v>1</v>
      </c>
      <c r="J1017" s="1" t="str">
        <f>Forecast_Data!L1011</f>
        <v>Sebastian Janikowski</v>
      </c>
      <c r="K1017" s="2">
        <f>$U$41+(VLOOKUP(J1017,Estimates!$C$9:$F$35,4,FALSE)-$U$41)*VLOOKUP(J1017,$T$45:$Z$80,5,FALSE)</f>
        <v>14.265752823851827</v>
      </c>
      <c r="L1017" s="2">
        <f t="shared" si="70"/>
        <v>0.45660000000000001</v>
      </c>
      <c r="M1017" s="13">
        <f t="shared" si="71"/>
        <v>0.79842199197741692</v>
      </c>
      <c r="N1017" s="13">
        <f t="shared" si="72"/>
        <v>0.20157800802258308</v>
      </c>
      <c r="O1017" s="4">
        <f t="shared" si="73"/>
        <v>4.0633693318352565E-2</v>
      </c>
    </row>
    <row r="1018" spans="1:15" x14ac:dyDescent="0.25">
      <c r="A1018" s="1">
        <f>Forecast_Data!C1012</f>
        <v>2015</v>
      </c>
      <c r="B1018" s="1">
        <v>1</v>
      </c>
      <c r="C1018" s="1">
        <f>Forecast_Data!E1012</f>
        <v>0</v>
      </c>
      <c r="D1018" s="1">
        <f>Forecast_Data!F1012</f>
        <v>0</v>
      </c>
      <c r="E1018" s="1">
        <f>Forecast_Data!G1012</f>
        <v>0</v>
      </c>
      <c r="F1018" s="1">
        <f>Forecast_Data!H1012</f>
        <v>0</v>
      </c>
      <c r="G1018" s="1">
        <f>Forecast_Data!I1012</f>
        <v>0</v>
      </c>
      <c r="H1018" s="1">
        <f>Forecast_Data!J1012</f>
        <v>56</v>
      </c>
      <c r="I1018" s="1">
        <f>Forecast_Data!K1012</f>
        <v>1</v>
      </c>
      <c r="J1018" s="1" t="str">
        <f>Forecast_Data!L1012</f>
        <v>Sebastian Janikowski</v>
      </c>
      <c r="K1018" s="2">
        <f>$U$41+(VLOOKUP(J1018,Estimates!$C$9:$F$35,4,FALSE)-$U$41)*VLOOKUP(J1018,$T$45:$Z$80,5,FALSE)</f>
        <v>14.265752823851827</v>
      </c>
      <c r="L1018" s="2">
        <f t="shared" si="70"/>
        <v>0.45660000000000001</v>
      </c>
      <c r="M1018" s="13">
        <f t="shared" si="71"/>
        <v>0.5816391165325896</v>
      </c>
      <c r="N1018" s="13">
        <f t="shared" si="72"/>
        <v>0.4183608834674104</v>
      </c>
      <c r="O1018" s="4">
        <f t="shared" si="73"/>
        <v>0.17502582881563214</v>
      </c>
    </row>
    <row r="1019" spans="1:15" x14ac:dyDescent="0.25">
      <c r="A1019" s="1">
        <f>Forecast_Data!C1013</f>
        <v>2012</v>
      </c>
      <c r="B1019" s="1">
        <v>1</v>
      </c>
      <c r="C1019" s="1">
        <f>Forecast_Data!E1013</f>
        <v>0</v>
      </c>
      <c r="D1019" s="1">
        <f>Forecast_Data!F1013</f>
        <v>0</v>
      </c>
      <c r="E1019" s="1">
        <f>Forecast_Data!G1013</f>
        <v>1</v>
      </c>
      <c r="F1019" s="1">
        <f>Forecast_Data!H1013</f>
        <v>1</v>
      </c>
      <c r="G1019" s="1">
        <f>Forecast_Data!I1013</f>
        <v>0</v>
      </c>
      <c r="H1019" s="1">
        <f>Forecast_Data!J1013</f>
        <v>51</v>
      </c>
      <c r="I1019" s="1">
        <f>Forecast_Data!K1013</f>
        <v>1</v>
      </c>
      <c r="J1019" s="1" t="str">
        <f>Forecast_Data!L1013</f>
        <v>Sebastian Janikowski</v>
      </c>
      <c r="K1019" s="2">
        <f>$U$41+(VLOOKUP(J1019,Estimates!$C$9:$F$35,4,FALSE)-$U$41)*VLOOKUP(J1019,$T$45:$Z$80,5,FALSE)</f>
        <v>14.265752823851827</v>
      </c>
      <c r="L1019" s="2">
        <f t="shared" si="70"/>
        <v>0.3306</v>
      </c>
      <c r="M1019" s="13">
        <f t="shared" si="71"/>
        <v>0.61638609767827268</v>
      </c>
      <c r="N1019" s="13">
        <f t="shared" si="72"/>
        <v>0.38361390232172732</v>
      </c>
      <c r="O1019" s="4">
        <f t="shared" si="73"/>
        <v>0.14715962605450375</v>
      </c>
    </row>
    <row r="1020" spans="1:15" x14ac:dyDescent="0.25">
      <c r="A1020" s="1">
        <f>Forecast_Data!C1014</f>
        <v>2012</v>
      </c>
      <c r="B1020" s="1">
        <v>1</v>
      </c>
      <c r="C1020" s="1">
        <f>Forecast_Data!E1014</f>
        <v>0</v>
      </c>
      <c r="D1020" s="1">
        <f>Forecast_Data!F1014</f>
        <v>0</v>
      </c>
      <c r="E1020" s="1">
        <f>Forecast_Data!G1014</f>
        <v>1</v>
      </c>
      <c r="F1020" s="1">
        <f>Forecast_Data!H1014</f>
        <v>1</v>
      </c>
      <c r="G1020" s="1">
        <f>Forecast_Data!I1014</f>
        <v>0</v>
      </c>
      <c r="H1020" s="1">
        <f>Forecast_Data!J1014</f>
        <v>19</v>
      </c>
      <c r="I1020" s="1">
        <f>Forecast_Data!K1014</f>
        <v>1</v>
      </c>
      <c r="J1020" s="1" t="str">
        <f>Forecast_Data!L1014</f>
        <v>Sebastian Janikowski</v>
      </c>
      <c r="K1020" s="2">
        <f>$U$41+(VLOOKUP(J1020,Estimates!$C$9:$F$35,4,FALSE)-$U$41)*VLOOKUP(J1020,$T$45:$Z$80,5,FALSE)</f>
        <v>14.265752823851827</v>
      </c>
      <c r="L1020" s="2">
        <f t="shared" si="70"/>
        <v>0.3306</v>
      </c>
      <c r="M1020" s="13">
        <f t="shared" si="71"/>
        <v>0.9937346941570897</v>
      </c>
      <c r="N1020" s="13">
        <f t="shared" si="72"/>
        <v>6.2653058429102959E-3</v>
      </c>
      <c r="O1020" s="4">
        <f t="shared" si="73"/>
        <v>3.9254057305205896E-5</v>
      </c>
    </row>
    <row r="1021" spans="1:15" x14ac:dyDescent="0.25">
      <c r="A1021" s="1">
        <f>Forecast_Data!C1015</f>
        <v>2012</v>
      </c>
      <c r="B1021" s="1">
        <v>1</v>
      </c>
      <c r="C1021" s="1">
        <f>Forecast_Data!E1015</f>
        <v>0</v>
      </c>
      <c r="D1021" s="1">
        <f>Forecast_Data!F1015</f>
        <v>0</v>
      </c>
      <c r="E1021" s="1">
        <f>Forecast_Data!G1015</f>
        <v>0</v>
      </c>
      <c r="F1021" s="1">
        <f>Forecast_Data!H1015</f>
        <v>1</v>
      </c>
      <c r="G1021" s="1">
        <f>Forecast_Data!I1015</f>
        <v>0</v>
      </c>
      <c r="H1021" s="1">
        <f>Forecast_Data!J1015</f>
        <v>25</v>
      </c>
      <c r="I1021" s="1">
        <f>Forecast_Data!K1015</f>
        <v>1</v>
      </c>
      <c r="J1021" s="1" t="str">
        <f>Forecast_Data!L1015</f>
        <v>Sebastian Janikowski</v>
      </c>
      <c r="K1021" s="2">
        <f>$U$41+(VLOOKUP(J1021,Estimates!$C$9:$F$35,4,FALSE)-$U$41)*VLOOKUP(J1021,$T$45:$Z$80,5,FALSE)</f>
        <v>14.265752823851827</v>
      </c>
      <c r="L1021" s="2">
        <f t="shared" si="70"/>
        <v>0.3306</v>
      </c>
      <c r="M1021" s="13">
        <f t="shared" si="71"/>
        <v>0.97880351431252244</v>
      </c>
      <c r="N1021" s="13">
        <f t="shared" si="72"/>
        <v>2.1196485687477562E-2</v>
      </c>
      <c r="O1021" s="4">
        <f t="shared" si="73"/>
        <v>4.4929100549944112E-4</v>
      </c>
    </row>
    <row r="1022" spans="1:15" x14ac:dyDescent="0.25">
      <c r="A1022" s="1">
        <f>Forecast_Data!C1016</f>
        <v>2012</v>
      </c>
      <c r="B1022" s="1">
        <v>1</v>
      </c>
      <c r="C1022" s="1">
        <f>Forecast_Data!E1016</f>
        <v>0</v>
      </c>
      <c r="D1022" s="1">
        <f>Forecast_Data!F1016</f>
        <v>0</v>
      </c>
      <c r="E1022" s="1">
        <f>Forecast_Data!G1016</f>
        <v>0</v>
      </c>
      <c r="F1022" s="1">
        <f>Forecast_Data!H1016</f>
        <v>1</v>
      </c>
      <c r="G1022" s="1">
        <f>Forecast_Data!I1016</f>
        <v>0</v>
      </c>
      <c r="H1022" s="1">
        <f>Forecast_Data!J1016</f>
        <v>27</v>
      </c>
      <c r="I1022" s="1">
        <f>Forecast_Data!K1016</f>
        <v>1</v>
      </c>
      <c r="J1022" s="1" t="str">
        <f>Forecast_Data!L1016</f>
        <v>Sebastian Janikowski</v>
      </c>
      <c r="K1022" s="2">
        <f>$U$41+(VLOOKUP(J1022,Estimates!$C$9:$F$35,4,FALSE)-$U$41)*VLOOKUP(J1022,$T$45:$Z$80,5,FALSE)</f>
        <v>14.265752823851827</v>
      </c>
      <c r="L1022" s="2">
        <f t="shared" si="70"/>
        <v>0.3306</v>
      </c>
      <c r="M1022" s="13">
        <f t="shared" si="71"/>
        <v>0.96946399909122283</v>
      </c>
      <c r="N1022" s="13">
        <f t="shared" si="72"/>
        <v>3.0536000908777172E-2</v>
      </c>
      <c r="O1022" s="4">
        <f t="shared" si="73"/>
        <v>9.3244735150084025E-4</v>
      </c>
    </row>
    <row r="1023" spans="1:15" x14ac:dyDescent="0.25">
      <c r="A1023" s="1">
        <f>Forecast_Data!C1017</f>
        <v>2012</v>
      </c>
      <c r="B1023" s="1">
        <v>1</v>
      </c>
      <c r="C1023" s="1">
        <f>Forecast_Data!E1017</f>
        <v>0</v>
      </c>
      <c r="D1023" s="1">
        <f>Forecast_Data!F1017</f>
        <v>0</v>
      </c>
      <c r="E1023" s="1">
        <f>Forecast_Data!G1017</f>
        <v>1</v>
      </c>
      <c r="F1023" s="1">
        <f>Forecast_Data!H1017</f>
        <v>1</v>
      </c>
      <c r="G1023" s="1">
        <f>Forecast_Data!I1017</f>
        <v>0</v>
      </c>
      <c r="H1023" s="1">
        <f>Forecast_Data!J1017</f>
        <v>32</v>
      </c>
      <c r="I1023" s="1">
        <f>Forecast_Data!K1017</f>
        <v>1</v>
      </c>
      <c r="J1023" s="1" t="str">
        <f>Forecast_Data!L1017</f>
        <v>Sebastian Janikowski</v>
      </c>
      <c r="K1023" s="2">
        <f>$U$41+(VLOOKUP(J1023,Estimates!$C$9:$F$35,4,FALSE)-$U$41)*VLOOKUP(J1023,$T$45:$Z$80,5,FALSE)</f>
        <v>14.265752823851827</v>
      </c>
      <c r="L1023" s="2">
        <f t="shared" si="70"/>
        <v>0.3306</v>
      </c>
      <c r="M1023" s="13">
        <f t="shared" si="71"/>
        <v>0.92374832054995659</v>
      </c>
      <c r="N1023" s="13">
        <f t="shared" si="72"/>
        <v>7.6251679450043408E-2</v>
      </c>
      <c r="O1023" s="4">
        <f t="shared" si="73"/>
        <v>5.8143186189521722E-3</v>
      </c>
    </row>
    <row r="1024" spans="1:15" x14ac:dyDescent="0.25">
      <c r="A1024" s="1">
        <f>Forecast_Data!C1018</f>
        <v>2012</v>
      </c>
      <c r="B1024" s="1">
        <v>1</v>
      </c>
      <c r="C1024" s="1">
        <f>Forecast_Data!E1018</f>
        <v>0</v>
      </c>
      <c r="D1024" s="1">
        <f>Forecast_Data!F1018</f>
        <v>0</v>
      </c>
      <c r="E1024" s="1">
        <f>Forecast_Data!G1018</f>
        <v>1</v>
      </c>
      <c r="F1024" s="1">
        <f>Forecast_Data!H1018</f>
        <v>1</v>
      </c>
      <c r="G1024" s="1">
        <f>Forecast_Data!I1018</f>
        <v>0</v>
      </c>
      <c r="H1024" s="1">
        <f>Forecast_Data!J1018</f>
        <v>43</v>
      </c>
      <c r="I1024" s="1">
        <f>Forecast_Data!K1018</f>
        <v>1</v>
      </c>
      <c r="J1024" s="1" t="str">
        <f>Forecast_Data!L1018</f>
        <v>Sebastian Janikowski</v>
      </c>
      <c r="K1024" s="2">
        <f>$U$41+(VLOOKUP(J1024,Estimates!$C$9:$F$35,4,FALSE)-$U$41)*VLOOKUP(J1024,$T$45:$Z$80,5,FALSE)</f>
        <v>14.265752823851827</v>
      </c>
      <c r="L1024" s="2">
        <f t="shared" si="70"/>
        <v>0.3306</v>
      </c>
      <c r="M1024" s="13">
        <f t="shared" si="71"/>
        <v>0.78889182279531178</v>
      </c>
      <c r="N1024" s="13">
        <f t="shared" si="72"/>
        <v>0.21110817720468822</v>
      </c>
      <c r="O1024" s="4">
        <f t="shared" si="73"/>
        <v>4.4566662482686044E-2</v>
      </c>
    </row>
    <row r="1025" spans="1:15" x14ac:dyDescent="0.25">
      <c r="A1025" s="1">
        <f>Forecast_Data!C1019</f>
        <v>2012</v>
      </c>
      <c r="B1025" s="1">
        <v>1</v>
      </c>
      <c r="C1025" s="1">
        <f>Forecast_Data!E1019</f>
        <v>0</v>
      </c>
      <c r="D1025" s="1">
        <f>Forecast_Data!F1019</f>
        <v>0</v>
      </c>
      <c r="E1025" s="1">
        <f>Forecast_Data!G1019</f>
        <v>0</v>
      </c>
      <c r="F1025" s="1">
        <f>Forecast_Data!H1019</f>
        <v>1</v>
      </c>
      <c r="G1025" s="1">
        <f>Forecast_Data!I1019</f>
        <v>1</v>
      </c>
      <c r="H1025" s="1">
        <f>Forecast_Data!J1019</f>
        <v>38</v>
      </c>
      <c r="I1025" s="1">
        <f>Forecast_Data!K1019</f>
        <v>1</v>
      </c>
      <c r="J1025" s="1" t="str">
        <f>Forecast_Data!L1019</f>
        <v>Sebastian Janikowski</v>
      </c>
      <c r="K1025" s="2">
        <f>$U$41+(VLOOKUP(J1025,Estimates!$C$9:$F$35,4,FALSE)-$U$41)*VLOOKUP(J1025,$T$45:$Z$80,5,FALSE)</f>
        <v>14.265752823851827</v>
      </c>
      <c r="L1025" s="2">
        <f t="shared" si="70"/>
        <v>0.3306</v>
      </c>
      <c r="M1025" s="13">
        <f t="shared" si="71"/>
        <v>0.9518680582424438</v>
      </c>
      <c r="N1025" s="13">
        <f t="shared" si="72"/>
        <v>4.8131941757556196E-2</v>
      </c>
      <c r="O1025" s="4">
        <f t="shared" si="73"/>
        <v>2.3166838173527817E-3</v>
      </c>
    </row>
    <row r="1026" spans="1:15" x14ac:dyDescent="0.25">
      <c r="A1026" s="1">
        <f>Forecast_Data!C1020</f>
        <v>2012</v>
      </c>
      <c r="B1026" s="1">
        <v>1</v>
      </c>
      <c r="C1026" s="1">
        <f>Forecast_Data!E1020</f>
        <v>0</v>
      </c>
      <c r="D1026" s="1">
        <f>Forecast_Data!F1020</f>
        <v>0</v>
      </c>
      <c r="E1026" s="1">
        <f>Forecast_Data!G1020</f>
        <v>0</v>
      </c>
      <c r="F1026" s="1">
        <f>Forecast_Data!H1020</f>
        <v>1</v>
      </c>
      <c r="G1026" s="1">
        <f>Forecast_Data!I1020</f>
        <v>1</v>
      </c>
      <c r="H1026" s="1">
        <f>Forecast_Data!J1020</f>
        <v>24</v>
      </c>
      <c r="I1026" s="1">
        <f>Forecast_Data!K1020</f>
        <v>1</v>
      </c>
      <c r="J1026" s="1" t="str">
        <f>Forecast_Data!L1020</f>
        <v>Sebastian Janikowski</v>
      </c>
      <c r="K1026" s="2">
        <f>$U$41+(VLOOKUP(J1026,Estimates!$C$9:$F$35,4,FALSE)-$U$41)*VLOOKUP(J1026,$T$45:$Z$80,5,FALSE)</f>
        <v>14.265752823851827</v>
      </c>
      <c r="L1026" s="2">
        <f t="shared" si="70"/>
        <v>0.3306</v>
      </c>
      <c r="M1026" s="13">
        <f t="shared" si="71"/>
        <v>0.99341634908622278</v>
      </c>
      <c r="N1026" s="13">
        <f t="shared" si="72"/>
        <v>6.583650913777217E-3</v>
      </c>
      <c r="O1026" s="4">
        <f t="shared" si="73"/>
        <v>4.3344459354479581E-5</v>
      </c>
    </row>
    <row r="1027" spans="1:15" x14ac:dyDescent="0.25">
      <c r="A1027" s="1">
        <f>Forecast_Data!C1021</f>
        <v>2012</v>
      </c>
      <c r="B1027" s="1">
        <v>1</v>
      </c>
      <c r="C1027" s="1">
        <f>Forecast_Data!E1021</f>
        <v>0</v>
      </c>
      <c r="D1027" s="1">
        <f>Forecast_Data!F1021</f>
        <v>0</v>
      </c>
      <c r="E1027" s="1">
        <f>Forecast_Data!G1021</f>
        <v>1</v>
      </c>
      <c r="F1027" s="1">
        <f>Forecast_Data!H1021</f>
        <v>1</v>
      </c>
      <c r="G1027" s="1">
        <f>Forecast_Data!I1021</f>
        <v>0</v>
      </c>
      <c r="H1027" s="1">
        <f>Forecast_Data!J1021</f>
        <v>21</v>
      </c>
      <c r="I1027" s="1">
        <f>Forecast_Data!K1021</f>
        <v>1</v>
      </c>
      <c r="J1027" s="1" t="str">
        <f>Forecast_Data!L1021</f>
        <v>Sebastian Janikowski</v>
      </c>
      <c r="K1027" s="2">
        <f>$U$41+(VLOOKUP(J1027,Estimates!$C$9:$F$35,4,FALSE)-$U$41)*VLOOKUP(J1027,$T$45:$Z$80,5,FALSE)</f>
        <v>14.265752823851827</v>
      </c>
      <c r="L1027" s="2">
        <f t="shared" si="70"/>
        <v>0.3306</v>
      </c>
      <c r="M1027" s="13">
        <f t="shared" si="71"/>
        <v>0.98934717713562303</v>
      </c>
      <c r="N1027" s="13">
        <f t="shared" si="72"/>
        <v>1.0652822864376965E-2</v>
      </c>
      <c r="O1027" s="4">
        <f t="shared" si="73"/>
        <v>1.1348263497979265E-4</v>
      </c>
    </row>
    <row r="1028" spans="1:15" x14ac:dyDescent="0.25">
      <c r="A1028" s="1">
        <f>Forecast_Data!C1022</f>
        <v>2012</v>
      </c>
      <c r="B1028" s="1">
        <v>1</v>
      </c>
      <c r="C1028" s="1">
        <f>Forecast_Data!E1022</f>
        <v>0</v>
      </c>
      <c r="D1028" s="1">
        <f>Forecast_Data!F1022</f>
        <v>0</v>
      </c>
      <c r="E1028" s="1">
        <f>Forecast_Data!G1022</f>
        <v>1</v>
      </c>
      <c r="F1028" s="1">
        <f>Forecast_Data!H1022</f>
        <v>1</v>
      </c>
      <c r="G1028" s="1">
        <f>Forecast_Data!I1022</f>
        <v>0</v>
      </c>
      <c r="H1028" s="1">
        <f>Forecast_Data!J1022</f>
        <v>33</v>
      </c>
      <c r="I1028" s="1">
        <f>Forecast_Data!K1022</f>
        <v>1</v>
      </c>
      <c r="J1028" s="1" t="str">
        <f>Forecast_Data!L1022</f>
        <v>Sebastian Janikowski</v>
      </c>
      <c r="K1028" s="2">
        <f>$U$41+(VLOOKUP(J1028,Estimates!$C$9:$F$35,4,FALSE)-$U$41)*VLOOKUP(J1028,$T$45:$Z$80,5,FALSE)</f>
        <v>14.265752823851827</v>
      </c>
      <c r="L1028" s="2">
        <f t="shared" si="70"/>
        <v>0.3306</v>
      </c>
      <c r="M1028" s="13">
        <f t="shared" si="71"/>
        <v>0.91418509160473393</v>
      </c>
      <c r="N1028" s="13">
        <f t="shared" si="72"/>
        <v>8.5814908395266065E-2</v>
      </c>
      <c r="O1028" s="4">
        <f t="shared" si="73"/>
        <v>7.3641985028879064E-3</v>
      </c>
    </row>
    <row r="1029" spans="1:15" x14ac:dyDescent="0.25">
      <c r="A1029" s="1">
        <f>Forecast_Data!C1023</f>
        <v>2012</v>
      </c>
      <c r="B1029" s="1">
        <v>1</v>
      </c>
      <c r="C1029" s="1">
        <f>Forecast_Data!E1023</f>
        <v>0</v>
      </c>
      <c r="D1029" s="1">
        <f>Forecast_Data!F1023</f>
        <v>0</v>
      </c>
      <c r="E1029" s="1">
        <f>Forecast_Data!G1023</f>
        <v>1</v>
      </c>
      <c r="F1029" s="1">
        <f>Forecast_Data!H1023</f>
        <v>1</v>
      </c>
      <c r="G1029" s="1">
        <f>Forecast_Data!I1023</f>
        <v>0</v>
      </c>
      <c r="H1029" s="1">
        <f>Forecast_Data!J1023</f>
        <v>31</v>
      </c>
      <c r="I1029" s="1">
        <f>Forecast_Data!K1023</f>
        <v>1</v>
      </c>
      <c r="J1029" s="1" t="str">
        <f>Forecast_Data!L1023</f>
        <v>Sebastian Janikowski</v>
      </c>
      <c r="K1029" s="2">
        <f>$U$41+(VLOOKUP(J1029,Estimates!$C$9:$F$35,4,FALSE)-$U$41)*VLOOKUP(J1029,$T$45:$Z$80,5,FALSE)</f>
        <v>14.265752823851827</v>
      </c>
      <c r="L1029" s="2">
        <f t="shared" si="70"/>
        <v>0.3306</v>
      </c>
      <c r="M1029" s="13">
        <f t="shared" si="71"/>
        <v>0.93277213746867615</v>
      </c>
      <c r="N1029" s="13">
        <f t="shared" si="72"/>
        <v>6.7227862531323845E-2</v>
      </c>
      <c r="O1029" s="4">
        <f t="shared" si="73"/>
        <v>4.5195855005305766E-3</v>
      </c>
    </row>
    <row r="1030" spans="1:15" x14ac:dyDescent="0.25">
      <c r="A1030" s="1">
        <f>Forecast_Data!C1024</f>
        <v>2012</v>
      </c>
      <c r="B1030" s="1">
        <v>1</v>
      </c>
      <c r="C1030" s="1">
        <f>Forecast_Data!E1024</f>
        <v>0</v>
      </c>
      <c r="D1030" s="1">
        <f>Forecast_Data!F1024</f>
        <v>0</v>
      </c>
      <c r="E1030" s="1">
        <f>Forecast_Data!G1024</f>
        <v>1</v>
      </c>
      <c r="F1030" s="1">
        <f>Forecast_Data!H1024</f>
        <v>1</v>
      </c>
      <c r="G1030" s="1">
        <f>Forecast_Data!I1024</f>
        <v>0</v>
      </c>
      <c r="H1030" s="1">
        <f>Forecast_Data!J1024</f>
        <v>64</v>
      </c>
      <c r="I1030" s="1">
        <f>Forecast_Data!K1024</f>
        <v>0</v>
      </c>
      <c r="J1030" s="1" t="str">
        <f>Forecast_Data!L1024</f>
        <v>Sebastian Janikowski</v>
      </c>
      <c r="K1030" s="2">
        <f>$U$41+(VLOOKUP(J1030,Estimates!$C$9:$F$35,4,FALSE)-$U$41)*VLOOKUP(J1030,$T$45:$Z$80,5,FALSE)</f>
        <v>14.265752823851827</v>
      </c>
      <c r="L1030" s="2">
        <f t="shared" si="70"/>
        <v>0.3306</v>
      </c>
      <c r="M1030" s="13">
        <f t="shared" si="71"/>
        <v>0.13115187541958859</v>
      </c>
      <c r="N1030" s="13">
        <f t="shared" si="72"/>
        <v>-0.13115187541958859</v>
      </c>
      <c r="O1030" s="4">
        <f t="shared" si="73"/>
        <v>1.7200814426075284E-2</v>
      </c>
    </row>
    <row r="1031" spans="1:15" x14ac:dyDescent="0.25">
      <c r="A1031" s="1">
        <f>Forecast_Data!C1025</f>
        <v>2012</v>
      </c>
      <c r="B1031" s="1">
        <v>1</v>
      </c>
      <c r="C1031" s="1">
        <f>Forecast_Data!E1025</f>
        <v>0</v>
      </c>
      <c r="D1031" s="1">
        <f>Forecast_Data!F1025</f>
        <v>0</v>
      </c>
      <c r="E1031" s="1">
        <f>Forecast_Data!G1025</f>
        <v>1</v>
      </c>
      <c r="F1031" s="1">
        <f>Forecast_Data!H1025</f>
        <v>1</v>
      </c>
      <c r="G1031" s="1">
        <f>Forecast_Data!I1025</f>
        <v>0</v>
      </c>
      <c r="H1031" s="1">
        <f>Forecast_Data!J1025</f>
        <v>40</v>
      </c>
      <c r="I1031" s="1">
        <f>Forecast_Data!K1025</f>
        <v>1</v>
      </c>
      <c r="J1031" s="1" t="str">
        <f>Forecast_Data!L1025</f>
        <v>Sebastian Janikowski</v>
      </c>
      <c r="K1031" s="2">
        <f>$U$41+(VLOOKUP(J1031,Estimates!$C$9:$F$35,4,FALSE)-$U$41)*VLOOKUP(J1031,$T$45:$Z$80,5,FALSE)</f>
        <v>14.265752823851827</v>
      </c>
      <c r="L1031" s="2">
        <f t="shared" si="70"/>
        <v>0.3306</v>
      </c>
      <c r="M1031" s="13">
        <f t="shared" si="71"/>
        <v>0.83293763837357482</v>
      </c>
      <c r="N1031" s="13">
        <f t="shared" si="72"/>
        <v>0.16706236162642518</v>
      </c>
      <c r="O1031" s="4">
        <f t="shared" si="73"/>
        <v>2.7909832672198463E-2</v>
      </c>
    </row>
    <row r="1032" spans="1:15" x14ac:dyDescent="0.25">
      <c r="A1032" s="1">
        <f>Forecast_Data!C1026</f>
        <v>2012</v>
      </c>
      <c r="B1032" s="1">
        <v>1</v>
      </c>
      <c r="C1032" s="1">
        <f>Forecast_Data!E1026</f>
        <v>0</v>
      </c>
      <c r="D1032" s="1">
        <f>Forecast_Data!F1026</f>
        <v>0</v>
      </c>
      <c r="E1032" s="1">
        <f>Forecast_Data!G1026</f>
        <v>0</v>
      </c>
      <c r="F1032" s="1">
        <f>Forecast_Data!H1026</f>
        <v>1</v>
      </c>
      <c r="G1032" s="1">
        <f>Forecast_Data!I1026</f>
        <v>0</v>
      </c>
      <c r="H1032" s="1">
        <f>Forecast_Data!J1026</f>
        <v>36</v>
      </c>
      <c r="I1032" s="1">
        <f>Forecast_Data!K1026</f>
        <v>1</v>
      </c>
      <c r="J1032" s="1" t="str">
        <f>Forecast_Data!L1026</f>
        <v>Sebastian Janikowski</v>
      </c>
      <c r="K1032" s="2">
        <f>$U$41+(VLOOKUP(J1032,Estimates!$C$9:$F$35,4,FALSE)-$U$41)*VLOOKUP(J1032,$T$45:$Z$80,5,FALSE)</f>
        <v>14.265752823851827</v>
      </c>
      <c r="L1032" s="2">
        <f t="shared" si="70"/>
        <v>0.3306</v>
      </c>
      <c r="M1032" s="13">
        <f t="shared" si="71"/>
        <v>0.90166734699598128</v>
      </c>
      <c r="N1032" s="13">
        <f t="shared" si="72"/>
        <v>9.8332653004018722E-2</v>
      </c>
      <c r="O1032" s="4">
        <f t="shared" si="73"/>
        <v>9.6693106468087528E-3</v>
      </c>
    </row>
    <row r="1033" spans="1:15" x14ac:dyDescent="0.25">
      <c r="A1033" s="1">
        <f>Forecast_Data!C1027</f>
        <v>2012</v>
      </c>
      <c r="B1033" s="1">
        <v>1</v>
      </c>
      <c r="C1033" s="1">
        <f>Forecast_Data!E1027</f>
        <v>0</v>
      </c>
      <c r="D1033" s="1">
        <f>Forecast_Data!F1027</f>
        <v>0</v>
      </c>
      <c r="E1033" s="1">
        <f>Forecast_Data!G1027</f>
        <v>0</v>
      </c>
      <c r="F1033" s="1">
        <f>Forecast_Data!H1027</f>
        <v>1</v>
      </c>
      <c r="G1033" s="1">
        <f>Forecast_Data!I1027</f>
        <v>0</v>
      </c>
      <c r="H1033" s="1">
        <f>Forecast_Data!J1027</f>
        <v>35</v>
      </c>
      <c r="I1033" s="1">
        <f>Forecast_Data!K1027</f>
        <v>1</v>
      </c>
      <c r="J1033" s="1" t="str">
        <f>Forecast_Data!L1027</f>
        <v>Sebastian Janikowski</v>
      </c>
      <c r="K1033" s="2">
        <f>$U$41+(VLOOKUP(J1033,Estimates!$C$9:$F$35,4,FALSE)-$U$41)*VLOOKUP(J1033,$T$45:$Z$80,5,FALSE)</f>
        <v>14.265752823851827</v>
      </c>
      <c r="L1033" s="2">
        <f t="shared" ref="L1033:L1096" si="74">IF(A1033=2012,$A$5,IF(A1033=2013,$B$5,IF(A1033=2014,$C$5,$D$5)))</f>
        <v>0.3306</v>
      </c>
      <c r="M1033" s="13">
        <f t="shared" ref="M1033:M1096" si="75">1/(1+EXP(-(SUMPRODUCT($A$3:$G$3,B1033:H1033)+$H$3*H1033^2+$I$3*H1033^3+K1033+L1033)))</f>
        <v>0.91111198247089653</v>
      </c>
      <c r="N1033" s="13">
        <f t="shared" ref="N1033:N1096" si="76">I1033-M1033</f>
        <v>8.8888017529103469E-2</v>
      </c>
      <c r="O1033" s="4">
        <f t="shared" ref="O1033:O1096" si="77">N1033^2</f>
        <v>7.9010796602542056E-3</v>
      </c>
    </row>
    <row r="1034" spans="1:15" x14ac:dyDescent="0.25">
      <c r="A1034" s="1">
        <f>Forecast_Data!C1028</f>
        <v>2012</v>
      </c>
      <c r="B1034" s="1">
        <v>1</v>
      </c>
      <c r="C1034" s="1">
        <f>Forecast_Data!E1028</f>
        <v>0</v>
      </c>
      <c r="D1034" s="1">
        <f>Forecast_Data!F1028</f>
        <v>0</v>
      </c>
      <c r="E1034" s="1">
        <f>Forecast_Data!G1028</f>
        <v>0</v>
      </c>
      <c r="F1034" s="1">
        <f>Forecast_Data!H1028</f>
        <v>1</v>
      </c>
      <c r="G1034" s="1">
        <f>Forecast_Data!I1028</f>
        <v>0</v>
      </c>
      <c r="H1034" s="1">
        <f>Forecast_Data!J1028</f>
        <v>29</v>
      </c>
      <c r="I1034" s="1">
        <f>Forecast_Data!K1028</f>
        <v>1</v>
      </c>
      <c r="J1034" s="1" t="str">
        <f>Forecast_Data!L1028</f>
        <v>Sebastian Janikowski</v>
      </c>
      <c r="K1034" s="2">
        <f>$U$41+(VLOOKUP(J1034,Estimates!$C$9:$F$35,4,FALSE)-$U$41)*VLOOKUP(J1034,$T$45:$Z$80,5,FALSE)</f>
        <v>14.265752823851827</v>
      </c>
      <c r="L1034" s="2">
        <f t="shared" si="74"/>
        <v>0.3306</v>
      </c>
      <c r="M1034" s="13">
        <f t="shared" si="75"/>
        <v>0.95793476057822213</v>
      </c>
      <c r="N1034" s="13">
        <f t="shared" si="76"/>
        <v>4.2065239421777867E-2</v>
      </c>
      <c r="O1034" s="4">
        <f t="shared" si="77"/>
        <v>1.7694843676114948E-3</v>
      </c>
    </row>
    <row r="1035" spans="1:15" x14ac:dyDescent="0.25">
      <c r="A1035" s="1">
        <f>Forecast_Data!C1029</f>
        <v>2012</v>
      </c>
      <c r="B1035" s="1">
        <v>1</v>
      </c>
      <c r="C1035" s="1">
        <f>Forecast_Data!E1029</f>
        <v>0</v>
      </c>
      <c r="D1035" s="1">
        <f>Forecast_Data!F1029</f>
        <v>0</v>
      </c>
      <c r="E1035" s="1">
        <f>Forecast_Data!G1029</f>
        <v>0</v>
      </c>
      <c r="F1035" s="1">
        <f>Forecast_Data!H1029</f>
        <v>1</v>
      </c>
      <c r="G1035" s="1">
        <f>Forecast_Data!I1029</f>
        <v>0</v>
      </c>
      <c r="H1035" s="1">
        <f>Forecast_Data!J1029</f>
        <v>32</v>
      </c>
      <c r="I1035" s="1">
        <f>Forecast_Data!K1029</f>
        <v>1</v>
      </c>
      <c r="J1035" s="1" t="str">
        <f>Forecast_Data!L1029</f>
        <v>Sebastian Janikowski</v>
      </c>
      <c r="K1035" s="2">
        <f>$U$41+(VLOOKUP(J1035,Estimates!$C$9:$F$35,4,FALSE)-$U$41)*VLOOKUP(J1035,$T$45:$Z$80,5,FALSE)</f>
        <v>14.265752823851827</v>
      </c>
      <c r="L1035" s="2">
        <f t="shared" si="74"/>
        <v>0.3306</v>
      </c>
      <c r="M1035" s="13">
        <f t="shared" si="75"/>
        <v>0.93669625074270146</v>
      </c>
      <c r="N1035" s="13">
        <f t="shared" si="76"/>
        <v>6.3303749257298536E-2</v>
      </c>
      <c r="O1035" s="4">
        <f t="shared" si="77"/>
        <v>4.0073646700309251E-3</v>
      </c>
    </row>
    <row r="1036" spans="1:15" x14ac:dyDescent="0.25">
      <c r="A1036" s="1">
        <f>Forecast_Data!C1030</f>
        <v>2012</v>
      </c>
      <c r="B1036" s="1">
        <v>1</v>
      </c>
      <c r="C1036" s="1">
        <f>Forecast_Data!E1030</f>
        <v>0</v>
      </c>
      <c r="D1036" s="1">
        <f>Forecast_Data!F1030</f>
        <v>0</v>
      </c>
      <c r="E1036" s="1">
        <f>Forecast_Data!G1030</f>
        <v>0</v>
      </c>
      <c r="F1036" s="1">
        <f>Forecast_Data!H1030</f>
        <v>0</v>
      </c>
      <c r="G1036" s="1">
        <f>Forecast_Data!I1030</f>
        <v>0</v>
      </c>
      <c r="H1036" s="1">
        <f>Forecast_Data!J1030</f>
        <v>32</v>
      </c>
      <c r="I1036" s="1">
        <f>Forecast_Data!K1030</f>
        <v>1</v>
      </c>
      <c r="J1036" s="1" t="str">
        <f>Forecast_Data!L1030</f>
        <v>Sebastian Janikowski</v>
      </c>
      <c r="K1036" s="2">
        <f>$U$41+(VLOOKUP(J1036,Estimates!$C$9:$F$35,4,FALSE)-$U$41)*VLOOKUP(J1036,$T$45:$Z$80,5,FALSE)</f>
        <v>14.265752823851827</v>
      </c>
      <c r="L1036" s="2">
        <f t="shared" si="74"/>
        <v>0.3306</v>
      </c>
      <c r="M1036" s="13">
        <f t="shared" si="75"/>
        <v>0.94918354104054348</v>
      </c>
      <c r="N1036" s="13">
        <f t="shared" si="76"/>
        <v>5.0816458959456523E-2</v>
      </c>
      <c r="O1036" s="4">
        <f t="shared" si="77"/>
        <v>2.5823125011781292E-3</v>
      </c>
    </row>
    <row r="1037" spans="1:15" x14ac:dyDescent="0.25">
      <c r="A1037" s="1">
        <f>Forecast_Data!C1031</f>
        <v>2012</v>
      </c>
      <c r="B1037" s="1">
        <v>1</v>
      </c>
      <c r="C1037" s="1">
        <f>Forecast_Data!E1031</f>
        <v>0</v>
      </c>
      <c r="D1037" s="1">
        <f>Forecast_Data!F1031</f>
        <v>0</v>
      </c>
      <c r="E1037" s="1">
        <f>Forecast_Data!G1031</f>
        <v>0</v>
      </c>
      <c r="F1037" s="1">
        <f>Forecast_Data!H1031</f>
        <v>0</v>
      </c>
      <c r="G1037" s="1">
        <f>Forecast_Data!I1031</f>
        <v>0</v>
      </c>
      <c r="H1037" s="1">
        <f>Forecast_Data!J1031</f>
        <v>47</v>
      </c>
      <c r="I1037" s="1">
        <f>Forecast_Data!K1031</f>
        <v>1</v>
      </c>
      <c r="J1037" s="1" t="str">
        <f>Forecast_Data!L1031</f>
        <v>Sebastian Janikowski</v>
      </c>
      <c r="K1037" s="2">
        <f>$U$41+(VLOOKUP(J1037,Estimates!$C$9:$F$35,4,FALSE)-$U$41)*VLOOKUP(J1037,$T$45:$Z$80,5,FALSE)</f>
        <v>14.265752823851827</v>
      </c>
      <c r="L1037" s="2">
        <f t="shared" si="74"/>
        <v>0.3306</v>
      </c>
      <c r="M1037" s="13">
        <f t="shared" si="75"/>
        <v>0.79509071098342143</v>
      </c>
      <c r="N1037" s="13">
        <f t="shared" si="76"/>
        <v>0.20490928901657857</v>
      </c>
      <c r="O1037" s="4">
        <f t="shared" si="77"/>
        <v>4.1987816725279722E-2</v>
      </c>
    </row>
    <row r="1038" spans="1:15" x14ac:dyDescent="0.25">
      <c r="A1038" s="1">
        <f>Forecast_Data!C1032</f>
        <v>2012</v>
      </c>
      <c r="B1038" s="1">
        <v>1</v>
      </c>
      <c r="C1038" s="1">
        <f>Forecast_Data!E1032</f>
        <v>0</v>
      </c>
      <c r="D1038" s="1">
        <f>Forecast_Data!F1032</f>
        <v>0</v>
      </c>
      <c r="E1038" s="1">
        <f>Forecast_Data!G1032</f>
        <v>0</v>
      </c>
      <c r="F1038" s="1">
        <f>Forecast_Data!H1032</f>
        <v>1</v>
      </c>
      <c r="G1038" s="1">
        <f>Forecast_Data!I1032</f>
        <v>0</v>
      </c>
      <c r="H1038" s="1">
        <f>Forecast_Data!J1032</f>
        <v>40</v>
      </c>
      <c r="I1038" s="1">
        <f>Forecast_Data!K1032</f>
        <v>1</v>
      </c>
      <c r="J1038" s="1" t="str">
        <f>Forecast_Data!L1032</f>
        <v>Sebastian Janikowski</v>
      </c>
      <c r="K1038" s="2">
        <f>$U$41+(VLOOKUP(J1038,Estimates!$C$9:$F$35,4,FALSE)-$U$41)*VLOOKUP(J1038,$T$45:$Z$80,5,FALSE)</f>
        <v>14.265752823851827</v>
      </c>
      <c r="L1038" s="2">
        <f t="shared" si="74"/>
        <v>0.3306</v>
      </c>
      <c r="M1038" s="13">
        <f t="shared" si="75"/>
        <v>0.85895116563569407</v>
      </c>
      <c r="N1038" s="13">
        <f t="shared" si="76"/>
        <v>0.14104883436430593</v>
      </c>
      <c r="O1038" s="4">
        <f t="shared" si="77"/>
        <v>1.9894773675529411E-2</v>
      </c>
    </row>
    <row r="1039" spans="1:15" x14ac:dyDescent="0.25">
      <c r="A1039" s="1">
        <f>Forecast_Data!C1033</f>
        <v>2012</v>
      </c>
      <c r="B1039" s="1">
        <v>1</v>
      </c>
      <c r="C1039" s="1">
        <f>Forecast_Data!E1033</f>
        <v>0</v>
      </c>
      <c r="D1039" s="1">
        <f>Forecast_Data!F1033</f>
        <v>1</v>
      </c>
      <c r="E1039" s="1">
        <f>Forecast_Data!G1033</f>
        <v>0</v>
      </c>
      <c r="F1039" s="1">
        <f>Forecast_Data!H1033</f>
        <v>0</v>
      </c>
      <c r="G1039" s="1">
        <f>Forecast_Data!I1033</f>
        <v>0</v>
      </c>
      <c r="H1039" s="1">
        <f>Forecast_Data!J1033</f>
        <v>55</v>
      </c>
      <c r="I1039" s="1">
        <f>Forecast_Data!K1033</f>
        <v>1</v>
      </c>
      <c r="J1039" s="1" t="str">
        <f>Forecast_Data!L1033</f>
        <v>Sebastian Janikowski</v>
      </c>
      <c r="K1039" s="2">
        <f>$U$41+(VLOOKUP(J1039,Estimates!$C$9:$F$35,4,FALSE)-$U$41)*VLOOKUP(J1039,$T$45:$Z$80,5,FALSE)</f>
        <v>14.265752823851827</v>
      </c>
      <c r="L1039" s="2">
        <f t="shared" si="74"/>
        <v>0.3306</v>
      </c>
      <c r="M1039" s="13">
        <f t="shared" si="75"/>
        <v>0.49955045535206993</v>
      </c>
      <c r="N1039" s="13">
        <f t="shared" si="76"/>
        <v>0.50044954464793001</v>
      </c>
      <c r="O1039" s="4">
        <f t="shared" si="77"/>
        <v>0.25044974673832049</v>
      </c>
    </row>
    <row r="1040" spans="1:15" x14ac:dyDescent="0.25">
      <c r="A1040" s="1">
        <f>Forecast_Data!C1034</f>
        <v>2012</v>
      </c>
      <c r="B1040" s="1">
        <v>1</v>
      </c>
      <c r="C1040" s="1">
        <f>Forecast_Data!E1034</f>
        <v>0</v>
      </c>
      <c r="D1040" s="1">
        <f>Forecast_Data!F1034</f>
        <v>0</v>
      </c>
      <c r="E1040" s="1">
        <f>Forecast_Data!G1034</f>
        <v>1</v>
      </c>
      <c r="F1040" s="1">
        <f>Forecast_Data!H1034</f>
        <v>1</v>
      </c>
      <c r="G1040" s="1">
        <f>Forecast_Data!I1034</f>
        <v>0</v>
      </c>
      <c r="H1040" s="1">
        <f>Forecast_Data!J1034</f>
        <v>51</v>
      </c>
      <c r="I1040" s="1">
        <f>Forecast_Data!K1034</f>
        <v>1</v>
      </c>
      <c r="J1040" s="1" t="str">
        <f>Forecast_Data!L1034</f>
        <v>Sebastian Janikowski</v>
      </c>
      <c r="K1040" s="2">
        <f>$U$41+(VLOOKUP(J1040,Estimates!$C$9:$F$35,4,FALSE)-$U$41)*VLOOKUP(J1040,$T$45:$Z$80,5,FALSE)</f>
        <v>14.265752823851827</v>
      </c>
      <c r="L1040" s="2">
        <f t="shared" si="74"/>
        <v>0.3306</v>
      </c>
      <c r="M1040" s="13">
        <f t="shared" si="75"/>
        <v>0.61638609767827268</v>
      </c>
      <c r="N1040" s="13">
        <f t="shared" si="76"/>
        <v>0.38361390232172732</v>
      </c>
      <c r="O1040" s="4">
        <f t="shared" si="77"/>
        <v>0.14715962605450375</v>
      </c>
    </row>
    <row r="1041" spans="1:15" x14ac:dyDescent="0.25">
      <c r="A1041" s="1">
        <f>Forecast_Data!C1035</f>
        <v>2012</v>
      </c>
      <c r="B1041" s="1">
        <v>1</v>
      </c>
      <c r="C1041" s="1">
        <f>Forecast_Data!E1035</f>
        <v>0</v>
      </c>
      <c r="D1041" s="1">
        <f>Forecast_Data!F1035</f>
        <v>0</v>
      </c>
      <c r="E1041" s="1">
        <f>Forecast_Data!G1035</f>
        <v>1</v>
      </c>
      <c r="F1041" s="1">
        <f>Forecast_Data!H1035</f>
        <v>1</v>
      </c>
      <c r="G1041" s="1">
        <f>Forecast_Data!I1035</f>
        <v>0</v>
      </c>
      <c r="H1041" s="1">
        <f>Forecast_Data!J1035</f>
        <v>61</v>
      </c>
      <c r="I1041" s="1">
        <f>Forecast_Data!K1035</f>
        <v>0</v>
      </c>
      <c r="J1041" s="1" t="str">
        <f>Forecast_Data!L1035</f>
        <v>Sebastian Janikowski</v>
      </c>
      <c r="K1041" s="2">
        <f>$U$41+(VLOOKUP(J1041,Estimates!$C$9:$F$35,4,FALSE)-$U$41)*VLOOKUP(J1041,$T$45:$Z$80,5,FALSE)</f>
        <v>14.265752823851827</v>
      </c>
      <c r="L1041" s="2">
        <f t="shared" si="74"/>
        <v>0.3306</v>
      </c>
      <c r="M1041" s="13">
        <f t="shared" si="75"/>
        <v>0.23628039380538227</v>
      </c>
      <c r="N1041" s="13">
        <f t="shared" si="76"/>
        <v>-0.23628039380538227</v>
      </c>
      <c r="O1041" s="4">
        <f t="shared" si="77"/>
        <v>5.5828424496826526E-2</v>
      </c>
    </row>
    <row r="1042" spans="1:15" x14ac:dyDescent="0.25">
      <c r="A1042" s="1">
        <f>Forecast_Data!C1036</f>
        <v>2012</v>
      </c>
      <c r="B1042" s="1">
        <v>1</v>
      </c>
      <c r="C1042" s="1">
        <f>Forecast_Data!E1036</f>
        <v>0</v>
      </c>
      <c r="D1042" s="1">
        <f>Forecast_Data!F1036</f>
        <v>0</v>
      </c>
      <c r="E1042" s="1">
        <f>Forecast_Data!G1036</f>
        <v>0</v>
      </c>
      <c r="F1042" s="1">
        <f>Forecast_Data!H1036</f>
        <v>1</v>
      </c>
      <c r="G1042" s="1">
        <f>Forecast_Data!I1036</f>
        <v>0</v>
      </c>
      <c r="H1042" s="1">
        <f>Forecast_Data!J1036</f>
        <v>20</v>
      </c>
      <c r="I1042" s="1">
        <f>Forecast_Data!K1036</f>
        <v>1</v>
      </c>
      <c r="J1042" s="1" t="str">
        <f>Forecast_Data!L1036</f>
        <v>Sebastian Janikowski</v>
      </c>
      <c r="K1042" s="2">
        <f>$U$41+(VLOOKUP(J1042,Estimates!$C$9:$F$35,4,FALSE)-$U$41)*VLOOKUP(J1042,$T$45:$Z$80,5,FALSE)</f>
        <v>14.265752823851827</v>
      </c>
      <c r="L1042" s="2">
        <f t="shared" si="74"/>
        <v>0.3306</v>
      </c>
      <c r="M1042" s="13">
        <f t="shared" si="75"/>
        <v>0.99324779597622959</v>
      </c>
      <c r="N1042" s="13">
        <f t="shared" si="76"/>
        <v>6.752204023770414E-3</v>
      </c>
      <c r="O1042" s="4">
        <f t="shared" si="77"/>
        <v>4.5592259178621368E-5</v>
      </c>
    </row>
    <row r="1043" spans="1:15" x14ac:dyDescent="0.25">
      <c r="A1043" s="1">
        <f>Forecast_Data!C1037</f>
        <v>2012</v>
      </c>
      <c r="B1043" s="1">
        <v>1</v>
      </c>
      <c r="C1043" s="1">
        <f>Forecast_Data!E1037</f>
        <v>0</v>
      </c>
      <c r="D1043" s="1">
        <f>Forecast_Data!F1037</f>
        <v>0</v>
      </c>
      <c r="E1043" s="1">
        <f>Forecast_Data!G1037</f>
        <v>0</v>
      </c>
      <c r="F1043" s="1">
        <f>Forecast_Data!H1037</f>
        <v>1</v>
      </c>
      <c r="G1043" s="1">
        <f>Forecast_Data!I1037</f>
        <v>0</v>
      </c>
      <c r="H1043" s="1">
        <f>Forecast_Data!J1037</f>
        <v>50</v>
      </c>
      <c r="I1043" s="1">
        <f>Forecast_Data!K1037</f>
        <v>1</v>
      </c>
      <c r="J1043" s="1" t="str">
        <f>Forecast_Data!L1037</f>
        <v>Sebastian Janikowski</v>
      </c>
      <c r="K1043" s="2">
        <f>$U$41+(VLOOKUP(J1043,Estimates!$C$9:$F$35,4,FALSE)-$U$41)*VLOOKUP(J1043,$T$45:$Z$80,5,FALSE)</f>
        <v>14.265752823851827</v>
      </c>
      <c r="L1043" s="2">
        <f t="shared" si="74"/>
        <v>0.3306</v>
      </c>
      <c r="M1043" s="13">
        <f t="shared" si="75"/>
        <v>0.68865841237878933</v>
      </c>
      <c r="N1043" s="13">
        <f t="shared" si="76"/>
        <v>0.31134158762121067</v>
      </c>
      <c r="O1043" s="4">
        <f t="shared" si="77"/>
        <v>9.6933584182495994E-2</v>
      </c>
    </row>
    <row r="1044" spans="1:15" x14ac:dyDescent="0.25">
      <c r="A1044" s="1">
        <f>Forecast_Data!C1038</f>
        <v>2012</v>
      </c>
      <c r="B1044" s="1">
        <v>1</v>
      </c>
      <c r="C1044" s="1">
        <f>Forecast_Data!E1038</f>
        <v>0</v>
      </c>
      <c r="D1044" s="1">
        <f>Forecast_Data!F1038</f>
        <v>0</v>
      </c>
      <c r="E1044" s="1">
        <f>Forecast_Data!G1038</f>
        <v>0</v>
      </c>
      <c r="F1044" s="1">
        <f>Forecast_Data!H1038</f>
        <v>1</v>
      </c>
      <c r="G1044" s="1">
        <f>Forecast_Data!I1038</f>
        <v>0</v>
      </c>
      <c r="H1044" s="1">
        <f>Forecast_Data!J1038</f>
        <v>51</v>
      </c>
      <c r="I1044" s="1">
        <f>Forecast_Data!K1038</f>
        <v>0</v>
      </c>
      <c r="J1044" s="1" t="str">
        <f>Forecast_Data!L1038</f>
        <v>Sebastian Janikowski</v>
      </c>
      <c r="K1044" s="2">
        <f>$U$41+(VLOOKUP(J1044,Estimates!$C$9:$F$35,4,FALSE)-$U$41)*VLOOKUP(J1044,$T$45:$Z$80,5,FALSE)</f>
        <v>14.265752823851827</v>
      </c>
      <c r="L1044" s="2">
        <f t="shared" si="74"/>
        <v>0.3306</v>
      </c>
      <c r="M1044" s="13">
        <f t="shared" si="75"/>
        <v>0.66245443106182322</v>
      </c>
      <c r="N1044" s="13">
        <f t="shared" si="76"/>
        <v>-0.66245443106182322</v>
      </c>
      <c r="O1044" s="4">
        <f t="shared" si="77"/>
        <v>0.43884587323344387</v>
      </c>
    </row>
    <row r="1045" spans="1:15" x14ac:dyDescent="0.25">
      <c r="A1045" s="1">
        <f>Forecast_Data!C1039</f>
        <v>2012</v>
      </c>
      <c r="B1045" s="1">
        <v>1</v>
      </c>
      <c r="C1045" s="1">
        <f>Forecast_Data!E1039</f>
        <v>0</v>
      </c>
      <c r="D1045" s="1">
        <f>Forecast_Data!F1039</f>
        <v>0</v>
      </c>
      <c r="E1045" s="1">
        <f>Forecast_Data!G1039</f>
        <v>0</v>
      </c>
      <c r="F1045" s="1">
        <f>Forecast_Data!H1039</f>
        <v>1</v>
      </c>
      <c r="G1045" s="1">
        <f>Forecast_Data!I1039</f>
        <v>0</v>
      </c>
      <c r="H1045" s="1">
        <f>Forecast_Data!J1039</f>
        <v>57</v>
      </c>
      <c r="I1045" s="1">
        <f>Forecast_Data!K1039</f>
        <v>1</v>
      </c>
      <c r="J1045" s="1" t="str">
        <f>Forecast_Data!L1039</f>
        <v>Sebastian Janikowski</v>
      </c>
      <c r="K1045" s="2">
        <f>$U$41+(VLOOKUP(J1045,Estimates!$C$9:$F$35,4,FALSE)-$U$41)*VLOOKUP(J1045,$T$45:$Z$80,5,FALSE)</f>
        <v>14.265752823851827</v>
      </c>
      <c r="L1045" s="2">
        <f t="shared" si="74"/>
        <v>0.3306</v>
      </c>
      <c r="M1045" s="13">
        <f t="shared" si="75"/>
        <v>0.45110231882270779</v>
      </c>
      <c r="N1045" s="13">
        <f t="shared" si="76"/>
        <v>0.54889768117729221</v>
      </c>
      <c r="O1045" s="4">
        <f t="shared" si="77"/>
        <v>0.30128866440180835</v>
      </c>
    </row>
    <row r="1046" spans="1:15" x14ac:dyDescent="0.25">
      <c r="A1046" s="1">
        <f>Forecast_Data!C1040</f>
        <v>2012</v>
      </c>
      <c r="B1046" s="1">
        <v>1</v>
      </c>
      <c r="C1046" s="1">
        <f>Forecast_Data!E1040</f>
        <v>0</v>
      </c>
      <c r="D1046" s="1">
        <f>Forecast_Data!F1040</f>
        <v>0</v>
      </c>
      <c r="E1046" s="1">
        <f>Forecast_Data!G1040</f>
        <v>0</v>
      </c>
      <c r="F1046" s="1">
        <f>Forecast_Data!H1040</f>
        <v>1</v>
      </c>
      <c r="G1046" s="1">
        <f>Forecast_Data!I1040</f>
        <v>0</v>
      </c>
      <c r="H1046" s="1">
        <f>Forecast_Data!J1040</f>
        <v>30</v>
      </c>
      <c r="I1046" s="1">
        <f>Forecast_Data!K1040</f>
        <v>1</v>
      </c>
      <c r="J1046" s="1" t="str">
        <f>Forecast_Data!L1040</f>
        <v>Sebastian Janikowski</v>
      </c>
      <c r="K1046" s="2">
        <f>$U$41+(VLOOKUP(J1046,Estimates!$C$9:$F$35,4,FALSE)-$U$41)*VLOOKUP(J1046,$T$45:$Z$80,5,FALSE)</f>
        <v>14.265752823851827</v>
      </c>
      <c r="L1046" s="2">
        <f t="shared" si="74"/>
        <v>0.3306</v>
      </c>
      <c r="M1046" s="13">
        <f t="shared" si="75"/>
        <v>0.95136571485972221</v>
      </c>
      <c r="N1046" s="13">
        <f t="shared" si="76"/>
        <v>4.8634285140277789E-2</v>
      </c>
      <c r="O1046" s="4">
        <f t="shared" si="77"/>
        <v>2.3652936911058449E-3</v>
      </c>
    </row>
    <row r="1047" spans="1:15" x14ac:dyDescent="0.25">
      <c r="A1047" s="1">
        <f>Forecast_Data!C1041</f>
        <v>2012</v>
      </c>
      <c r="B1047" s="1">
        <v>1</v>
      </c>
      <c r="C1047" s="1">
        <f>Forecast_Data!E1041</f>
        <v>0</v>
      </c>
      <c r="D1047" s="1">
        <f>Forecast_Data!F1041</f>
        <v>0</v>
      </c>
      <c r="E1047" s="1">
        <f>Forecast_Data!G1041</f>
        <v>0</v>
      </c>
      <c r="F1047" s="1">
        <f>Forecast_Data!H1041</f>
        <v>1</v>
      </c>
      <c r="G1047" s="1">
        <f>Forecast_Data!I1041</f>
        <v>0</v>
      </c>
      <c r="H1047" s="1">
        <f>Forecast_Data!J1041</f>
        <v>41</v>
      </c>
      <c r="I1047" s="1">
        <f>Forecast_Data!K1041</f>
        <v>1</v>
      </c>
      <c r="J1047" s="1" t="str">
        <f>Forecast_Data!L1041</f>
        <v>Sebastian Janikowski</v>
      </c>
      <c r="K1047" s="2">
        <f>$U$41+(VLOOKUP(J1047,Estimates!$C$9:$F$35,4,FALSE)-$U$41)*VLOOKUP(J1047,$T$45:$Z$80,5,FALSE)</f>
        <v>14.265752823851827</v>
      </c>
      <c r="L1047" s="2">
        <f t="shared" si="74"/>
        <v>0.3306</v>
      </c>
      <c r="M1047" s="13">
        <f t="shared" si="75"/>
        <v>0.8468208778004862</v>
      </c>
      <c r="N1047" s="13">
        <f t="shared" si="76"/>
        <v>0.1531791221995138</v>
      </c>
      <c r="O1047" s="4">
        <f t="shared" si="77"/>
        <v>2.3463843477813578E-2</v>
      </c>
    </row>
    <row r="1048" spans="1:15" x14ac:dyDescent="0.25">
      <c r="A1048" s="1">
        <f>Forecast_Data!C1042</f>
        <v>2012</v>
      </c>
      <c r="B1048" s="1">
        <v>1</v>
      </c>
      <c r="C1048" s="1">
        <f>Forecast_Data!E1042</f>
        <v>0</v>
      </c>
      <c r="D1048" s="1">
        <f>Forecast_Data!F1042</f>
        <v>0</v>
      </c>
      <c r="E1048" s="1">
        <f>Forecast_Data!G1042</f>
        <v>0</v>
      </c>
      <c r="F1048" s="1">
        <f>Forecast_Data!H1042</f>
        <v>1</v>
      </c>
      <c r="G1048" s="1">
        <f>Forecast_Data!I1042</f>
        <v>0</v>
      </c>
      <c r="H1048" s="1">
        <f>Forecast_Data!J1042</f>
        <v>21</v>
      </c>
      <c r="I1048" s="1">
        <f>Forecast_Data!K1042</f>
        <v>1</v>
      </c>
      <c r="J1048" s="1" t="str">
        <f>Forecast_Data!L1042</f>
        <v>Sebastian Janikowski</v>
      </c>
      <c r="K1048" s="2">
        <f>$U$41+(VLOOKUP(J1048,Estimates!$C$9:$F$35,4,FALSE)-$U$41)*VLOOKUP(J1048,$T$45:$Z$80,5,FALSE)</f>
        <v>14.265752823851827</v>
      </c>
      <c r="L1048" s="2">
        <f t="shared" si="74"/>
        <v>0.3306</v>
      </c>
      <c r="M1048" s="13">
        <f t="shared" si="75"/>
        <v>0.99126145544654032</v>
      </c>
      <c r="N1048" s="13">
        <f t="shared" si="76"/>
        <v>8.7385445534596817E-3</v>
      </c>
      <c r="O1048" s="4">
        <f t="shared" si="77"/>
        <v>7.6362160912799875E-5</v>
      </c>
    </row>
    <row r="1049" spans="1:15" x14ac:dyDescent="0.25">
      <c r="A1049" s="1">
        <f>Forecast_Data!C1043</f>
        <v>2012</v>
      </c>
      <c r="B1049" s="1">
        <v>1</v>
      </c>
      <c r="C1049" s="1">
        <f>Forecast_Data!E1043</f>
        <v>0</v>
      </c>
      <c r="D1049" s="1">
        <f>Forecast_Data!F1043</f>
        <v>0</v>
      </c>
      <c r="E1049" s="1">
        <f>Forecast_Data!G1043</f>
        <v>0</v>
      </c>
      <c r="F1049" s="1">
        <f>Forecast_Data!H1043</f>
        <v>1</v>
      </c>
      <c r="G1049" s="1">
        <f>Forecast_Data!I1043</f>
        <v>0</v>
      </c>
      <c r="H1049" s="1">
        <f>Forecast_Data!J1043</f>
        <v>31</v>
      </c>
      <c r="I1049" s="1">
        <f>Forecast_Data!K1043</f>
        <v>1</v>
      </c>
      <c r="J1049" s="1" t="str">
        <f>Forecast_Data!L1043</f>
        <v>Sebastian Janikowski</v>
      </c>
      <c r="K1049" s="2">
        <f>$U$41+(VLOOKUP(J1049,Estimates!$C$9:$F$35,4,FALSE)-$U$41)*VLOOKUP(J1049,$T$45:$Z$80,5,FALSE)</f>
        <v>14.265752823851827</v>
      </c>
      <c r="L1049" s="2">
        <f t="shared" si="74"/>
        <v>0.3306</v>
      </c>
      <c r="M1049" s="13">
        <f t="shared" si="75"/>
        <v>0.94428020342076835</v>
      </c>
      <c r="N1049" s="13">
        <f t="shared" si="76"/>
        <v>5.5719796579231651E-2</v>
      </c>
      <c r="O1049" s="4">
        <f t="shared" si="77"/>
        <v>3.104695730830955E-3</v>
      </c>
    </row>
    <row r="1050" spans="1:15" x14ac:dyDescent="0.25">
      <c r="A1050" s="1">
        <f>Forecast_Data!C1044</f>
        <v>2013</v>
      </c>
      <c r="B1050" s="1">
        <v>1</v>
      </c>
      <c r="C1050" s="1">
        <f>Forecast_Data!E1044</f>
        <v>0</v>
      </c>
      <c r="D1050" s="1">
        <f>Forecast_Data!F1044</f>
        <v>0</v>
      </c>
      <c r="E1050" s="1">
        <f>Forecast_Data!G1044</f>
        <v>1</v>
      </c>
      <c r="F1050" s="1">
        <f>Forecast_Data!H1044</f>
        <v>1</v>
      </c>
      <c r="G1050" s="1">
        <f>Forecast_Data!I1044</f>
        <v>0</v>
      </c>
      <c r="H1050" s="1">
        <f>Forecast_Data!J1044</f>
        <v>35</v>
      </c>
      <c r="I1050" s="1">
        <f>Forecast_Data!K1044</f>
        <v>0</v>
      </c>
      <c r="J1050" s="1" t="str">
        <f>Forecast_Data!L1044</f>
        <v>Sebastian Janikowski</v>
      </c>
      <c r="K1050" s="2">
        <f>$U$41+(VLOOKUP(J1050,Estimates!$C$9:$F$35,4,FALSE)-$U$41)*VLOOKUP(J1050,$T$45:$Z$80,5,FALSE)</f>
        <v>14.265752823851827</v>
      </c>
      <c r="L1050" s="2">
        <f t="shared" si="74"/>
        <v>0.37260000000000004</v>
      </c>
      <c r="M1050" s="13">
        <f t="shared" si="75"/>
        <v>0.89745618945196692</v>
      </c>
      <c r="N1050" s="13">
        <f t="shared" si="76"/>
        <v>-0.89745618945196692</v>
      </c>
      <c r="O1050" s="4">
        <f t="shared" si="77"/>
        <v>0.80542761198564472</v>
      </c>
    </row>
    <row r="1051" spans="1:15" x14ac:dyDescent="0.25">
      <c r="A1051" s="1">
        <f>Forecast_Data!C1045</f>
        <v>2013</v>
      </c>
      <c r="B1051" s="1">
        <v>1</v>
      </c>
      <c r="C1051" s="1">
        <f>Forecast_Data!E1045</f>
        <v>0</v>
      </c>
      <c r="D1051" s="1">
        <f>Forecast_Data!F1045</f>
        <v>0</v>
      </c>
      <c r="E1051" s="1">
        <f>Forecast_Data!G1045</f>
        <v>1</v>
      </c>
      <c r="F1051" s="1">
        <f>Forecast_Data!H1045</f>
        <v>1</v>
      </c>
      <c r="G1051" s="1">
        <f>Forecast_Data!I1045</f>
        <v>0</v>
      </c>
      <c r="H1051" s="1">
        <f>Forecast_Data!J1045</f>
        <v>46</v>
      </c>
      <c r="I1051" s="1">
        <f>Forecast_Data!K1045</f>
        <v>1</v>
      </c>
      <c r="J1051" s="1" t="str">
        <f>Forecast_Data!L1045</f>
        <v>Sebastian Janikowski</v>
      </c>
      <c r="K1051" s="2">
        <f>$U$41+(VLOOKUP(J1051,Estimates!$C$9:$F$35,4,FALSE)-$U$41)*VLOOKUP(J1051,$T$45:$Z$80,5,FALSE)</f>
        <v>14.265752823851827</v>
      </c>
      <c r="L1051" s="2">
        <f t="shared" si="74"/>
        <v>0.37260000000000004</v>
      </c>
      <c r="M1051" s="13">
        <f t="shared" si="75"/>
        <v>0.74402649759589468</v>
      </c>
      <c r="N1051" s="13">
        <f t="shared" si="76"/>
        <v>0.25597350240410532</v>
      </c>
      <c r="O1051" s="4">
        <f t="shared" si="77"/>
        <v>6.552243393302451E-2</v>
      </c>
    </row>
    <row r="1052" spans="1:15" x14ac:dyDescent="0.25">
      <c r="A1052" s="1">
        <f>Forecast_Data!C1046</f>
        <v>2013</v>
      </c>
      <c r="B1052" s="1">
        <v>1</v>
      </c>
      <c r="C1052" s="1">
        <f>Forecast_Data!E1046</f>
        <v>0</v>
      </c>
      <c r="D1052" s="1">
        <f>Forecast_Data!F1046</f>
        <v>0</v>
      </c>
      <c r="E1052" s="1">
        <f>Forecast_Data!G1046</f>
        <v>1</v>
      </c>
      <c r="F1052" s="1">
        <f>Forecast_Data!H1046</f>
        <v>1</v>
      </c>
      <c r="G1052" s="1">
        <f>Forecast_Data!I1046</f>
        <v>0</v>
      </c>
      <c r="H1052" s="1">
        <f>Forecast_Data!J1046</f>
        <v>30</v>
      </c>
      <c r="I1052" s="1">
        <f>Forecast_Data!K1046</f>
        <v>1</v>
      </c>
      <c r="J1052" s="1" t="str">
        <f>Forecast_Data!L1046</f>
        <v>Sebastian Janikowski</v>
      </c>
      <c r="K1052" s="2">
        <f>$U$41+(VLOOKUP(J1052,Estimates!$C$9:$F$35,4,FALSE)-$U$41)*VLOOKUP(J1052,$T$45:$Z$80,5,FALSE)</f>
        <v>14.265752823851827</v>
      </c>
      <c r="L1052" s="2">
        <f t="shared" si="74"/>
        <v>0.37260000000000004</v>
      </c>
      <c r="M1052" s="13">
        <f t="shared" si="75"/>
        <v>0.94351064970887799</v>
      </c>
      <c r="N1052" s="13">
        <f t="shared" si="76"/>
        <v>5.6489350291122009E-2</v>
      </c>
      <c r="O1052" s="4">
        <f t="shared" si="77"/>
        <v>3.1910466963130861E-3</v>
      </c>
    </row>
    <row r="1053" spans="1:15" x14ac:dyDescent="0.25">
      <c r="A1053" s="1">
        <f>Forecast_Data!C1047</f>
        <v>2013</v>
      </c>
      <c r="B1053" s="1">
        <v>1</v>
      </c>
      <c r="C1053" s="1">
        <f>Forecast_Data!E1047</f>
        <v>0</v>
      </c>
      <c r="D1053" s="1">
        <f>Forecast_Data!F1047</f>
        <v>0</v>
      </c>
      <c r="E1053" s="1">
        <f>Forecast_Data!G1047</f>
        <v>1</v>
      </c>
      <c r="F1053" s="1">
        <f>Forecast_Data!H1047</f>
        <v>1</v>
      </c>
      <c r="G1053" s="1">
        <f>Forecast_Data!I1047</f>
        <v>0</v>
      </c>
      <c r="H1053" s="1">
        <f>Forecast_Data!J1047</f>
        <v>29</v>
      </c>
      <c r="I1053" s="1">
        <f>Forecast_Data!K1047</f>
        <v>1</v>
      </c>
      <c r="J1053" s="1" t="str">
        <f>Forecast_Data!L1047</f>
        <v>Sebastian Janikowski</v>
      </c>
      <c r="K1053" s="2">
        <f>$U$41+(VLOOKUP(J1053,Estimates!$C$9:$F$35,4,FALSE)-$U$41)*VLOOKUP(J1053,$T$45:$Z$80,5,FALSE)</f>
        <v>14.265752823851827</v>
      </c>
      <c r="L1053" s="2">
        <f t="shared" si="74"/>
        <v>0.37260000000000004</v>
      </c>
      <c r="M1053" s="13">
        <f t="shared" si="75"/>
        <v>0.95108613123632135</v>
      </c>
      <c r="N1053" s="13">
        <f t="shared" si="76"/>
        <v>4.8913868763678647E-2</v>
      </c>
      <c r="O1053" s="4">
        <f t="shared" si="77"/>
        <v>2.3925665574303775E-3</v>
      </c>
    </row>
    <row r="1054" spans="1:15" x14ac:dyDescent="0.25">
      <c r="A1054" s="1">
        <f>Forecast_Data!C1048</f>
        <v>2013</v>
      </c>
      <c r="B1054" s="1">
        <v>1</v>
      </c>
      <c r="C1054" s="1">
        <f>Forecast_Data!E1048</f>
        <v>0</v>
      </c>
      <c r="D1054" s="1">
        <f>Forecast_Data!F1048</f>
        <v>0</v>
      </c>
      <c r="E1054" s="1">
        <f>Forecast_Data!G1048</f>
        <v>1</v>
      </c>
      <c r="F1054" s="1">
        <f>Forecast_Data!H1048</f>
        <v>1</v>
      </c>
      <c r="G1054" s="1">
        <f>Forecast_Data!I1048</f>
        <v>0</v>
      </c>
      <c r="H1054" s="1">
        <f>Forecast_Data!J1048</f>
        <v>29</v>
      </c>
      <c r="I1054" s="1">
        <f>Forecast_Data!K1048</f>
        <v>1</v>
      </c>
      <c r="J1054" s="1" t="str">
        <f>Forecast_Data!L1048</f>
        <v>Sebastian Janikowski</v>
      </c>
      <c r="K1054" s="2">
        <f>$U$41+(VLOOKUP(J1054,Estimates!$C$9:$F$35,4,FALSE)-$U$41)*VLOOKUP(J1054,$T$45:$Z$80,5,FALSE)</f>
        <v>14.265752823851827</v>
      </c>
      <c r="L1054" s="2">
        <f t="shared" si="74"/>
        <v>0.37260000000000004</v>
      </c>
      <c r="M1054" s="13">
        <f t="shared" si="75"/>
        <v>0.95108613123632135</v>
      </c>
      <c r="N1054" s="13">
        <f t="shared" si="76"/>
        <v>4.8913868763678647E-2</v>
      </c>
      <c r="O1054" s="4">
        <f t="shared" si="77"/>
        <v>2.3925665574303775E-3</v>
      </c>
    </row>
    <row r="1055" spans="1:15" x14ac:dyDescent="0.25">
      <c r="A1055" s="1">
        <f>Forecast_Data!C1049</f>
        <v>2013</v>
      </c>
      <c r="B1055" s="1">
        <v>1</v>
      </c>
      <c r="C1055" s="1">
        <f>Forecast_Data!E1049</f>
        <v>0</v>
      </c>
      <c r="D1055" s="1">
        <f>Forecast_Data!F1049</f>
        <v>0</v>
      </c>
      <c r="E1055" s="1">
        <f>Forecast_Data!G1049</f>
        <v>1</v>
      </c>
      <c r="F1055" s="1">
        <f>Forecast_Data!H1049</f>
        <v>1</v>
      </c>
      <c r="G1055" s="1">
        <f>Forecast_Data!I1049</f>
        <v>0</v>
      </c>
      <c r="H1055" s="1">
        <f>Forecast_Data!J1049</f>
        <v>52</v>
      </c>
      <c r="I1055" s="1">
        <f>Forecast_Data!K1049</f>
        <v>0</v>
      </c>
      <c r="J1055" s="1" t="str">
        <f>Forecast_Data!L1049</f>
        <v>Sebastian Janikowski</v>
      </c>
      <c r="K1055" s="2">
        <f>$U$41+(VLOOKUP(J1055,Estimates!$C$9:$F$35,4,FALSE)-$U$41)*VLOOKUP(J1055,$T$45:$Z$80,5,FALSE)</f>
        <v>14.265752823851827</v>
      </c>
      <c r="L1055" s="2">
        <f t="shared" si="74"/>
        <v>0.37260000000000004</v>
      </c>
      <c r="M1055" s="13">
        <f t="shared" si="75"/>
        <v>0.59640681787824024</v>
      </c>
      <c r="N1055" s="13">
        <f t="shared" si="76"/>
        <v>-0.59640681787824024</v>
      </c>
      <c r="O1055" s="4">
        <f t="shared" si="77"/>
        <v>0.35570109241164843</v>
      </c>
    </row>
    <row r="1056" spans="1:15" x14ac:dyDescent="0.25">
      <c r="A1056" s="1">
        <f>Forecast_Data!C1050</f>
        <v>2013</v>
      </c>
      <c r="B1056" s="1">
        <v>1</v>
      </c>
      <c r="C1056" s="1">
        <f>Forecast_Data!E1050</f>
        <v>0</v>
      </c>
      <c r="D1056" s="1">
        <f>Forecast_Data!F1050</f>
        <v>0</v>
      </c>
      <c r="E1056" s="1">
        <f>Forecast_Data!G1050</f>
        <v>0</v>
      </c>
      <c r="F1056" s="1">
        <f>Forecast_Data!H1050</f>
        <v>1</v>
      </c>
      <c r="G1056" s="1">
        <f>Forecast_Data!I1050</f>
        <v>0</v>
      </c>
      <c r="H1056" s="1">
        <f>Forecast_Data!J1050</f>
        <v>47</v>
      </c>
      <c r="I1056" s="1">
        <f>Forecast_Data!K1050</f>
        <v>1</v>
      </c>
      <c r="J1056" s="1" t="str">
        <f>Forecast_Data!L1050</f>
        <v>Sebastian Janikowski</v>
      </c>
      <c r="K1056" s="2">
        <f>$U$41+(VLOOKUP(J1056,Estimates!$C$9:$F$35,4,FALSE)-$U$41)*VLOOKUP(J1056,$T$45:$Z$80,5,FALSE)</f>
        <v>14.265752823851827</v>
      </c>
      <c r="L1056" s="2">
        <f t="shared" si="74"/>
        <v>0.37260000000000004</v>
      </c>
      <c r="M1056" s="13">
        <f t="shared" si="75"/>
        <v>0.76222581467855166</v>
      </c>
      <c r="N1056" s="13">
        <f t="shared" si="76"/>
        <v>0.23777418532144834</v>
      </c>
      <c r="O1056" s="4">
        <f t="shared" si="77"/>
        <v>5.6536563205278459E-2</v>
      </c>
    </row>
    <row r="1057" spans="1:15" x14ac:dyDescent="0.25">
      <c r="A1057" s="1">
        <f>Forecast_Data!C1051</f>
        <v>2013</v>
      </c>
      <c r="B1057" s="1">
        <v>1</v>
      </c>
      <c r="C1057" s="1">
        <f>Forecast_Data!E1051</f>
        <v>0</v>
      </c>
      <c r="D1057" s="1">
        <f>Forecast_Data!F1051</f>
        <v>0</v>
      </c>
      <c r="E1057" s="1">
        <f>Forecast_Data!G1051</f>
        <v>0</v>
      </c>
      <c r="F1057" s="1">
        <f>Forecast_Data!H1051</f>
        <v>1</v>
      </c>
      <c r="G1057" s="1">
        <f>Forecast_Data!I1051</f>
        <v>0</v>
      </c>
      <c r="H1057" s="1">
        <f>Forecast_Data!J1051</f>
        <v>50</v>
      </c>
      <c r="I1057" s="1">
        <f>Forecast_Data!K1051</f>
        <v>1</v>
      </c>
      <c r="J1057" s="1" t="str">
        <f>Forecast_Data!L1051</f>
        <v>Sebastian Janikowski</v>
      </c>
      <c r="K1057" s="2">
        <f>$U$41+(VLOOKUP(J1057,Estimates!$C$9:$F$35,4,FALSE)-$U$41)*VLOOKUP(J1057,$T$45:$Z$80,5,FALSE)</f>
        <v>14.265752823851827</v>
      </c>
      <c r="L1057" s="2">
        <f t="shared" si="74"/>
        <v>0.37260000000000004</v>
      </c>
      <c r="M1057" s="13">
        <f t="shared" si="75"/>
        <v>0.69759145308717063</v>
      </c>
      <c r="N1057" s="13">
        <f t="shared" si="76"/>
        <v>0.30240854691282937</v>
      </c>
      <c r="O1057" s="4">
        <f t="shared" si="77"/>
        <v>9.1450929245928916E-2</v>
      </c>
    </row>
    <row r="1058" spans="1:15" x14ac:dyDescent="0.25">
      <c r="A1058" s="1">
        <f>Forecast_Data!C1052</f>
        <v>2013</v>
      </c>
      <c r="B1058" s="1">
        <v>1</v>
      </c>
      <c r="C1058" s="1">
        <f>Forecast_Data!E1052</f>
        <v>0</v>
      </c>
      <c r="D1058" s="1">
        <f>Forecast_Data!F1052</f>
        <v>0</v>
      </c>
      <c r="E1058" s="1">
        <f>Forecast_Data!G1052</f>
        <v>0</v>
      </c>
      <c r="F1058" s="1">
        <f>Forecast_Data!H1052</f>
        <v>1</v>
      </c>
      <c r="G1058" s="1">
        <f>Forecast_Data!I1052</f>
        <v>0</v>
      </c>
      <c r="H1058" s="1">
        <f>Forecast_Data!J1052</f>
        <v>51</v>
      </c>
      <c r="I1058" s="1">
        <f>Forecast_Data!K1052</f>
        <v>0</v>
      </c>
      <c r="J1058" s="1" t="str">
        <f>Forecast_Data!L1052</f>
        <v>Sebastian Janikowski</v>
      </c>
      <c r="K1058" s="2">
        <f>$U$41+(VLOOKUP(J1058,Estimates!$C$9:$F$35,4,FALSE)-$U$41)*VLOOKUP(J1058,$T$45:$Z$80,5,FALSE)</f>
        <v>14.265752823851827</v>
      </c>
      <c r="L1058" s="2">
        <f t="shared" si="74"/>
        <v>0.37260000000000004</v>
      </c>
      <c r="M1058" s="13">
        <f t="shared" si="75"/>
        <v>0.6717809836562787</v>
      </c>
      <c r="N1058" s="13">
        <f t="shared" si="76"/>
        <v>-0.6717809836562787</v>
      </c>
      <c r="O1058" s="4">
        <f t="shared" si="77"/>
        <v>0.45128969000219737</v>
      </c>
    </row>
    <row r="1059" spans="1:15" x14ac:dyDescent="0.25">
      <c r="A1059" s="1">
        <f>Forecast_Data!C1053</f>
        <v>2013</v>
      </c>
      <c r="B1059" s="1">
        <v>1</v>
      </c>
      <c r="C1059" s="1">
        <f>Forecast_Data!E1053</f>
        <v>0</v>
      </c>
      <c r="D1059" s="1">
        <f>Forecast_Data!F1053</f>
        <v>0</v>
      </c>
      <c r="E1059" s="1">
        <f>Forecast_Data!G1053</f>
        <v>0</v>
      </c>
      <c r="F1059" s="1">
        <f>Forecast_Data!H1053</f>
        <v>1</v>
      </c>
      <c r="G1059" s="1">
        <f>Forecast_Data!I1053</f>
        <v>0</v>
      </c>
      <c r="H1059" s="1">
        <f>Forecast_Data!J1053</f>
        <v>24</v>
      </c>
      <c r="I1059" s="1">
        <f>Forecast_Data!K1053</f>
        <v>1</v>
      </c>
      <c r="J1059" s="1" t="str">
        <f>Forecast_Data!L1053</f>
        <v>Sebastian Janikowski</v>
      </c>
      <c r="K1059" s="2">
        <f>$U$41+(VLOOKUP(J1059,Estimates!$C$9:$F$35,4,FALSE)-$U$41)*VLOOKUP(J1059,$T$45:$Z$80,5,FALSE)</f>
        <v>14.265752823851827</v>
      </c>
      <c r="L1059" s="2">
        <f t="shared" si="74"/>
        <v>0.37260000000000004</v>
      </c>
      <c r="M1059" s="13">
        <f t="shared" si="75"/>
        <v>0.98336477996371929</v>
      </c>
      <c r="N1059" s="13">
        <f t="shared" si="76"/>
        <v>1.6635220036280707E-2</v>
      </c>
      <c r="O1059" s="4">
        <f t="shared" si="77"/>
        <v>2.7673054565547506E-4</v>
      </c>
    </row>
    <row r="1060" spans="1:15" x14ac:dyDescent="0.25">
      <c r="A1060" s="1">
        <f>Forecast_Data!C1054</f>
        <v>2013</v>
      </c>
      <c r="B1060" s="1">
        <v>1</v>
      </c>
      <c r="C1060" s="1">
        <f>Forecast_Data!E1054</f>
        <v>0</v>
      </c>
      <c r="D1060" s="1">
        <f>Forecast_Data!F1054</f>
        <v>0</v>
      </c>
      <c r="E1060" s="1">
        <f>Forecast_Data!G1054</f>
        <v>0</v>
      </c>
      <c r="F1060" s="1">
        <f>Forecast_Data!H1054</f>
        <v>1</v>
      </c>
      <c r="G1060" s="1">
        <f>Forecast_Data!I1054</f>
        <v>0</v>
      </c>
      <c r="H1060" s="1">
        <f>Forecast_Data!J1054</f>
        <v>53</v>
      </c>
      <c r="I1060" s="1">
        <f>Forecast_Data!K1054</f>
        <v>1</v>
      </c>
      <c r="J1060" s="1" t="str">
        <f>Forecast_Data!L1054</f>
        <v>Sebastian Janikowski</v>
      </c>
      <c r="K1060" s="2">
        <f>$U$41+(VLOOKUP(J1060,Estimates!$C$9:$F$35,4,FALSE)-$U$41)*VLOOKUP(J1060,$T$45:$Z$80,5,FALSE)</f>
        <v>14.265752823851827</v>
      </c>
      <c r="L1060" s="2">
        <f t="shared" si="74"/>
        <v>0.37260000000000004</v>
      </c>
      <c r="M1060" s="13">
        <f t="shared" si="75"/>
        <v>0.61253826295606839</v>
      </c>
      <c r="N1060" s="13">
        <f t="shared" si="76"/>
        <v>0.38746173704393161</v>
      </c>
      <c r="O1060" s="4">
        <f t="shared" si="77"/>
        <v>0.1501265976731008</v>
      </c>
    </row>
    <row r="1061" spans="1:15" x14ac:dyDescent="0.25">
      <c r="A1061" s="1">
        <f>Forecast_Data!C1055</f>
        <v>2013</v>
      </c>
      <c r="B1061" s="1">
        <v>1</v>
      </c>
      <c r="C1061" s="1">
        <f>Forecast_Data!E1055</f>
        <v>0</v>
      </c>
      <c r="D1061" s="1">
        <f>Forecast_Data!F1055</f>
        <v>1</v>
      </c>
      <c r="E1061" s="1">
        <f>Forecast_Data!G1055</f>
        <v>1</v>
      </c>
      <c r="F1061" s="1">
        <f>Forecast_Data!H1055</f>
        <v>0</v>
      </c>
      <c r="G1061" s="1">
        <f>Forecast_Data!I1055</f>
        <v>0</v>
      </c>
      <c r="H1061" s="1">
        <f>Forecast_Data!J1055</f>
        <v>33</v>
      </c>
      <c r="I1061" s="1">
        <f>Forecast_Data!K1055</f>
        <v>1</v>
      </c>
      <c r="J1061" s="1" t="str">
        <f>Forecast_Data!L1055</f>
        <v>Sebastian Janikowski</v>
      </c>
      <c r="K1061" s="2">
        <f>$U$41+(VLOOKUP(J1061,Estimates!$C$9:$F$35,4,FALSE)-$U$41)*VLOOKUP(J1061,$T$45:$Z$80,5,FALSE)</f>
        <v>14.265752823851827</v>
      </c>
      <c r="L1061" s="2">
        <f t="shared" si="74"/>
        <v>0.37260000000000004</v>
      </c>
      <c r="M1061" s="13">
        <f t="shared" si="75"/>
        <v>0.90706781822644567</v>
      </c>
      <c r="N1061" s="13">
        <f t="shared" si="76"/>
        <v>9.2932181773554334E-2</v>
      </c>
      <c r="O1061" s="4">
        <f t="shared" si="77"/>
        <v>8.6363904091929442E-3</v>
      </c>
    </row>
    <row r="1062" spans="1:15" x14ac:dyDescent="0.25">
      <c r="A1062" s="1">
        <f>Forecast_Data!C1056</f>
        <v>2013</v>
      </c>
      <c r="B1062" s="1">
        <v>1</v>
      </c>
      <c r="C1062" s="1">
        <f>Forecast_Data!E1056</f>
        <v>0</v>
      </c>
      <c r="D1062" s="1">
        <f>Forecast_Data!F1056</f>
        <v>1</v>
      </c>
      <c r="E1062" s="1">
        <f>Forecast_Data!G1056</f>
        <v>1</v>
      </c>
      <c r="F1062" s="1">
        <f>Forecast_Data!H1056</f>
        <v>0</v>
      </c>
      <c r="G1062" s="1">
        <f>Forecast_Data!I1056</f>
        <v>0</v>
      </c>
      <c r="H1062" s="1">
        <f>Forecast_Data!J1056</f>
        <v>24</v>
      </c>
      <c r="I1062" s="1">
        <f>Forecast_Data!K1056</f>
        <v>1</v>
      </c>
      <c r="J1062" s="1" t="str">
        <f>Forecast_Data!L1056</f>
        <v>Sebastian Janikowski</v>
      </c>
      <c r="K1062" s="2">
        <f>$U$41+(VLOOKUP(J1062,Estimates!$C$9:$F$35,4,FALSE)-$U$41)*VLOOKUP(J1062,$T$45:$Z$80,5,FALSE)</f>
        <v>14.265752823851827</v>
      </c>
      <c r="L1062" s="2">
        <f t="shared" si="74"/>
        <v>0.37260000000000004</v>
      </c>
      <c r="M1062" s="13">
        <f t="shared" si="75"/>
        <v>0.97702152167869682</v>
      </c>
      <c r="N1062" s="13">
        <f t="shared" si="76"/>
        <v>2.2978478321303175E-2</v>
      </c>
      <c r="O1062" s="4">
        <f t="shared" si="77"/>
        <v>5.2801046596259997E-4</v>
      </c>
    </row>
    <row r="1063" spans="1:15" x14ac:dyDescent="0.25">
      <c r="A1063" s="1">
        <f>Forecast_Data!C1057</f>
        <v>2013</v>
      </c>
      <c r="B1063" s="1">
        <v>1</v>
      </c>
      <c r="C1063" s="1">
        <f>Forecast_Data!E1057</f>
        <v>0</v>
      </c>
      <c r="D1063" s="1">
        <f>Forecast_Data!F1057</f>
        <v>0</v>
      </c>
      <c r="E1063" s="1">
        <f>Forecast_Data!G1057</f>
        <v>0</v>
      </c>
      <c r="F1063" s="1">
        <f>Forecast_Data!H1057</f>
        <v>1</v>
      </c>
      <c r="G1063" s="1">
        <f>Forecast_Data!I1057</f>
        <v>0</v>
      </c>
      <c r="H1063" s="1">
        <f>Forecast_Data!J1057</f>
        <v>52</v>
      </c>
      <c r="I1063" s="1">
        <f>Forecast_Data!K1057</f>
        <v>1</v>
      </c>
      <c r="J1063" s="1" t="str">
        <f>Forecast_Data!L1057</f>
        <v>Sebastian Janikowski</v>
      </c>
      <c r="K1063" s="2">
        <f>$U$41+(VLOOKUP(J1063,Estimates!$C$9:$F$35,4,FALSE)-$U$41)*VLOOKUP(J1063,$T$45:$Z$80,5,FALSE)</f>
        <v>14.265752823851827</v>
      </c>
      <c r="L1063" s="2">
        <f t="shared" si="74"/>
        <v>0.37260000000000004</v>
      </c>
      <c r="M1063" s="13">
        <f t="shared" si="75"/>
        <v>0.64348672143433816</v>
      </c>
      <c r="N1063" s="13">
        <f t="shared" si="76"/>
        <v>0.35651327856566184</v>
      </c>
      <c r="O1063" s="4">
        <f t="shared" si="77"/>
        <v>0.12710171779363719</v>
      </c>
    </row>
    <row r="1064" spans="1:15" x14ac:dyDescent="0.25">
      <c r="A1064" s="1">
        <f>Forecast_Data!C1058</f>
        <v>2013</v>
      </c>
      <c r="B1064" s="1">
        <v>1</v>
      </c>
      <c r="C1064" s="1">
        <f>Forecast_Data!E1058</f>
        <v>0</v>
      </c>
      <c r="D1064" s="1">
        <f>Forecast_Data!F1058</f>
        <v>0</v>
      </c>
      <c r="E1064" s="1">
        <f>Forecast_Data!G1058</f>
        <v>0</v>
      </c>
      <c r="F1064" s="1">
        <f>Forecast_Data!H1058</f>
        <v>1</v>
      </c>
      <c r="G1064" s="1">
        <f>Forecast_Data!I1058</f>
        <v>0</v>
      </c>
      <c r="H1064" s="1">
        <f>Forecast_Data!J1058</f>
        <v>48</v>
      </c>
      <c r="I1064" s="1">
        <f>Forecast_Data!K1058</f>
        <v>1</v>
      </c>
      <c r="J1064" s="1" t="str">
        <f>Forecast_Data!L1058</f>
        <v>Sebastian Janikowski</v>
      </c>
      <c r="K1064" s="2">
        <f>$U$41+(VLOOKUP(J1064,Estimates!$C$9:$F$35,4,FALSE)-$U$41)*VLOOKUP(J1064,$T$45:$Z$80,5,FALSE)</f>
        <v>14.265752823851827</v>
      </c>
      <c r="L1064" s="2">
        <f t="shared" si="74"/>
        <v>0.37260000000000004</v>
      </c>
      <c r="M1064" s="13">
        <f t="shared" si="75"/>
        <v>0.74259372905613041</v>
      </c>
      <c r="N1064" s="13">
        <f t="shared" si="76"/>
        <v>0.25740627094386959</v>
      </c>
      <c r="O1064" s="4">
        <f t="shared" si="77"/>
        <v>6.6257988321228797E-2</v>
      </c>
    </row>
    <row r="1065" spans="1:15" x14ac:dyDescent="0.25">
      <c r="A1065" s="1">
        <f>Forecast_Data!C1059</f>
        <v>2013</v>
      </c>
      <c r="B1065" s="1">
        <v>1</v>
      </c>
      <c r="C1065" s="1">
        <f>Forecast_Data!E1059</f>
        <v>0</v>
      </c>
      <c r="D1065" s="1">
        <f>Forecast_Data!F1059</f>
        <v>0</v>
      </c>
      <c r="E1065" s="1">
        <f>Forecast_Data!G1059</f>
        <v>0</v>
      </c>
      <c r="F1065" s="1">
        <f>Forecast_Data!H1059</f>
        <v>1</v>
      </c>
      <c r="G1065" s="1">
        <f>Forecast_Data!I1059</f>
        <v>0</v>
      </c>
      <c r="H1065" s="1">
        <f>Forecast_Data!J1059</f>
        <v>24</v>
      </c>
      <c r="I1065" s="1">
        <f>Forecast_Data!K1059</f>
        <v>1</v>
      </c>
      <c r="J1065" s="1" t="str">
        <f>Forecast_Data!L1059</f>
        <v>Sebastian Janikowski</v>
      </c>
      <c r="K1065" s="2">
        <f>$U$41+(VLOOKUP(J1065,Estimates!$C$9:$F$35,4,FALSE)-$U$41)*VLOOKUP(J1065,$T$45:$Z$80,5,FALSE)</f>
        <v>14.265752823851827</v>
      </c>
      <c r="L1065" s="2">
        <f t="shared" si="74"/>
        <v>0.37260000000000004</v>
      </c>
      <c r="M1065" s="13">
        <f t="shared" si="75"/>
        <v>0.98336477996371929</v>
      </c>
      <c r="N1065" s="13">
        <f t="shared" si="76"/>
        <v>1.6635220036280707E-2</v>
      </c>
      <c r="O1065" s="4">
        <f t="shared" si="77"/>
        <v>2.7673054565547506E-4</v>
      </c>
    </row>
    <row r="1066" spans="1:15" x14ac:dyDescent="0.25">
      <c r="A1066" s="1">
        <f>Forecast_Data!C1060</f>
        <v>2013</v>
      </c>
      <c r="B1066" s="1">
        <v>1</v>
      </c>
      <c r="C1066" s="1">
        <f>Forecast_Data!E1060</f>
        <v>0</v>
      </c>
      <c r="D1066" s="1">
        <f>Forecast_Data!F1060</f>
        <v>0</v>
      </c>
      <c r="E1066" s="1">
        <f>Forecast_Data!G1060</f>
        <v>0</v>
      </c>
      <c r="F1066" s="1">
        <f>Forecast_Data!H1060</f>
        <v>1</v>
      </c>
      <c r="G1066" s="1">
        <f>Forecast_Data!I1060</f>
        <v>0</v>
      </c>
      <c r="H1066" s="1">
        <f>Forecast_Data!J1060</f>
        <v>32</v>
      </c>
      <c r="I1066" s="1">
        <f>Forecast_Data!K1060</f>
        <v>0</v>
      </c>
      <c r="J1066" s="1" t="str">
        <f>Forecast_Data!L1060</f>
        <v>Sebastian Janikowski</v>
      </c>
      <c r="K1066" s="2">
        <f>$U$41+(VLOOKUP(J1066,Estimates!$C$9:$F$35,4,FALSE)-$U$41)*VLOOKUP(J1066,$T$45:$Z$80,5,FALSE)</f>
        <v>14.265752823851827</v>
      </c>
      <c r="L1066" s="2">
        <f t="shared" si="74"/>
        <v>0.37260000000000004</v>
      </c>
      <c r="M1066" s="13">
        <f t="shared" si="75"/>
        <v>0.93914149071625608</v>
      </c>
      <c r="N1066" s="13">
        <f t="shared" si="76"/>
        <v>-0.93914149071625608</v>
      </c>
      <c r="O1066" s="4">
        <f t="shared" si="77"/>
        <v>0.88198673958475171</v>
      </c>
    </row>
    <row r="1067" spans="1:15" x14ac:dyDescent="0.25">
      <c r="A1067" s="1">
        <f>Forecast_Data!C1061</f>
        <v>2013</v>
      </c>
      <c r="B1067" s="1">
        <v>1</v>
      </c>
      <c r="C1067" s="1">
        <f>Forecast_Data!E1061</f>
        <v>0</v>
      </c>
      <c r="D1067" s="1">
        <f>Forecast_Data!F1061</f>
        <v>0</v>
      </c>
      <c r="E1067" s="1">
        <f>Forecast_Data!G1061</f>
        <v>0</v>
      </c>
      <c r="F1067" s="1">
        <f>Forecast_Data!H1061</f>
        <v>1</v>
      </c>
      <c r="G1067" s="1">
        <f>Forecast_Data!I1061</f>
        <v>0</v>
      </c>
      <c r="H1067" s="1">
        <f>Forecast_Data!J1061</f>
        <v>48</v>
      </c>
      <c r="I1067" s="1">
        <f>Forecast_Data!K1061</f>
        <v>0</v>
      </c>
      <c r="J1067" s="1" t="str">
        <f>Forecast_Data!L1061</f>
        <v>Sebastian Janikowski</v>
      </c>
      <c r="K1067" s="2">
        <f>$U$41+(VLOOKUP(J1067,Estimates!$C$9:$F$35,4,FALSE)-$U$41)*VLOOKUP(J1067,$T$45:$Z$80,5,FALSE)</f>
        <v>14.265752823851827</v>
      </c>
      <c r="L1067" s="2">
        <f t="shared" si="74"/>
        <v>0.37260000000000004</v>
      </c>
      <c r="M1067" s="13">
        <f t="shared" si="75"/>
        <v>0.74259372905613041</v>
      </c>
      <c r="N1067" s="13">
        <f t="shared" si="76"/>
        <v>-0.74259372905613041</v>
      </c>
      <c r="O1067" s="4">
        <f t="shared" si="77"/>
        <v>0.55144544643348958</v>
      </c>
    </row>
    <row r="1068" spans="1:15" x14ac:dyDescent="0.25">
      <c r="A1068" s="1">
        <f>Forecast_Data!C1062</f>
        <v>2013</v>
      </c>
      <c r="B1068" s="1">
        <v>1</v>
      </c>
      <c r="C1068" s="1">
        <f>Forecast_Data!E1062</f>
        <v>0</v>
      </c>
      <c r="D1068" s="1">
        <f>Forecast_Data!F1062</f>
        <v>0</v>
      </c>
      <c r="E1068" s="1">
        <f>Forecast_Data!G1062</f>
        <v>0</v>
      </c>
      <c r="F1068" s="1">
        <f>Forecast_Data!H1062</f>
        <v>1</v>
      </c>
      <c r="G1068" s="1">
        <f>Forecast_Data!I1062</f>
        <v>0</v>
      </c>
      <c r="H1068" s="1">
        <f>Forecast_Data!J1062</f>
        <v>42</v>
      </c>
      <c r="I1068" s="1">
        <f>Forecast_Data!K1062</f>
        <v>1</v>
      </c>
      <c r="J1068" s="1" t="str">
        <f>Forecast_Data!L1062</f>
        <v>Sebastian Janikowski</v>
      </c>
      <c r="K1068" s="2">
        <f>$U$41+(VLOOKUP(J1068,Estimates!$C$9:$F$35,4,FALSE)-$U$41)*VLOOKUP(J1068,$T$45:$Z$80,5,FALSE)</f>
        <v>14.265752823851827</v>
      </c>
      <c r="L1068" s="2">
        <f t="shared" si="74"/>
        <v>0.37260000000000004</v>
      </c>
      <c r="M1068" s="13">
        <f t="shared" si="75"/>
        <v>0.83970063104339143</v>
      </c>
      <c r="N1068" s="13">
        <f t="shared" si="76"/>
        <v>0.16029936895660857</v>
      </c>
      <c r="O1068" s="4">
        <f t="shared" si="77"/>
        <v>2.5695887687886922E-2</v>
      </c>
    </row>
    <row r="1069" spans="1:15" x14ac:dyDescent="0.25">
      <c r="A1069" s="1">
        <f>Forecast_Data!C1063</f>
        <v>2013</v>
      </c>
      <c r="B1069" s="1">
        <v>1</v>
      </c>
      <c r="C1069" s="1">
        <f>Forecast_Data!E1063</f>
        <v>0</v>
      </c>
      <c r="D1069" s="1">
        <f>Forecast_Data!F1063</f>
        <v>1</v>
      </c>
      <c r="E1069" s="1">
        <f>Forecast_Data!G1063</f>
        <v>0</v>
      </c>
      <c r="F1069" s="1">
        <f>Forecast_Data!H1063</f>
        <v>0</v>
      </c>
      <c r="G1069" s="1">
        <f>Forecast_Data!I1063</f>
        <v>0</v>
      </c>
      <c r="H1069" s="1">
        <f>Forecast_Data!J1063</f>
        <v>52</v>
      </c>
      <c r="I1069" s="1">
        <f>Forecast_Data!K1063</f>
        <v>0</v>
      </c>
      <c r="J1069" s="1" t="str">
        <f>Forecast_Data!L1063</f>
        <v>Sebastian Janikowski</v>
      </c>
      <c r="K1069" s="2">
        <f>$U$41+(VLOOKUP(J1069,Estimates!$C$9:$F$35,4,FALSE)-$U$41)*VLOOKUP(J1069,$T$45:$Z$80,5,FALSE)</f>
        <v>14.265752823851827</v>
      </c>
      <c r="L1069" s="2">
        <f t="shared" si="74"/>
        <v>0.37260000000000004</v>
      </c>
      <c r="M1069" s="13">
        <f t="shared" si="75"/>
        <v>0.61326010909128148</v>
      </c>
      <c r="N1069" s="13">
        <f t="shared" si="76"/>
        <v>-0.61326010909128148</v>
      </c>
      <c r="O1069" s="4">
        <f t="shared" si="77"/>
        <v>0.37608796140265044</v>
      </c>
    </row>
    <row r="1070" spans="1:15" x14ac:dyDescent="0.25">
      <c r="A1070" s="1">
        <f>Forecast_Data!C1064</f>
        <v>2013</v>
      </c>
      <c r="B1070" s="1">
        <v>1</v>
      </c>
      <c r="C1070" s="1">
        <f>Forecast_Data!E1064</f>
        <v>0</v>
      </c>
      <c r="D1070" s="1">
        <f>Forecast_Data!F1064</f>
        <v>1</v>
      </c>
      <c r="E1070" s="1">
        <f>Forecast_Data!G1064</f>
        <v>0</v>
      </c>
      <c r="F1070" s="1">
        <f>Forecast_Data!H1064</f>
        <v>0</v>
      </c>
      <c r="G1070" s="1">
        <f>Forecast_Data!I1064</f>
        <v>0</v>
      </c>
      <c r="H1070" s="1">
        <f>Forecast_Data!J1064</f>
        <v>41</v>
      </c>
      <c r="I1070" s="1">
        <f>Forecast_Data!K1064</f>
        <v>1</v>
      </c>
      <c r="J1070" s="1" t="str">
        <f>Forecast_Data!L1064</f>
        <v>Sebastian Janikowski</v>
      </c>
      <c r="K1070" s="2">
        <f>$U$41+(VLOOKUP(J1070,Estimates!$C$9:$F$35,4,FALSE)-$U$41)*VLOOKUP(J1070,$T$45:$Z$80,5,FALSE)</f>
        <v>14.265752823851827</v>
      </c>
      <c r="L1070" s="2">
        <f t="shared" si="74"/>
        <v>0.37260000000000004</v>
      </c>
      <c r="M1070" s="13">
        <f t="shared" si="75"/>
        <v>0.83512421955462146</v>
      </c>
      <c r="N1070" s="13">
        <f t="shared" si="76"/>
        <v>0.16487578044537854</v>
      </c>
      <c r="O1070" s="4">
        <f t="shared" si="77"/>
        <v>2.7184022977472667E-2</v>
      </c>
    </row>
    <row r="1071" spans="1:15" x14ac:dyDescent="0.25">
      <c r="A1071" s="1">
        <f>Forecast_Data!C1065</f>
        <v>2013</v>
      </c>
      <c r="B1071" s="1">
        <v>1</v>
      </c>
      <c r="C1071" s="1">
        <f>Forecast_Data!E1065</f>
        <v>0</v>
      </c>
      <c r="D1071" s="1">
        <f>Forecast_Data!F1065</f>
        <v>1</v>
      </c>
      <c r="E1071" s="1">
        <f>Forecast_Data!G1065</f>
        <v>0</v>
      </c>
      <c r="F1071" s="1">
        <f>Forecast_Data!H1065</f>
        <v>0</v>
      </c>
      <c r="G1071" s="1">
        <f>Forecast_Data!I1065</f>
        <v>0</v>
      </c>
      <c r="H1071" s="1">
        <f>Forecast_Data!J1065</f>
        <v>40</v>
      </c>
      <c r="I1071" s="1">
        <f>Forecast_Data!K1065</f>
        <v>1</v>
      </c>
      <c r="J1071" s="1" t="str">
        <f>Forecast_Data!L1065</f>
        <v>Sebastian Janikowski</v>
      </c>
      <c r="K1071" s="2">
        <f>$U$41+(VLOOKUP(J1071,Estimates!$C$9:$F$35,4,FALSE)-$U$41)*VLOOKUP(J1071,$T$45:$Z$80,5,FALSE)</f>
        <v>14.265752823851827</v>
      </c>
      <c r="L1071" s="2">
        <f t="shared" si="74"/>
        <v>0.37260000000000004</v>
      </c>
      <c r="M1071" s="13">
        <f t="shared" si="75"/>
        <v>0.84801452509946906</v>
      </c>
      <c r="N1071" s="13">
        <f t="shared" si="76"/>
        <v>0.15198547490053094</v>
      </c>
      <c r="O1071" s="4">
        <f t="shared" si="77"/>
        <v>2.3099584580739921E-2</v>
      </c>
    </row>
    <row r="1072" spans="1:15" x14ac:dyDescent="0.25">
      <c r="A1072" s="1">
        <f>Forecast_Data!C1066</f>
        <v>2013</v>
      </c>
      <c r="B1072" s="1">
        <v>1</v>
      </c>
      <c r="C1072" s="1">
        <f>Forecast_Data!E1066</f>
        <v>0</v>
      </c>
      <c r="D1072" s="1">
        <f>Forecast_Data!F1066</f>
        <v>0</v>
      </c>
      <c r="E1072" s="1">
        <f>Forecast_Data!G1066</f>
        <v>0</v>
      </c>
      <c r="F1072" s="1">
        <f>Forecast_Data!H1066</f>
        <v>1</v>
      </c>
      <c r="G1072" s="1">
        <f>Forecast_Data!I1066</f>
        <v>0</v>
      </c>
      <c r="H1072" s="1">
        <f>Forecast_Data!J1066</f>
        <v>34</v>
      </c>
      <c r="I1072" s="1">
        <f>Forecast_Data!K1066</f>
        <v>1</v>
      </c>
      <c r="J1072" s="1" t="str">
        <f>Forecast_Data!L1066</f>
        <v>Sebastian Janikowski</v>
      </c>
      <c r="K1072" s="2">
        <f>$U$41+(VLOOKUP(J1072,Estimates!$C$9:$F$35,4,FALSE)-$U$41)*VLOOKUP(J1072,$T$45:$Z$80,5,FALSE)</f>
        <v>14.265752823851827</v>
      </c>
      <c r="L1072" s="2">
        <f t="shared" si="74"/>
        <v>0.37260000000000004</v>
      </c>
      <c r="M1072" s="13">
        <f t="shared" si="75"/>
        <v>0.9231340437047354</v>
      </c>
      <c r="N1072" s="13">
        <f t="shared" si="76"/>
        <v>7.6865956295264604E-2</v>
      </c>
      <c r="O1072" s="4">
        <f t="shared" si="77"/>
        <v>5.9083752371855277E-3</v>
      </c>
    </row>
    <row r="1073" spans="1:15" x14ac:dyDescent="0.25">
      <c r="A1073" s="1">
        <f>Forecast_Data!C1067</f>
        <v>2013</v>
      </c>
      <c r="B1073" s="1">
        <v>1</v>
      </c>
      <c r="C1073" s="1">
        <f>Forecast_Data!E1067</f>
        <v>0</v>
      </c>
      <c r="D1073" s="1">
        <f>Forecast_Data!F1067</f>
        <v>0</v>
      </c>
      <c r="E1073" s="1">
        <f>Forecast_Data!G1067</f>
        <v>0</v>
      </c>
      <c r="F1073" s="1">
        <f>Forecast_Data!H1067</f>
        <v>1</v>
      </c>
      <c r="G1073" s="1">
        <f>Forecast_Data!I1067</f>
        <v>0</v>
      </c>
      <c r="H1073" s="1">
        <f>Forecast_Data!J1067</f>
        <v>20</v>
      </c>
      <c r="I1073" s="1">
        <f>Forecast_Data!K1067</f>
        <v>1</v>
      </c>
      <c r="J1073" s="1" t="str">
        <f>Forecast_Data!L1067</f>
        <v>Sebastian Janikowski</v>
      </c>
      <c r="K1073" s="2">
        <f>$U$41+(VLOOKUP(J1073,Estimates!$C$9:$F$35,4,FALSE)-$U$41)*VLOOKUP(J1073,$T$45:$Z$80,5,FALSE)</f>
        <v>14.265752823851827</v>
      </c>
      <c r="L1073" s="2">
        <f t="shared" si="74"/>
        <v>0.37260000000000004</v>
      </c>
      <c r="M1073" s="13">
        <f t="shared" si="75"/>
        <v>0.99352371701841302</v>
      </c>
      <c r="N1073" s="13">
        <f t="shared" si="76"/>
        <v>6.4762829815869782E-3</v>
      </c>
      <c r="O1073" s="4">
        <f t="shared" si="77"/>
        <v>4.1942241257593119E-5</v>
      </c>
    </row>
    <row r="1074" spans="1:15" x14ac:dyDescent="0.25">
      <c r="A1074" s="1">
        <f>Forecast_Data!C1068</f>
        <v>2013</v>
      </c>
      <c r="B1074" s="1">
        <v>1</v>
      </c>
      <c r="C1074" s="1">
        <f>Forecast_Data!E1068</f>
        <v>0</v>
      </c>
      <c r="D1074" s="1">
        <f>Forecast_Data!F1068</f>
        <v>0</v>
      </c>
      <c r="E1074" s="1">
        <f>Forecast_Data!G1068</f>
        <v>0</v>
      </c>
      <c r="F1074" s="1">
        <f>Forecast_Data!H1068</f>
        <v>1</v>
      </c>
      <c r="G1074" s="1">
        <f>Forecast_Data!I1068</f>
        <v>0</v>
      </c>
      <c r="H1074" s="1">
        <f>Forecast_Data!J1068</f>
        <v>42</v>
      </c>
      <c r="I1074" s="1">
        <f>Forecast_Data!K1068</f>
        <v>1</v>
      </c>
      <c r="J1074" s="1" t="str">
        <f>Forecast_Data!L1068</f>
        <v>Sebastian Janikowski</v>
      </c>
      <c r="K1074" s="2">
        <f>$U$41+(VLOOKUP(J1074,Estimates!$C$9:$F$35,4,FALSE)-$U$41)*VLOOKUP(J1074,$T$45:$Z$80,5,FALSE)</f>
        <v>14.265752823851827</v>
      </c>
      <c r="L1074" s="2">
        <f t="shared" si="74"/>
        <v>0.37260000000000004</v>
      </c>
      <c r="M1074" s="13">
        <f t="shared" si="75"/>
        <v>0.83970063104339143</v>
      </c>
      <c r="N1074" s="13">
        <f t="shared" si="76"/>
        <v>0.16029936895660857</v>
      </c>
      <c r="O1074" s="4">
        <f t="shared" si="77"/>
        <v>2.5695887687886922E-2</v>
      </c>
    </row>
    <row r="1075" spans="1:15" x14ac:dyDescent="0.25">
      <c r="A1075" s="1">
        <f>Forecast_Data!C1069</f>
        <v>2013</v>
      </c>
      <c r="B1075" s="1">
        <v>1</v>
      </c>
      <c r="C1075" s="1">
        <f>Forecast_Data!E1069</f>
        <v>0</v>
      </c>
      <c r="D1075" s="1">
        <f>Forecast_Data!F1069</f>
        <v>0</v>
      </c>
      <c r="E1075" s="1">
        <f>Forecast_Data!G1069</f>
        <v>0</v>
      </c>
      <c r="F1075" s="1">
        <f>Forecast_Data!H1069</f>
        <v>1</v>
      </c>
      <c r="G1075" s="1">
        <f>Forecast_Data!I1069</f>
        <v>0</v>
      </c>
      <c r="H1075" s="1">
        <f>Forecast_Data!J1069</f>
        <v>42</v>
      </c>
      <c r="I1075" s="1">
        <f>Forecast_Data!K1069</f>
        <v>0</v>
      </c>
      <c r="J1075" s="1" t="str">
        <f>Forecast_Data!L1069</f>
        <v>Sebastian Janikowski</v>
      </c>
      <c r="K1075" s="2">
        <f>$U$41+(VLOOKUP(J1075,Estimates!$C$9:$F$35,4,FALSE)-$U$41)*VLOOKUP(J1075,$T$45:$Z$80,5,FALSE)</f>
        <v>14.265752823851827</v>
      </c>
      <c r="L1075" s="2">
        <f t="shared" si="74"/>
        <v>0.37260000000000004</v>
      </c>
      <c r="M1075" s="13">
        <f t="shared" si="75"/>
        <v>0.83970063104339143</v>
      </c>
      <c r="N1075" s="13">
        <f t="shared" si="76"/>
        <v>-0.83970063104339143</v>
      </c>
      <c r="O1075" s="4">
        <f t="shared" si="77"/>
        <v>0.70509714977466975</v>
      </c>
    </row>
    <row r="1076" spans="1:15" x14ac:dyDescent="0.25">
      <c r="A1076" s="1">
        <f>Forecast_Data!C1070</f>
        <v>2014</v>
      </c>
      <c r="B1076" s="1">
        <v>1</v>
      </c>
      <c r="C1076" s="1">
        <f>Forecast_Data!E1070</f>
        <v>0</v>
      </c>
      <c r="D1076" s="1">
        <f>Forecast_Data!F1070</f>
        <v>0</v>
      </c>
      <c r="E1076" s="1">
        <f>Forecast_Data!G1070</f>
        <v>1</v>
      </c>
      <c r="F1076" s="1">
        <f>Forecast_Data!H1070</f>
        <v>0</v>
      </c>
      <c r="G1076" s="1">
        <f>Forecast_Data!I1070</f>
        <v>0</v>
      </c>
      <c r="H1076" s="1">
        <f>Forecast_Data!J1070</f>
        <v>49</v>
      </c>
      <c r="I1076" s="1">
        <f>Forecast_Data!K1070</f>
        <v>1</v>
      </c>
      <c r="J1076" s="1" t="str">
        <f>Forecast_Data!L1070</f>
        <v>Sebastian Janikowski</v>
      </c>
      <c r="K1076" s="2">
        <f>$U$41+(VLOOKUP(J1076,Estimates!$C$9:$F$35,4,FALSE)-$U$41)*VLOOKUP(J1076,$T$45:$Z$80,5,FALSE)</f>
        <v>14.265752823851827</v>
      </c>
      <c r="L1076" s="2">
        <f t="shared" si="74"/>
        <v>0.41460000000000008</v>
      </c>
      <c r="M1076" s="13">
        <f t="shared" si="75"/>
        <v>0.73594340287084703</v>
      </c>
      <c r="N1076" s="13">
        <f t="shared" si="76"/>
        <v>0.26405659712915297</v>
      </c>
      <c r="O1076" s="4">
        <f t="shared" si="77"/>
        <v>6.9725886487427793E-2</v>
      </c>
    </row>
    <row r="1077" spans="1:15" x14ac:dyDescent="0.25">
      <c r="A1077" s="1">
        <f>Forecast_Data!C1071</f>
        <v>2014</v>
      </c>
      <c r="B1077" s="1">
        <v>1</v>
      </c>
      <c r="C1077" s="1">
        <f>Forecast_Data!E1071</f>
        <v>0</v>
      </c>
      <c r="D1077" s="1">
        <f>Forecast_Data!F1071</f>
        <v>0</v>
      </c>
      <c r="E1077" s="1">
        <f>Forecast_Data!G1071</f>
        <v>1</v>
      </c>
      <c r="F1077" s="1">
        <f>Forecast_Data!H1071</f>
        <v>0</v>
      </c>
      <c r="G1077" s="1">
        <f>Forecast_Data!I1071</f>
        <v>0</v>
      </c>
      <c r="H1077" s="1">
        <f>Forecast_Data!J1071</f>
        <v>37</v>
      </c>
      <c r="I1077" s="1">
        <f>Forecast_Data!K1071</f>
        <v>1</v>
      </c>
      <c r="J1077" s="1" t="str">
        <f>Forecast_Data!L1071</f>
        <v>Sebastian Janikowski</v>
      </c>
      <c r="K1077" s="2">
        <f>$U$41+(VLOOKUP(J1077,Estimates!$C$9:$F$35,4,FALSE)-$U$41)*VLOOKUP(J1077,$T$45:$Z$80,5,FALSE)</f>
        <v>14.265752823851827</v>
      </c>
      <c r="L1077" s="2">
        <f t="shared" si="74"/>
        <v>0.41460000000000008</v>
      </c>
      <c r="M1077" s="13">
        <f t="shared" si="75"/>
        <v>0.9025400232823878</v>
      </c>
      <c r="N1077" s="13">
        <f t="shared" si="76"/>
        <v>9.7459976717612196E-2</v>
      </c>
      <c r="O1077" s="4">
        <f t="shared" si="77"/>
        <v>9.4984470617975117E-3</v>
      </c>
    </row>
    <row r="1078" spans="1:15" x14ac:dyDescent="0.25">
      <c r="A1078" s="1">
        <f>Forecast_Data!C1072</f>
        <v>2014</v>
      </c>
      <c r="B1078" s="1">
        <v>1</v>
      </c>
      <c r="C1078" s="1">
        <f>Forecast_Data!E1072</f>
        <v>0</v>
      </c>
      <c r="D1078" s="1">
        <f>Forecast_Data!F1072</f>
        <v>0</v>
      </c>
      <c r="E1078" s="1">
        <f>Forecast_Data!G1072</f>
        <v>1</v>
      </c>
      <c r="F1078" s="1">
        <f>Forecast_Data!H1072</f>
        <v>0</v>
      </c>
      <c r="G1078" s="1">
        <f>Forecast_Data!I1072</f>
        <v>0</v>
      </c>
      <c r="H1078" s="1">
        <f>Forecast_Data!J1072</f>
        <v>47</v>
      </c>
      <c r="I1078" s="1">
        <f>Forecast_Data!K1072</f>
        <v>1</v>
      </c>
      <c r="J1078" s="1" t="str">
        <f>Forecast_Data!L1072</f>
        <v>Sebastian Janikowski</v>
      </c>
      <c r="K1078" s="2">
        <f>$U$41+(VLOOKUP(J1078,Estimates!$C$9:$F$35,4,FALSE)-$U$41)*VLOOKUP(J1078,$T$45:$Z$80,5,FALSE)</f>
        <v>14.265752823851827</v>
      </c>
      <c r="L1078" s="2">
        <f t="shared" si="74"/>
        <v>0.41460000000000008</v>
      </c>
      <c r="M1078" s="13">
        <f t="shared" si="75"/>
        <v>0.77554217443679618</v>
      </c>
      <c r="N1078" s="13">
        <f t="shared" si="76"/>
        <v>0.22445782556320382</v>
      </c>
      <c r="O1078" s="4">
        <f t="shared" si="77"/>
        <v>5.0381315456561632E-2</v>
      </c>
    </row>
    <row r="1079" spans="1:15" x14ac:dyDescent="0.25">
      <c r="A1079" s="1">
        <f>Forecast_Data!C1073</f>
        <v>2014</v>
      </c>
      <c r="B1079" s="1">
        <v>1</v>
      </c>
      <c r="C1079" s="1">
        <f>Forecast_Data!E1073</f>
        <v>0</v>
      </c>
      <c r="D1079" s="1">
        <f>Forecast_Data!F1073</f>
        <v>0</v>
      </c>
      <c r="E1079" s="1">
        <f>Forecast_Data!G1073</f>
        <v>0</v>
      </c>
      <c r="F1079" s="1">
        <f>Forecast_Data!H1073</f>
        <v>1</v>
      </c>
      <c r="G1079" s="1">
        <f>Forecast_Data!I1073</f>
        <v>0</v>
      </c>
      <c r="H1079" s="1">
        <f>Forecast_Data!J1073</f>
        <v>53</v>
      </c>
      <c r="I1079" s="1">
        <f>Forecast_Data!K1073</f>
        <v>0</v>
      </c>
      <c r="J1079" s="1" t="str">
        <f>Forecast_Data!L1073</f>
        <v>Sebastian Janikowski</v>
      </c>
      <c r="K1079" s="2">
        <f>$U$41+(VLOOKUP(J1079,Estimates!$C$9:$F$35,4,FALSE)-$U$41)*VLOOKUP(J1079,$T$45:$Z$80,5,FALSE)</f>
        <v>14.265752823851827</v>
      </c>
      <c r="L1079" s="2">
        <f t="shared" si="74"/>
        <v>0.41460000000000008</v>
      </c>
      <c r="M1079" s="13">
        <f t="shared" si="75"/>
        <v>0.62245799398151092</v>
      </c>
      <c r="N1079" s="13">
        <f t="shared" si="76"/>
        <v>-0.62245799398151092</v>
      </c>
      <c r="O1079" s="4">
        <f t="shared" si="77"/>
        <v>0.38745395427148666</v>
      </c>
    </row>
    <row r="1080" spans="1:15" x14ac:dyDescent="0.25">
      <c r="A1080" s="1">
        <f>Forecast_Data!C1074</f>
        <v>2014</v>
      </c>
      <c r="B1080" s="1">
        <v>1</v>
      </c>
      <c r="C1080" s="1">
        <f>Forecast_Data!E1074</f>
        <v>0</v>
      </c>
      <c r="D1080" s="1">
        <f>Forecast_Data!F1074</f>
        <v>0</v>
      </c>
      <c r="E1080" s="1">
        <f>Forecast_Data!G1074</f>
        <v>0</v>
      </c>
      <c r="F1080" s="1">
        <f>Forecast_Data!H1074</f>
        <v>1</v>
      </c>
      <c r="G1080" s="1">
        <f>Forecast_Data!I1074</f>
        <v>0</v>
      </c>
      <c r="H1080" s="1">
        <f>Forecast_Data!J1074</f>
        <v>29</v>
      </c>
      <c r="I1080" s="1">
        <f>Forecast_Data!K1074</f>
        <v>1</v>
      </c>
      <c r="J1080" s="1" t="str">
        <f>Forecast_Data!L1074</f>
        <v>Sebastian Janikowski</v>
      </c>
      <c r="K1080" s="2">
        <f>$U$41+(VLOOKUP(J1080,Estimates!$C$9:$F$35,4,FALSE)-$U$41)*VLOOKUP(J1080,$T$45:$Z$80,5,FALSE)</f>
        <v>14.265752823851827</v>
      </c>
      <c r="L1080" s="2">
        <f t="shared" si="74"/>
        <v>0.41460000000000008</v>
      </c>
      <c r="M1080" s="13">
        <f t="shared" si="75"/>
        <v>0.96119237948558756</v>
      </c>
      <c r="N1080" s="13">
        <f t="shared" si="76"/>
        <v>3.8807620514412444E-2</v>
      </c>
      <c r="O1080" s="4">
        <f t="shared" si="77"/>
        <v>1.5060314099906455E-3</v>
      </c>
    </row>
    <row r="1081" spans="1:15" x14ac:dyDescent="0.25">
      <c r="A1081" s="1">
        <f>Forecast_Data!C1075</f>
        <v>2014</v>
      </c>
      <c r="B1081" s="1">
        <v>1</v>
      </c>
      <c r="C1081" s="1">
        <f>Forecast_Data!E1075</f>
        <v>0</v>
      </c>
      <c r="D1081" s="1">
        <f>Forecast_Data!F1075</f>
        <v>0</v>
      </c>
      <c r="E1081" s="1">
        <f>Forecast_Data!G1075</f>
        <v>0</v>
      </c>
      <c r="F1081" s="1">
        <f>Forecast_Data!H1075</f>
        <v>1</v>
      </c>
      <c r="G1081" s="1">
        <f>Forecast_Data!I1075</f>
        <v>0</v>
      </c>
      <c r="H1081" s="1">
        <f>Forecast_Data!J1075</f>
        <v>53</v>
      </c>
      <c r="I1081" s="1">
        <f>Forecast_Data!K1075</f>
        <v>1</v>
      </c>
      <c r="J1081" s="1" t="str">
        <f>Forecast_Data!L1075</f>
        <v>Sebastian Janikowski</v>
      </c>
      <c r="K1081" s="2">
        <f>$U$41+(VLOOKUP(J1081,Estimates!$C$9:$F$35,4,FALSE)-$U$41)*VLOOKUP(J1081,$T$45:$Z$80,5,FALSE)</f>
        <v>14.265752823851827</v>
      </c>
      <c r="L1081" s="2">
        <f t="shared" si="74"/>
        <v>0.41460000000000008</v>
      </c>
      <c r="M1081" s="13">
        <f t="shared" si="75"/>
        <v>0.62245799398151092</v>
      </c>
      <c r="N1081" s="13">
        <f t="shared" si="76"/>
        <v>0.37754200601848908</v>
      </c>
      <c r="O1081" s="4">
        <f t="shared" si="77"/>
        <v>0.14253796630846485</v>
      </c>
    </row>
    <row r="1082" spans="1:15" x14ac:dyDescent="0.25">
      <c r="A1082" s="1">
        <f>Forecast_Data!C1076</f>
        <v>2014</v>
      </c>
      <c r="B1082" s="1">
        <v>1</v>
      </c>
      <c r="C1082" s="1">
        <f>Forecast_Data!E1076</f>
        <v>0</v>
      </c>
      <c r="D1082" s="1">
        <f>Forecast_Data!F1076</f>
        <v>0</v>
      </c>
      <c r="E1082" s="1">
        <f>Forecast_Data!G1076</f>
        <v>1</v>
      </c>
      <c r="F1082" s="1">
        <f>Forecast_Data!H1076</f>
        <v>1</v>
      </c>
      <c r="G1082" s="1">
        <f>Forecast_Data!I1076</f>
        <v>0</v>
      </c>
      <c r="H1082" s="1">
        <f>Forecast_Data!J1076</f>
        <v>46</v>
      </c>
      <c r="I1082" s="1">
        <f>Forecast_Data!K1076</f>
        <v>1</v>
      </c>
      <c r="J1082" s="1" t="str">
        <f>Forecast_Data!L1076</f>
        <v>Sebastian Janikowski</v>
      </c>
      <c r="K1082" s="2">
        <f>$U$41+(VLOOKUP(J1082,Estimates!$C$9:$F$35,4,FALSE)-$U$41)*VLOOKUP(J1082,$T$45:$Z$80,5,FALSE)</f>
        <v>14.265752823851827</v>
      </c>
      <c r="L1082" s="2">
        <f t="shared" si="74"/>
        <v>0.41460000000000008</v>
      </c>
      <c r="M1082" s="13">
        <f t="shared" si="75"/>
        <v>0.75194314019564457</v>
      </c>
      <c r="N1082" s="13">
        <f t="shared" si="76"/>
        <v>0.24805685980435543</v>
      </c>
      <c r="O1082" s="4">
        <f t="shared" si="77"/>
        <v>6.1532205695997648E-2</v>
      </c>
    </row>
    <row r="1083" spans="1:15" x14ac:dyDescent="0.25">
      <c r="A1083" s="1">
        <f>Forecast_Data!C1077</f>
        <v>2014</v>
      </c>
      <c r="B1083" s="1">
        <v>1</v>
      </c>
      <c r="C1083" s="1">
        <f>Forecast_Data!E1077</f>
        <v>0</v>
      </c>
      <c r="D1083" s="1">
        <f>Forecast_Data!F1077</f>
        <v>0</v>
      </c>
      <c r="E1083" s="1">
        <f>Forecast_Data!G1077</f>
        <v>1</v>
      </c>
      <c r="F1083" s="1">
        <f>Forecast_Data!H1077</f>
        <v>1</v>
      </c>
      <c r="G1083" s="1">
        <f>Forecast_Data!I1077</f>
        <v>0</v>
      </c>
      <c r="H1083" s="1">
        <f>Forecast_Data!J1077</f>
        <v>38</v>
      </c>
      <c r="I1083" s="1">
        <f>Forecast_Data!K1077</f>
        <v>1</v>
      </c>
      <c r="J1083" s="1" t="str">
        <f>Forecast_Data!L1077</f>
        <v>Sebastian Janikowski</v>
      </c>
      <c r="K1083" s="2">
        <f>$U$41+(VLOOKUP(J1083,Estimates!$C$9:$F$35,4,FALSE)-$U$41)*VLOOKUP(J1083,$T$45:$Z$80,5,FALSE)</f>
        <v>14.265752823851827</v>
      </c>
      <c r="L1083" s="2">
        <f t="shared" si="74"/>
        <v>0.41460000000000008</v>
      </c>
      <c r="M1083" s="13">
        <f t="shared" si="75"/>
        <v>0.86868296324215011</v>
      </c>
      <c r="N1083" s="13">
        <f t="shared" si="76"/>
        <v>0.13131703675784989</v>
      </c>
      <c r="O1083" s="4">
        <f t="shared" si="77"/>
        <v>1.7244164142862499E-2</v>
      </c>
    </row>
    <row r="1084" spans="1:15" x14ac:dyDescent="0.25">
      <c r="A1084" s="1">
        <f>Forecast_Data!C1078</f>
        <v>2014</v>
      </c>
      <c r="B1084" s="1">
        <v>1</v>
      </c>
      <c r="C1084" s="1">
        <f>Forecast_Data!E1078</f>
        <v>1</v>
      </c>
      <c r="D1084" s="1">
        <f>Forecast_Data!F1078</f>
        <v>0</v>
      </c>
      <c r="E1084" s="1">
        <f>Forecast_Data!G1078</f>
        <v>0</v>
      </c>
      <c r="F1084" s="1">
        <f>Forecast_Data!H1078</f>
        <v>0</v>
      </c>
      <c r="G1084" s="1">
        <f>Forecast_Data!I1078</f>
        <v>0</v>
      </c>
      <c r="H1084" s="1">
        <f>Forecast_Data!J1078</f>
        <v>48</v>
      </c>
      <c r="I1084" s="1">
        <f>Forecast_Data!K1078</f>
        <v>1</v>
      </c>
      <c r="J1084" s="1" t="str">
        <f>Forecast_Data!L1078</f>
        <v>Sebastian Janikowski</v>
      </c>
      <c r="K1084" s="2">
        <f>$U$41+(VLOOKUP(J1084,Estimates!$C$9:$F$35,4,FALSE)-$U$41)*VLOOKUP(J1084,$T$45:$Z$80,5,FALSE)</f>
        <v>14.265752823851827</v>
      </c>
      <c r="L1084" s="2">
        <f t="shared" si="74"/>
        <v>0.41460000000000008</v>
      </c>
      <c r="M1084" s="13">
        <f t="shared" si="75"/>
        <v>0.73702196348900906</v>
      </c>
      <c r="N1084" s="13">
        <f t="shared" si="76"/>
        <v>0.26297803651099094</v>
      </c>
      <c r="O1084" s="4">
        <f t="shared" si="77"/>
        <v>6.9157447687176091E-2</v>
      </c>
    </row>
    <row r="1085" spans="1:15" x14ac:dyDescent="0.25">
      <c r="A1085" s="1">
        <f>Forecast_Data!C1079</f>
        <v>2014</v>
      </c>
      <c r="B1085" s="1">
        <v>1</v>
      </c>
      <c r="C1085" s="1">
        <f>Forecast_Data!E1079</f>
        <v>1</v>
      </c>
      <c r="D1085" s="1">
        <f>Forecast_Data!F1079</f>
        <v>0</v>
      </c>
      <c r="E1085" s="1">
        <f>Forecast_Data!G1079</f>
        <v>0</v>
      </c>
      <c r="F1085" s="1">
        <f>Forecast_Data!H1079</f>
        <v>0</v>
      </c>
      <c r="G1085" s="1">
        <f>Forecast_Data!I1079</f>
        <v>0</v>
      </c>
      <c r="H1085" s="1">
        <f>Forecast_Data!J1079</f>
        <v>51</v>
      </c>
      <c r="I1085" s="1">
        <f>Forecast_Data!K1079</f>
        <v>0</v>
      </c>
      <c r="J1085" s="1" t="str">
        <f>Forecast_Data!L1079</f>
        <v>Sebastian Janikowski</v>
      </c>
      <c r="K1085" s="2">
        <f>$U$41+(VLOOKUP(J1085,Estimates!$C$9:$F$35,4,FALSE)-$U$41)*VLOOKUP(J1085,$T$45:$Z$80,5,FALSE)</f>
        <v>14.265752823851827</v>
      </c>
      <c r="L1085" s="2">
        <f t="shared" si="74"/>
        <v>0.41460000000000008</v>
      </c>
      <c r="M1085" s="13">
        <f t="shared" si="75"/>
        <v>0.66536713998446428</v>
      </c>
      <c r="N1085" s="13">
        <f t="shared" si="76"/>
        <v>-0.66536713998446428</v>
      </c>
      <c r="O1085" s="4">
        <f t="shared" si="77"/>
        <v>0.44271343097110571</v>
      </c>
    </row>
    <row r="1086" spans="1:15" x14ac:dyDescent="0.25">
      <c r="A1086" s="1">
        <f>Forecast_Data!C1080</f>
        <v>2014</v>
      </c>
      <c r="B1086" s="1">
        <v>1</v>
      </c>
      <c r="C1086" s="1">
        <f>Forecast_Data!E1080</f>
        <v>0</v>
      </c>
      <c r="D1086" s="1">
        <f>Forecast_Data!F1080</f>
        <v>0</v>
      </c>
      <c r="E1086" s="1">
        <f>Forecast_Data!G1080</f>
        <v>0</v>
      </c>
      <c r="F1086" s="1">
        <f>Forecast_Data!H1080</f>
        <v>1</v>
      </c>
      <c r="G1086" s="1">
        <f>Forecast_Data!I1080</f>
        <v>0</v>
      </c>
      <c r="H1086" s="1">
        <f>Forecast_Data!J1080</f>
        <v>41</v>
      </c>
      <c r="I1086" s="1">
        <f>Forecast_Data!K1080</f>
        <v>1</v>
      </c>
      <c r="J1086" s="1" t="str">
        <f>Forecast_Data!L1080</f>
        <v>Sebastian Janikowski</v>
      </c>
      <c r="K1086" s="2">
        <f>$U$41+(VLOOKUP(J1086,Estimates!$C$9:$F$35,4,FALSE)-$U$41)*VLOOKUP(J1086,$T$45:$Z$80,5,FALSE)</f>
        <v>14.265752823851827</v>
      </c>
      <c r="L1086" s="2">
        <f t="shared" si="74"/>
        <v>0.41460000000000008</v>
      </c>
      <c r="M1086" s="13">
        <f t="shared" si="75"/>
        <v>0.85740246702102152</v>
      </c>
      <c r="N1086" s="13">
        <f t="shared" si="76"/>
        <v>0.14259753297897848</v>
      </c>
      <c r="O1086" s="4">
        <f t="shared" si="77"/>
        <v>2.0334056411690855E-2</v>
      </c>
    </row>
    <row r="1087" spans="1:15" x14ac:dyDescent="0.25">
      <c r="A1087" s="1">
        <f>Forecast_Data!C1081</f>
        <v>2014</v>
      </c>
      <c r="B1087" s="1">
        <v>1</v>
      </c>
      <c r="C1087" s="1">
        <f>Forecast_Data!E1081</f>
        <v>0</v>
      </c>
      <c r="D1087" s="1">
        <f>Forecast_Data!F1081</f>
        <v>0</v>
      </c>
      <c r="E1087" s="1">
        <f>Forecast_Data!G1081</f>
        <v>1</v>
      </c>
      <c r="F1087" s="1">
        <f>Forecast_Data!H1081</f>
        <v>1</v>
      </c>
      <c r="G1087" s="1">
        <f>Forecast_Data!I1081</f>
        <v>0</v>
      </c>
      <c r="H1087" s="1">
        <f>Forecast_Data!J1081</f>
        <v>42</v>
      </c>
      <c r="I1087" s="1">
        <f>Forecast_Data!K1081</f>
        <v>1</v>
      </c>
      <c r="J1087" s="1" t="str">
        <f>Forecast_Data!L1081</f>
        <v>Sebastian Janikowski</v>
      </c>
      <c r="K1087" s="2">
        <f>$U$41+(VLOOKUP(J1087,Estimates!$C$9:$F$35,4,FALSE)-$U$41)*VLOOKUP(J1087,$T$45:$Z$80,5,FALSE)</f>
        <v>14.265752823851827</v>
      </c>
      <c r="L1087" s="2">
        <f t="shared" si="74"/>
        <v>0.41460000000000008</v>
      </c>
      <c r="M1087" s="13">
        <f t="shared" si="75"/>
        <v>0.81727420578432075</v>
      </c>
      <c r="N1087" s="13">
        <f t="shared" si="76"/>
        <v>0.18272579421567925</v>
      </c>
      <c r="O1087" s="4">
        <f t="shared" si="77"/>
        <v>3.3388715871750761E-2</v>
      </c>
    </row>
    <row r="1088" spans="1:15" x14ac:dyDescent="0.25">
      <c r="A1088" s="1">
        <f>Forecast_Data!C1082</f>
        <v>2014</v>
      </c>
      <c r="B1088" s="1">
        <v>1</v>
      </c>
      <c r="C1088" s="1">
        <f>Forecast_Data!E1082</f>
        <v>0</v>
      </c>
      <c r="D1088" s="1">
        <f>Forecast_Data!F1082</f>
        <v>0</v>
      </c>
      <c r="E1088" s="1">
        <f>Forecast_Data!G1082</f>
        <v>1</v>
      </c>
      <c r="F1088" s="1">
        <f>Forecast_Data!H1082</f>
        <v>1</v>
      </c>
      <c r="G1088" s="1">
        <f>Forecast_Data!I1082</f>
        <v>0</v>
      </c>
      <c r="H1088" s="1">
        <f>Forecast_Data!J1082</f>
        <v>25</v>
      </c>
      <c r="I1088" s="1">
        <f>Forecast_Data!K1082</f>
        <v>1</v>
      </c>
      <c r="J1088" s="1" t="str">
        <f>Forecast_Data!L1082</f>
        <v>Sebastian Janikowski</v>
      </c>
      <c r="K1088" s="2">
        <f>$U$41+(VLOOKUP(J1088,Estimates!$C$9:$F$35,4,FALSE)-$U$41)*VLOOKUP(J1088,$T$45:$Z$80,5,FALSE)</f>
        <v>14.265752823851827</v>
      </c>
      <c r="L1088" s="2">
        <f t="shared" si="74"/>
        <v>0.41460000000000008</v>
      </c>
      <c r="M1088" s="13">
        <f t="shared" si="75"/>
        <v>0.97625799936377355</v>
      </c>
      <c r="N1088" s="13">
        <f t="shared" si="76"/>
        <v>2.3742000636226446E-2</v>
      </c>
      <c r="O1088" s="4">
        <f t="shared" si="77"/>
        <v>5.6368259421057693E-4</v>
      </c>
    </row>
    <row r="1089" spans="1:15" x14ac:dyDescent="0.25">
      <c r="A1089" s="1">
        <f>Forecast_Data!C1083</f>
        <v>2014</v>
      </c>
      <c r="B1089" s="1">
        <v>1</v>
      </c>
      <c r="C1089" s="1">
        <f>Forecast_Data!E1083</f>
        <v>0</v>
      </c>
      <c r="D1089" s="1">
        <f>Forecast_Data!F1083</f>
        <v>0</v>
      </c>
      <c r="E1089" s="1">
        <f>Forecast_Data!G1083</f>
        <v>0</v>
      </c>
      <c r="F1089" s="1">
        <f>Forecast_Data!H1083</f>
        <v>1</v>
      </c>
      <c r="G1089" s="1">
        <f>Forecast_Data!I1083</f>
        <v>0</v>
      </c>
      <c r="H1089" s="1">
        <f>Forecast_Data!J1083</f>
        <v>40</v>
      </c>
      <c r="I1089" s="1">
        <f>Forecast_Data!K1083</f>
        <v>1</v>
      </c>
      <c r="J1089" s="1" t="str">
        <f>Forecast_Data!L1083</f>
        <v>Sebastian Janikowski</v>
      </c>
      <c r="K1089" s="2">
        <f>$U$41+(VLOOKUP(J1089,Estimates!$C$9:$F$35,4,FALSE)-$U$41)*VLOOKUP(J1089,$T$45:$Z$80,5,FALSE)</f>
        <v>14.265752823851827</v>
      </c>
      <c r="L1089" s="2">
        <f t="shared" si="74"/>
        <v>0.41460000000000008</v>
      </c>
      <c r="M1089" s="13">
        <f t="shared" si="75"/>
        <v>0.86882459908003884</v>
      </c>
      <c r="N1089" s="13">
        <f t="shared" si="76"/>
        <v>0.13117540091996116</v>
      </c>
      <c r="O1089" s="4">
        <f t="shared" si="77"/>
        <v>1.7206985806512549E-2</v>
      </c>
    </row>
    <row r="1090" spans="1:15" x14ac:dyDescent="0.25">
      <c r="A1090" s="1">
        <f>Forecast_Data!C1084</f>
        <v>2014</v>
      </c>
      <c r="B1090" s="1">
        <v>1</v>
      </c>
      <c r="C1090" s="1">
        <f>Forecast_Data!E1084</f>
        <v>0</v>
      </c>
      <c r="D1090" s="1">
        <f>Forecast_Data!F1084</f>
        <v>0</v>
      </c>
      <c r="E1090" s="1">
        <f>Forecast_Data!G1084</f>
        <v>0</v>
      </c>
      <c r="F1090" s="1">
        <f>Forecast_Data!H1084</f>
        <v>1</v>
      </c>
      <c r="G1090" s="1">
        <f>Forecast_Data!I1084</f>
        <v>0</v>
      </c>
      <c r="H1090" s="1">
        <f>Forecast_Data!J1084</f>
        <v>57</v>
      </c>
      <c r="I1090" s="1">
        <f>Forecast_Data!K1084</f>
        <v>1</v>
      </c>
      <c r="J1090" s="1" t="str">
        <f>Forecast_Data!L1084</f>
        <v>Sebastian Janikowski</v>
      </c>
      <c r="K1090" s="2">
        <f>$U$41+(VLOOKUP(J1090,Estimates!$C$9:$F$35,4,FALSE)-$U$41)*VLOOKUP(J1090,$T$45:$Z$80,5,FALSE)</f>
        <v>14.265752823851827</v>
      </c>
      <c r="L1090" s="2">
        <f t="shared" si="74"/>
        <v>0.41460000000000008</v>
      </c>
      <c r="M1090" s="13">
        <f t="shared" si="75"/>
        <v>0.47197493687583059</v>
      </c>
      <c r="N1090" s="13">
        <f t="shared" si="76"/>
        <v>0.52802506312416941</v>
      </c>
      <c r="O1090" s="4">
        <f t="shared" si="77"/>
        <v>0.27881046728728309</v>
      </c>
    </row>
    <row r="1091" spans="1:15" x14ac:dyDescent="0.25">
      <c r="A1091" s="1">
        <f>Forecast_Data!C1085</f>
        <v>2014</v>
      </c>
      <c r="B1091" s="1">
        <v>1</v>
      </c>
      <c r="C1091" s="1">
        <f>Forecast_Data!E1085</f>
        <v>0</v>
      </c>
      <c r="D1091" s="1">
        <f>Forecast_Data!F1085</f>
        <v>0</v>
      </c>
      <c r="E1091" s="1">
        <f>Forecast_Data!G1085</f>
        <v>1</v>
      </c>
      <c r="F1091" s="1">
        <f>Forecast_Data!H1085</f>
        <v>1</v>
      </c>
      <c r="G1091" s="1">
        <f>Forecast_Data!I1085</f>
        <v>0</v>
      </c>
      <c r="H1091" s="1">
        <f>Forecast_Data!J1085</f>
        <v>53</v>
      </c>
      <c r="I1091" s="1">
        <f>Forecast_Data!K1085</f>
        <v>1</v>
      </c>
      <c r="J1091" s="1" t="str">
        <f>Forecast_Data!L1085</f>
        <v>Sebastian Janikowski</v>
      </c>
      <c r="K1091" s="2">
        <f>$U$41+(VLOOKUP(J1091,Estimates!$C$9:$F$35,4,FALSE)-$U$41)*VLOOKUP(J1091,$T$45:$Z$80,5,FALSE)</f>
        <v>14.265752823851827</v>
      </c>
      <c r="L1091" s="2">
        <f t="shared" si="74"/>
        <v>0.41460000000000008</v>
      </c>
      <c r="M1091" s="13">
        <f t="shared" si="75"/>
        <v>0.57443763324675845</v>
      </c>
      <c r="N1091" s="13">
        <f t="shared" si="76"/>
        <v>0.42556236675324155</v>
      </c>
      <c r="O1091" s="4">
        <f t="shared" si="77"/>
        <v>0.18110332799662046</v>
      </c>
    </row>
    <row r="1092" spans="1:15" x14ac:dyDescent="0.25">
      <c r="A1092" s="1">
        <f>Forecast_Data!C1086</f>
        <v>2014</v>
      </c>
      <c r="B1092" s="1">
        <v>1</v>
      </c>
      <c r="C1092" s="1">
        <f>Forecast_Data!E1086</f>
        <v>0</v>
      </c>
      <c r="D1092" s="1">
        <f>Forecast_Data!F1086</f>
        <v>0</v>
      </c>
      <c r="E1092" s="1">
        <f>Forecast_Data!G1086</f>
        <v>1</v>
      </c>
      <c r="F1092" s="1">
        <f>Forecast_Data!H1086</f>
        <v>1</v>
      </c>
      <c r="G1092" s="1">
        <f>Forecast_Data!I1086</f>
        <v>0</v>
      </c>
      <c r="H1092" s="1">
        <f>Forecast_Data!J1086</f>
        <v>33</v>
      </c>
      <c r="I1092" s="1">
        <f>Forecast_Data!K1086</f>
        <v>1</v>
      </c>
      <c r="J1092" s="1" t="str">
        <f>Forecast_Data!L1086</f>
        <v>Sebastian Janikowski</v>
      </c>
      <c r="K1092" s="2">
        <f>$U$41+(VLOOKUP(J1092,Estimates!$C$9:$F$35,4,FALSE)-$U$41)*VLOOKUP(J1092,$T$45:$Z$80,5,FALSE)</f>
        <v>14.265752823851827</v>
      </c>
      <c r="L1092" s="2">
        <f t="shared" si="74"/>
        <v>0.41460000000000008</v>
      </c>
      <c r="M1092" s="13">
        <f t="shared" si="75"/>
        <v>0.92054977215658351</v>
      </c>
      <c r="N1092" s="13">
        <f t="shared" si="76"/>
        <v>7.9450227843416488E-2</v>
      </c>
      <c r="O1092" s="4">
        <f t="shared" si="77"/>
        <v>6.3123387043707924E-3</v>
      </c>
    </row>
    <row r="1093" spans="1:15" x14ac:dyDescent="0.25">
      <c r="A1093" s="1">
        <f>Forecast_Data!C1087</f>
        <v>2014</v>
      </c>
      <c r="B1093" s="1">
        <v>1</v>
      </c>
      <c r="C1093" s="1">
        <f>Forecast_Data!E1087</f>
        <v>0</v>
      </c>
      <c r="D1093" s="1">
        <f>Forecast_Data!F1087</f>
        <v>0</v>
      </c>
      <c r="E1093" s="1">
        <f>Forecast_Data!G1087</f>
        <v>1</v>
      </c>
      <c r="F1093" s="1">
        <f>Forecast_Data!H1087</f>
        <v>1</v>
      </c>
      <c r="G1093" s="1">
        <f>Forecast_Data!I1087</f>
        <v>0</v>
      </c>
      <c r="H1093" s="1">
        <f>Forecast_Data!J1087</f>
        <v>45</v>
      </c>
      <c r="I1093" s="1">
        <f>Forecast_Data!K1087</f>
        <v>1</v>
      </c>
      <c r="J1093" s="1" t="str">
        <f>Forecast_Data!L1087</f>
        <v>Sebastian Janikowski</v>
      </c>
      <c r="K1093" s="2">
        <f>$U$41+(VLOOKUP(J1093,Estimates!$C$9:$F$35,4,FALSE)-$U$41)*VLOOKUP(J1093,$T$45:$Z$80,5,FALSE)</f>
        <v>14.265752823851827</v>
      </c>
      <c r="L1093" s="2">
        <f t="shared" si="74"/>
        <v>0.41460000000000008</v>
      </c>
      <c r="M1093" s="13">
        <f t="shared" si="75"/>
        <v>0.7700267442005635</v>
      </c>
      <c r="N1093" s="13">
        <f t="shared" si="76"/>
        <v>0.2299732557994365</v>
      </c>
      <c r="O1093" s="4">
        <f t="shared" si="77"/>
        <v>5.2887698382993058E-2</v>
      </c>
    </row>
    <row r="1094" spans="1:15" x14ac:dyDescent="0.25">
      <c r="A1094" s="1">
        <f>Forecast_Data!C1088</f>
        <v>2014</v>
      </c>
      <c r="B1094" s="1">
        <v>1</v>
      </c>
      <c r="C1094" s="1">
        <f>Forecast_Data!E1088</f>
        <v>0</v>
      </c>
      <c r="D1094" s="1">
        <f>Forecast_Data!F1088</f>
        <v>0</v>
      </c>
      <c r="E1094" s="1">
        <f>Forecast_Data!G1088</f>
        <v>1</v>
      </c>
      <c r="F1094" s="1">
        <f>Forecast_Data!H1088</f>
        <v>1</v>
      </c>
      <c r="G1094" s="1">
        <f>Forecast_Data!I1088</f>
        <v>0</v>
      </c>
      <c r="H1094" s="1">
        <f>Forecast_Data!J1088</f>
        <v>36</v>
      </c>
      <c r="I1094" s="1">
        <f>Forecast_Data!K1088</f>
        <v>1</v>
      </c>
      <c r="J1094" s="1" t="str">
        <f>Forecast_Data!L1088</f>
        <v>Sebastian Janikowski</v>
      </c>
      <c r="K1094" s="2">
        <f>$U$41+(VLOOKUP(J1094,Estimates!$C$9:$F$35,4,FALSE)-$U$41)*VLOOKUP(J1094,$T$45:$Z$80,5,FALSE)</f>
        <v>14.265752823851827</v>
      </c>
      <c r="L1094" s="2">
        <f t="shared" si="74"/>
        <v>0.41460000000000008</v>
      </c>
      <c r="M1094" s="13">
        <f t="shared" si="75"/>
        <v>0.89089105037810146</v>
      </c>
      <c r="N1094" s="13">
        <f t="shared" si="76"/>
        <v>0.10910894962189854</v>
      </c>
      <c r="O1094" s="4">
        <f t="shared" si="77"/>
        <v>1.1904762887593994E-2</v>
      </c>
    </row>
    <row r="1095" spans="1:15" x14ac:dyDescent="0.25">
      <c r="A1095" s="1">
        <f>Forecast_Data!C1089</f>
        <v>2014</v>
      </c>
      <c r="B1095" s="1">
        <v>1</v>
      </c>
      <c r="C1095" s="1">
        <f>Forecast_Data!E1089</f>
        <v>0</v>
      </c>
      <c r="D1095" s="1">
        <f>Forecast_Data!F1089</f>
        <v>0</v>
      </c>
      <c r="E1095" s="1">
        <f>Forecast_Data!G1089</f>
        <v>1</v>
      </c>
      <c r="F1095" s="1">
        <f>Forecast_Data!H1089</f>
        <v>1</v>
      </c>
      <c r="G1095" s="1">
        <f>Forecast_Data!I1089</f>
        <v>0</v>
      </c>
      <c r="H1095" s="1">
        <f>Forecast_Data!J1089</f>
        <v>38</v>
      </c>
      <c r="I1095" s="1">
        <f>Forecast_Data!K1089</f>
        <v>1</v>
      </c>
      <c r="J1095" s="1" t="str">
        <f>Forecast_Data!L1089</f>
        <v>Sebastian Janikowski</v>
      </c>
      <c r="K1095" s="2">
        <f>$U$41+(VLOOKUP(J1095,Estimates!$C$9:$F$35,4,FALSE)-$U$41)*VLOOKUP(J1095,$T$45:$Z$80,5,FALSE)</f>
        <v>14.265752823851827</v>
      </c>
      <c r="L1095" s="2">
        <f t="shared" si="74"/>
        <v>0.41460000000000008</v>
      </c>
      <c r="M1095" s="13">
        <f t="shared" si="75"/>
        <v>0.86868296324215011</v>
      </c>
      <c r="N1095" s="13">
        <f t="shared" si="76"/>
        <v>0.13131703675784989</v>
      </c>
      <c r="O1095" s="4">
        <f t="shared" si="77"/>
        <v>1.7244164142862499E-2</v>
      </c>
    </row>
    <row r="1096" spans="1:15" x14ac:dyDescent="0.25">
      <c r="A1096" s="1">
        <f>Forecast_Data!C1090</f>
        <v>2014</v>
      </c>
      <c r="B1096" s="1">
        <v>1</v>
      </c>
      <c r="C1096" s="1">
        <f>Forecast_Data!E1090</f>
        <v>0</v>
      </c>
      <c r="D1096" s="1">
        <f>Forecast_Data!F1090</f>
        <v>0</v>
      </c>
      <c r="E1096" s="1">
        <f>Forecast_Data!G1090</f>
        <v>1</v>
      </c>
      <c r="F1096" s="1">
        <f>Forecast_Data!H1090</f>
        <v>1</v>
      </c>
      <c r="G1096" s="1">
        <f>Forecast_Data!I1090</f>
        <v>0</v>
      </c>
      <c r="H1096" s="1">
        <f>Forecast_Data!J1090</f>
        <v>49</v>
      </c>
      <c r="I1096" s="1">
        <f>Forecast_Data!K1090</f>
        <v>1</v>
      </c>
      <c r="J1096" s="1" t="str">
        <f>Forecast_Data!L1090</f>
        <v>Sebastian Janikowski</v>
      </c>
      <c r="K1096" s="2">
        <f>$U$41+(VLOOKUP(J1096,Estimates!$C$9:$F$35,4,FALSE)-$U$41)*VLOOKUP(J1096,$T$45:$Z$80,5,FALSE)</f>
        <v>14.265752823851827</v>
      </c>
      <c r="L1096" s="2">
        <f t="shared" si="74"/>
        <v>0.41460000000000008</v>
      </c>
      <c r="M1096" s="13">
        <f t="shared" si="75"/>
        <v>0.68826540701274164</v>
      </c>
      <c r="N1096" s="13">
        <f t="shared" si="76"/>
        <v>0.31173459298725836</v>
      </c>
      <c r="O1096" s="4">
        <f t="shared" si="77"/>
        <v>9.7178456464931631E-2</v>
      </c>
    </row>
    <row r="1097" spans="1:15" x14ac:dyDescent="0.25">
      <c r="A1097" s="1">
        <f>Forecast_Data!C1091</f>
        <v>2014</v>
      </c>
      <c r="B1097" s="1">
        <v>1</v>
      </c>
      <c r="C1097" s="1">
        <f>Forecast_Data!E1091</f>
        <v>0</v>
      </c>
      <c r="D1097" s="1">
        <f>Forecast_Data!F1091</f>
        <v>0</v>
      </c>
      <c r="E1097" s="1">
        <f>Forecast_Data!G1091</f>
        <v>1</v>
      </c>
      <c r="F1097" s="1">
        <f>Forecast_Data!H1091</f>
        <v>1</v>
      </c>
      <c r="G1097" s="1">
        <f>Forecast_Data!I1091</f>
        <v>0</v>
      </c>
      <c r="H1097" s="1">
        <f>Forecast_Data!J1091</f>
        <v>48</v>
      </c>
      <c r="I1097" s="1">
        <f>Forecast_Data!K1091</f>
        <v>0</v>
      </c>
      <c r="J1097" s="1" t="str">
        <f>Forecast_Data!L1091</f>
        <v>Sebastian Janikowski</v>
      </c>
      <c r="K1097" s="2">
        <f>$U$41+(VLOOKUP(J1097,Estimates!$C$9:$F$35,4,FALSE)-$U$41)*VLOOKUP(J1097,$T$45:$Z$80,5,FALSE)</f>
        <v>14.265752823851827</v>
      </c>
      <c r="L1097" s="2">
        <f t="shared" ref="L1097:L1160" si="78">IF(A1097=2012,$A$5,IF(A1097=2013,$B$5,IF(A1097=2014,$C$5,$D$5)))</f>
        <v>0.41460000000000008</v>
      </c>
      <c r="M1097" s="13">
        <f t="shared" ref="M1097:M1160" si="79">1/(1+EXP(-(SUMPRODUCT($A$3:$G$3,B1097:H1097)+$H$3*H1097^2+$I$3*H1097^3+K1097+L1097)))</f>
        <v>0.71125337410265488</v>
      </c>
      <c r="N1097" s="13">
        <f t="shared" ref="N1097:N1160" si="80">I1097-M1097</f>
        <v>-0.71125337410265488</v>
      </c>
      <c r="O1097" s="4">
        <f t="shared" ref="O1097:O1160" si="81">N1097^2</f>
        <v>0.50588136217241109</v>
      </c>
    </row>
    <row r="1098" spans="1:15" x14ac:dyDescent="0.25">
      <c r="A1098" s="1">
        <f>Forecast_Data!C1092</f>
        <v>2015</v>
      </c>
      <c r="B1098" s="1">
        <v>1</v>
      </c>
      <c r="C1098" s="1">
        <f>Forecast_Data!E1092</f>
        <v>0</v>
      </c>
      <c r="D1098" s="1">
        <f>Forecast_Data!F1092</f>
        <v>0</v>
      </c>
      <c r="E1098" s="1">
        <f>Forecast_Data!G1092</f>
        <v>0</v>
      </c>
      <c r="F1098" s="1">
        <f>Forecast_Data!H1092</f>
        <v>1</v>
      </c>
      <c r="G1098" s="1">
        <f>Forecast_Data!I1092</f>
        <v>0</v>
      </c>
      <c r="H1098" s="1">
        <f>Forecast_Data!J1092</f>
        <v>23</v>
      </c>
      <c r="I1098" s="1">
        <f>Forecast_Data!K1092</f>
        <v>1</v>
      </c>
      <c r="J1098" s="1" t="str">
        <f>Forecast_Data!L1092</f>
        <v>Sebastian Janikowski</v>
      </c>
      <c r="K1098" s="2">
        <f>$U$41+(VLOOKUP(J1098,Estimates!$C$9:$F$35,4,FALSE)-$U$41)*VLOOKUP(J1098,$T$45:$Z$80,5,FALSE)</f>
        <v>14.265752823851827</v>
      </c>
      <c r="L1098" s="2">
        <f t="shared" si="78"/>
        <v>0.45660000000000001</v>
      </c>
      <c r="M1098" s="13">
        <f t="shared" si="79"/>
        <v>0.98764307143989882</v>
      </c>
      <c r="N1098" s="13">
        <f t="shared" si="80"/>
        <v>1.2356928560101177E-2</v>
      </c>
      <c r="O1098" s="4">
        <f t="shared" si="81"/>
        <v>1.5269368343944414E-4</v>
      </c>
    </row>
    <row r="1099" spans="1:15" x14ac:dyDescent="0.25">
      <c r="A1099" s="1">
        <f>Forecast_Data!C1093</f>
        <v>2015</v>
      </c>
      <c r="B1099" s="1">
        <v>1</v>
      </c>
      <c r="C1099" s="1">
        <f>Forecast_Data!E1093</f>
        <v>0</v>
      </c>
      <c r="D1099" s="1">
        <f>Forecast_Data!F1093</f>
        <v>0</v>
      </c>
      <c r="E1099" s="1">
        <f>Forecast_Data!G1093</f>
        <v>0</v>
      </c>
      <c r="F1099" s="1">
        <f>Forecast_Data!H1093</f>
        <v>1</v>
      </c>
      <c r="G1099" s="1">
        <f>Forecast_Data!I1093</f>
        <v>0</v>
      </c>
      <c r="H1099" s="1">
        <f>Forecast_Data!J1093</f>
        <v>46</v>
      </c>
      <c r="I1099" s="1">
        <f>Forecast_Data!K1093</f>
        <v>1</v>
      </c>
      <c r="J1099" s="1" t="str">
        <f>Forecast_Data!L1093</f>
        <v>Sebastian Janikowski</v>
      </c>
      <c r="K1099" s="2">
        <f>$U$41+(VLOOKUP(J1099,Estimates!$C$9:$F$35,4,FALSE)-$U$41)*VLOOKUP(J1099,$T$45:$Z$80,5,FALSE)</f>
        <v>14.265752823851827</v>
      </c>
      <c r="L1099" s="2">
        <f t="shared" si="78"/>
        <v>0.45660000000000001</v>
      </c>
      <c r="M1099" s="13">
        <f t="shared" si="79"/>
        <v>0.79429584604245485</v>
      </c>
      <c r="N1099" s="13">
        <f t="shared" si="80"/>
        <v>0.20570415395754515</v>
      </c>
      <c r="O1099" s="4">
        <f t="shared" si="81"/>
        <v>4.2314198955389438E-2</v>
      </c>
    </row>
    <row r="1100" spans="1:15" x14ac:dyDescent="0.25">
      <c r="A1100" s="1">
        <f>Forecast_Data!C1094</f>
        <v>2015</v>
      </c>
      <c r="B1100" s="1">
        <v>1</v>
      </c>
      <c r="C1100" s="1">
        <f>Forecast_Data!E1094</f>
        <v>0</v>
      </c>
      <c r="D1100" s="1">
        <f>Forecast_Data!F1094</f>
        <v>0</v>
      </c>
      <c r="E1100" s="1">
        <f>Forecast_Data!G1094</f>
        <v>0</v>
      </c>
      <c r="F1100" s="1">
        <f>Forecast_Data!H1094</f>
        <v>1</v>
      </c>
      <c r="G1100" s="1">
        <f>Forecast_Data!I1094</f>
        <v>0</v>
      </c>
      <c r="H1100" s="1">
        <f>Forecast_Data!J1094</f>
        <v>48</v>
      </c>
      <c r="I1100" s="1">
        <f>Forecast_Data!K1094</f>
        <v>1</v>
      </c>
      <c r="J1100" s="1" t="str">
        <f>Forecast_Data!L1094</f>
        <v>Sebastian Janikowski</v>
      </c>
      <c r="K1100" s="2">
        <f>$U$41+(VLOOKUP(J1100,Estimates!$C$9:$F$35,4,FALSE)-$U$41)*VLOOKUP(J1100,$T$45:$Z$80,5,FALSE)</f>
        <v>14.265752823851827</v>
      </c>
      <c r="L1100" s="2">
        <f t="shared" si="78"/>
        <v>0.45660000000000001</v>
      </c>
      <c r="M1100" s="13">
        <f t="shared" si="79"/>
        <v>0.75832046121088692</v>
      </c>
      <c r="N1100" s="13">
        <f t="shared" si="80"/>
        <v>0.24167953878911308</v>
      </c>
      <c r="O1100" s="4">
        <f t="shared" si="81"/>
        <v>5.8408999469318414E-2</v>
      </c>
    </row>
    <row r="1101" spans="1:15" x14ac:dyDescent="0.25">
      <c r="A1101" s="1">
        <f>Forecast_Data!C1095</f>
        <v>2015</v>
      </c>
      <c r="B1101" s="1">
        <v>1</v>
      </c>
      <c r="C1101" s="1">
        <f>Forecast_Data!E1095</f>
        <v>0</v>
      </c>
      <c r="D1101" s="1">
        <f>Forecast_Data!F1095</f>
        <v>0</v>
      </c>
      <c r="E1101" s="1">
        <f>Forecast_Data!G1095</f>
        <v>1</v>
      </c>
      <c r="F1101" s="1">
        <f>Forecast_Data!H1095</f>
        <v>1</v>
      </c>
      <c r="G1101" s="1">
        <f>Forecast_Data!I1095</f>
        <v>0</v>
      </c>
      <c r="H1101" s="1">
        <f>Forecast_Data!J1095</f>
        <v>23</v>
      </c>
      <c r="I1101" s="1">
        <f>Forecast_Data!K1095</f>
        <v>1</v>
      </c>
      <c r="J1101" s="1" t="str">
        <f>Forecast_Data!L1095</f>
        <v>Sebastian Janikowski</v>
      </c>
      <c r="K1101" s="2">
        <f>$U$41+(VLOOKUP(J1101,Estimates!$C$9:$F$35,4,FALSE)-$U$41)*VLOOKUP(J1101,$T$45:$Z$80,5,FALSE)</f>
        <v>14.265752823851827</v>
      </c>
      <c r="L1101" s="2">
        <f t="shared" si="78"/>
        <v>0.45660000000000001</v>
      </c>
      <c r="M1101" s="13">
        <f t="shared" si="79"/>
        <v>0.9849481806314061</v>
      </c>
      <c r="N1101" s="13">
        <f t="shared" si="80"/>
        <v>1.5051819368593899E-2</v>
      </c>
      <c r="O1101" s="4">
        <f t="shared" si="81"/>
        <v>2.2655726630477845E-4</v>
      </c>
    </row>
    <row r="1102" spans="1:15" x14ac:dyDescent="0.25">
      <c r="A1102" s="1">
        <f>Forecast_Data!C1096</f>
        <v>2015</v>
      </c>
      <c r="B1102" s="1">
        <v>1</v>
      </c>
      <c r="C1102" s="1">
        <f>Forecast_Data!E1096</f>
        <v>0</v>
      </c>
      <c r="D1102" s="1">
        <f>Forecast_Data!F1096</f>
        <v>0</v>
      </c>
      <c r="E1102" s="1">
        <f>Forecast_Data!G1096</f>
        <v>1</v>
      </c>
      <c r="F1102" s="1">
        <f>Forecast_Data!H1096</f>
        <v>1</v>
      </c>
      <c r="G1102" s="1">
        <f>Forecast_Data!I1096</f>
        <v>0</v>
      </c>
      <c r="H1102" s="1">
        <f>Forecast_Data!J1096</f>
        <v>35</v>
      </c>
      <c r="I1102" s="1">
        <f>Forecast_Data!K1096</f>
        <v>1</v>
      </c>
      <c r="J1102" s="1" t="str">
        <f>Forecast_Data!L1096</f>
        <v>Sebastian Janikowski</v>
      </c>
      <c r="K1102" s="2">
        <f>$U$41+(VLOOKUP(J1102,Estimates!$C$9:$F$35,4,FALSE)-$U$41)*VLOOKUP(J1102,$T$45:$Z$80,5,FALSE)</f>
        <v>14.265752823851827</v>
      </c>
      <c r="L1102" s="2">
        <f t="shared" si="78"/>
        <v>0.45660000000000001</v>
      </c>
      <c r="M1102" s="13">
        <f t="shared" si="79"/>
        <v>0.90493258502116369</v>
      </c>
      <c r="N1102" s="13">
        <f t="shared" si="80"/>
        <v>9.5067414978836307E-2</v>
      </c>
      <c r="O1102" s="4">
        <f t="shared" si="81"/>
        <v>9.0378133907582699E-3</v>
      </c>
    </row>
    <row r="1103" spans="1:15" x14ac:dyDescent="0.25">
      <c r="A1103" s="1">
        <f>Forecast_Data!C1097</f>
        <v>2015</v>
      </c>
      <c r="B1103" s="1">
        <v>1</v>
      </c>
      <c r="C1103" s="1">
        <f>Forecast_Data!E1097</f>
        <v>0</v>
      </c>
      <c r="D1103" s="1">
        <f>Forecast_Data!F1097</f>
        <v>0</v>
      </c>
      <c r="E1103" s="1">
        <f>Forecast_Data!G1097</f>
        <v>1</v>
      </c>
      <c r="F1103" s="1">
        <f>Forecast_Data!H1097</f>
        <v>1</v>
      </c>
      <c r="G1103" s="1">
        <f>Forecast_Data!I1097</f>
        <v>0</v>
      </c>
      <c r="H1103" s="1">
        <f>Forecast_Data!J1097</f>
        <v>29</v>
      </c>
      <c r="I1103" s="1">
        <f>Forecast_Data!K1097</f>
        <v>1</v>
      </c>
      <c r="J1103" s="1" t="str">
        <f>Forecast_Data!L1097</f>
        <v>Sebastian Janikowski</v>
      </c>
      <c r="K1103" s="2">
        <f>$U$41+(VLOOKUP(J1103,Estimates!$C$9:$F$35,4,FALSE)-$U$41)*VLOOKUP(J1103,$T$45:$Z$80,5,FALSE)</f>
        <v>14.265752823851827</v>
      </c>
      <c r="L1103" s="2">
        <f t="shared" si="78"/>
        <v>0.45660000000000001</v>
      </c>
      <c r="M1103" s="13">
        <f t="shared" si="79"/>
        <v>0.95484912380631515</v>
      </c>
      <c r="N1103" s="13">
        <f t="shared" si="80"/>
        <v>4.5150876193684852E-2</v>
      </c>
      <c r="O1103" s="4">
        <f t="shared" si="81"/>
        <v>2.0386016210574578E-3</v>
      </c>
    </row>
    <row r="1104" spans="1:15" x14ac:dyDescent="0.25">
      <c r="A1104" s="1">
        <f>Forecast_Data!C1098</f>
        <v>2015</v>
      </c>
      <c r="B1104" s="1">
        <v>1</v>
      </c>
      <c r="C1104" s="1">
        <f>Forecast_Data!E1098</f>
        <v>0</v>
      </c>
      <c r="D1104" s="1">
        <f>Forecast_Data!F1098</f>
        <v>0</v>
      </c>
      <c r="E1104" s="1">
        <f>Forecast_Data!G1098</f>
        <v>1</v>
      </c>
      <c r="F1104" s="1">
        <f>Forecast_Data!H1098</f>
        <v>1</v>
      </c>
      <c r="G1104" s="1">
        <f>Forecast_Data!I1098</f>
        <v>0</v>
      </c>
      <c r="H1104" s="1">
        <f>Forecast_Data!J1098</f>
        <v>41</v>
      </c>
      <c r="I1104" s="1">
        <f>Forecast_Data!K1098</f>
        <v>1</v>
      </c>
      <c r="J1104" s="1" t="str">
        <f>Forecast_Data!L1098</f>
        <v>Sebastian Janikowski</v>
      </c>
      <c r="K1104" s="2">
        <f>$U$41+(VLOOKUP(J1104,Estimates!$C$9:$F$35,4,FALSE)-$U$41)*VLOOKUP(J1104,$T$45:$Z$80,5,FALSE)</f>
        <v>14.265752823851827</v>
      </c>
      <c r="L1104" s="2">
        <f t="shared" si="78"/>
        <v>0.45660000000000001</v>
      </c>
      <c r="M1104" s="13">
        <f t="shared" si="79"/>
        <v>0.83697176601105949</v>
      </c>
      <c r="N1104" s="13">
        <f t="shared" si="80"/>
        <v>0.16302823398894051</v>
      </c>
      <c r="O1104" s="4">
        <f t="shared" si="81"/>
        <v>2.6578205077552736E-2</v>
      </c>
    </row>
    <row r="1105" spans="1:15" x14ac:dyDescent="0.25">
      <c r="A1105" s="1">
        <f>Forecast_Data!C1099</f>
        <v>2015</v>
      </c>
      <c r="B1105" s="1">
        <v>1</v>
      </c>
      <c r="C1105" s="1">
        <f>Forecast_Data!E1099</f>
        <v>0</v>
      </c>
      <c r="D1105" s="1">
        <f>Forecast_Data!F1099</f>
        <v>0</v>
      </c>
      <c r="E1105" s="1">
        <f>Forecast_Data!G1099</f>
        <v>1</v>
      </c>
      <c r="F1105" s="1">
        <f>Forecast_Data!H1099</f>
        <v>1</v>
      </c>
      <c r="G1105" s="1">
        <f>Forecast_Data!I1099</f>
        <v>0</v>
      </c>
      <c r="H1105" s="1">
        <f>Forecast_Data!J1099</f>
        <v>38</v>
      </c>
      <c r="I1105" s="1">
        <f>Forecast_Data!K1099</f>
        <v>0</v>
      </c>
      <c r="J1105" s="1" t="str">
        <f>Forecast_Data!L1099</f>
        <v>Sebastian Janikowski</v>
      </c>
      <c r="K1105" s="2">
        <f>$U$41+(VLOOKUP(J1105,Estimates!$C$9:$F$35,4,FALSE)-$U$41)*VLOOKUP(J1105,$T$45:$Z$80,5,FALSE)</f>
        <v>14.265752823851827</v>
      </c>
      <c r="L1105" s="2">
        <f t="shared" si="78"/>
        <v>0.45660000000000001</v>
      </c>
      <c r="M1105" s="13">
        <f t="shared" si="79"/>
        <v>0.8734002842390638</v>
      </c>
      <c r="N1105" s="13">
        <f t="shared" si="80"/>
        <v>-0.8734002842390638</v>
      </c>
      <c r="O1105" s="4">
        <f t="shared" si="81"/>
        <v>0.76282805650887742</v>
      </c>
    </row>
    <row r="1106" spans="1:15" x14ac:dyDescent="0.25">
      <c r="A1106" s="1">
        <f>Forecast_Data!C1100</f>
        <v>2015</v>
      </c>
      <c r="B1106" s="1">
        <v>1</v>
      </c>
      <c r="C1106" s="1">
        <f>Forecast_Data!E1100</f>
        <v>0</v>
      </c>
      <c r="D1106" s="1">
        <f>Forecast_Data!F1100</f>
        <v>0</v>
      </c>
      <c r="E1106" s="1">
        <f>Forecast_Data!G1100</f>
        <v>1</v>
      </c>
      <c r="F1106" s="1">
        <f>Forecast_Data!H1100</f>
        <v>1</v>
      </c>
      <c r="G1106" s="1">
        <f>Forecast_Data!I1100</f>
        <v>0</v>
      </c>
      <c r="H1106" s="1">
        <f>Forecast_Data!J1100</f>
        <v>40</v>
      </c>
      <c r="I1106" s="1">
        <f>Forecast_Data!K1100</f>
        <v>0</v>
      </c>
      <c r="J1106" s="1" t="str">
        <f>Forecast_Data!L1100</f>
        <v>Sebastian Janikowski</v>
      </c>
      <c r="K1106" s="2">
        <f>$U$41+(VLOOKUP(J1106,Estimates!$C$9:$F$35,4,FALSE)-$U$41)*VLOOKUP(J1106,$T$45:$Z$80,5,FALSE)</f>
        <v>14.265752823851827</v>
      </c>
      <c r="L1106" s="2">
        <f t="shared" si="78"/>
        <v>0.45660000000000001</v>
      </c>
      <c r="M1106" s="13">
        <f t="shared" si="79"/>
        <v>0.84974361546245447</v>
      </c>
      <c r="N1106" s="13">
        <f t="shared" si="80"/>
        <v>-0.84974361546245447</v>
      </c>
      <c r="O1106" s="4">
        <f t="shared" si="81"/>
        <v>0.72206421201920368</v>
      </c>
    </row>
    <row r="1107" spans="1:15" x14ac:dyDescent="0.25">
      <c r="A1107" s="1">
        <f>Forecast_Data!C1101</f>
        <v>2015</v>
      </c>
      <c r="B1107" s="1">
        <v>1</v>
      </c>
      <c r="C1107" s="1">
        <f>Forecast_Data!E1101</f>
        <v>0</v>
      </c>
      <c r="D1107" s="1">
        <f>Forecast_Data!F1101</f>
        <v>0</v>
      </c>
      <c r="E1107" s="1">
        <f>Forecast_Data!G1101</f>
        <v>1</v>
      </c>
      <c r="F1107" s="1">
        <f>Forecast_Data!H1101</f>
        <v>1</v>
      </c>
      <c r="G1107" s="1">
        <f>Forecast_Data!I1101</f>
        <v>0</v>
      </c>
      <c r="H1107" s="1">
        <f>Forecast_Data!J1101</f>
        <v>50</v>
      </c>
      <c r="I1107" s="1">
        <f>Forecast_Data!K1101</f>
        <v>1</v>
      </c>
      <c r="J1107" s="1" t="str">
        <f>Forecast_Data!L1101</f>
        <v>Sebastian Janikowski</v>
      </c>
      <c r="K1107" s="2">
        <f>$U$41+(VLOOKUP(J1107,Estimates!$C$9:$F$35,4,FALSE)-$U$41)*VLOOKUP(J1107,$T$45:$Z$80,5,FALSE)</f>
        <v>14.265752823851827</v>
      </c>
      <c r="L1107" s="2">
        <f t="shared" si="78"/>
        <v>0.45660000000000001</v>
      </c>
      <c r="M1107" s="13">
        <f t="shared" si="79"/>
        <v>0.67257187687880571</v>
      </c>
      <c r="N1107" s="13">
        <f t="shared" si="80"/>
        <v>0.32742812312119429</v>
      </c>
      <c r="O1107" s="4">
        <f t="shared" si="81"/>
        <v>0.10720917581066797</v>
      </c>
    </row>
    <row r="1108" spans="1:15" x14ac:dyDescent="0.25">
      <c r="A1108" s="1">
        <f>Forecast_Data!C1102</f>
        <v>2015</v>
      </c>
      <c r="B1108" s="1">
        <v>1</v>
      </c>
      <c r="C1108" s="1">
        <f>Forecast_Data!E1102</f>
        <v>0</v>
      </c>
      <c r="D1108" s="1">
        <f>Forecast_Data!F1102</f>
        <v>0</v>
      </c>
      <c r="E1108" s="1">
        <f>Forecast_Data!G1102</f>
        <v>0</v>
      </c>
      <c r="F1108" s="1">
        <f>Forecast_Data!H1102</f>
        <v>1</v>
      </c>
      <c r="G1108" s="1">
        <f>Forecast_Data!I1102</f>
        <v>0</v>
      </c>
      <c r="H1108" s="1">
        <f>Forecast_Data!J1102</f>
        <v>29</v>
      </c>
      <c r="I1108" s="1">
        <f>Forecast_Data!K1102</f>
        <v>1</v>
      </c>
      <c r="J1108" s="1" t="str">
        <f>Forecast_Data!L1102</f>
        <v>Sebastian Janikowski</v>
      </c>
      <c r="K1108" s="2">
        <f>$U$41+(VLOOKUP(J1108,Estimates!$C$9:$F$35,4,FALSE)-$U$41)*VLOOKUP(J1108,$T$45:$Z$80,5,FALSE)</f>
        <v>14.265752823851827</v>
      </c>
      <c r="L1108" s="2">
        <f t="shared" si="78"/>
        <v>0.45660000000000001</v>
      </c>
      <c r="M1108" s="13">
        <f t="shared" si="79"/>
        <v>0.96272905481928706</v>
      </c>
      <c r="N1108" s="13">
        <f t="shared" si="80"/>
        <v>3.7270945180712944E-2</v>
      </c>
      <c r="O1108" s="4">
        <f t="shared" si="81"/>
        <v>1.3891233546637093E-3</v>
      </c>
    </row>
    <row r="1109" spans="1:15" x14ac:dyDescent="0.25">
      <c r="A1109" s="1">
        <f>Forecast_Data!C1103</f>
        <v>2015</v>
      </c>
      <c r="B1109" s="1">
        <v>1</v>
      </c>
      <c r="C1109" s="1">
        <f>Forecast_Data!E1103</f>
        <v>0</v>
      </c>
      <c r="D1109" s="1">
        <f>Forecast_Data!F1103</f>
        <v>0</v>
      </c>
      <c r="E1109" s="1">
        <f>Forecast_Data!G1103</f>
        <v>0</v>
      </c>
      <c r="F1109" s="1">
        <f>Forecast_Data!H1103</f>
        <v>1</v>
      </c>
      <c r="G1109" s="1">
        <f>Forecast_Data!I1103</f>
        <v>0</v>
      </c>
      <c r="H1109" s="1">
        <f>Forecast_Data!J1103</f>
        <v>32</v>
      </c>
      <c r="I1109" s="1">
        <f>Forecast_Data!K1103</f>
        <v>1</v>
      </c>
      <c r="J1109" s="1" t="str">
        <f>Forecast_Data!L1103</f>
        <v>Sebastian Janikowski</v>
      </c>
      <c r="K1109" s="2">
        <f>$U$41+(VLOOKUP(J1109,Estimates!$C$9:$F$35,4,FALSE)-$U$41)*VLOOKUP(J1109,$T$45:$Z$80,5,FALSE)</f>
        <v>14.265752823851827</v>
      </c>
      <c r="L1109" s="2">
        <f t="shared" si="78"/>
        <v>0.45660000000000001</v>
      </c>
      <c r="M1109" s="13">
        <f t="shared" si="79"/>
        <v>0.94376906759141899</v>
      </c>
      <c r="N1109" s="13">
        <f t="shared" si="80"/>
        <v>5.6230932408581014E-2</v>
      </c>
      <c r="O1109" s="4">
        <f t="shared" si="81"/>
        <v>3.1619177595384068E-3</v>
      </c>
    </row>
    <row r="1110" spans="1:15" x14ac:dyDescent="0.25">
      <c r="A1110" s="1">
        <f>Forecast_Data!C1104</f>
        <v>2015</v>
      </c>
      <c r="B1110" s="1">
        <v>1</v>
      </c>
      <c r="C1110" s="1">
        <f>Forecast_Data!E1104</f>
        <v>0</v>
      </c>
      <c r="D1110" s="1">
        <f>Forecast_Data!F1104</f>
        <v>0</v>
      </c>
      <c r="E1110" s="1">
        <f>Forecast_Data!G1104</f>
        <v>0</v>
      </c>
      <c r="F1110" s="1">
        <f>Forecast_Data!H1104</f>
        <v>1</v>
      </c>
      <c r="G1110" s="1">
        <f>Forecast_Data!I1104</f>
        <v>0</v>
      </c>
      <c r="H1110" s="1">
        <f>Forecast_Data!J1104</f>
        <v>31</v>
      </c>
      <c r="I1110" s="1">
        <f>Forecast_Data!K1104</f>
        <v>1</v>
      </c>
      <c r="J1110" s="1" t="str">
        <f>Forecast_Data!L1104</f>
        <v>Sebastian Janikowski</v>
      </c>
      <c r="K1110" s="2">
        <f>$U$41+(VLOOKUP(J1110,Estimates!$C$9:$F$35,4,FALSE)-$U$41)*VLOOKUP(J1110,$T$45:$Z$80,5,FALSE)</f>
        <v>14.265752823851827</v>
      </c>
      <c r="L1110" s="2">
        <f t="shared" si="78"/>
        <v>0.45660000000000001</v>
      </c>
      <c r="M1110" s="13">
        <f t="shared" si="79"/>
        <v>0.95055041097233306</v>
      </c>
      <c r="N1110" s="13">
        <f t="shared" si="80"/>
        <v>4.944958902766694E-2</v>
      </c>
      <c r="O1110" s="4">
        <f t="shared" si="81"/>
        <v>2.4452618550051585E-3</v>
      </c>
    </row>
    <row r="1111" spans="1:15" x14ac:dyDescent="0.25">
      <c r="A1111" s="1">
        <f>Forecast_Data!C1105</f>
        <v>2015</v>
      </c>
      <c r="B1111" s="1">
        <v>1</v>
      </c>
      <c r="C1111" s="1">
        <f>Forecast_Data!E1105</f>
        <v>0</v>
      </c>
      <c r="D1111" s="1">
        <f>Forecast_Data!F1105</f>
        <v>0</v>
      </c>
      <c r="E1111" s="1">
        <f>Forecast_Data!G1105</f>
        <v>0</v>
      </c>
      <c r="F1111" s="1">
        <f>Forecast_Data!H1105</f>
        <v>1</v>
      </c>
      <c r="G1111" s="1">
        <f>Forecast_Data!I1105</f>
        <v>0</v>
      </c>
      <c r="H1111" s="1">
        <f>Forecast_Data!J1105</f>
        <v>52</v>
      </c>
      <c r="I1111" s="1">
        <f>Forecast_Data!K1105</f>
        <v>0</v>
      </c>
      <c r="J1111" s="1" t="str">
        <f>Forecast_Data!L1105</f>
        <v>Sebastian Janikowski</v>
      </c>
      <c r="K1111" s="2">
        <f>$U$41+(VLOOKUP(J1111,Estimates!$C$9:$F$35,4,FALSE)-$U$41)*VLOOKUP(J1111,$T$45:$Z$80,5,FALSE)</f>
        <v>14.265752823851827</v>
      </c>
      <c r="L1111" s="2">
        <f t="shared" si="78"/>
        <v>0.45660000000000001</v>
      </c>
      <c r="M1111" s="13">
        <f t="shared" si="79"/>
        <v>0.66251673761636765</v>
      </c>
      <c r="N1111" s="13">
        <f t="shared" si="80"/>
        <v>-0.66251673761636765</v>
      </c>
      <c r="O1111" s="4">
        <f t="shared" si="81"/>
        <v>0.43892842762183493</v>
      </c>
    </row>
    <row r="1112" spans="1:15" x14ac:dyDescent="0.25">
      <c r="A1112" s="1">
        <f>Forecast_Data!C1106</f>
        <v>2015</v>
      </c>
      <c r="B1112" s="1">
        <v>1</v>
      </c>
      <c r="C1112" s="1">
        <f>Forecast_Data!E1106</f>
        <v>0</v>
      </c>
      <c r="D1112" s="1">
        <f>Forecast_Data!F1106</f>
        <v>0</v>
      </c>
      <c r="E1112" s="1">
        <f>Forecast_Data!G1106</f>
        <v>0</v>
      </c>
      <c r="F1112" s="1">
        <f>Forecast_Data!H1106</f>
        <v>1</v>
      </c>
      <c r="G1112" s="1">
        <f>Forecast_Data!I1106</f>
        <v>0</v>
      </c>
      <c r="H1112" s="1">
        <f>Forecast_Data!J1106</f>
        <v>52</v>
      </c>
      <c r="I1112" s="1">
        <f>Forecast_Data!K1106</f>
        <v>1</v>
      </c>
      <c r="J1112" s="1" t="str">
        <f>Forecast_Data!L1106</f>
        <v>Sebastian Janikowski</v>
      </c>
      <c r="K1112" s="2">
        <f>$U$41+(VLOOKUP(J1112,Estimates!$C$9:$F$35,4,FALSE)-$U$41)*VLOOKUP(J1112,$T$45:$Z$80,5,FALSE)</f>
        <v>14.265752823851827</v>
      </c>
      <c r="L1112" s="2">
        <f t="shared" si="78"/>
        <v>0.45660000000000001</v>
      </c>
      <c r="M1112" s="13">
        <f t="shared" si="79"/>
        <v>0.66251673761636765</v>
      </c>
      <c r="N1112" s="13">
        <f t="shared" si="80"/>
        <v>0.33748326238363235</v>
      </c>
      <c r="O1112" s="4">
        <f t="shared" si="81"/>
        <v>0.11389495238909964</v>
      </c>
    </row>
    <row r="1113" spans="1:15" x14ac:dyDescent="0.25">
      <c r="A1113" s="1">
        <f>Forecast_Data!C1107</f>
        <v>2015</v>
      </c>
      <c r="B1113" s="1">
        <v>1</v>
      </c>
      <c r="C1113" s="1">
        <f>Forecast_Data!E1107</f>
        <v>0</v>
      </c>
      <c r="D1113" s="1">
        <f>Forecast_Data!F1107</f>
        <v>0</v>
      </c>
      <c r="E1113" s="1">
        <f>Forecast_Data!G1107</f>
        <v>0</v>
      </c>
      <c r="F1113" s="1">
        <f>Forecast_Data!H1107</f>
        <v>1</v>
      </c>
      <c r="G1113" s="1">
        <f>Forecast_Data!I1107</f>
        <v>0</v>
      </c>
      <c r="H1113" s="1">
        <f>Forecast_Data!J1107</f>
        <v>47</v>
      </c>
      <c r="I1113" s="1">
        <f>Forecast_Data!K1107</f>
        <v>1</v>
      </c>
      <c r="J1113" s="1" t="str">
        <f>Forecast_Data!L1107</f>
        <v>Sebastian Janikowski</v>
      </c>
      <c r="K1113" s="2">
        <f>$U$41+(VLOOKUP(J1113,Estimates!$C$9:$F$35,4,FALSE)-$U$41)*VLOOKUP(J1113,$T$45:$Z$80,5,FALSE)</f>
        <v>14.265752823851827</v>
      </c>
      <c r="L1113" s="2">
        <f t="shared" si="78"/>
        <v>0.45660000000000001</v>
      </c>
      <c r="M1113" s="13">
        <f t="shared" si="79"/>
        <v>0.77711310046740689</v>
      </c>
      <c r="N1113" s="13">
        <f t="shared" si="80"/>
        <v>0.22288689953259311</v>
      </c>
      <c r="O1113" s="4">
        <f t="shared" si="81"/>
        <v>4.9678569983252256E-2</v>
      </c>
    </row>
    <row r="1114" spans="1:15" x14ac:dyDescent="0.25">
      <c r="A1114" s="1">
        <f>Forecast_Data!C1108</f>
        <v>2015</v>
      </c>
      <c r="B1114" s="1">
        <v>1</v>
      </c>
      <c r="C1114" s="1">
        <f>Forecast_Data!E1108</f>
        <v>1</v>
      </c>
      <c r="D1114" s="1">
        <f>Forecast_Data!F1108</f>
        <v>0</v>
      </c>
      <c r="E1114" s="1">
        <f>Forecast_Data!G1108</f>
        <v>0</v>
      </c>
      <c r="F1114" s="1">
        <f>Forecast_Data!H1108</f>
        <v>1</v>
      </c>
      <c r="G1114" s="1">
        <f>Forecast_Data!I1108</f>
        <v>0</v>
      </c>
      <c r="H1114" s="1">
        <f>Forecast_Data!J1108</f>
        <v>24</v>
      </c>
      <c r="I1114" s="1">
        <f>Forecast_Data!K1108</f>
        <v>1</v>
      </c>
      <c r="J1114" s="1" t="str">
        <f>Forecast_Data!L1108</f>
        <v>Sebastian Janikowski</v>
      </c>
      <c r="K1114" s="2">
        <f>$U$41+(VLOOKUP(J1114,Estimates!$C$9:$F$35,4,FALSE)-$U$41)*VLOOKUP(J1114,$T$45:$Z$80,5,FALSE)</f>
        <v>14.265752823851827</v>
      </c>
      <c r="L1114" s="2">
        <f t="shared" si="78"/>
        <v>0.45660000000000001</v>
      </c>
      <c r="M1114" s="13">
        <f t="shared" si="79"/>
        <v>0.97935749322726207</v>
      </c>
      <c r="N1114" s="13">
        <f t="shared" si="80"/>
        <v>2.0642506772737934E-2</v>
      </c>
      <c r="O1114" s="4">
        <f t="shared" si="81"/>
        <v>4.2611308586253149E-4</v>
      </c>
    </row>
    <row r="1115" spans="1:15" x14ac:dyDescent="0.25">
      <c r="A1115" s="1">
        <f>Forecast_Data!C1109</f>
        <v>2015</v>
      </c>
      <c r="B1115" s="1">
        <v>1</v>
      </c>
      <c r="C1115" s="1">
        <f>Forecast_Data!E1109</f>
        <v>0</v>
      </c>
      <c r="D1115" s="1">
        <f>Forecast_Data!F1109</f>
        <v>0</v>
      </c>
      <c r="E1115" s="1">
        <f>Forecast_Data!G1109</f>
        <v>0</v>
      </c>
      <c r="F1115" s="1">
        <f>Forecast_Data!H1109</f>
        <v>1</v>
      </c>
      <c r="G1115" s="1">
        <f>Forecast_Data!I1109</f>
        <v>0</v>
      </c>
      <c r="H1115" s="1">
        <f>Forecast_Data!J1109</f>
        <v>49</v>
      </c>
      <c r="I1115" s="1">
        <f>Forecast_Data!K1109</f>
        <v>0</v>
      </c>
      <c r="J1115" s="1" t="str">
        <f>Forecast_Data!L1109</f>
        <v>Sebastian Janikowski</v>
      </c>
      <c r="K1115" s="2">
        <f>$U$41+(VLOOKUP(J1115,Estimates!$C$9:$F$35,4,FALSE)-$U$41)*VLOOKUP(J1115,$T$45:$Z$80,5,FALSE)</f>
        <v>14.265752823851827</v>
      </c>
      <c r="L1115" s="2">
        <f t="shared" si="78"/>
        <v>0.45660000000000001</v>
      </c>
      <c r="M1115" s="13">
        <f t="shared" si="79"/>
        <v>0.73769773665829874</v>
      </c>
      <c r="N1115" s="13">
        <f t="shared" si="80"/>
        <v>-0.73769773665829874</v>
      </c>
      <c r="O1115" s="4">
        <f t="shared" si="81"/>
        <v>0.5441979506707767</v>
      </c>
    </row>
    <row r="1116" spans="1:15" x14ac:dyDescent="0.25">
      <c r="A1116" s="1">
        <f>Forecast_Data!C1110</f>
        <v>2015</v>
      </c>
      <c r="B1116" s="1">
        <v>1</v>
      </c>
      <c r="C1116" s="1">
        <f>Forecast_Data!E1110</f>
        <v>0</v>
      </c>
      <c r="D1116" s="1">
        <f>Forecast_Data!F1110</f>
        <v>1</v>
      </c>
      <c r="E1116" s="1">
        <f>Forecast_Data!G1110</f>
        <v>0</v>
      </c>
      <c r="F1116" s="1">
        <f>Forecast_Data!H1110</f>
        <v>1</v>
      </c>
      <c r="G1116" s="1">
        <f>Forecast_Data!I1110</f>
        <v>1</v>
      </c>
      <c r="H1116" s="1">
        <f>Forecast_Data!J1110</f>
        <v>43</v>
      </c>
      <c r="I1116" s="1">
        <f>Forecast_Data!K1110</f>
        <v>0</v>
      </c>
      <c r="J1116" s="1" t="str">
        <f>Forecast_Data!L1110</f>
        <v>Sebastian Janikowski</v>
      </c>
      <c r="K1116" s="2">
        <f>$U$41+(VLOOKUP(J1116,Estimates!$C$9:$F$35,4,FALSE)-$U$41)*VLOOKUP(J1116,$T$45:$Z$80,5,FALSE)</f>
        <v>14.265752823851827</v>
      </c>
      <c r="L1116" s="2">
        <f t="shared" si="78"/>
        <v>0.45660000000000001</v>
      </c>
      <c r="M1116" s="13">
        <f t="shared" si="79"/>
        <v>0.90558786904279231</v>
      </c>
      <c r="N1116" s="13">
        <f t="shared" si="80"/>
        <v>-0.90558786904279231</v>
      </c>
      <c r="O1116" s="4">
        <f t="shared" si="81"/>
        <v>0.8200893885574656</v>
      </c>
    </row>
    <row r="1117" spans="1:15" x14ac:dyDescent="0.25">
      <c r="A1117" s="1">
        <f>Forecast_Data!C1111</f>
        <v>2015</v>
      </c>
      <c r="B1117" s="1">
        <v>1</v>
      </c>
      <c r="C1117" s="1">
        <f>Forecast_Data!E1111</f>
        <v>0</v>
      </c>
      <c r="D1117" s="1">
        <f>Forecast_Data!F1111</f>
        <v>0</v>
      </c>
      <c r="E1117" s="1">
        <f>Forecast_Data!G1111</f>
        <v>1</v>
      </c>
      <c r="F1117" s="1">
        <f>Forecast_Data!H1111</f>
        <v>1</v>
      </c>
      <c r="G1117" s="1">
        <f>Forecast_Data!I1111</f>
        <v>0</v>
      </c>
      <c r="H1117" s="1">
        <f>Forecast_Data!J1111</f>
        <v>23</v>
      </c>
      <c r="I1117" s="1">
        <f>Forecast_Data!K1111</f>
        <v>1</v>
      </c>
      <c r="J1117" s="1" t="str">
        <f>Forecast_Data!L1111</f>
        <v>Sebastian Janikowski</v>
      </c>
      <c r="K1117" s="2">
        <f>$U$41+(VLOOKUP(J1117,Estimates!$C$9:$F$35,4,FALSE)-$U$41)*VLOOKUP(J1117,$T$45:$Z$80,5,FALSE)</f>
        <v>14.265752823851827</v>
      </c>
      <c r="L1117" s="2">
        <f t="shared" si="78"/>
        <v>0.45660000000000001</v>
      </c>
      <c r="M1117" s="13">
        <f t="shared" si="79"/>
        <v>0.9849481806314061</v>
      </c>
      <c r="N1117" s="13">
        <f t="shared" si="80"/>
        <v>1.5051819368593899E-2</v>
      </c>
      <c r="O1117" s="4">
        <f t="shared" si="81"/>
        <v>2.2655726630477845E-4</v>
      </c>
    </row>
    <row r="1118" spans="1:15" x14ac:dyDescent="0.25">
      <c r="A1118" s="1">
        <f>Forecast_Data!C1112</f>
        <v>2015</v>
      </c>
      <c r="B1118" s="1">
        <v>1</v>
      </c>
      <c r="C1118" s="1">
        <f>Forecast_Data!E1112</f>
        <v>0</v>
      </c>
      <c r="D1118" s="1">
        <f>Forecast_Data!F1112</f>
        <v>0</v>
      </c>
      <c r="E1118" s="1">
        <f>Forecast_Data!G1112</f>
        <v>1</v>
      </c>
      <c r="F1118" s="1">
        <f>Forecast_Data!H1112</f>
        <v>1</v>
      </c>
      <c r="G1118" s="1">
        <f>Forecast_Data!I1112</f>
        <v>0</v>
      </c>
      <c r="H1118" s="1">
        <f>Forecast_Data!J1112</f>
        <v>30</v>
      </c>
      <c r="I1118" s="1">
        <f>Forecast_Data!K1112</f>
        <v>1</v>
      </c>
      <c r="J1118" s="1" t="str">
        <f>Forecast_Data!L1112</f>
        <v>Sebastian Janikowski</v>
      </c>
      <c r="K1118" s="2">
        <f>$U$41+(VLOOKUP(J1118,Estimates!$C$9:$F$35,4,FALSE)-$U$41)*VLOOKUP(J1118,$T$45:$Z$80,5,FALSE)</f>
        <v>14.265752823851827</v>
      </c>
      <c r="L1118" s="2">
        <f t="shared" si="78"/>
        <v>0.45660000000000001</v>
      </c>
      <c r="M1118" s="13">
        <f t="shared" si="79"/>
        <v>0.94782446042493984</v>
      </c>
      <c r="N1118" s="13">
        <f t="shared" si="80"/>
        <v>5.2175539575060159E-2</v>
      </c>
      <c r="O1118" s="4">
        <f t="shared" si="81"/>
        <v>2.7222869299486688E-3</v>
      </c>
    </row>
    <row r="1119" spans="1:15" x14ac:dyDescent="0.25">
      <c r="A1119" s="1">
        <f>Forecast_Data!C1113</f>
        <v>2015</v>
      </c>
      <c r="B1119" s="1">
        <v>1</v>
      </c>
      <c r="C1119" s="1">
        <f>Forecast_Data!E1113</f>
        <v>0</v>
      </c>
      <c r="D1119" s="1">
        <f>Forecast_Data!F1113</f>
        <v>1</v>
      </c>
      <c r="E1119" s="1">
        <f>Forecast_Data!G1113</f>
        <v>1</v>
      </c>
      <c r="F1119" s="1">
        <f>Forecast_Data!H1113</f>
        <v>1</v>
      </c>
      <c r="G1119" s="1">
        <f>Forecast_Data!I1113</f>
        <v>0</v>
      </c>
      <c r="H1119" s="1">
        <f>Forecast_Data!J1113</f>
        <v>50</v>
      </c>
      <c r="I1119" s="1">
        <f>Forecast_Data!K1113</f>
        <v>1</v>
      </c>
      <c r="J1119" s="1" t="str">
        <f>Forecast_Data!L1113</f>
        <v>Sebastian Janikowski</v>
      </c>
      <c r="K1119" s="2">
        <f>$U$41+(VLOOKUP(J1119,Estimates!$C$9:$F$35,4,FALSE)-$U$41)*VLOOKUP(J1119,$T$45:$Z$80,5,FALSE)</f>
        <v>14.265752823851827</v>
      </c>
      <c r="L1119" s="2">
        <f t="shared" si="78"/>
        <v>0.45660000000000001</v>
      </c>
      <c r="M1119" s="13">
        <f t="shared" si="79"/>
        <v>0.58840604631640336</v>
      </c>
      <c r="N1119" s="13">
        <f t="shared" si="80"/>
        <v>0.41159395368359664</v>
      </c>
      <c r="O1119" s="4">
        <f t="shared" si="81"/>
        <v>0.1694095827088947</v>
      </c>
    </row>
    <row r="1120" spans="1:15" x14ac:dyDescent="0.25">
      <c r="A1120" s="1">
        <f>Forecast_Data!C1114</f>
        <v>2015</v>
      </c>
      <c r="B1120" s="1">
        <v>1</v>
      </c>
      <c r="C1120" s="1">
        <f>Forecast_Data!E1114</f>
        <v>0</v>
      </c>
      <c r="D1120" s="1">
        <f>Forecast_Data!F1114</f>
        <v>1</v>
      </c>
      <c r="E1120" s="1">
        <f>Forecast_Data!G1114</f>
        <v>1</v>
      </c>
      <c r="F1120" s="1">
        <f>Forecast_Data!H1114</f>
        <v>1</v>
      </c>
      <c r="G1120" s="1">
        <f>Forecast_Data!I1114</f>
        <v>0</v>
      </c>
      <c r="H1120" s="1">
        <f>Forecast_Data!J1114</f>
        <v>31</v>
      </c>
      <c r="I1120" s="1">
        <f>Forecast_Data!K1114</f>
        <v>1</v>
      </c>
      <c r="J1120" s="1" t="str">
        <f>Forecast_Data!L1114</f>
        <v>Sebastian Janikowski</v>
      </c>
      <c r="K1120" s="2">
        <f>$U$41+(VLOOKUP(J1120,Estimates!$C$9:$F$35,4,FALSE)-$U$41)*VLOOKUP(J1120,$T$45:$Z$80,5,FALSE)</f>
        <v>14.265752823851827</v>
      </c>
      <c r="L1120" s="2">
        <f t="shared" si="78"/>
        <v>0.45660000000000001</v>
      </c>
      <c r="M1120" s="13">
        <f t="shared" si="79"/>
        <v>0.9163389403955674</v>
      </c>
      <c r="N1120" s="13">
        <f t="shared" si="80"/>
        <v>8.3661059604432597E-2</v>
      </c>
      <c r="O1120" s="4">
        <f t="shared" si="81"/>
        <v>6.9991728941364234E-3</v>
      </c>
    </row>
    <row r="1121" spans="1:15" x14ac:dyDescent="0.25">
      <c r="A1121" s="1">
        <f>Forecast_Data!C1115</f>
        <v>2015</v>
      </c>
      <c r="B1121" s="1">
        <v>1</v>
      </c>
      <c r="C1121" s="1">
        <f>Forecast_Data!E1115</f>
        <v>0</v>
      </c>
      <c r="D1121" s="1">
        <f>Forecast_Data!F1115</f>
        <v>1</v>
      </c>
      <c r="E1121" s="1">
        <f>Forecast_Data!G1115</f>
        <v>0</v>
      </c>
      <c r="F1121" s="1">
        <f>Forecast_Data!H1115</f>
        <v>1</v>
      </c>
      <c r="G1121" s="1">
        <f>Forecast_Data!I1115</f>
        <v>0</v>
      </c>
      <c r="H1121" s="1">
        <f>Forecast_Data!J1115</f>
        <v>29</v>
      </c>
      <c r="I1121" s="1">
        <f>Forecast_Data!K1115</f>
        <v>1</v>
      </c>
      <c r="J1121" s="1" t="str">
        <f>Forecast_Data!L1115</f>
        <v>Sebastian Janikowski</v>
      </c>
      <c r="K1121" s="2">
        <f>$U$41+(VLOOKUP(J1121,Estimates!$C$9:$F$35,4,FALSE)-$U$41)*VLOOKUP(J1121,$T$45:$Z$80,5,FALSE)</f>
        <v>14.265752823851827</v>
      </c>
      <c r="L1121" s="2">
        <f t="shared" si="78"/>
        <v>0.45660000000000001</v>
      </c>
      <c r="M1121" s="13">
        <f t="shared" si="79"/>
        <v>0.94730484679574456</v>
      </c>
      <c r="N1121" s="13">
        <f t="shared" si="80"/>
        <v>5.269515320425544E-2</v>
      </c>
      <c r="O1121" s="4">
        <f t="shared" si="81"/>
        <v>2.7767791712199523E-3</v>
      </c>
    </row>
    <row r="1122" spans="1:15" x14ac:dyDescent="0.25">
      <c r="A1122" s="1">
        <f>Forecast_Data!C1116</f>
        <v>2012</v>
      </c>
      <c r="B1122" s="1">
        <v>1</v>
      </c>
      <c r="C1122" s="1">
        <f>Forecast_Data!E1116</f>
        <v>0</v>
      </c>
      <c r="D1122" s="1">
        <f>Forecast_Data!F1116</f>
        <v>0</v>
      </c>
      <c r="E1122" s="1">
        <f>Forecast_Data!G1116</f>
        <v>0</v>
      </c>
      <c r="F1122" s="1">
        <f>Forecast_Data!H1116</f>
        <v>1</v>
      </c>
      <c r="G1122" s="1">
        <f>Forecast_Data!I1116</f>
        <v>0</v>
      </c>
      <c r="H1122" s="1">
        <f>Forecast_Data!J1116</f>
        <v>52</v>
      </c>
      <c r="I1122" s="1">
        <f>Forecast_Data!K1116</f>
        <v>0</v>
      </c>
      <c r="J1122" s="1" t="str">
        <f>Forecast_Data!L1116</f>
        <v>Shayne Graham</v>
      </c>
      <c r="K1122" s="2">
        <f>$U$41+(VLOOKUP(J1122,Estimates!$C$9:$F$35,4,FALSE)-$U$41)*VLOOKUP(J1122,$T$45:$Z$80,5,FALSE)</f>
        <v>14.241579014381838</v>
      </c>
      <c r="L1122" s="2">
        <f t="shared" si="78"/>
        <v>0.3306</v>
      </c>
      <c r="M1122" s="13">
        <f t="shared" si="79"/>
        <v>0.62816580184189552</v>
      </c>
      <c r="N1122" s="13">
        <f t="shared" si="80"/>
        <v>-0.62816580184189552</v>
      </c>
      <c r="O1122" s="4">
        <f t="shared" si="81"/>
        <v>0.39459227460367158</v>
      </c>
    </row>
    <row r="1123" spans="1:15" x14ac:dyDescent="0.25">
      <c r="A1123" s="1">
        <f>Forecast_Data!C1117</f>
        <v>2012</v>
      </c>
      <c r="B1123" s="1">
        <v>1</v>
      </c>
      <c r="C1123" s="1">
        <f>Forecast_Data!E1117</f>
        <v>0</v>
      </c>
      <c r="D1123" s="1">
        <f>Forecast_Data!F1117</f>
        <v>0</v>
      </c>
      <c r="E1123" s="1">
        <f>Forecast_Data!G1117</f>
        <v>0</v>
      </c>
      <c r="F1123" s="1">
        <f>Forecast_Data!H1117</f>
        <v>1</v>
      </c>
      <c r="G1123" s="1">
        <f>Forecast_Data!I1117</f>
        <v>0</v>
      </c>
      <c r="H1123" s="1">
        <f>Forecast_Data!J1117</f>
        <v>35</v>
      </c>
      <c r="I1123" s="1">
        <f>Forecast_Data!K1117</f>
        <v>1</v>
      </c>
      <c r="J1123" s="1" t="str">
        <f>Forecast_Data!L1117</f>
        <v>Shayne Graham</v>
      </c>
      <c r="K1123" s="2">
        <f>$U$41+(VLOOKUP(J1123,Estimates!$C$9:$F$35,4,FALSE)-$U$41)*VLOOKUP(J1123,$T$45:$Z$80,5,FALSE)</f>
        <v>14.241579014381838</v>
      </c>
      <c r="L1123" s="2">
        <f t="shared" si="78"/>
        <v>0.3306</v>
      </c>
      <c r="M1123" s="13">
        <f t="shared" si="79"/>
        <v>0.90913466509294272</v>
      </c>
      <c r="N1123" s="13">
        <f t="shared" si="80"/>
        <v>9.0865334907057282E-2</v>
      </c>
      <c r="O1123" s="4">
        <f t="shared" si="81"/>
        <v>8.2565090877716827E-3</v>
      </c>
    </row>
    <row r="1124" spans="1:15" x14ac:dyDescent="0.25">
      <c r="A1124" s="1">
        <f>Forecast_Data!C1118</f>
        <v>2012</v>
      </c>
      <c r="B1124" s="1">
        <v>1</v>
      </c>
      <c r="C1124" s="1">
        <f>Forecast_Data!E1118</f>
        <v>0</v>
      </c>
      <c r="D1124" s="1">
        <f>Forecast_Data!F1118</f>
        <v>0</v>
      </c>
      <c r="E1124" s="1">
        <f>Forecast_Data!G1118</f>
        <v>0</v>
      </c>
      <c r="F1124" s="1">
        <f>Forecast_Data!H1118</f>
        <v>1</v>
      </c>
      <c r="G1124" s="1">
        <f>Forecast_Data!I1118</f>
        <v>0</v>
      </c>
      <c r="H1124" s="1">
        <f>Forecast_Data!J1118</f>
        <v>40</v>
      </c>
      <c r="I1124" s="1">
        <f>Forecast_Data!K1118</f>
        <v>1</v>
      </c>
      <c r="J1124" s="1" t="str">
        <f>Forecast_Data!L1118</f>
        <v>Shayne Graham</v>
      </c>
      <c r="K1124" s="2">
        <f>$U$41+(VLOOKUP(J1124,Estimates!$C$9:$F$35,4,FALSE)-$U$41)*VLOOKUP(J1124,$T$45:$Z$80,5,FALSE)</f>
        <v>14.241579014381838</v>
      </c>
      <c r="L1124" s="2">
        <f t="shared" si="78"/>
        <v>0.3306</v>
      </c>
      <c r="M1124" s="13">
        <f t="shared" si="79"/>
        <v>0.85599691968640268</v>
      </c>
      <c r="N1124" s="13">
        <f t="shared" si="80"/>
        <v>0.14400308031359732</v>
      </c>
      <c r="O1124" s="4">
        <f t="shared" si="81"/>
        <v>2.0736887139804362E-2</v>
      </c>
    </row>
    <row r="1125" spans="1:15" x14ac:dyDescent="0.25">
      <c r="A1125" s="1">
        <f>Forecast_Data!C1119</f>
        <v>2012</v>
      </c>
      <c r="B1125" s="1">
        <v>1</v>
      </c>
      <c r="C1125" s="1">
        <f>Forecast_Data!E1119</f>
        <v>0</v>
      </c>
      <c r="D1125" s="1">
        <f>Forecast_Data!F1119</f>
        <v>0</v>
      </c>
      <c r="E1125" s="1">
        <f>Forecast_Data!G1119</f>
        <v>0</v>
      </c>
      <c r="F1125" s="1">
        <f>Forecast_Data!H1119</f>
        <v>1</v>
      </c>
      <c r="G1125" s="1">
        <f>Forecast_Data!I1119</f>
        <v>0</v>
      </c>
      <c r="H1125" s="1">
        <f>Forecast_Data!J1119</f>
        <v>19</v>
      </c>
      <c r="I1125" s="1">
        <f>Forecast_Data!K1119</f>
        <v>1</v>
      </c>
      <c r="J1125" s="1" t="str">
        <f>Forecast_Data!L1119</f>
        <v>Shayne Graham</v>
      </c>
      <c r="K1125" s="2">
        <f>$U$41+(VLOOKUP(J1125,Estimates!$C$9:$F$35,4,FALSE)-$U$41)*VLOOKUP(J1125,$T$45:$Z$80,5,FALSE)</f>
        <v>14.241579014381838</v>
      </c>
      <c r="L1125" s="2">
        <f t="shared" si="78"/>
        <v>0.3306</v>
      </c>
      <c r="M1125" s="13">
        <f t="shared" si="79"/>
        <v>0.99473964924700209</v>
      </c>
      <c r="N1125" s="13">
        <f t="shared" si="80"/>
        <v>5.260350752997911E-3</v>
      </c>
      <c r="O1125" s="4">
        <f t="shared" si="81"/>
        <v>2.767129004456569E-5</v>
      </c>
    </row>
    <row r="1126" spans="1:15" x14ac:dyDescent="0.25">
      <c r="A1126" s="1">
        <f>Forecast_Data!C1120</f>
        <v>2012</v>
      </c>
      <c r="B1126" s="1">
        <v>1</v>
      </c>
      <c r="C1126" s="1">
        <f>Forecast_Data!E1120</f>
        <v>0</v>
      </c>
      <c r="D1126" s="1">
        <f>Forecast_Data!F1120</f>
        <v>0</v>
      </c>
      <c r="E1126" s="1">
        <f>Forecast_Data!G1120</f>
        <v>0</v>
      </c>
      <c r="F1126" s="1">
        <f>Forecast_Data!H1120</f>
        <v>1</v>
      </c>
      <c r="G1126" s="1">
        <f>Forecast_Data!I1120</f>
        <v>0</v>
      </c>
      <c r="H1126" s="1">
        <f>Forecast_Data!J1120</f>
        <v>33</v>
      </c>
      <c r="I1126" s="1">
        <f>Forecast_Data!K1120</f>
        <v>1</v>
      </c>
      <c r="J1126" s="1" t="str">
        <f>Forecast_Data!L1120</f>
        <v>Shayne Graham</v>
      </c>
      <c r="K1126" s="2">
        <f>$U$41+(VLOOKUP(J1126,Estimates!$C$9:$F$35,4,FALSE)-$U$41)*VLOOKUP(J1126,$T$45:$Z$80,5,FALSE)</f>
        <v>14.241579014381838</v>
      </c>
      <c r="L1126" s="2">
        <f t="shared" si="78"/>
        <v>0.3306</v>
      </c>
      <c r="M1126" s="13">
        <f t="shared" si="79"/>
        <v>0.92701263061248307</v>
      </c>
      <c r="N1126" s="13">
        <f t="shared" si="80"/>
        <v>7.2987369387516932E-2</v>
      </c>
      <c r="O1126" s="4">
        <f t="shared" si="81"/>
        <v>5.3271560901098436E-3</v>
      </c>
    </row>
    <row r="1127" spans="1:15" x14ac:dyDescent="0.25">
      <c r="A1127" s="1">
        <f>Forecast_Data!C1121</f>
        <v>2012</v>
      </c>
      <c r="B1127" s="1">
        <v>1</v>
      </c>
      <c r="C1127" s="1">
        <f>Forecast_Data!E1121</f>
        <v>0</v>
      </c>
      <c r="D1127" s="1">
        <f>Forecast_Data!F1121</f>
        <v>0</v>
      </c>
      <c r="E1127" s="1">
        <f>Forecast_Data!G1121</f>
        <v>0</v>
      </c>
      <c r="F1127" s="1">
        <f>Forecast_Data!H1121</f>
        <v>1</v>
      </c>
      <c r="G1127" s="1">
        <f>Forecast_Data!I1121</f>
        <v>0</v>
      </c>
      <c r="H1127" s="1">
        <f>Forecast_Data!J1121</f>
        <v>51</v>
      </c>
      <c r="I1127" s="1">
        <f>Forecast_Data!K1121</f>
        <v>1</v>
      </c>
      <c r="J1127" s="1" t="str">
        <f>Forecast_Data!L1121</f>
        <v>Shayne Graham</v>
      </c>
      <c r="K1127" s="2">
        <f>$U$41+(VLOOKUP(J1127,Estimates!$C$9:$F$35,4,FALSE)-$U$41)*VLOOKUP(J1127,$T$45:$Z$80,5,FALSE)</f>
        <v>14.241579014381838</v>
      </c>
      <c r="L1127" s="2">
        <f t="shared" si="78"/>
        <v>0.3306</v>
      </c>
      <c r="M1127" s="13">
        <f t="shared" si="79"/>
        <v>0.65702791393982884</v>
      </c>
      <c r="N1127" s="13">
        <f t="shared" si="80"/>
        <v>0.34297208606017116</v>
      </c>
      <c r="O1127" s="4">
        <f t="shared" si="81"/>
        <v>0.11762985181646544</v>
      </c>
    </row>
    <row r="1128" spans="1:15" x14ac:dyDescent="0.25">
      <c r="A1128" s="1">
        <f>Forecast_Data!C1122</f>
        <v>2012</v>
      </c>
      <c r="B1128" s="1">
        <v>1</v>
      </c>
      <c r="C1128" s="1">
        <f>Forecast_Data!E1122</f>
        <v>0</v>
      </c>
      <c r="D1128" s="1">
        <f>Forecast_Data!F1122</f>
        <v>0</v>
      </c>
      <c r="E1128" s="1">
        <f>Forecast_Data!G1122</f>
        <v>0</v>
      </c>
      <c r="F1128" s="1">
        <f>Forecast_Data!H1122</f>
        <v>1</v>
      </c>
      <c r="G1128" s="1">
        <f>Forecast_Data!I1122</f>
        <v>0</v>
      </c>
      <c r="H1128" s="1">
        <f>Forecast_Data!J1122</f>
        <v>33</v>
      </c>
      <c r="I1128" s="1">
        <f>Forecast_Data!K1122</f>
        <v>1</v>
      </c>
      <c r="J1128" s="1" t="str">
        <f>Forecast_Data!L1122</f>
        <v>Shayne Graham</v>
      </c>
      <c r="K1128" s="2">
        <f>$U$41+(VLOOKUP(J1128,Estimates!$C$9:$F$35,4,FALSE)-$U$41)*VLOOKUP(J1128,$T$45:$Z$80,5,FALSE)</f>
        <v>14.241579014381838</v>
      </c>
      <c r="L1128" s="2">
        <f t="shared" si="78"/>
        <v>0.3306</v>
      </c>
      <c r="M1128" s="13">
        <f t="shared" si="79"/>
        <v>0.92701263061248307</v>
      </c>
      <c r="N1128" s="13">
        <f t="shared" si="80"/>
        <v>7.2987369387516932E-2</v>
      </c>
      <c r="O1128" s="4">
        <f t="shared" si="81"/>
        <v>5.3271560901098436E-3</v>
      </c>
    </row>
    <row r="1129" spans="1:15" x14ac:dyDescent="0.25">
      <c r="A1129" s="1">
        <f>Forecast_Data!C1123</f>
        <v>2012</v>
      </c>
      <c r="B1129" s="1">
        <v>1</v>
      </c>
      <c r="C1129" s="1">
        <f>Forecast_Data!E1123</f>
        <v>0</v>
      </c>
      <c r="D1129" s="1">
        <f>Forecast_Data!F1123</f>
        <v>0</v>
      </c>
      <c r="E1129" s="1">
        <f>Forecast_Data!G1123</f>
        <v>0</v>
      </c>
      <c r="F1129" s="1">
        <f>Forecast_Data!H1123</f>
        <v>1</v>
      </c>
      <c r="G1129" s="1">
        <f>Forecast_Data!I1123</f>
        <v>0</v>
      </c>
      <c r="H1129" s="1">
        <f>Forecast_Data!J1123</f>
        <v>29</v>
      </c>
      <c r="I1129" s="1">
        <f>Forecast_Data!K1123</f>
        <v>1</v>
      </c>
      <c r="J1129" s="1" t="str">
        <f>Forecast_Data!L1123</f>
        <v>Shayne Graham</v>
      </c>
      <c r="K1129" s="2">
        <f>$U$41+(VLOOKUP(J1129,Estimates!$C$9:$F$35,4,FALSE)-$U$41)*VLOOKUP(J1129,$T$45:$Z$80,5,FALSE)</f>
        <v>14.241579014381838</v>
      </c>
      <c r="L1129" s="2">
        <f t="shared" si="78"/>
        <v>0.3306</v>
      </c>
      <c r="M1129" s="13">
        <f t="shared" si="79"/>
        <v>0.95694980313167366</v>
      </c>
      <c r="N1129" s="13">
        <f t="shared" si="80"/>
        <v>4.305019686832634E-2</v>
      </c>
      <c r="O1129" s="4">
        <f t="shared" si="81"/>
        <v>1.853319450401655E-3</v>
      </c>
    </row>
    <row r="1130" spans="1:15" x14ac:dyDescent="0.25">
      <c r="A1130" s="1">
        <f>Forecast_Data!C1124</f>
        <v>2012</v>
      </c>
      <c r="B1130" s="1">
        <v>1</v>
      </c>
      <c r="C1130" s="1">
        <f>Forecast_Data!E1124</f>
        <v>0</v>
      </c>
      <c r="D1130" s="1">
        <f>Forecast_Data!F1124</f>
        <v>0</v>
      </c>
      <c r="E1130" s="1">
        <f>Forecast_Data!G1124</f>
        <v>0</v>
      </c>
      <c r="F1130" s="1">
        <f>Forecast_Data!H1124</f>
        <v>1</v>
      </c>
      <c r="G1130" s="1">
        <f>Forecast_Data!I1124</f>
        <v>0</v>
      </c>
      <c r="H1130" s="1">
        <f>Forecast_Data!J1124</f>
        <v>46</v>
      </c>
      <c r="I1130" s="1">
        <f>Forecast_Data!K1124</f>
        <v>0</v>
      </c>
      <c r="J1130" s="1" t="str">
        <f>Forecast_Data!L1124</f>
        <v>Shayne Graham</v>
      </c>
      <c r="K1130" s="2">
        <f>$U$41+(VLOOKUP(J1130,Estimates!$C$9:$F$35,4,FALSE)-$U$41)*VLOOKUP(J1130,$T$45:$Z$80,5,FALSE)</f>
        <v>14.241579014381838</v>
      </c>
      <c r="L1130" s="2">
        <f t="shared" si="78"/>
        <v>0.3306</v>
      </c>
      <c r="M1130" s="13">
        <f t="shared" si="79"/>
        <v>0.76867474901395683</v>
      </c>
      <c r="N1130" s="13">
        <f t="shared" si="80"/>
        <v>-0.76867474901395683</v>
      </c>
      <c r="O1130" s="4">
        <f t="shared" si="81"/>
        <v>0.59086086977166952</v>
      </c>
    </row>
    <row r="1131" spans="1:15" x14ac:dyDescent="0.25">
      <c r="A1131" s="1">
        <f>Forecast_Data!C1125</f>
        <v>2012</v>
      </c>
      <c r="B1131" s="1">
        <v>1</v>
      </c>
      <c r="C1131" s="1">
        <f>Forecast_Data!E1125</f>
        <v>0</v>
      </c>
      <c r="D1131" s="1">
        <f>Forecast_Data!F1125</f>
        <v>0</v>
      </c>
      <c r="E1131" s="1">
        <f>Forecast_Data!G1125</f>
        <v>0</v>
      </c>
      <c r="F1131" s="1">
        <f>Forecast_Data!H1125</f>
        <v>1</v>
      </c>
      <c r="G1131" s="1">
        <f>Forecast_Data!I1125</f>
        <v>0</v>
      </c>
      <c r="H1131" s="1">
        <f>Forecast_Data!J1125</f>
        <v>42</v>
      </c>
      <c r="I1131" s="1">
        <f>Forecast_Data!K1125</f>
        <v>1</v>
      </c>
      <c r="J1131" s="1" t="str">
        <f>Forecast_Data!L1125</f>
        <v>Shayne Graham</v>
      </c>
      <c r="K1131" s="2">
        <f>$U$41+(VLOOKUP(J1131,Estimates!$C$9:$F$35,4,FALSE)-$U$41)*VLOOKUP(J1131,$T$45:$Z$80,5,FALSE)</f>
        <v>14.241579014381838</v>
      </c>
      <c r="L1131" s="2">
        <f t="shared" si="78"/>
        <v>0.3306</v>
      </c>
      <c r="M1131" s="13">
        <f t="shared" si="79"/>
        <v>0.83059197344934921</v>
      </c>
      <c r="N1131" s="13">
        <f t="shared" si="80"/>
        <v>0.16940802655065079</v>
      </c>
      <c r="O1131" s="4">
        <f t="shared" si="81"/>
        <v>2.8699079459786003E-2</v>
      </c>
    </row>
    <row r="1132" spans="1:15" x14ac:dyDescent="0.25">
      <c r="A1132" s="1">
        <f>Forecast_Data!C1126</f>
        <v>2012</v>
      </c>
      <c r="B1132" s="1">
        <v>1</v>
      </c>
      <c r="C1132" s="1">
        <f>Forecast_Data!E1126</f>
        <v>0</v>
      </c>
      <c r="D1132" s="1">
        <f>Forecast_Data!F1126</f>
        <v>0</v>
      </c>
      <c r="E1132" s="1">
        <f>Forecast_Data!G1126</f>
        <v>0</v>
      </c>
      <c r="F1132" s="1">
        <f>Forecast_Data!H1126</f>
        <v>1</v>
      </c>
      <c r="G1132" s="1">
        <f>Forecast_Data!I1126</f>
        <v>0</v>
      </c>
      <c r="H1132" s="1">
        <f>Forecast_Data!J1126</f>
        <v>50</v>
      </c>
      <c r="I1132" s="1">
        <f>Forecast_Data!K1126</f>
        <v>0</v>
      </c>
      <c r="J1132" s="1" t="str">
        <f>Forecast_Data!L1126</f>
        <v>Shayne Graham</v>
      </c>
      <c r="K1132" s="2">
        <f>$U$41+(VLOOKUP(J1132,Estimates!$C$9:$F$35,4,FALSE)-$U$41)*VLOOKUP(J1132,$T$45:$Z$80,5,FALSE)</f>
        <v>14.241579014381838</v>
      </c>
      <c r="L1132" s="2">
        <f t="shared" si="78"/>
        <v>0.3306</v>
      </c>
      <c r="M1132" s="13">
        <f t="shared" si="79"/>
        <v>0.68345186274835446</v>
      </c>
      <c r="N1132" s="13">
        <f t="shared" si="80"/>
        <v>-0.68345186274835446</v>
      </c>
      <c r="O1132" s="4">
        <f t="shared" si="81"/>
        <v>0.46710644869419554</v>
      </c>
    </row>
    <row r="1133" spans="1:15" x14ac:dyDescent="0.25">
      <c r="A1133" s="1">
        <f>Forecast_Data!C1127</f>
        <v>2012</v>
      </c>
      <c r="B1133" s="1">
        <v>1</v>
      </c>
      <c r="C1133" s="1">
        <f>Forecast_Data!E1127</f>
        <v>0</v>
      </c>
      <c r="D1133" s="1">
        <f>Forecast_Data!F1127</f>
        <v>0</v>
      </c>
      <c r="E1133" s="1">
        <f>Forecast_Data!G1127</f>
        <v>0</v>
      </c>
      <c r="F1133" s="1">
        <f>Forecast_Data!H1127</f>
        <v>1</v>
      </c>
      <c r="G1133" s="1">
        <f>Forecast_Data!I1127</f>
        <v>0</v>
      </c>
      <c r="H1133" s="1">
        <f>Forecast_Data!J1127</f>
        <v>27</v>
      </c>
      <c r="I1133" s="1">
        <f>Forecast_Data!K1127</f>
        <v>1</v>
      </c>
      <c r="J1133" s="1" t="str">
        <f>Forecast_Data!L1127</f>
        <v>Shayne Graham</v>
      </c>
      <c r="K1133" s="2">
        <f>$U$41+(VLOOKUP(J1133,Estimates!$C$9:$F$35,4,FALSE)-$U$41)*VLOOKUP(J1133,$T$45:$Z$80,5,FALSE)</f>
        <v>14.241579014381838</v>
      </c>
      <c r="L1133" s="2">
        <f t="shared" si="78"/>
        <v>0.3306</v>
      </c>
      <c r="M1133" s="13">
        <f t="shared" si="79"/>
        <v>0.96874018935179185</v>
      </c>
      <c r="N1133" s="13">
        <f t="shared" si="80"/>
        <v>3.1259810648208153E-2</v>
      </c>
      <c r="O1133" s="4">
        <f t="shared" si="81"/>
        <v>9.7717576176182771E-4</v>
      </c>
    </row>
    <row r="1134" spans="1:15" x14ac:dyDescent="0.25">
      <c r="A1134" s="1">
        <f>Forecast_Data!C1128</f>
        <v>2012</v>
      </c>
      <c r="B1134" s="1">
        <v>1</v>
      </c>
      <c r="C1134" s="1">
        <f>Forecast_Data!E1128</f>
        <v>0</v>
      </c>
      <c r="D1134" s="1">
        <f>Forecast_Data!F1128</f>
        <v>0</v>
      </c>
      <c r="E1134" s="1">
        <f>Forecast_Data!G1128</f>
        <v>0</v>
      </c>
      <c r="F1134" s="1">
        <f>Forecast_Data!H1128</f>
        <v>1</v>
      </c>
      <c r="G1134" s="1">
        <f>Forecast_Data!I1128</f>
        <v>0</v>
      </c>
      <c r="H1134" s="1">
        <f>Forecast_Data!J1128</f>
        <v>47</v>
      </c>
      <c r="I1134" s="1">
        <f>Forecast_Data!K1128</f>
        <v>0</v>
      </c>
      <c r="J1134" s="1" t="str">
        <f>Forecast_Data!L1128</f>
        <v>Shayne Graham</v>
      </c>
      <c r="K1134" s="2">
        <f>$U$41+(VLOOKUP(J1134,Estimates!$C$9:$F$35,4,FALSE)-$U$41)*VLOOKUP(J1134,$T$45:$Z$80,5,FALSE)</f>
        <v>14.241579014381838</v>
      </c>
      <c r="L1134" s="2">
        <f t="shared" si="78"/>
        <v>0.3306</v>
      </c>
      <c r="M1134" s="13">
        <f t="shared" si="79"/>
        <v>0.75002537469117347</v>
      </c>
      <c r="N1134" s="13">
        <f t="shared" si="80"/>
        <v>-0.75002537469117347</v>
      </c>
      <c r="O1134" s="4">
        <f t="shared" si="81"/>
        <v>0.56253806268063511</v>
      </c>
    </row>
    <row r="1135" spans="1:15" x14ac:dyDescent="0.25">
      <c r="A1135" s="1">
        <f>Forecast_Data!C1129</f>
        <v>2012</v>
      </c>
      <c r="B1135" s="1">
        <v>1</v>
      </c>
      <c r="C1135" s="1">
        <f>Forecast_Data!E1129</f>
        <v>0</v>
      </c>
      <c r="D1135" s="1">
        <f>Forecast_Data!F1129</f>
        <v>0</v>
      </c>
      <c r="E1135" s="1">
        <f>Forecast_Data!G1129</f>
        <v>0</v>
      </c>
      <c r="F1135" s="1">
        <f>Forecast_Data!H1129</f>
        <v>1</v>
      </c>
      <c r="G1135" s="1">
        <f>Forecast_Data!I1129</f>
        <v>0</v>
      </c>
      <c r="H1135" s="1">
        <f>Forecast_Data!J1129</f>
        <v>25</v>
      </c>
      <c r="I1135" s="1">
        <f>Forecast_Data!K1129</f>
        <v>1</v>
      </c>
      <c r="J1135" s="1" t="str">
        <f>Forecast_Data!L1129</f>
        <v>Shayne Graham</v>
      </c>
      <c r="K1135" s="2">
        <f>$U$41+(VLOOKUP(J1135,Estimates!$C$9:$F$35,4,FALSE)-$U$41)*VLOOKUP(J1135,$T$45:$Z$80,5,FALSE)</f>
        <v>14.241579014381838</v>
      </c>
      <c r="L1135" s="2">
        <f t="shared" si="78"/>
        <v>0.3306</v>
      </c>
      <c r="M1135" s="13">
        <f t="shared" si="79"/>
        <v>0.97829612753888762</v>
      </c>
      <c r="N1135" s="13">
        <f t="shared" si="80"/>
        <v>2.1703872461112383E-2</v>
      </c>
      <c r="O1135" s="4">
        <f t="shared" si="81"/>
        <v>4.7105807980823251E-4</v>
      </c>
    </row>
    <row r="1136" spans="1:15" x14ac:dyDescent="0.25">
      <c r="A1136" s="1">
        <f>Forecast_Data!C1130</f>
        <v>2012</v>
      </c>
      <c r="B1136" s="1">
        <v>1</v>
      </c>
      <c r="C1136" s="1">
        <f>Forecast_Data!E1130</f>
        <v>0</v>
      </c>
      <c r="D1136" s="1">
        <f>Forecast_Data!F1130</f>
        <v>0</v>
      </c>
      <c r="E1136" s="1">
        <f>Forecast_Data!G1130</f>
        <v>0</v>
      </c>
      <c r="F1136" s="1">
        <f>Forecast_Data!H1130</f>
        <v>0</v>
      </c>
      <c r="G1136" s="1">
        <f>Forecast_Data!I1130</f>
        <v>0</v>
      </c>
      <c r="H1136" s="1">
        <f>Forecast_Data!J1130</f>
        <v>45</v>
      </c>
      <c r="I1136" s="1">
        <f>Forecast_Data!K1130</f>
        <v>1</v>
      </c>
      <c r="J1136" s="1" t="str">
        <f>Forecast_Data!L1130</f>
        <v>Shayne Graham</v>
      </c>
      <c r="K1136" s="2">
        <f>$U$41+(VLOOKUP(J1136,Estimates!$C$9:$F$35,4,FALSE)-$U$41)*VLOOKUP(J1136,$T$45:$Z$80,5,FALSE)</f>
        <v>14.241579014381838</v>
      </c>
      <c r="L1136" s="2">
        <f t="shared" si="78"/>
        <v>0.3306</v>
      </c>
      <c r="M1136" s="13">
        <f t="shared" si="79"/>
        <v>0.82248426345838599</v>
      </c>
      <c r="N1136" s="13">
        <f t="shared" si="80"/>
        <v>0.17751573654161401</v>
      </c>
      <c r="O1136" s="4">
        <f t="shared" si="81"/>
        <v>3.1511836719911715E-2</v>
      </c>
    </row>
    <row r="1137" spans="1:15" x14ac:dyDescent="0.25">
      <c r="A1137" s="1">
        <f>Forecast_Data!C1131</f>
        <v>2012</v>
      </c>
      <c r="B1137" s="1">
        <v>1</v>
      </c>
      <c r="C1137" s="1">
        <f>Forecast_Data!E1131</f>
        <v>0</v>
      </c>
      <c r="D1137" s="1">
        <f>Forecast_Data!F1131</f>
        <v>0</v>
      </c>
      <c r="E1137" s="1">
        <f>Forecast_Data!G1131</f>
        <v>0</v>
      </c>
      <c r="F1137" s="1">
        <f>Forecast_Data!H1131</f>
        <v>0</v>
      </c>
      <c r="G1137" s="1">
        <f>Forecast_Data!I1131</f>
        <v>0</v>
      </c>
      <c r="H1137" s="1">
        <f>Forecast_Data!J1131</f>
        <v>51</v>
      </c>
      <c r="I1137" s="1">
        <f>Forecast_Data!K1131</f>
        <v>0</v>
      </c>
      <c r="J1137" s="1" t="str">
        <f>Forecast_Data!L1131</f>
        <v>Shayne Graham</v>
      </c>
      <c r="K1137" s="2">
        <f>$U$41+(VLOOKUP(J1137,Estimates!$C$9:$F$35,4,FALSE)-$U$41)*VLOOKUP(J1137,$T$45:$Z$80,5,FALSE)</f>
        <v>14.241579014381838</v>
      </c>
      <c r="L1137" s="2">
        <f t="shared" si="78"/>
        <v>0.3306</v>
      </c>
      <c r="M1137" s="13">
        <f t="shared" si="79"/>
        <v>0.70745278698438052</v>
      </c>
      <c r="N1137" s="13">
        <f t="shared" si="80"/>
        <v>-0.70745278698438052</v>
      </c>
      <c r="O1137" s="4">
        <f t="shared" si="81"/>
        <v>0.5004894458119673</v>
      </c>
    </row>
    <row r="1138" spans="1:15" x14ac:dyDescent="0.25">
      <c r="A1138" s="1">
        <f>Forecast_Data!C1132</f>
        <v>2012</v>
      </c>
      <c r="B1138" s="1">
        <v>1</v>
      </c>
      <c r="C1138" s="1">
        <f>Forecast_Data!E1132</f>
        <v>0</v>
      </c>
      <c r="D1138" s="1">
        <f>Forecast_Data!F1132</f>
        <v>0</v>
      </c>
      <c r="E1138" s="1">
        <f>Forecast_Data!G1132</f>
        <v>0</v>
      </c>
      <c r="F1138" s="1">
        <f>Forecast_Data!H1132</f>
        <v>0</v>
      </c>
      <c r="G1138" s="1">
        <f>Forecast_Data!I1132</f>
        <v>0</v>
      </c>
      <c r="H1138" s="1">
        <f>Forecast_Data!J1132</f>
        <v>32</v>
      </c>
      <c r="I1138" s="1">
        <f>Forecast_Data!K1132</f>
        <v>1</v>
      </c>
      <c r="J1138" s="1" t="str">
        <f>Forecast_Data!L1132</f>
        <v>Shayne Graham</v>
      </c>
      <c r="K1138" s="2">
        <f>$U$41+(VLOOKUP(J1138,Estimates!$C$9:$F$35,4,FALSE)-$U$41)*VLOOKUP(J1138,$T$45:$Z$80,5,FALSE)</f>
        <v>14.241579014381838</v>
      </c>
      <c r="L1138" s="2">
        <f t="shared" si="78"/>
        <v>0.3306</v>
      </c>
      <c r="M1138" s="13">
        <f t="shared" si="79"/>
        <v>0.94800479599947618</v>
      </c>
      <c r="N1138" s="13">
        <f t="shared" si="80"/>
        <v>5.199520400052382E-2</v>
      </c>
      <c r="O1138" s="4">
        <f t="shared" si="81"/>
        <v>2.7035012390560884E-3</v>
      </c>
    </row>
    <row r="1139" spans="1:15" x14ac:dyDescent="0.25">
      <c r="A1139" s="1">
        <f>Forecast_Data!C1133</f>
        <v>2012</v>
      </c>
      <c r="B1139" s="1">
        <v>1</v>
      </c>
      <c r="C1139" s="1">
        <f>Forecast_Data!E1133</f>
        <v>0</v>
      </c>
      <c r="D1139" s="1">
        <f>Forecast_Data!F1133</f>
        <v>0</v>
      </c>
      <c r="E1139" s="1">
        <f>Forecast_Data!G1133</f>
        <v>0</v>
      </c>
      <c r="F1139" s="1">
        <f>Forecast_Data!H1133</f>
        <v>1</v>
      </c>
      <c r="G1139" s="1">
        <f>Forecast_Data!I1133</f>
        <v>0</v>
      </c>
      <c r="H1139" s="1">
        <f>Forecast_Data!J1133</f>
        <v>29</v>
      </c>
      <c r="I1139" s="1">
        <f>Forecast_Data!K1133</f>
        <v>1</v>
      </c>
      <c r="J1139" s="1" t="str">
        <f>Forecast_Data!L1133</f>
        <v>Shayne Graham</v>
      </c>
      <c r="K1139" s="2">
        <f>$U$41+(VLOOKUP(J1139,Estimates!$C$9:$F$35,4,FALSE)-$U$41)*VLOOKUP(J1139,$T$45:$Z$80,5,FALSE)</f>
        <v>14.241579014381838</v>
      </c>
      <c r="L1139" s="2">
        <f t="shared" si="78"/>
        <v>0.3306</v>
      </c>
      <c r="M1139" s="13">
        <f t="shared" si="79"/>
        <v>0.95694980313167366</v>
      </c>
      <c r="N1139" s="13">
        <f t="shared" si="80"/>
        <v>4.305019686832634E-2</v>
      </c>
      <c r="O1139" s="4">
        <f t="shared" si="81"/>
        <v>1.853319450401655E-3</v>
      </c>
    </row>
    <row r="1140" spans="1:15" x14ac:dyDescent="0.25">
      <c r="A1140" s="1">
        <f>Forecast_Data!C1134</f>
        <v>2012</v>
      </c>
      <c r="B1140" s="1">
        <v>1</v>
      </c>
      <c r="C1140" s="1">
        <f>Forecast_Data!E1134</f>
        <v>0</v>
      </c>
      <c r="D1140" s="1">
        <f>Forecast_Data!F1134</f>
        <v>0</v>
      </c>
      <c r="E1140" s="1">
        <f>Forecast_Data!G1134</f>
        <v>0</v>
      </c>
      <c r="F1140" s="1">
        <f>Forecast_Data!H1134</f>
        <v>1</v>
      </c>
      <c r="G1140" s="1">
        <f>Forecast_Data!I1134</f>
        <v>0</v>
      </c>
      <c r="H1140" s="1">
        <f>Forecast_Data!J1134</f>
        <v>35</v>
      </c>
      <c r="I1140" s="1">
        <f>Forecast_Data!K1134</f>
        <v>1</v>
      </c>
      <c r="J1140" s="1" t="str">
        <f>Forecast_Data!L1134</f>
        <v>Shayne Graham</v>
      </c>
      <c r="K1140" s="2">
        <f>$U$41+(VLOOKUP(J1140,Estimates!$C$9:$F$35,4,FALSE)-$U$41)*VLOOKUP(J1140,$T$45:$Z$80,5,FALSE)</f>
        <v>14.241579014381838</v>
      </c>
      <c r="L1140" s="2">
        <f t="shared" si="78"/>
        <v>0.3306</v>
      </c>
      <c r="M1140" s="13">
        <f t="shared" si="79"/>
        <v>0.90913466509294272</v>
      </c>
      <c r="N1140" s="13">
        <f t="shared" si="80"/>
        <v>9.0865334907057282E-2</v>
      </c>
      <c r="O1140" s="4">
        <f t="shared" si="81"/>
        <v>8.2565090877716827E-3</v>
      </c>
    </row>
    <row r="1141" spans="1:15" x14ac:dyDescent="0.25">
      <c r="A1141" s="1">
        <f>Forecast_Data!C1135</f>
        <v>2012</v>
      </c>
      <c r="B1141" s="1">
        <v>1</v>
      </c>
      <c r="C1141" s="1">
        <f>Forecast_Data!E1135</f>
        <v>0</v>
      </c>
      <c r="D1141" s="1">
        <f>Forecast_Data!F1135</f>
        <v>0</v>
      </c>
      <c r="E1141" s="1">
        <f>Forecast_Data!G1135</f>
        <v>0</v>
      </c>
      <c r="F1141" s="1">
        <f>Forecast_Data!H1135</f>
        <v>1</v>
      </c>
      <c r="G1141" s="1">
        <f>Forecast_Data!I1135</f>
        <v>0</v>
      </c>
      <c r="H1141" s="1">
        <f>Forecast_Data!J1135</f>
        <v>50</v>
      </c>
      <c r="I1141" s="1">
        <f>Forecast_Data!K1135</f>
        <v>0</v>
      </c>
      <c r="J1141" s="1" t="str">
        <f>Forecast_Data!L1135</f>
        <v>Shayne Graham</v>
      </c>
      <c r="K1141" s="2">
        <f>$U$41+(VLOOKUP(J1141,Estimates!$C$9:$F$35,4,FALSE)-$U$41)*VLOOKUP(J1141,$T$45:$Z$80,5,FALSE)</f>
        <v>14.241579014381838</v>
      </c>
      <c r="L1141" s="2">
        <f t="shared" si="78"/>
        <v>0.3306</v>
      </c>
      <c r="M1141" s="13">
        <f t="shared" si="79"/>
        <v>0.68345186274835446</v>
      </c>
      <c r="N1141" s="13">
        <f t="shared" si="80"/>
        <v>-0.68345186274835446</v>
      </c>
      <c r="O1141" s="4">
        <f t="shared" si="81"/>
        <v>0.46710644869419554</v>
      </c>
    </row>
    <row r="1142" spans="1:15" x14ac:dyDescent="0.25">
      <c r="A1142" s="1">
        <f>Forecast_Data!C1136</f>
        <v>2012</v>
      </c>
      <c r="B1142" s="1">
        <v>1</v>
      </c>
      <c r="C1142" s="1">
        <f>Forecast_Data!E1136</f>
        <v>0</v>
      </c>
      <c r="D1142" s="1">
        <f>Forecast_Data!F1136</f>
        <v>0</v>
      </c>
      <c r="E1142" s="1">
        <f>Forecast_Data!G1136</f>
        <v>0</v>
      </c>
      <c r="F1142" s="1">
        <f>Forecast_Data!H1136</f>
        <v>1</v>
      </c>
      <c r="G1142" s="1">
        <f>Forecast_Data!I1136</f>
        <v>0</v>
      </c>
      <c r="H1142" s="1">
        <f>Forecast_Data!J1136</f>
        <v>27</v>
      </c>
      <c r="I1142" s="1">
        <f>Forecast_Data!K1136</f>
        <v>1</v>
      </c>
      <c r="J1142" s="1" t="str">
        <f>Forecast_Data!L1136</f>
        <v>Shayne Graham</v>
      </c>
      <c r="K1142" s="2">
        <f>$U$41+(VLOOKUP(J1142,Estimates!$C$9:$F$35,4,FALSE)-$U$41)*VLOOKUP(J1142,$T$45:$Z$80,5,FALSE)</f>
        <v>14.241579014381838</v>
      </c>
      <c r="L1142" s="2">
        <f t="shared" si="78"/>
        <v>0.3306</v>
      </c>
      <c r="M1142" s="13">
        <f t="shared" si="79"/>
        <v>0.96874018935179185</v>
      </c>
      <c r="N1142" s="13">
        <f t="shared" si="80"/>
        <v>3.1259810648208153E-2</v>
      </c>
      <c r="O1142" s="4">
        <f t="shared" si="81"/>
        <v>9.7717576176182771E-4</v>
      </c>
    </row>
    <row r="1143" spans="1:15" x14ac:dyDescent="0.25">
      <c r="A1143" s="1">
        <f>Forecast_Data!C1137</f>
        <v>2012</v>
      </c>
      <c r="B1143" s="1">
        <v>1</v>
      </c>
      <c r="C1143" s="1">
        <f>Forecast_Data!E1137</f>
        <v>0</v>
      </c>
      <c r="D1143" s="1">
        <f>Forecast_Data!F1137</f>
        <v>0</v>
      </c>
      <c r="E1143" s="1">
        <f>Forecast_Data!G1137</f>
        <v>0</v>
      </c>
      <c r="F1143" s="1">
        <f>Forecast_Data!H1137</f>
        <v>1</v>
      </c>
      <c r="G1143" s="1">
        <f>Forecast_Data!I1137</f>
        <v>0</v>
      </c>
      <c r="H1143" s="1">
        <f>Forecast_Data!J1137</f>
        <v>46</v>
      </c>
      <c r="I1143" s="1">
        <f>Forecast_Data!K1137</f>
        <v>1</v>
      </c>
      <c r="J1143" s="1" t="str">
        <f>Forecast_Data!L1137</f>
        <v>Shayne Graham</v>
      </c>
      <c r="K1143" s="2">
        <f>$U$41+(VLOOKUP(J1143,Estimates!$C$9:$F$35,4,FALSE)-$U$41)*VLOOKUP(J1143,$T$45:$Z$80,5,FALSE)</f>
        <v>14.241579014381838</v>
      </c>
      <c r="L1143" s="2">
        <f t="shared" si="78"/>
        <v>0.3306</v>
      </c>
      <c r="M1143" s="13">
        <f t="shared" si="79"/>
        <v>0.76867474901395683</v>
      </c>
      <c r="N1143" s="13">
        <f t="shared" si="80"/>
        <v>0.23132525098604317</v>
      </c>
      <c r="O1143" s="4">
        <f t="shared" si="81"/>
        <v>5.3511371743755871E-2</v>
      </c>
    </row>
    <row r="1144" spans="1:15" x14ac:dyDescent="0.25">
      <c r="A1144" s="1">
        <f>Forecast_Data!C1138</f>
        <v>2012</v>
      </c>
      <c r="B1144" s="1">
        <v>1</v>
      </c>
      <c r="C1144" s="1">
        <f>Forecast_Data!E1138</f>
        <v>0</v>
      </c>
      <c r="D1144" s="1">
        <f>Forecast_Data!F1138</f>
        <v>0</v>
      </c>
      <c r="E1144" s="1">
        <f>Forecast_Data!G1138</f>
        <v>0</v>
      </c>
      <c r="F1144" s="1">
        <f>Forecast_Data!H1138</f>
        <v>1</v>
      </c>
      <c r="G1144" s="1">
        <f>Forecast_Data!I1138</f>
        <v>0</v>
      </c>
      <c r="H1144" s="1">
        <f>Forecast_Data!J1138</f>
        <v>33</v>
      </c>
      <c r="I1144" s="1">
        <f>Forecast_Data!K1138</f>
        <v>1</v>
      </c>
      <c r="J1144" s="1" t="str">
        <f>Forecast_Data!L1138</f>
        <v>Shayne Graham</v>
      </c>
      <c r="K1144" s="2">
        <f>$U$41+(VLOOKUP(J1144,Estimates!$C$9:$F$35,4,FALSE)-$U$41)*VLOOKUP(J1144,$T$45:$Z$80,5,FALSE)</f>
        <v>14.241579014381838</v>
      </c>
      <c r="L1144" s="2">
        <f t="shared" si="78"/>
        <v>0.3306</v>
      </c>
      <c r="M1144" s="13">
        <f t="shared" si="79"/>
        <v>0.92701263061248307</v>
      </c>
      <c r="N1144" s="13">
        <f t="shared" si="80"/>
        <v>7.2987369387516932E-2</v>
      </c>
      <c r="O1144" s="4">
        <f t="shared" si="81"/>
        <v>5.3271560901098436E-3</v>
      </c>
    </row>
    <row r="1145" spans="1:15" x14ac:dyDescent="0.25">
      <c r="A1145" s="1">
        <f>Forecast_Data!C1139</f>
        <v>2012</v>
      </c>
      <c r="B1145" s="1">
        <v>1</v>
      </c>
      <c r="C1145" s="1">
        <f>Forecast_Data!E1139</f>
        <v>0</v>
      </c>
      <c r="D1145" s="1">
        <f>Forecast_Data!F1139</f>
        <v>0</v>
      </c>
      <c r="E1145" s="1">
        <f>Forecast_Data!G1139</f>
        <v>0</v>
      </c>
      <c r="F1145" s="1">
        <f>Forecast_Data!H1139</f>
        <v>1</v>
      </c>
      <c r="G1145" s="1">
        <f>Forecast_Data!I1139</f>
        <v>0</v>
      </c>
      <c r="H1145" s="1">
        <f>Forecast_Data!J1139</f>
        <v>51</v>
      </c>
      <c r="I1145" s="1">
        <f>Forecast_Data!K1139</f>
        <v>1</v>
      </c>
      <c r="J1145" s="1" t="str">
        <f>Forecast_Data!L1139</f>
        <v>Shayne Graham</v>
      </c>
      <c r="K1145" s="2">
        <f>$U$41+(VLOOKUP(J1145,Estimates!$C$9:$F$35,4,FALSE)-$U$41)*VLOOKUP(J1145,$T$45:$Z$80,5,FALSE)</f>
        <v>14.241579014381838</v>
      </c>
      <c r="L1145" s="2">
        <f t="shared" si="78"/>
        <v>0.3306</v>
      </c>
      <c r="M1145" s="13">
        <f t="shared" si="79"/>
        <v>0.65702791393982884</v>
      </c>
      <c r="N1145" s="13">
        <f t="shared" si="80"/>
        <v>0.34297208606017116</v>
      </c>
      <c r="O1145" s="4">
        <f t="shared" si="81"/>
        <v>0.11762985181646544</v>
      </c>
    </row>
    <row r="1146" spans="1:15" x14ac:dyDescent="0.25">
      <c r="A1146" s="1">
        <f>Forecast_Data!C1140</f>
        <v>2012</v>
      </c>
      <c r="B1146" s="1">
        <v>1</v>
      </c>
      <c r="C1146" s="1">
        <f>Forecast_Data!E1140</f>
        <v>0</v>
      </c>
      <c r="D1146" s="1">
        <f>Forecast_Data!F1140</f>
        <v>0</v>
      </c>
      <c r="E1146" s="1">
        <f>Forecast_Data!G1140</f>
        <v>0</v>
      </c>
      <c r="F1146" s="1">
        <f>Forecast_Data!H1140</f>
        <v>1</v>
      </c>
      <c r="G1146" s="1">
        <f>Forecast_Data!I1140</f>
        <v>0</v>
      </c>
      <c r="H1146" s="1">
        <f>Forecast_Data!J1140</f>
        <v>33</v>
      </c>
      <c r="I1146" s="1">
        <f>Forecast_Data!K1140</f>
        <v>1</v>
      </c>
      <c r="J1146" s="1" t="str">
        <f>Forecast_Data!L1140</f>
        <v>Shayne Graham</v>
      </c>
      <c r="K1146" s="2">
        <f>$U$41+(VLOOKUP(J1146,Estimates!$C$9:$F$35,4,FALSE)-$U$41)*VLOOKUP(J1146,$T$45:$Z$80,5,FALSE)</f>
        <v>14.241579014381838</v>
      </c>
      <c r="L1146" s="2">
        <f t="shared" si="78"/>
        <v>0.3306</v>
      </c>
      <c r="M1146" s="13">
        <f t="shared" si="79"/>
        <v>0.92701263061248307</v>
      </c>
      <c r="N1146" s="13">
        <f t="shared" si="80"/>
        <v>7.2987369387516932E-2</v>
      </c>
      <c r="O1146" s="4">
        <f t="shared" si="81"/>
        <v>5.3271560901098436E-3</v>
      </c>
    </row>
    <row r="1147" spans="1:15" x14ac:dyDescent="0.25">
      <c r="A1147" s="1">
        <f>Forecast_Data!C1141</f>
        <v>2012</v>
      </c>
      <c r="B1147" s="1">
        <v>1</v>
      </c>
      <c r="C1147" s="1">
        <f>Forecast_Data!E1141</f>
        <v>0</v>
      </c>
      <c r="D1147" s="1">
        <f>Forecast_Data!F1141</f>
        <v>0</v>
      </c>
      <c r="E1147" s="1">
        <f>Forecast_Data!G1141</f>
        <v>0</v>
      </c>
      <c r="F1147" s="1">
        <f>Forecast_Data!H1141</f>
        <v>0</v>
      </c>
      <c r="G1147" s="1">
        <f>Forecast_Data!I1141</f>
        <v>0</v>
      </c>
      <c r="H1147" s="1">
        <f>Forecast_Data!J1141</f>
        <v>51</v>
      </c>
      <c r="I1147" s="1">
        <f>Forecast_Data!K1141</f>
        <v>1</v>
      </c>
      <c r="J1147" s="1" t="str">
        <f>Forecast_Data!L1141</f>
        <v>Shayne Graham</v>
      </c>
      <c r="K1147" s="2">
        <f>$U$41+(VLOOKUP(J1147,Estimates!$C$9:$F$35,4,FALSE)-$U$41)*VLOOKUP(J1147,$T$45:$Z$80,5,FALSE)</f>
        <v>14.241579014381838</v>
      </c>
      <c r="L1147" s="2">
        <f t="shared" si="78"/>
        <v>0.3306</v>
      </c>
      <c r="M1147" s="13">
        <f t="shared" si="79"/>
        <v>0.70745278698438052</v>
      </c>
      <c r="N1147" s="13">
        <f t="shared" si="80"/>
        <v>0.29254721301561948</v>
      </c>
      <c r="O1147" s="4">
        <f t="shared" si="81"/>
        <v>8.5583871843206233E-2</v>
      </c>
    </row>
    <row r="1148" spans="1:15" x14ac:dyDescent="0.25">
      <c r="A1148" s="1">
        <f>Forecast_Data!C1142</f>
        <v>2012</v>
      </c>
      <c r="B1148" s="1">
        <v>1</v>
      </c>
      <c r="C1148" s="1">
        <f>Forecast_Data!E1142</f>
        <v>0</v>
      </c>
      <c r="D1148" s="1">
        <f>Forecast_Data!F1142</f>
        <v>0</v>
      </c>
      <c r="E1148" s="1">
        <f>Forecast_Data!G1142</f>
        <v>0</v>
      </c>
      <c r="F1148" s="1">
        <f>Forecast_Data!H1142</f>
        <v>0</v>
      </c>
      <c r="G1148" s="1">
        <f>Forecast_Data!I1142</f>
        <v>0</v>
      </c>
      <c r="H1148" s="1">
        <f>Forecast_Data!J1142</f>
        <v>37</v>
      </c>
      <c r="I1148" s="1">
        <f>Forecast_Data!K1142</f>
        <v>1</v>
      </c>
      <c r="J1148" s="1" t="str">
        <f>Forecast_Data!L1142</f>
        <v>Shayne Graham</v>
      </c>
      <c r="K1148" s="2">
        <f>$U$41+(VLOOKUP(J1148,Estimates!$C$9:$F$35,4,FALSE)-$U$41)*VLOOKUP(J1148,$T$45:$Z$80,5,FALSE)</f>
        <v>14.241579014381838</v>
      </c>
      <c r="L1148" s="2">
        <f t="shared" si="78"/>
        <v>0.3306</v>
      </c>
      <c r="M1148" s="13">
        <f t="shared" si="79"/>
        <v>0.91032516816625342</v>
      </c>
      <c r="N1148" s="13">
        <f t="shared" si="80"/>
        <v>8.9674831833746582E-2</v>
      </c>
      <c r="O1148" s="4">
        <f t="shared" si="81"/>
        <v>8.0415754644107291E-3</v>
      </c>
    </row>
    <row r="1149" spans="1:15" x14ac:dyDescent="0.25">
      <c r="A1149" s="1">
        <f>Forecast_Data!C1143</f>
        <v>2012</v>
      </c>
      <c r="B1149" s="1">
        <v>1</v>
      </c>
      <c r="C1149" s="1">
        <f>Forecast_Data!E1143</f>
        <v>0</v>
      </c>
      <c r="D1149" s="1">
        <f>Forecast_Data!F1143</f>
        <v>0</v>
      </c>
      <c r="E1149" s="1">
        <f>Forecast_Data!G1143</f>
        <v>0</v>
      </c>
      <c r="F1149" s="1">
        <f>Forecast_Data!H1143</f>
        <v>0</v>
      </c>
      <c r="G1149" s="1">
        <f>Forecast_Data!I1143</f>
        <v>0</v>
      </c>
      <c r="H1149" s="1">
        <f>Forecast_Data!J1143</f>
        <v>37</v>
      </c>
      <c r="I1149" s="1">
        <f>Forecast_Data!K1143</f>
        <v>1</v>
      </c>
      <c r="J1149" s="1" t="str">
        <f>Forecast_Data!L1143</f>
        <v>Shayne Graham</v>
      </c>
      <c r="K1149" s="2">
        <f>$U$41+(VLOOKUP(J1149,Estimates!$C$9:$F$35,4,FALSE)-$U$41)*VLOOKUP(J1149,$T$45:$Z$80,5,FALSE)</f>
        <v>14.241579014381838</v>
      </c>
      <c r="L1149" s="2">
        <f t="shared" si="78"/>
        <v>0.3306</v>
      </c>
      <c r="M1149" s="13">
        <f t="shared" si="79"/>
        <v>0.91032516816625342</v>
      </c>
      <c r="N1149" s="13">
        <f t="shared" si="80"/>
        <v>8.9674831833746582E-2</v>
      </c>
      <c r="O1149" s="4">
        <f t="shared" si="81"/>
        <v>8.0415754644107291E-3</v>
      </c>
    </row>
    <row r="1150" spans="1:15" x14ac:dyDescent="0.25">
      <c r="A1150" s="1">
        <f>Forecast_Data!C1144</f>
        <v>2012</v>
      </c>
      <c r="B1150" s="1">
        <v>1</v>
      </c>
      <c r="C1150" s="1">
        <f>Forecast_Data!E1144</f>
        <v>0</v>
      </c>
      <c r="D1150" s="1">
        <f>Forecast_Data!F1144</f>
        <v>0</v>
      </c>
      <c r="E1150" s="1">
        <f>Forecast_Data!G1144</f>
        <v>0</v>
      </c>
      <c r="F1150" s="1">
        <f>Forecast_Data!H1144</f>
        <v>0</v>
      </c>
      <c r="G1150" s="1">
        <f>Forecast_Data!I1144</f>
        <v>0</v>
      </c>
      <c r="H1150" s="1">
        <f>Forecast_Data!J1144</f>
        <v>52</v>
      </c>
      <c r="I1150" s="1">
        <f>Forecast_Data!K1144</f>
        <v>0</v>
      </c>
      <c r="J1150" s="1" t="str">
        <f>Forecast_Data!L1144</f>
        <v>Shayne Graham</v>
      </c>
      <c r="K1150" s="2">
        <f>$U$41+(VLOOKUP(J1150,Estimates!$C$9:$F$35,4,FALSE)-$U$41)*VLOOKUP(J1150,$T$45:$Z$80,5,FALSE)</f>
        <v>14.241579014381838</v>
      </c>
      <c r="L1150" s="2">
        <f t="shared" si="78"/>
        <v>0.3306</v>
      </c>
      <c r="M1150" s="13">
        <f t="shared" si="79"/>
        <v>0.68077235118067503</v>
      </c>
      <c r="N1150" s="13">
        <f t="shared" si="80"/>
        <v>-0.68077235118067503</v>
      </c>
      <c r="O1150" s="4">
        <f t="shared" si="81"/>
        <v>0.46345099413206431</v>
      </c>
    </row>
    <row r="1151" spans="1:15" x14ac:dyDescent="0.25">
      <c r="A1151" s="1">
        <f>Forecast_Data!C1145</f>
        <v>2012</v>
      </c>
      <c r="B1151" s="1">
        <v>1</v>
      </c>
      <c r="C1151" s="1">
        <f>Forecast_Data!E1145</f>
        <v>0</v>
      </c>
      <c r="D1151" s="1">
        <f>Forecast_Data!F1145</f>
        <v>0</v>
      </c>
      <c r="E1151" s="1">
        <f>Forecast_Data!G1145</f>
        <v>0</v>
      </c>
      <c r="F1151" s="1">
        <f>Forecast_Data!H1145</f>
        <v>1</v>
      </c>
      <c r="G1151" s="1">
        <f>Forecast_Data!I1145</f>
        <v>0</v>
      </c>
      <c r="H1151" s="1">
        <f>Forecast_Data!J1145</f>
        <v>48</v>
      </c>
      <c r="I1151" s="1">
        <f>Forecast_Data!K1145</f>
        <v>1</v>
      </c>
      <c r="J1151" s="1" t="str">
        <f>Forecast_Data!L1145</f>
        <v>Shayne Graham</v>
      </c>
      <c r="K1151" s="2">
        <f>$U$41+(VLOOKUP(J1151,Estimates!$C$9:$F$35,4,FALSE)-$U$41)*VLOOKUP(J1151,$T$45:$Z$80,5,FALSE)</f>
        <v>14.241579014381838</v>
      </c>
      <c r="L1151" s="2">
        <f t="shared" si="78"/>
        <v>0.3306</v>
      </c>
      <c r="M1151" s="13">
        <f t="shared" si="79"/>
        <v>0.72974311259515845</v>
      </c>
      <c r="N1151" s="13">
        <f t="shared" si="80"/>
        <v>0.27025688740484155</v>
      </c>
      <c r="O1151" s="4">
        <f t="shared" si="81"/>
        <v>7.3038785189753208E-2</v>
      </c>
    </row>
    <row r="1152" spans="1:15" x14ac:dyDescent="0.25">
      <c r="A1152" s="1">
        <f>Forecast_Data!C1146</f>
        <v>2012</v>
      </c>
      <c r="B1152" s="1">
        <v>1</v>
      </c>
      <c r="C1152" s="1">
        <f>Forecast_Data!E1146</f>
        <v>0</v>
      </c>
      <c r="D1152" s="1">
        <f>Forecast_Data!F1146</f>
        <v>0</v>
      </c>
      <c r="E1152" s="1">
        <f>Forecast_Data!G1146</f>
        <v>0</v>
      </c>
      <c r="F1152" s="1">
        <f>Forecast_Data!H1146</f>
        <v>1</v>
      </c>
      <c r="G1152" s="1">
        <f>Forecast_Data!I1146</f>
        <v>0</v>
      </c>
      <c r="H1152" s="1">
        <f>Forecast_Data!J1146</f>
        <v>27</v>
      </c>
      <c r="I1152" s="1">
        <f>Forecast_Data!K1146</f>
        <v>1</v>
      </c>
      <c r="J1152" s="1" t="str">
        <f>Forecast_Data!L1146</f>
        <v>Shayne Graham</v>
      </c>
      <c r="K1152" s="2">
        <f>$U$41+(VLOOKUP(J1152,Estimates!$C$9:$F$35,4,FALSE)-$U$41)*VLOOKUP(J1152,$T$45:$Z$80,5,FALSE)</f>
        <v>14.241579014381838</v>
      </c>
      <c r="L1152" s="2">
        <f t="shared" si="78"/>
        <v>0.3306</v>
      </c>
      <c r="M1152" s="13">
        <f t="shared" si="79"/>
        <v>0.96874018935179185</v>
      </c>
      <c r="N1152" s="13">
        <f t="shared" si="80"/>
        <v>3.1259810648208153E-2</v>
      </c>
      <c r="O1152" s="4">
        <f t="shared" si="81"/>
        <v>9.7717576176182771E-4</v>
      </c>
    </row>
    <row r="1153" spans="1:15" x14ac:dyDescent="0.25">
      <c r="A1153" s="1">
        <f>Forecast_Data!C1147</f>
        <v>2012</v>
      </c>
      <c r="B1153" s="1">
        <v>1</v>
      </c>
      <c r="C1153" s="1">
        <f>Forecast_Data!E1147</f>
        <v>0</v>
      </c>
      <c r="D1153" s="1">
        <f>Forecast_Data!F1147</f>
        <v>0</v>
      </c>
      <c r="E1153" s="1">
        <f>Forecast_Data!G1147</f>
        <v>0</v>
      </c>
      <c r="F1153" s="1">
        <f>Forecast_Data!H1147</f>
        <v>1</v>
      </c>
      <c r="G1153" s="1">
        <f>Forecast_Data!I1147</f>
        <v>0</v>
      </c>
      <c r="H1153" s="1">
        <f>Forecast_Data!J1147</f>
        <v>22</v>
      </c>
      <c r="I1153" s="1">
        <f>Forecast_Data!K1147</f>
        <v>1</v>
      </c>
      <c r="J1153" s="1" t="str">
        <f>Forecast_Data!L1147</f>
        <v>Shayne Graham</v>
      </c>
      <c r="K1153" s="2">
        <f>$U$41+(VLOOKUP(J1153,Estimates!$C$9:$F$35,4,FALSE)-$U$41)*VLOOKUP(J1153,$T$45:$Z$80,5,FALSE)</f>
        <v>14.241579014381838</v>
      </c>
      <c r="L1153" s="2">
        <f t="shared" si="78"/>
        <v>0.3306</v>
      </c>
      <c r="M1153" s="13">
        <f t="shared" si="79"/>
        <v>0.98859189356527111</v>
      </c>
      <c r="N1153" s="13">
        <f t="shared" si="80"/>
        <v>1.1408106434728893E-2</v>
      </c>
      <c r="O1153" s="4">
        <f t="shared" si="81"/>
        <v>1.3014489242610278E-4</v>
      </c>
    </row>
    <row r="1154" spans="1:15" x14ac:dyDescent="0.25">
      <c r="A1154" s="1">
        <f>Forecast_Data!C1148</f>
        <v>2012</v>
      </c>
      <c r="B1154" s="1">
        <v>1</v>
      </c>
      <c r="C1154" s="1">
        <f>Forecast_Data!E1148</f>
        <v>0</v>
      </c>
      <c r="D1154" s="1">
        <f>Forecast_Data!F1148</f>
        <v>0</v>
      </c>
      <c r="E1154" s="1">
        <f>Forecast_Data!G1148</f>
        <v>0</v>
      </c>
      <c r="F1154" s="1">
        <f>Forecast_Data!H1148</f>
        <v>1</v>
      </c>
      <c r="G1154" s="1">
        <f>Forecast_Data!I1148</f>
        <v>0</v>
      </c>
      <c r="H1154" s="1">
        <f>Forecast_Data!J1148</f>
        <v>24</v>
      </c>
      <c r="I1154" s="1">
        <f>Forecast_Data!K1148</f>
        <v>1</v>
      </c>
      <c r="J1154" s="1" t="str">
        <f>Forecast_Data!L1148</f>
        <v>Shayne Graham</v>
      </c>
      <c r="K1154" s="2">
        <f>$U$41+(VLOOKUP(J1154,Estimates!$C$9:$F$35,4,FALSE)-$U$41)*VLOOKUP(J1154,$T$45:$Z$80,5,FALSE)</f>
        <v>14.241579014381838</v>
      </c>
      <c r="L1154" s="2">
        <f t="shared" si="78"/>
        <v>0.3306</v>
      </c>
      <c r="M1154" s="13">
        <f t="shared" si="79"/>
        <v>0.98224692859403173</v>
      </c>
      <c r="N1154" s="13">
        <f t="shared" si="80"/>
        <v>1.7753071405968268E-2</v>
      </c>
      <c r="O1154" s="4">
        <f t="shared" si="81"/>
        <v>3.1517154434540815E-4</v>
      </c>
    </row>
    <row r="1155" spans="1:15" x14ac:dyDescent="0.25">
      <c r="A1155" s="1">
        <f>Forecast_Data!C1149</f>
        <v>2014</v>
      </c>
      <c r="B1155" s="1">
        <v>1</v>
      </c>
      <c r="C1155" s="1">
        <f>Forecast_Data!E1149</f>
        <v>0</v>
      </c>
      <c r="D1155" s="1">
        <f>Forecast_Data!F1149</f>
        <v>0</v>
      </c>
      <c r="E1155" s="1">
        <f>Forecast_Data!G1149</f>
        <v>0</v>
      </c>
      <c r="F1155" s="1">
        <f>Forecast_Data!H1149</f>
        <v>0</v>
      </c>
      <c r="G1155" s="1">
        <f>Forecast_Data!I1149</f>
        <v>0</v>
      </c>
      <c r="H1155" s="1">
        <f>Forecast_Data!J1149</f>
        <v>31</v>
      </c>
      <c r="I1155" s="1">
        <f>Forecast_Data!K1149</f>
        <v>1</v>
      </c>
      <c r="J1155" s="1" t="str">
        <f>Forecast_Data!L1149</f>
        <v>Shayne Graham</v>
      </c>
      <c r="K1155" s="2">
        <f>$U$41+(VLOOKUP(J1155,Estimates!$C$9:$F$35,4,FALSE)-$U$41)*VLOOKUP(J1155,$T$45:$Z$80,5,FALSE)</f>
        <v>14.241579014381838</v>
      </c>
      <c r="L1155" s="2">
        <f t="shared" si="78"/>
        <v>0.41460000000000008</v>
      </c>
      <c r="M1155" s="13">
        <f t="shared" si="79"/>
        <v>0.95782675989031807</v>
      </c>
      <c r="N1155" s="13">
        <f t="shared" si="80"/>
        <v>4.2173240109681931E-2</v>
      </c>
      <c r="O1155" s="4">
        <f t="shared" si="81"/>
        <v>1.7785821813488848E-3</v>
      </c>
    </row>
    <row r="1156" spans="1:15" x14ac:dyDescent="0.25">
      <c r="A1156" s="1">
        <f>Forecast_Data!C1150</f>
        <v>2014</v>
      </c>
      <c r="B1156" s="1">
        <v>1</v>
      </c>
      <c r="C1156" s="1">
        <f>Forecast_Data!E1150</f>
        <v>0</v>
      </c>
      <c r="D1156" s="1">
        <f>Forecast_Data!F1150</f>
        <v>0</v>
      </c>
      <c r="E1156" s="1">
        <f>Forecast_Data!G1150</f>
        <v>0</v>
      </c>
      <c r="F1156" s="1">
        <f>Forecast_Data!H1150</f>
        <v>0</v>
      </c>
      <c r="G1156" s="1">
        <f>Forecast_Data!I1150</f>
        <v>0</v>
      </c>
      <c r="H1156" s="1">
        <f>Forecast_Data!J1150</f>
        <v>50</v>
      </c>
      <c r="I1156" s="1">
        <f>Forecast_Data!K1150</f>
        <v>1</v>
      </c>
      <c r="J1156" s="1" t="str">
        <f>Forecast_Data!L1150</f>
        <v>Shayne Graham</v>
      </c>
      <c r="K1156" s="2">
        <f>$U$41+(VLOOKUP(J1156,Estimates!$C$9:$F$35,4,FALSE)-$U$41)*VLOOKUP(J1156,$T$45:$Z$80,5,FALSE)</f>
        <v>14.241579014381838</v>
      </c>
      <c r="L1156" s="2">
        <f t="shared" si="78"/>
        <v>0.41460000000000008</v>
      </c>
      <c r="M1156" s="13">
        <f t="shared" si="79"/>
        <v>0.74775004760484365</v>
      </c>
      <c r="N1156" s="13">
        <f t="shared" si="80"/>
        <v>0.25224995239515635</v>
      </c>
      <c r="O1156" s="4">
        <f t="shared" si="81"/>
        <v>6.3630038483358645E-2</v>
      </c>
    </row>
    <row r="1157" spans="1:15" x14ac:dyDescent="0.25">
      <c r="A1157" s="1">
        <f>Forecast_Data!C1151</f>
        <v>2014</v>
      </c>
      <c r="B1157" s="1">
        <v>1</v>
      </c>
      <c r="C1157" s="1">
        <f>Forecast_Data!E1151</f>
        <v>0</v>
      </c>
      <c r="D1157" s="1">
        <f>Forecast_Data!F1151</f>
        <v>0</v>
      </c>
      <c r="E1157" s="1">
        <f>Forecast_Data!G1151</f>
        <v>0</v>
      </c>
      <c r="F1157" s="1">
        <f>Forecast_Data!H1151</f>
        <v>0</v>
      </c>
      <c r="G1157" s="1">
        <f>Forecast_Data!I1151</f>
        <v>0</v>
      </c>
      <c r="H1157" s="1">
        <f>Forecast_Data!J1151</f>
        <v>41</v>
      </c>
      <c r="I1157" s="1">
        <f>Forecast_Data!K1151</f>
        <v>0</v>
      </c>
      <c r="J1157" s="1" t="str">
        <f>Forecast_Data!L1151</f>
        <v>Shayne Graham</v>
      </c>
      <c r="K1157" s="2">
        <f>$U$41+(VLOOKUP(J1157,Estimates!$C$9:$F$35,4,FALSE)-$U$41)*VLOOKUP(J1157,$T$45:$Z$80,5,FALSE)</f>
        <v>14.241579014381838</v>
      </c>
      <c r="L1157" s="2">
        <f t="shared" si="78"/>
        <v>0.41460000000000008</v>
      </c>
      <c r="M1157" s="13">
        <f t="shared" si="79"/>
        <v>0.88107762905057552</v>
      </c>
      <c r="N1157" s="13">
        <f t="shared" si="80"/>
        <v>-0.88107762905057552</v>
      </c>
      <c r="O1157" s="4">
        <f t="shared" si="81"/>
        <v>0.77629778841338359</v>
      </c>
    </row>
    <row r="1158" spans="1:15" x14ac:dyDescent="0.25">
      <c r="A1158" s="1">
        <f>Forecast_Data!C1152</f>
        <v>2014</v>
      </c>
      <c r="B1158" s="1">
        <v>1</v>
      </c>
      <c r="C1158" s="1">
        <f>Forecast_Data!E1152</f>
        <v>0</v>
      </c>
      <c r="D1158" s="1">
        <f>Forecast_Data!F1152</f>
        <v>0</v>
      </c>
      <c r="E1158" s="1">
        <f>Forecast_Data!G1152</f>
        <v>0</v>
      </c>
      <c r="F1158" s="1">
        <f>Forecast_Data!H1152</f>
        <v>0</v>
      </c>
      <c r="G1158" s="1">
        <f>Forecast_Data!I1152</f>
        <v>0</v>
      </c>
      <c r="H1158" s="1">
        <f>Forecast_Data!J1152</f>
        <v>30</v>
      </c>
      <c r="I1158" s="1">
        <f>Forecast_Data!K1152</f>
        <v>1</v>
      </c>
      <c r="J1158" s="1" t="str">
        <f>Forecast_Data!L1152</f>
        <v>Shayne Graham</v>
      </c>
      <c r="K1158" s="2">
        <f>$U$41+(VLOOKUP(J1158,Estimates!$C$9:$F$35,4,FALSE)-$U$41)*VLOOKUP(J1158,$T$45:$Z$80,5,FALSE)</f>
        <v>14.241579014381838</v>
      </c>
      <c r="L1158" s="2">
        <f t="shared" si="78"/>
        <v>0.41460000000000008</v>
      </c>
      <c r="M1158" s="13">
        <f t="shared" si="79"/>
        <v>0.96325667676875371</v>
      </c>
      <c r="N1158" s="13">
        <f t="shared" si="80"/>
        <v>3.6743323231246294E-2</v>
      </c>
      <c r="O1158" s="4">
        <f t="shared" si="81"/>
        <v>1.3500718020758437E-3</v>
      </c>
    </row>
    <row r="1159" spans="1:15" x14ac:dyDescent="0.25">
      <c r="A1159" s="1">
        <f>Forecast_Data!C1153</f>
        <v>2014</v>
      </c>
      <c r="B1159" s="1">
        <v>1</v>
      </c>
      <c r="C1159" s="1">
        <f>Forecast_Data!E1153</f>
        <v>0</v>
      </c>
      <c r="D1159" s="1">
        <f>Forecast_Data!F1153</f>
        <v>0</v>
      </c>
      <c r="E1159" s="1">
        <f>Forecast_Data!G1153</f>
        <v>0</v>
      </c>
      <c r="F1159" s="1">
        <f>Forecast_Data!H1153</f>
        <v>0</v>
      </c>
      <c r="G1159" s="1">
        <f>Forecast_Data!I1153</f>
        <v>0</v>
      </c>
      <c r="H1159" s="1">
        <f>Forecast_Data!J1153</f>
        <v>30</v>
      </c>
      <c r="I1159" s="1">
        <f>Forecast_Data!K1153</f>
        <v>1</v>
      </c>
      <c r="J1159" s="1" t="str">
        <f>Forecast_Data!L1153</f>
        <v>Shayne Graham</v>
      </c>
      <c r="K1159" s="2">
        <f>$U$41+(VLOOKUP(J1159,Estimates!$C$9:$F$35,4,FALSE)-$U$41)*VLOOKUP(J1159,$T$45:$Z$80,5,FALSE)</f>
        <v>14.241579014381838</v>
      </c>
      <c r="L1159" s="2">
        <f t="shared" si="78"/>
        <v>0.41460000000000008</v>
      </c>
      <c r="M1159" s="13">
        <f t="shared" si="79"/>
        <v>0.96325667676875371</v>
      </c>
      <c r="N1159" s="13">
        <f t="shared" si="80"/>
        <v>3.6743323231246294E-2</v>
      </c>
      <c r="O1159" s="4">
        <f t="shared" si="81"/>
        <v>1.3500718020758437E-3</v>
      </c>
    </row>
    <row r="1160" spans="1:15" x14ac:dyDescent="0.25">
      <c r="A1160" s="1">
        <f>Forecast_Data!C1154</f>
        <v>2014</v>
      </c>
      <c r="B1160" s="1">
        <v>1</v>
      </c>
      <c r="C1160" s="1">
        <f>Forecast_Data!E1154</f>
        <v>0</v>
      </c>
      <c r="D1160" s="1">
        <f>Forecast_Data!F1154</f>
        <v>0</v>
      </c>
      <c r="E1160" s="1">
        <f>Forecast_Data!G1154</f>
        <v>0</v>
      </c>
      <c r="F1160" s="1">
        <f>Forecast_Data!H1154</f>
        <v>0</v>
      </c>
      <c r="G1160" s="1">
        <f>Forecast_Data!I1154</f>
        <v>0</v>
      </c>
      <c r="H1160" s="1">
        <f>Forecast_Data!J1154</f>
        <v>29</v>
      </c>
      <c r="I1160" s="1">
        <f>Forecast_Data!K1154</f>
        <v>1</v>
      </c>
      <c r="J1160" s="1" t="str">
        <f>Forecast_Data!L1154</f>
        <v>Shayne Graham</v>
      </c>
      <c r="K1160" s="2">
        <f>$U$41+(VLOOKUP(J1160,Estimates!$C$9:$F$35,4,FALSE)-$U$41)*VLOOKUP(J1160,$T$45:$Z$80,5,FALSE)</f>
        <v>14.241579014381838</v>
      </c>
      <c r="L1160" s="2">
        <f t="shared" si="78"/>
        <v>0.41460000000000008</v>
      </c>
      <c r="M1160" s="13">
        <f t="shared" si="79"/>
        <v>0.96827316902167271</v>
      </c>
      <c r="N1160" s="13">
        <f t="shared" si="80"/>
        <v>3.1726830978327292E-2</v>
      </c>
      <c r="O1160" s="4">
        <f t="shared" si="81"/>
        <v>1.0065918039273483E-3</v>
      </c>
    </row>
    <row r="1161" spans="1:15" x14ac:dyDescent="0.25">
      <c r="A1161" s="1">
        <f>Forecast_Data!C1155</f>
        <v>2014</v>
      </c>
      <c r="B1161" s="1">
        <v>1</v>
      </c>
      <c r="C1161" s="1">
        <f>Forecast_Data!E1155</f>
        <v>0</v>
      </c>
      <c r="D1161" s="1">
        <f>Forecast_Data!F1155</f>
        <v>0</v>
      </c>
      <c r="E1161" s="1">
        <f>Forecast_Data!G1155</f>
        <v>0</v>
      </c>
      <c r="F1161" s="1">
        <f>Forecast_Data!H1155</f>
        <v>0</v>
      </c>
      <c r="G1161" s="1">
        <f>Forecast_Data!I1155</f>
        <v>0</v>
      </c>
      <c r="H1161" s="1">
        <f>Forecast_Data!J1155</f>
        <v>44</v>
      </c>
      <c r="I1161" s="1">
        <f>Forecast_Data!K1155</f>
        <v>1</v>
      </c>
      <c r="J1161" s="1" t="str">
        <f>Forecast_Data!L1155</f>
        <v>Shayne Graham</v>
      </c>
      <c r="K1161" s="2">
        <f>$U$41+(VLOOKUP(J1161,Estimates!$C$9:$F$35,4,FALSE)-$U$41)*VLOOKUP(J1161,$T$45:$Z$80,5,FALSE)</f>
        <v>14.241579014381838</v>
      </c>
      <c r="L1161" s="2">
        <f t="shared" ref="L1161:L1208" si="82">IF(A1161=2012,$A$5,IF(A1161=2013,$B$5,IF(A1161=2014,$C$5,$D$5)))</f>
        <v>0.41460000000000008</v>
      </c>
      <c r="M1161" s="13">
        <f t="shared" ref="M1161:M1208" si="83">1/(1+EXP(-(SUMPRODUCT($A$3:$G$3,B1161:H1161)+$H$3*H1161^2+$I$3*H1161^3+K1161+L1161)))</f>
        <v>0.84745652458912868</v>
      </c>
      <c r="N1161" s="13">
        <f t="shared" ref="N1161:N1208" si="84">I1161-M1161</f>
        <v>0.15254347541087132</v>
      </c>
      <c r="O1161" s="4">
        <f t="shared" ref="O1161:O1208" si="85">N1161^2</f>
        <v>2.3269511890427103E-2</v>
      </c>
    </row>
    <row r="1162" spans="1:15" x14ac:dyDescent="0.25">
      <c r="A1162" s="1">
        <f>Forecast_Data!C1156</f>
        <v>2014</v>
      </c>
      <c r="B1162" s="1">
        <v>1</v>
      </c>
      <c r="C1162" s="1">
        <f>Forecast_Data!E1156</f>
        <v>0</v>
      </c>
      <c r="D1162" s="1">
        <f>Forecast_Data!F1156</f>
        <v>0</v>
      </c>
      <c r="E1162" s="1">
        <f>Forecast_Data!G1156</f>
        <v>0</v>
      </c>
      <c r="F1162" s="1">
        <f>Forecast_Data!H1156</f>
        <v>0</v>
      </c>
      <c r="G1162" s="1">
        <f>Forecast_Data!I1156</f>
        <v>0</v>
      </c>
      <c r="H1162" s="1">
        <f>Forecast_Data!J1156</f>
        <v>27</v>
      </c>
      <c r="I1162" s="1">
        <f>Forecast_Data!K1156</f>
        <v>1</v>
      </c>
      <c r="J1162" s="1" t="str">
        <f>Forecast_Data!L1156</f>
        <v>Shayne Graham</v>
      </c>
      <c r="K1162" s="2">
        <f>$U$41+(VLOOKUP(J1162,Estimates!$C$9:$F$35,4,FALSE)-$U$41)*VLOOKUP(J1162,$T$45:$Z$80,5,FALSE)</f>
        <v>14.241579014381838</v>
      </c>
      <c r="L1162" s="2">
        <f t="shared" si="82"/>
        <v>0.41460000000000008</v>
      </c>
      <c r="M1162" s="13">
        <f t="shared" si="83"/>
        <v>0.97703678182115417</v>
      </c>
      <c r="N1162" s="13">
        <f t="shared" si="84"/>
        <v>2.2963218178845834E-2</v>
      </c>
      <c r="O1162" s="4">
        <f t="shared" si="85"/>
        <v>5.2730938912927579E-4</v>
      </c>
    </row>
    <row r="1163" spans="1:15" x14ac:dyDescent="0.25">
      <c r="A1163" s="1">
        <f>Forecast_Data!C1157</f>
        <v>2014</v>
      </c>
      <c r="B1163" s="1">
        <v>1</v>
      </c>
      <c r="C1163" s="1">
        <f>Forecast_Data!E1157</f>
        <v>0</v>
      </c>
      <c r="D1163" s="1">
        <f>Forecast_Data!F1157</f>
        <v>0</v>
      </c>
      <c r="E1163" s="1">
        <f>Forecast_Data!G1157</f>
        <v>0</v>
      </c>
      <c r="F1163" s="1">
        <f>Forecast_Data!H1157</f>
        <v>0</v>
      </c>
      <c r="G1163" s="1">
        <f>Forecast_Data!I1157</f>
        <v>0</v>
      </c>
      <c r="H1163" s="1">
        <f>Forecast_Data!J1157</f>
        <v>48</v>
      </c>
      <c r="I1163" s="1">
        <f>Forecast_Data!K1157</f>
        <v>1</v>
      </c>
      <c r="J1163" s="1" t="str">
        <f>Forecast_Data!L1157</f>
        <v>Shayne Graham</v>
      </c>
      <c r="K1163" s="2">
        <f>$U$41+(VLOOKUP(J1163,Estimates!$C$9:$F$35,4,FALSE)-$U$41)*VLOOKUP(J1163,$T$45:$Z$80,5,FALSE)</f>
        <v>14.241579014381838</v>
      </c>
      <c r="L1163" s="2">
        <f t="shared" si="82"/>
        <v>0.41460000000000008</v>
      </c>
      <c r="M1163" s="13">
        <f t="shared" si="83"/>
        <v>0.78756118026950195</v>
      </c>
      <c r="N1163" s="13">
        <f t="shared" si="84"/>
        <v>0.21243881973049805</v>
      </c>
      <c r="O1163" s="4">
        <f t="shared" si="85"/>
        <v>4.513025212848705E-2</v>
      </c>
    </row>
    <row r="1164" spans="1:15" x14ac:dyDescent="0.25">
      <c r="A1164" s="1">
        <f>Forecast_Data!C1158</f>
        <v>2014</v>
      </c>
      <c r="B1164" s="1">
        <v>1</v>
      </c>
      <c r="C1164" s="1">
        <f>Forecast_Data!E1158</f>
        <v>0</v>
      </c>
      <c r="D1164" s="1">
        <f>Forecast_Data!F1158</f>
        <v>0</v>
      </c>
      <c r="E1164" s="1">
        <f>Forecast_Data!G1158</f>
        <v>0</v>
      </c>
      <c r="F1164" s="1">
        <f>Forecast_Data!H1158</f>
        <v>0</v>
      </c>
      <c r="G1164" s="1">
        <f>Forecast_Data!I1158</f>
        <v>0</v>
      </c>
      <c r="H1164" s="1">
        <f>Forecast_Data!J1158</f>
        <v>36</v>
      </c>
      <c r="I1164" s="1">
        <f>Forecast_Data!K1158</f>
        <v>1</v>
      </c>
      <c r="J1164" s="1" t="str">
        <f>Forecast_Data!L1158</f>
        <v>Shayne Graham</v>
      </c>
      <c r="K1164" s="2">
        <f>$U$41+(VLOOKUP(J1164,Estimates!$C$9:$F$35,4,FALSE)-$U$41)*VLOOKUP(J1164,$T$45:$Z$80,5,FALSE)</f>
        <v>14.241579014381838</v>
      </c>
      <c r="L1164" s="2">
        <f t="shared" si="82"/>
        <v>0.41460000000000008</v>
      </c>
      <c r="M1164" s="13">
        <f t="shared" si="83"/>
        <v>0.92474829916366041</v>
      </c>
      <c r="N1164" s="13">
        <f t="shared" si="84"/>
        <v>7.5251700836339586E-2</v>
      </c>
      <c r="O1164" s="4">
        <f t="shared" si="85"/>
        <v>5.662818478761952E-3</v>
      </c>
    </row>
    <row r="1165" spans="1:15" x14ac:dyDescent="0.25">
      <c r="A1165" s="1">
        <f>Forecast_Data!C1159</f>
        <v>2014</v>
      </c>
      <c r="B1165" s="1">
        <v>1</v>
      </c>
      <c r="C1165" s="1">
        <f>Forecast_Data!E1159</f>
        <v>0</v>
      </c>
      <c r="D1165" s="1">
        <f>Forecast_Data!F1159</f>
        <v>0</v>
      </c>
      <c r="E1165" s="1">
        <f>Forecast_Data!G1159</f>
        <v>0</v>
      </c>
      <c r="F1165" s="1">
        <f>Forecast_Data!H1159</f>
        <v>0</v>
      </c>
      <c r="G1165" s="1">
        <f>Forecast_Data!I1159</f>
        <v>0</v>
      </c>
      <c r="H1165" s="1">
        <f>Forecast_Data!J1159</f>
        <v>31</v>
      </c>
      <c r="I1165" s="1">
        <f>Forecast_Data!K1159</f>
        <v>1</v>
      </c>
      <c r="J1165" s="1" t="str">
        <f>Forecast_Data!L1159</f>
        <v>Shayne Graham</v>
      </c>
      <c r="K1165" s="2">
        <f>$U$41+(VLOOKUP(J1165,Estimates!$C$9:$F$35,4,FALSE)-$U$41)*VLOOKUP(J1165,$T$45:$Z$80,5,FALSE)</f>
        <v>14.241579014381838</v>
      </c>
      <c r="L1165" s="2">
        <f t="shared" si="82"/>
        <v>0.41460000000000008</v>
      </c>
      <c r="M1165" s="13">
        <f t="shared" si="83"/>
        <v>0.95782675989031807</v>
      </c>
      <c r="N1165" s="13">
        <f t="shared" si="84"/>
        <v>4.2173240109681931E-2</v>
      </c>
      <c r="O1165" s="4">
        <f t="shared" si="85"/>
        <v>1.7785821813488848E-3</v>
      </c>
    </row>
    <row r="1166" spans="1:15" x14ac:dyDescent="0.25">
      <c r="A1166" s="1">
        <f>Forecast_Data!C1160</f>
        <v>2014</v>
      </c>
      <c r="B1166" s="1">
        <v>1</v>
      </c>
      <c r="C1166" s="1">
        <f>Forecast_Data!E1160</f>
        <v>0</v>
      </c>
      <c r="D1166" s="1">
        <f>Forecast_Data!F1160</f>
        <v>0</v>
      </c>
      <c r="E1166" s="1">
        <f>Forecast_Data!G1160</f>
        <v>0</v>
      </c>
      <c r="F1166" s="1">
        <f>Forecast_Data!H1160</f>
        <v>0</v>
      </c>
      <c r="G1166" s="1">
        <f>Forecast_Data!I1160</f>
        <v>0</v>
      </c>
      <c r="H1166" s="1">
        <f>Forecast_Data!J1160</f>
        <v>29</v>
      </c>
      <c r="I1166" s="1">
        <f>Forecast_Data!K1160</f>
        <v>1</v>
      </c>
      <c r="J1166" s="1" t="str">
        <f>Forecast_Data!L1160</f>
        <v>Shayne Graham</v>
      </c>
      <c r="K1166" s="2">
        <f>$U$41+(VLOOKUP(J1166,Estimates!$C$9:$F$35,4,FALSE)-$U$41)*VLOOKUP(J1166,$T$45:$Z$80,5,FALSE)</f>
        <v>14.241579014381838</v>
      </c>
      <c r="L1166" s="2">
        <f t="shared" si="82"/>
        <v>0.41460000000000008</v>
      </c>
      <c r="M1166" s="13">
        <f t="shared" si="83"/>
        <v>0.96827316902167271</v>
      </c>
      <c r="N1166" s="13">
        <f t="shared" si="84"/>
        <v>3.1726830978327292E-2</v>
      </c>
      <c r="O1166" s="4">
        <f t="shared" si="85"/>
        <v>1.0065918039273483E-3</v>
      </c>
    </row>
    <row r="1167" spans="1:15" x14ac:dyDescent="0.25">
      <c r="A1167" s="1">
        <f>Forecast_Data!C1161</f>
        <v>2014</v>
      </c>
      <c r="B1167" s="1">
        <v>1</v>
      </c>
      <c r="C1167" s="1">
        <f>Forecast_Data!E1161</f>
        <v>0</v>
      </c>
      <c r="D1167" s="1">
        <f>Forecast_Data!F1161</f>
        <v>0</v>
      </c>
      <c r="E1167" s="1">
        <f>Forecast_Data!G1161</f>
        <v>0</v>
      </c>
      <c r="F1167" s="1">
        <f>Forecast_Data!H1161</f>
        <v>0</v>
      </c>
      <c r="G1167" s="1">
        <f>Forecast_Data!I1161</f>
        <v>0</v>
      </c>
      <c r="H1167" s="1">
        <f>Forecast_Data!J1161</f>
        <v>37</v>
      </c>
      <c r="I1167" s="1">
        <f>Forecast_Data!K1161</f>
        <v>1</v>
      </c>
      <c r="J1167" s="1" t="str">
        <f>Forecast_Data!L1161</f>
        <v>Shayne Graham</v>
      </c>
      <c r="K1167" s="2">
        <f>$U$41+(VLOOKUP(J1167,Estimates!$C$9:$F$35,4,FALSE)-$U$41)*VLOOKUP(J1167,$T$45:$Z$80,5,FALSE)</f>
        <v>14.241579014381838</v>
      </c>
      <c r="L1167" s="2">
        <f t="shared" si="82"/>
        <v>0.41460000000000008</v>
      </c>
      <c r="M1167" s="13">
        <f t="shared" si="83"/>
        <v>0.91695012231070439</v>
      </c>
      <c r="N1167" s="13">
        <f t="shared" si="84"/>
        <v>8.3049877689295615E-2</v>
      </c>
      <c r="O1167" s="4">
        <f t="shared" si="85"/>
        <v>6.8972821842069616E-3</v>
      </c>
    </row>
    <row r="1168" spans="1:15" x14ac:dyDescent="0.25">
      <c r="A1168" s="1">
        <f>Forecast_Data!C1162</f>
        <v>2014</v>
      </c>
      <c r="B1168" s="1">
        <v>1</v>
      </c>
      <c r="C1168" s="1">
        <f>Forecast_Data!E1162</f>
        <v>0</v>
      </c>
      <c r="D1168" s="1">
        <f>Forecast_Data!F1162</f>
        <v>0</v>
      </c>
      <c r="E1168" s="1">
        <f>Forecast_Data!G1162</f>
        <v>0</v>
      </c>
      <c r="F1168" s="1">
        <f>Forecast_Data!H1162</f>
        <v>0</v>
      </c>
      <c r="G1168" s="1">
        <f>Forecast_Data!I1162</f>
        <v>0</v>
      </c>
      <c r="H1168" s="1">
        <f>Forecast_Data!J1162</f>
        <v>40</v>
      </c>
      <c r="I1168" s="1">
        <f>Forecast_Data!K1162</f>
        <v>1</v>
      </c>
      <c r="J1168" s="1" t="str">
        <f>Forecast_Data!L1162</f>
        <v>Shayne Graham</v>
      </c>
      <c r="K1168" s="2">
        <f>$U$41+(VLOOKUP(J1168,Estimates!$C$9:$F$35,4,FALSE)-$U$41)*VLOOKUP(J1168,$T$45:$Z$80,5,FALSE)</f>
        <v>14.241579014381838</v>
      </c>
      <c r="L1168" s="2">
        <f t="shared" si="82"/>
        <v>0.41460000000000008</v>
      </c>
      <c r="M1168" s="13">
        <f t="shared" si="83"/>
        <v>0.89084479717571552</v>
      </c>
      <c r="N1168" s="13">
        <f t="shared" si="84"/>
        <v>0.10915520282428448</v>
      </c>
      <c r="O1168" s="4">
        <f t="shared" si="85"/>
        <v>1.1914858303610682E-2</v>
      </c>
    </row>
    <row r="1169" spans="1:15" x14ac:dyDescent="0.25">
      <c r="A1169" s="1">
        <f>Forecast_Data!C1163</f>
        <v>2014</v>
      </c>
      <c r="B1169" s="1">
        <v>1</v>
      </c>
      <c r="C1169" s="1">
        <f>Forecast_Data!E1163</f>
        <v>0</v>
      </c>
      <c r="D1169" s="1">
        <f>Forecast_Data!F1163</f>
        <v>0</v>
      </c>
      <c r="E1169" s="1">
        <f>Forecast_Data!G1163</f>
        <v>0</v>
      </c>
      <c r="F1169" s="1">
        <f>Forecast_Data!H1163</f>
        <v>0</v>
      </c>
      <c r="G1169" s="1">
        <f>Forecast_Data!I1163</f>
        <v>0</v>
      </c>
      <c r="H1169" s="1">
        <f>Forecast_Data!J1163</f>
        <v>31</v>
      </c>
      <c r="I1169" s="1">
        <f>Forecast_Data!K1163</f>
        <v>1</v>
      </c>
      <c r="J1169" s="1" t="str">
        <f>Forecast_Data!L1163</f>
        <v>Shayne Graham</v>
      </c>
      <c r="K1169" s="2">
        <f>$U$41+(VLOOKUP(J1169,Estimates!$C$9:$F$35,4,FALSE)-$U$41)*VLOOKUP(J1169,$T$45:$Z$80,5,FALSE)</f>
        <v>14.241579014381838</v>
      </c>
      <c r="L1169" s="2">
        <f t="shared" si="82"/>
        <v>0.41460000000000008</v>
      </c>
      <c r="M1169" s="13">
        <f t="shared" si="83"/>
        <v>0.95782675989031807</v>
      </c>
      <c r="N1169" s="13">
        <f t="shared" si="84"/>
        <v>4.2173240109681931E-2</v>
      </c>
      <c r="O1169" s="4">
        <f t="shared" si="85"/>
        <v>1.7785821813488848E-3</v>
      </c>
    </row>
    <row r="1170" spans="1:15" x14ac:dyDescent="0.25">
      <c r="A1170" s="1">
        <f>Forecast_Data!C1164</f>
        <v>2014</v>
      </c>
      <c r="B1170" s="1">
        <v>1</v>
      </c>
      <c r="C1170" s="1">
        <f>Forecast_Data!E1164</f>
        <v>0</v>
      </c>
      <c r="D1170" s="1">
        <f>Forecast_Data!F1164</f>
        <v>0</v>
      </c>
      <c r="E1170" s="1">
        <f>Forecast_Data!G1164</f>
        <v>0</v>
      </c>
      <c r="F1170" s="1">
        <f>Forecast_Data!H1164</f>
        <v>0</v>
      </c>
      <c r="G1170" s="1">
        <f>Forecast_Data!I1164</f>
        <v>0</v>
      </c>
      <c r="H1170" s="1">
        <f>Forecast_Data!J1164</f>
        <v>20</v>
      </c>
      <c r="I1170" s="1">
        <f>Forecast_Data!K1164</f>
        <v>1</v>
      </c>
      <c r="J1170" s="1" t="str">
        <f>Forecast_Data!L1164</f>
        <v>Shayne Graham</v>
      </c>
      <c r="K1170" s="2">
        <f>$U$41+(VLOOKUP(J1170,Estimates!$C$9:$F$35,4,FALSE)-$U$41)*VLOOKUP(J1170,$T$45:$Z$80,5,FALSE)</f>
        <v>14.241579014381838</v>
      </c>
      <c r="L1170" s="2">
        <f t="shared" si="82"/>
        <v>0.41460000000000008</v>
      </c>
      <c r="M1170" s="13">
        <f t="shared" si="83"/>
        <v>0.9949530165061804</v>
      </c>
      <c r="N1170" s="13">
        <f t="shared" si="84"/>
        <v>5.0469834938196012E-3</v>
      </c>
      <c r="O1170" s="4">
        <f t="shared" si="85"/>
        <v>2.5472042386887507E-5</v>
      </c>
    </row>
    <row r="1171" spans="1:15" x14ac:dyDescent="0.25">
      <c r="A1171" s="1">
        <f>Forecast_Data!C1165</f>
        <v>2014</v>
      </c>
      <c r="B1171" s="1">
        <v>1</v>
      </c>
      <c r="C1171" s="1">
        <f>Forecast_Data!E1165</f>
        <v>0</v>
      </c>
      <c r="D1171" s="1">
        <f>Forecast_Data!F1165</f>
        <v>0</v>
      </c>
      <c r="E1171" s="1">
        <f>Forecast_Data!G1165</f>
        <v>0</v>
      </c>
      <c r="F1171" s="1">
        <f>Forecast_Data!H1165</f>
        <v>0</v>
      </c>
      <c r="G1171" s="1">
        <f>Forecast_Data!I1165</f>
        <v>0</v>
      </c>
      <c r="H1171" s="1">
        <f>Forecast_Data!J1165</f>
        <v>34</v>
      </c>
      <c r="I1171" s="1">
        <f>Forecast_Data!K1165</f>
        <v>1</v>
      </c>
      <c r="J1171" s="1" t="str">
        <f>Forecast_Data!L1165</f>
        <v>Shayne Graham</v>
      </c>
      <c r="K1171" s="2">
        <f>$U$41+(VLOOKUP(J1171,Estimates!$C$9:$F$35,4,FALSE)-$U$41)*VLOOKUP(J1171,$T$45:$Z$80,5,FALSE)</f>
        <v>14.241579014381838</v>
      </c>
      <c r="L1171" s="2">
        <f t="shared" si="82"/>
        <v>0.41460000000000008</v>
      </c>
      <c r="M1171" s="13">
        <f t="shared" si="83"/>
        <v>0.93914666015079507</v>
      </c>
      <c r="N1171" s="13">
        <f t="shared" si="84"/>
        <v>6.0853339849204935E-2</v>
      </c>
      <c r="O1171" s="4">
        <f t="shared" si="85"/>
        <v>3.7031289708028335E-3</v>
      </c>
    </row>
    <row r="1172" spans="1:15" x14ac:dyDescent="0.25">
      <c r="A1172" s="1">
        <f>Forecast_Data!C1166</f>
        <v>2014</v>
      </c>
      <c r="B1172" s="1">
        <v>1</v>
      </c>
      <c r="C1172" s="1">
        <f>Forecast_Data!E1166</f>
        <v>0</v>
      </c>
      <c r="D1172" s="1">
        <f>Forecast_Data!F1166</f>
        <v>0</v>
      </c>
      <c r="E1172" s="1">
        <f>Forecast_Data!G1166</f>
        <v>0</v>
      </c>
      <c r="F1172" s="1">
        <f>Forecast_Data!H1166</f>
        <v>0</v>
      </c>
      <c r="G1172" s="1">
        <f>Forecast_Data!I1166</f>
        <v>0</v>
      </c>
      <c r="H1172" s="1">
        <f>Forecast_Data!J1166</f>
        <v>37</v>
      </c>
      <c r="I1172" s="1">
        <f>Forecast_Data!K1166</f>
        <v>1</v>
      </c>
      <c r="J1172" s="1" t="str">
        <f>Forecast_Data!L1166</f>
        <v>Shayne Graham</v>
      </c>
      <c r="K1172" s="2">
        <f>$U$41+(VLOOKUP(J1172,Estimates!$C$9:$F$35,4,FALSE)-$U$41)*VLOOKUP(J1172,$T$45:$Z$80,5,FALSE)</f>
        <v>14.241579014381838</v>
      </c>
      <c r="L1172" s="2">
        <f t="shared" si="82"/>
        <v>0.41460000000000008</v>
      </c>
      <c r="M1172" s="13">
        <f t="shared" si="83"/>
        <v>0.91695012231070439</v>
      </c>
      <c r="N1172" s="13">
        <f t="shared" si="84"/>
        <v>8.3049877689295615E-2</v>
      </c>
      <c r="O1172" s="4">
        <f t="shared" si="85"/>
        <v>6.8972821842069616E-3</v>
      </c>
    </row>
    <row r="1173" spans="1:15" x14ac:dyDescent="0.25">
      <c r="A1173" s="1">
        <f>Forecast_Data!C1167</f>
        <v>2014</v>
      </c>
      <c r="B1173" s="1">
        <v>1</v>
      </c>
      <c r="C1173" s="1">
        <f>Forecast_Data!E1167</f>
        <v>0</v>
      </c>
      <c r="D1173" s="1">
        <f>Forecast_Data!F1167</f>
        <v>0</v>
      </c>
      <c r="E1173" s="1">
        <f>Forecast_Data!G1167</f>
        <v>0</v>
      </c>
      <c r="F1173" s="1">
        <f>Forecast_Data!H1167</f>
        <v>0</v>
      </c>
      <c r="G1173" s="1">
        <f>Forecast_Data!I1167</f>
        <v>0</v>
      </c>
      <c r="H1173" s="1">
        <f>Forecast_Data!J1167</f>
        <v>42</v>
      </c>
      <c r="I1173" s="1">
        <f>Forecast_Data!K1167</f>
        <v>0</v>
      </c>
      <c r="J1173" s="1" t="str">
        <f>Forecast_Data!L1167</f>
        <v>Shayne Graham</v>
      </c>
      <c r="K1173" s="2">
        <f>$U$41+(VLOOKUP(J1173,Estimates!$C$9:$F$35,4,FALSE)-$U$41)*VLOOKUP(J1173,$T$45:$Z$80,5,FALSE)</f>
        <v>14.241579014381838</v>
      </c>
      <c r="L1173" s="2">
        <f t="shared" si="82"/>
        <v>0.41460000000000008</v>
      </c>
      <c r="M1173" s="13">
        <f t="shared" si="83"/>
        <v>0.87065875480252619</v>
      </c>
      <c r="N1173" s="13">
        <f t="shared" si="84"/>
        <v>-0.87065875480252619</v>
      </c>
      <c r="O1173" s="4">
        <f t="shared" si="85"/>
        <v>0.75804666731428538</v>
      </c>
    </row>
    <row r="1174" spans="1:15" x14ac:dyDescent="0.25">
      <c r="A1174" s="1">
        <f>Forecast_Data!C1168</f>
        <v>2015</v>
      </c>
      <c r="B1174" s="1">
        <v>1</v>
      </c>
      <c r="C1174" s="1">
        <f>Forecast_Data!E1168</f>
        <v>0</v>
      </c>
      <c r="D1174" s="1">
        <f>Forecast_Data!F1168</f>
        <v>0</v>
      </c>
      <c r="E1174" s="1">
        <f>Forecast_Data!G1168</f>
        <v>0</v>
      </c>
      <c r="F1174" s="1">
        <f>Forecast_Data!H1168</f>
        <v>0</v>
      </c>
      <c r="G1174" s="1">
        <f>Forecast_Data!I1168</f>
        <v>0</v>
      </c>
      <c r="H1174" s="1">
        <f>Forecast_Data!J1168</f>
        <v>31</v>
      </c>
      <c r="I1174" s="1">
        <f>Forecast_Data!K1168</f>
        <v>1</v>
      </c>
      <c r="J1174" s="1" t="str">
        <f>Forecast_Data!L1168</f>
        <v>Shayne Graham</v>
      </c>
      <c r="K1174" s="2">
        <f>$U$41+(VLOOKUP(J1174,Estimates!$C$9:$F$35,4,FALSE)-$U$41)*VLOOKUP(J1174,$T$45:$Z$80,5,FALSE)</f>
        <v>14.241579014381838</v>
      </c>
      <c r="L1174" s="2">
        <f t="shared" si="82"/>
        <v>0.45660000000000001</v>
      </c>
      <c r="M1174" s="13">
        <f t="shared" si="83"/>
        <v>0.95949108796914084</v>
      </c>
      <c r="N1174" s="13">
        <f t="shared" si="84"/>
        <v>4.0508912030859157E-2</v>
      </c>
      <c r="O1174" s="4">
        <f t="shared" si="85"/>
        <v>1.6409719539238858E-3</v>
      </c>
    </row>
    <row r="1175" spans="1:15" x14ac:dyDescent="0.25">
      <c r="A1175" s="1">
        <f>Forecast_Data!C1169</f>
        <v>2015</v>
      </c>
      <c r="B1175" s="1">
        <v>1</v>
      </c>
      <c r="C1175" s="1">
        <f>Forecast_Data!E1169</f>
        <v>0</v>
      </c>
      <c r="D1175" s="1">
        <f>Forecast_Data!F1169</f>
        <v>0</v>
      </c>
      <c r="E1175" s="1">
        <f>Forecast_Data!G1169</f>
        <v>0</v>
      </c>
      <c r="F1175" s="1">
        <f>Forecast_Data!H1169</f>
        <v>0</v>
      </c>
      <c r="G1175" s="1">
        <f>Forecast_Data!I1169</f>
        <v>0</v>
      </c>
      <c r="H1175" s="1">
        <f>Forecast_Data!J1169</f>
        <v>43</v>
      </c>
      <c r="I1175" s="1">
        <f>Forecast_Data!K1169</f>
        <v>0</v>
      </c>
      <c r="J1175" s="1" t="str">
        <f>Forecast_Data!L1169</f>
        <v>Shayne Graham</v>
      </c>
      <c r="K1175" s="2">
        <f>$U$41+(VLOOKUP(J1175,Estimates!$C$9:$F$35,4,FALSE)-$U$41)*VLOOKUP(J1175,$T$45:$Z$80,5,FALSE)</f>
        <v>14.241579014381838</v>
      </c>
      <c r="L1175" s="2">
        <f t="shared" si="82"/>
        <v>0.45660000000000001</v>
      </c>
      <c r="M1175" s="13">
        <f t="shared" si="83"/>
        <v>0.86448672916187363</v>
      </c>
      <c r="N1175" s="13">
        <f t="shared" si="84"/>
        <v>-0.86448672916187363</v>
      </c>
      <c r="O1175" s="4">
        <f t="shared" si="85"/>
        <v>0.74733730489699468</v>
      </c>
    </row>
    <row r="1176" spans="1:15" x14ac:dyDescent="0.25">
      <c r="A1176" s="1">
        <f>Forecast_Data!C1170</f>
        <v>2015</v>
      </c>
      <c r="B1176" s="1">
        <v>1</v>
      </c>
      <c r="C1176" s="1">
        <f>Forecast_Data!E1170</f>
        <v>0</v>
      </c>
      <c r="D1176" s="1">
        <f>Forecast_Data!F1170</f>
        <v>0</v>
      </c>
      <c r="E1176" s="1">
        <f>Forecast_Data!G1170</f>
        <v>0</v>
      </c>
      <c r="F1176" s="1">
        <f>Forecast_Data!H1170</f>
        <v>0</v>
      </c>
      <c r="G1176" s="1">
        <f>Forecast_Data!I1170</f>
        <v>0</v>
      </c>
      <c r="H1176" s="1">
        <f>Forecast_Data!J1170</f>
        <v>37</v>
      </c>
      <c r="I1176" s="1">
        <f>Forecast_Data!K1170</f>
        <v>1</v>
      </c>
      <c r="J1176" s="1" t="str">
        <f>Forecast_Data!L1170</f>
        <v>Shayne Graham</v>
      </c>
      <c r="K1176" s="2">
        <f>$U$41+(VLOOKUP(J1176,Estimates!$C$9:$F$35,4,FALSE)-$U$41)*VLOOKUP(J1176,$T$45:$Z$80,5,FALSE)</f>
        <v>14.241579014381838</v>
      </c>
      <c r="L1176" s="2">
        <f t="shared" si="82"/>
        <v>0.45660000000000001</v>
      </c>
      <c r="M1176" s="13">
        <f t="shared" si="83"/>
        <v>0.92009303100894391</v>
      </c>
      <c r="N1176" s="13">
        <f t="shared" si="84"/>
        <v>7.9906968991056093E-2</v>
      </c>
      <c r="O1176" s="4">
        <f t="shared" si="85"/>
        <v>6.3851236933376004E-3</v>
      </c>
    </row>
    <row r="1177" spans="1:15" x14ac:dyDescent="0.25">
      <c r="A1177" s="1">
        <f>Forecast_Data!C1171</f>
        <v>2015</v>
      </c>
      <c r="B1177" s="1">
        <v>1</v>
      </c>
      <c r="C1177" s="1">
        <f>Forecast_Data!E1171</f>
        <v>0</v>
      </c>
      <c r="D1177" s="1">
        <f>Forecast_Data!F1171</f>
        <v>0</v>
      </c>
      <c r="E1177" s="1">
        <f>Forecast_Data!G1171</f>
        <v>0</v>
      </c>
      <c r="F1177" s="1">
        <f>Forecast_Data!H1171</f>
        <v>0</v>
      </c>
      <c r="G1177" s="1">
        <f>Forecast_Data!I1171</f>
        <v>0</v>
      </c>
      <c r="H1177" s="1">
        <f>Forecast_Data!J1171</f>
        <v>54</v>
      </c>
      <c r="I1177" s="1">
        <f>Forecast_Data!K1171</f>
        <v>1</v>
      </c>
      <c r="J1177" s="1" t="str">
        <f>Forecast_Data!L1171</f>
        <v>Shayne Graham</v>
      </c>
      <c r="K1177" s="2">
        <f>$U$41+(VLOOKUP(J1177,Estimates!$C$9:$F$35,4,FALSE)-$U$41)*VLOOKUP(J1177,$T$45:$Z$80,5,FALSE)</f>
        <v>14.241579014381838</v>
      </c>
      <c r="L1177" s="2">
        <f t="shared" si="82"/>
        <v>0.45660000000000001</v>
      </c>
      <c r="M1177" s="13">
        <f t="shared" si="83"/>
        <v>0.64810997004150517</v>
      </c>
      <c r="N1177" s="13">
        <f t="shared" si="84"/>
        <v>0.35189002995849483</v>
      </c>
      <c r="O1177" s="4">
        <f t="shared" si="85"/>
        <v>0.12382659318419038</v>
      </c>
    </row>
    <row r="1178" spans="1:15" x14ac:dyDescent="0.25">
      <c r="A1178" s="1">
        <f>Forecast_Data!C1172</f>
        <v>2015</v>
      </c>
      <c r="B1178" s="1">
        <v>1</v>
      </c>
      <c r="C1178" s="1">
        <f>Forecast_Data!E1172</f>
        <v>0</v>
      </c>
      <c r="D1178" s="1">
        <f>Forecast_Data!F1172</f>
        <v>0</v>
      </c>
      <c r="E1178" s="1">
        <f>Forecast_Data!G1172</f>
        <v>0</v>
      </c>
      <c r="F1178" s="1">
        <f>Forecast_Data!H1172</f>
        <v>0</v>
      </c>
      <c r="G1178" s="1">
        <f>Forecast_Data!I1172</f>
        <v>0</v>
      </c>
      <c r="H1178" s="1">
        <f>Forecast_Data!J1172</f>
        <v>51</v>
      </c>
      <c r="I1178" s="1">
        <f>Forecast_Data!K1172</f>
        <v>1</v>
      </c>
      <c r="J1178" s="1" t="str">
        <f>Forecast_Data!L1172</f>
        <v>Shayne Graham</v>
      </c>
      <c r="K1178" s="2">
        <f>$U$41+(VLOOKUP(J1178,Estimates!$C$9:$F$35,4,FALSE)-$U$41)*VLOOKUP(J1178,$T$45:$Z$80,5,FALSE)</f>
        <v>14.241579014381838</v>
      </c>
      <c r="L1178" s="2">
        <f t="shared" si="82"/>
        <v>0.45660000000000001</v>
      </c>
      <c r="M1178" s="13">
        <f t="shared" si="83"/>
        <v>0.7328331792234245</v>
      </c>
      <c r="N1178" s="13">
        <f t="shared" si="84"/>
        <v>0.2671668207765755</v>
      </c>
      <c r="O1178" s="4">
        <f t="shared" si="85"/>
        <v>7.1378110123862817E-2</v>
      </c>
    </row>
    <row r="1179" spans="1:15" x14ac:dyDescent="0.25">
      <c r="A1179" s="1">
        <f>Forecast_Data!C1173</f>
        <v>2015</v>
      </c>
      <c r="B1179" s="1">
        <v>1</v>
      </c>
      <c r="C1179" s="1">
        <f>Forecast_Data!E1173</f>
        <v>0</v>
      </c>
      <c r="D1179" s="1">
        <f>Forecast_Data!F1173</f>
        <v>0</v>
      </c>
      <c r="E1179" s="1">
        <f>Forecast_Data!G1173</f>
        <v>0</v>
      </c>
      <c r="F1179" s="1">
        <f>Forecast_Data!H1173</f>
        <v>0</v>
      </c>
      <c r="G1179" s="1">
        <f>Forecast_Data!I1173</f>
        <v>0</v>
      </c>
      <c r="H1179" s="1">
        <f>Forecast_Data!J1173</f>
        <v>45</v>
      </c>
      <c r="I1179" s="1">
        <f>Forecast_Data!K1173</f>
        <v>0</v>
      </c>
      <c r="J1179" s="1" t="str">
        <f>Forecast_Data!L1173</f>
        <v>Shayne Graham</v>
      </c>
      <c r="K1179" s="2">
        <f>$U$41+(VLOOKUP(J1179,Estimates!$C$9:$F$35,4,FALSE)-$U$41)*VLOOKUP(J1179,$T$45:$Z$80,5,FALSE)</f>
        <v>14.241579014381838</v>
      </c>
      <c r="L1179" s="2">
        <f t="shared" si="82"/>
        <v>0.45660000000000001</v>
      </c>
      <c r="M1179" s="13">
        <f t="shared" si="83"/>
        <v>0.84013999676407625</v>
      </c>
      <c r="N1179" s="13">
        <f t="shared" si="84"/>
        <v>-0.84013999676407625</v>
      </c>
      <c r="O1179" s="4">
        <f t="shared" si="85"/>
        <v>0.70583521416274209</v>
      </c>
    </row>
    <row r="1180" spans="1:15" x14ac:dyDescent="0.25">
      <c r="A1180" s="1">
        <f>Forecast_Data!C1174</f>
        <v>2012</v>
      </c>
      <c r="B1180" s="1">
        <v>1</v>
      </c>
      <c r="C1180" s="1">
        <f>Forecast_Data!E1174</f>
        <v>0</v>
      </c>
      <c r="D1180" s="1">
        <f>Forecast_Data!F1174</f>
        <v>0</v>
      </c>
      <c r="E1180" s="1">
        <f>Forecast_Data!G1174</f>
        <v>0</v>
      </c>
      <c r="F1180" s="1">
        <f>Forecast_Data!H1174</f>
        <v>1</v>
      </c>
      <c r="G1180" s="1">
        <f>Forecast_Data!I1174</f>
        <v>0</v>
      </c>
      <c r="H1180" s="1">
        <f>Forecast_Data!J1174</f>
        <v>31</v>
      </c>
      <c r="I1180" s="1">
        <f>Forecast_Data!K1174</f>
        <v>1</v>
      </c>
      <c r="J1180" s="1" t="str">
        <f>Forecast_Data!L1174</f>
        <v>Shayne Graham</v>
      </c>
      <c r="K1180" s="2">
        <f>$U$41+(VLOOKUP(J1180,Estimates!$C$9:$F$35,4,FALSE)-$U$41)*VLOOKUP(J1180,$T$45:$Z$80,5,FALSE)</f>
        <v>14.241579014381838</v>
      </c>
      <c r="L1180" s="2">
        <f t="shared" si="82"/>
        <v>0.3306</v>
      </c>
      <c r="M1180" s="13">
        <f t="shared" si="83"/>
        <v>0.94299455076662331</v>
      </c>
      <c r="N1180" s="13">
        <f t="shared" si="84"/>
        <v>5.7005449233376693E-2</v>
      </c>
      <c r="O1180" s="4">
        <f t="shared" si="85"/>
        <v>3.2496212422990873E-3</v>
      </c>
    </row>
    <row r="1181" spans="1:15" x14ac:dyDescent="0.25">
      <c r="A1181" s="1">
        <f>Forecast_Data!C1175</f>
        <v>2012</v>
      </c>
      <c r="B1181" s="1">
        <v>1</v>
      </c>
      <c r="C1181" s="1">
        <f>Forecast_Data!E1175</f>
        <v>0</v>
      </c>
      <c r="D1181" s="1">
        <f>Forecast_Data!F1175</f>
        <v>0</v>
      </c>
      <c r="E1181" s="1">
        <f>Forecast_Data!G1175</f>
        <v>0</v>
      </c>
      <c r="F1181" s="1">
        <f>Forecast_Data!H1175</f>
        <v>1</v>
      </c>
      <c r="G1181" s="1">
        <f>Forecast_Data!I1175</f>
        <v>0</v>
      </c>
      <c r="H1181" s="1">
        <f>Forecast_Data!J1175</f>
        <v>37</v>
      </c>
      <c r="I1181" s="1">
        <f>Forecast_Data!K1175</f>
        <v>1</v>
      </c>
      <c r="J1181" s="1" t="str">
        <f>Forecast_Data!L1175</f>
        <v>Shayne Graham</v>
      </c>
      <c r="K1181" s="2">
        <f>$U$41+(VLOOKUP(J1181,Estimates!$C$9:$F$35,4,FALSE)-$U$41)*VLOOKUP(J1181,$T$45:$Z$80,5,FALSE)</f>
        <v>14.241579014381838</v>
      </c>
      <c r="L1181" s="2">
        <f t="shared" si="82"/>
        <v>0.3306</v>
      </c>
      <c r="M1181" s="13">
        <f t="shared" si="83"/>
        <v>0.88940170560668297</v>
      </c>
      <c r="N1181" s="13">
        <f t="shared" si="84"/>
        <v>0.11059829439331703</v>
      </c>
      <c r="O1181" s="4">
        <f t="shared" si="85"/>
        <v>1.2231982722710822E-2</v>
      </c>
    </row>
    <row r="1182" spans="1:15" x14ac:dyDescent="0.25">
      <c r="A1182" s="1">
        <f>Forecast_Data!C1176</f>
        <v>2012</v>
      </c>
      <c r="B1182" s="1">
        <v>1</v>
      </c>
      <c r="C1182" s="1">
        <f>Forecast_Data!E1176</f>
        <v>0</v>
      </c>
      <c r="D1182" s="1">
        <f>Forecast_Data!F1176</f>
        <v>0</v>
      </c>
      <c r="E1182" s="1">
        <f>Forecast_Data!G1176</f>
        <v>1</v>
      </c>
      <c r="F1182" s="1">
        <f>Forecast_Data!H1176</f>
        <v>1</v>
      </c>
      <c r="G1182" s="1">
        <f>Forecast_Data!I1176</f>
        <v>1</v>
      </c>
      <c r="H1182" s="1">
        <f>Forecast_Data!J1176</f>
        <v>41</v>
      </c>
      <c r="I1182" s="1">
        <f>Forecast_Data!K1176</f>
        <v>1</v>
      </c>
      <c r="J1182" s="1" t="str">
        <f>Forecast_Data!L1176</f>
        <v>Shayne Graham</v>
      </c>
      <c r="K1182" s="2">
        <f>$U$41+(VLOOKUP(J1182,Estimates!$C$9:$F$35,4,FALSE)-$U$41)*VLOOKUP(J1182,$T$45:$Z$80,5,FALSE)</f>
        <v>14.241579014381838</v>
      </c>
      <c r="L1182" s="2">
        <f t="shared" si="82"/>
        <v>0.3306</v>
      </c>
      <c r="M1182" s="13">
        <f t="shared" si="83"/>
        <v>0.92163670993158731</v>
      </c>
      <c r="N1182" s="13">
        <f t="shared" si="84"/>
        <v>7.8363290068412694E-2</v>
      </c>
      <c r="O1182" s="4">
        <f t="shared" si="85"/>
        <v>6.1408052303461875E-3</v>
      </c>
    </row>
    <row r="1183" spans="1:15" x14ac:dyDescent="0.25">
      <c r="A1183" s="1">
        <f>Forecast_Data!C1177</f>
        <v>2012</v>
      </c>
      <c r="B1183" s="1">
        <v>1</v>
      </c>
      <c r="C1183" s="1">
        <f>Forecast_Data!E1177</f>
        <v>0</v>
      </c>
      <c r="D1183" s="1">
        <f>Forecast_Data!F1177</f>
        <v>0</v>
      </c>
      <c r="E1183" s="1">
        <f>Forecast_Data!G1177</f>
        <v>0</v>
      </c>
      <c r="F1183" s="1">
        <f>Forecast_Data!H1177</f>
        <v>0</v>
      </c>
      <c r="G1183" s="1">
        <f>Forecast_Data!I1177</f>
        <v>0</v>
      </c>
      <c r="H1183" s="1">
        <f>Forecast_Data!J1177</f>
        <v>27</v>
      </c>
      <c r="I1183" s="1">
        <f>Forecast_Data!K1177</f>
        <v>1</v>
      </c>
      <c r="J1183" s="1" t="str">
        <f>Forecast_Data!L1177</f>
        <v>Shayne Graham</v>
      </c>
      <c r="K1183" s="2">
        <f>$U$41+(VLOOKUP(J1183,Estimates!$C$9:$F$35,4,FALSE)-$U$41)*VLOOKUP(J1183,$T$45:$Z$80,5,FALSE)</f>
        <v>14.241579014381838</v>
      </c>
      <c r="L1183" s="2">
        <f t="shared" si="82"/>
        <v>0.3306</v>
      </c>
      <c r="M1183" s="13">
        <f t="shared" si="83"/>
        <v>0.97507469614236331</v>
      </c>
      <c r="N1183" s="13">
        <f t="shared" si="84"/>
        <v>2.4925303857636694E-2</v>
      </c>
      <c r="O1183" s="4">
        <f t="shared" si="85"/>
        <v>6.2127077239551869E-4</v>
      </c>
    </row>
    <row r="1184" spans="1:15" x14ac:dyDescent="0.25">
      <c r="A1184" s="1">
        <f>Forecast_Data!C1178</f>
        <v>2012</v>
      </c>
      <c r="B1184" s="1">
        <v>1</v>
      </c>
      <c r="C1184" s="1">
        <f>Forecast_Data!E1178</f>
        <v>0</v>
      </c>
      <c r="D1184" s="1">
        <f>Forecast_Data!F1178</f>
        <v>0</v>
      </c>
      <c r="E1184" s="1">
        <f>Forecast_Data!G1178</f>
        <v>0</v>
      </c>
      <c r="F1184" s="1">
        <f>Forecast_Data!H1178</f>
        <v>0</v>
      </c>
      <c r="G1184" s="1">
        <f>Forecast_Data!I1178</f>
        <v>0</v>
      </c>
      <c r="H1184" s="1">
        <f>Forecast_Data!J1178</f>
        <v>42</v>
      </c>
      <c r="I1184" s="1">
        <f>Forecast_Data!K1178</f>
        <v>1</v>
      </c>
      <c r="J1184" s="1" t="str">
        <f>Forecast_Data!L1178</f>
        <v>Shayne Graham</v>
      </c>
      <c r="K1184" s="2">
        <f>$U$41+(VLOOKUP(J1184,Estimates!$C$9:$F$35,4,FALSE)-$U$41)*VLOOKUP(J1184,$T$45:$Z$80,5,FALSE)</f>
        <v>14.241579014381838</v>
      </c>
      <c r="L1184" s="2">
        <f t="shared" si="82"/>
        <v>0.3306</v>
      </c>
      <c r="M1184" s="13">
        <f t="shared" si="83"/>
        <v>0.86090127373195402</v>
      </c>
      <c r="N1184" s="13">
        <f t="shared" si="84"/>
        <v>0.13909872626804598</v>
      </c>
      <c r="O1184" s="4">
        <f t="shared" si="85"/>
        <v>1.9348455649392783E-2</v>
      </c>
    </row>
    <row r="1185" spans="1:15" x14ac:dyDescent="0.25">
      <c r="A1185" s="1">
        <f>Forecast_Data!C1179</f>
        <v>2012</v>
      </c>
      <c r="B1185" s="1">
        <v>1</v>
      </c>
      <c r="C1185" s="1">
        <f>Forecast_Data!E1179</f>
        <v>0</v>
      </c>
      <c r="D1185" s="1">
        <f>Forecast_Data!F1179</f>
        <v>0</v>
      </c>
      <c r="E1185" s="1">
        <f>Forecast_Data!G1179</f>
        <v>0</v>
      </c>
      <c r="F1185" s="1">
        <f>Forecast_Data!H1179</f>
        <v>0</v>
      </c>
      <c r="G1185" s="1">
        <f>Forecast_Data!I1179</f>
        <v>0</v>
      </c>
      <c r="H1185" s="1">
        <f>Forecast_Data!J1179</f>
        <v>22</v>
      </c>
      <c r="I1185" s="1">
        <f>Forecast_Data!K1179</f>
        <v>1</v>
      </c>
      <c r="J1185" s="1" t="str">
        <f>Forecast_Data!L1179</f>
        <v>Shayne Graham</v>
      </c>
      <c r="K1185" s="2">
        <f>$U$41+(VLOOKUP(J1185,Estimates!$C$9:$F$35,4,FALSE)-$U$41)*VLOOKUP(J1185,$T$45:$Z$80,5,FALSE)</f>
        <v>14.241579014381838</v>
      </c>
      <c r="L1185" s="2">
        <f t="shared" si="82"/>
        <v>0.3306</v>
      </c>
      <c r="M1185" s="13">
        <f t="shared" si="83"/>
        <v>0.99094125616595485</v>
      </c>
      <c r="N1185" s="13">
        <f t="shared" si="84"/>
        <v>9.0587438340451465E-3</v>
      </c>
      <c r="O1185" s="4">
        <f t="shared" si="85"/>
        <v>8.2060839850850957E-5</v>
      </c>
    </row>
    <row r="1186" spans="1:15" x14ac:dyDescent="0.25">
      <c r="A1186" s="1">
        <f>Forecast_Data!C1180</f>
        <v>2012</v>
      </c>
      <c r="B1186" s="1">
        <v>1</v>
      </c>
      <c r="C1186" s="1">
        <f>Forecast_Data!E1180</f>
        <v>1</v>
      </c>
      <c r="D1186" s="1">
        <f>Forecast_Data!F1180</f>
        <v>0</v>
      </c>
      <c r="E1186" s="1">
        <f>Forecast_Data!G1180</f>
        <v>0</v>
      </c>
      <c r="F1186" s="1">
        <f>Forecast_Data!H1180</f>
        <v>1</v>
      </c>
      <c r="G1186" s="1">
        <f>Forecast_Data!I1180</f>
        <v>0</v>
      </c>
      <c r="H1186" s="1">
        <f>Forecast_Data!J1180</f>
        <v>20</v>
      </c>
      <c r="I1186" s="1">
        <f>Forecast_Data!K1180</f>
        <v>1</v>
      </c>
      <c r="J1186" s="1" t="str">
        <f>Forecast_Data!L1180</f>
        <v>Shayne Graham</v>
      </c>
      <c r="K1186" s="2">
        <f>$U$41+(VLOOKUP(J1186,Estimates!$C$9:$F$35,4,FALSE)-$U$41)*VLOOKUP(J1186,$T$45:$Z$80,5,FALSE)</f>
        <v>14.241579014381838</v>
      </c>
      <c r="L1186" s="2">
        <f t="shared" si="82"/>
        <v>0.3306</v>
      </c>
      <c r="M1186" s="13">
        <f t="shared" si="83"/>
        <v>0.99065035930295764</v>
      </c>
      <c r="N1186" s="13">
        <f t="shared" si="84"/>
        <v>9.3496406970423607E-3</v>
      </c>
      <c r="O1186" s="4">
        <f t="shared" si="85"/>
        <v>8.741578116379076E-5</v>
      </c>
    </row>
    <row r="1187" spans="1:15" x14ac:dyDescent="0.25">
      <c r="A1187" s="1">
        <f>Forecast_Data!C1181</f>
        <v>2012</v>
      </c>
      <c r="B1187" s="1">
        <v>1</v>
      </c>
      <c r="C1187" s="1">
        <f>Forecast_Data!E1181</f>
        <v>1</v>
      </c>
      <c r="D1187" s="1">
        <f>Forecast_Data!F1181</f>
        <v>0</v>
      </c>
      <c r="E1187" s="1">
        <f>Forecast_Data!G1181</f>
        <v>0</v>
      </c>
      <c r="F1187" s="1">
        <f>Forecast_Data!H1181</f>
        <v>1</v>
      </c>
      <c r="G1187" s="1">
        <f>Forecast_Data!I1181</f>
        <v>0</v>
      </c>
      <c r="H1187" s="1">
        <f>Forecast_Data!J1181</f>
        <v>42</v>
      </c>
      <c r="I1187" s="1">
        <f>Forecast_Data!K1181</f>
        <v>1</v>
      </c>
      <c r="J1187" s="1" t="str">
        <f>Forecast_Data!L1181</f>
        <v>Shayne Graham</v>
      </c>
      <c r="K1187" s="2">
        <f>$U$41+(VLOOKUP(J1187,Estimates!$C$9:$F$35,4,FALSE)-$U$41)*VLOOKUP(J1187,$T$45:$Z$80,5,FALSE)</f>
        <v>14.241579014381838</v>
      </c>
      <c r="L1187" s="2">
        <f t="shared" si="82"/>
        <v>0.3306</v>
      </c>
      <c r="M1187" s="13">
        <f t="shared" si="83"/>
        <v>0.78345493311343528</v>
      </c>
      <c r="N1187" s="13">
        <f t="shared" si="84"/>
        <v>0.21654506688656472</v>
      </c>
      <c r="O1187" s="4">
        <f t="shared" si="85"/>
        <v>4.6891765992906786E-2</v>
      </c>
    </row>
    <row r="1188" spans="1:15" x14ac:dyDescent="0.25">
      <c r="A1188" s="1">
        <f>Forecast_Data!C1182</f>
        <v>2012</v>
      </c>
      <c r="B1188" s="1">
        <v>1</v>
      </c>
      <c r="C1188" s="1">
        <f>Forecast_Data!E1182</f>
        <v>0</v>
      </c>
      <c r="D1188" s="1">
        <f>Forecast_Data!F1182</f>
        <v>0</v>
      </c>
      <c r="E1188" s="1">
        <f>Forecast_Data!G1182</f>
        <v>1</v>
      </c>
      <c r="F1188" s="1">
        <f>Forecast_Data!H1182</f>
        <v>1</v>
      </c>
      <c r="G1188" s="1">
        <f>Forecast_Data!I1182</f>
        <v>0</v>
      </c>
      <c r="H1188" s="1">
        <f>Forecast_Data!J1182</f>
        <v>50</v>
      </c>
      <c r="I1188" s="1">
        <f>Forecast_Data!K1182</f>
        <v>1</v>
      </c>
      <c r="J1188" s="1" t="str">
        <f>Forecast_Data!L1182</f>
        <v>Shayne Graham</v>
      </c>
      <c r="K1188" s="2">
        <f>$U$41+(VLOOKUP(J1188,Estimates!$C$9:$F$35,4,FALSE)-$U$41)*VLOOKUP(J1188,$T$45:$Z$80,5,FALSE)</f>
        <v>14.241579014381838</v>
      </c>
      <c r="L1188" s="2">
        <f t="shared" si="82"/>
        <v>0.3306</v>
      </c>
      <c r="M1188" s="13">
        <f t="shared" si="83"/>
        <v>0.63868624515935046</v>
      </c>
      <c r="N1188" s="13">
        <f t="shared" si="84"/>
        <v>0.36131375484064954</v>
      </c>
      <c r="O1188" s="4">
        <f t="shared" si="85"/>
        <v>0.13054762943704901</v>
      </c>
    </row>
    <row r="1189" spans="1:15" x14ac:dyDescent="0.25">
      <c r="A1189" s="1">
        <f>Forecast_Data!C1183</f>
        <v>2012</v>
      </c>
      <c r="B1189" s="1">
        <v>1</v>
      </c>
      <c r="C1189" s="1">
        <f>Forecast_Data!E1183</f>
        <v>0</v>
      </c>
      <c r="D1189" s="1">
        <f>Forecast_Data!F1183</f>
        <v>0</v>
      </c>
      <c r="E1189" s="1">
        <f>Forecast_Data!G1183</f>
        <v>1</v>
      </c>
      <c r="F1189" s="1">
        <f>Forecast_Data!H1183</f>
        <v>0</v>
      </c>
      <c r="G1189" s="1">
        <f>Forecast_Data!I1183</f>
        <v>0</v>
      </c>
      <c r="H1189" s="1">
        <f>Forecast_Data!J1183</f>
        <v>27</v>
      </c>
      <c r="I1189" s="1">
        <f>Forecast_Data!K1183</f>
        <v>1</v>
      </c>
      <c r="J1189" s="1" t="str">
        <f>Forecast_Data!L1183</f>
        <v>Shayne Graham</v>
      </c>
      <c r="K1189" s="2">
        <f>$U$41+(VLOOKUP(J1189,Estimates!$C$9:$F$35,4,FALSE)-$U$41)*VLOOKUP(J1189,$T$45:$Z$80,5,FALSE)</f>
        <v>14.241579014381838</v>
      </c>
      <c r="L1189" s="2">
        <f t="shared" si="82"/>
        <v>0.3306</v>
      </c>
      <c r="M1189" s="13">
        <f t="shared" si="83"/>
        <v>0.96972282884795324</v>
      </c>
      <c r="N1189" s="13">
        <f t="shared" si="84"/>
        <v>3.0277171152046756E-2</v>
      </c>
      <c r="O1189" s="4">
        <f t="shared" si="85"/>
        <v>9.1670709297033228E-4</v>
      </c>
    </row>
    <row r="1190" spans="1:15" x14ac:dyDescent="0.25">
      <c r="A1190" s="1">
        <f>Forecast_Data!C1184</f>
        <v>2012</v>
      </c>
      <c r="B1190" s="1">
        <v>1</v>
      </c>
      <c r="C1190" s="1">
        <f>Forecast_Data!E1184</f>
        <v>0</v>
      </c>
      <c r="D1190" s="1">
        <f>Forecast_Data!F1184</f>
        <v>0</v>
      </c>
      <c r="E1190" s="1">
        <f>Forecast_Data!G1184</f>
        <v>1</v>
      </c>
      <c r="F1190" s="1">
        <f>Forecast_Data!H1184</f>
        <v>0</v>
      </c>
      <c r="G1190" s="1">
        <f>Forecast_Data!I1184</f>
        <v>0</v>
      </c>
      <c r="H1190" s="1">
        <f>Forecast_Data!J1184</f>
        <v>55</v>
      </c>
      <c r="I1190" s="1">
        <f>Forecast_Data!K1184</f>
        <v>1</v>
      </c>
      <c r="J1190" s="1" t="str">
        <f>Forecast_Data!L1184</f>
        <v>Shayne Graham</v>
      </c>
      <c r="K1190" s="2">
        <f>$U$41+(VLOOKUP(J1190,Estimates!$C$9:$F$35,4,FALSE)-$U$41)*VLOOKUP(J1190,$T$45:$Z$80,5,FALSE)</f>
        <v>14.241579014381838</v>
      </c>
      <c r="L1190" s="2">
        <f t="shared" si="82"/>
        <v>0.3306</v>
      </c>
      <c r="M1190" s="13">
        <f t="shared" si="83"/>
        <v>0.53406569312532337</v>
      </c>
      <c r="N1190" s="13">
        <f t="shared" si="84"/>
        <v>0.46593430687467663</v>
      </c>
      <c r="O1190" s="4">
        <f t="shared" si="85"/>
        <v>0.21709477832278534</v>
      </c>
    </row>
    <row r="1191" spans="1:15" x14ac:dyDescent="0.25">
      <c r="A1191" s="1">
        <f>Forecast_Data!C1185</f>
        <v>2013</v>
      </c>
      <c r="B1191" s="1">
        <v>1</v>
      </c>
      <c r="C1191" s="1">
        <f>Forecast_Data!E1185</f>
        <v>1</v>
      </c>
      <c r="D1191" s="1">
        <f>Forecast_Data!F1185</f>
        <v>0</v>
      </c>
      <c r="E1191" s="1">
        <f>Forecast_Data!G1185</f>
        <v>1</v>
      </c>
      <c r="F1191" s="1">
        <f>Forecast_Data!H1185</f>
        <v>1</v>
      </c>
      <c r="G1191" s="1">
        <f>Forecast_Data!I1185</f>
        <v>0</v>
      </c>
      <c r="H1191" s="1">
        <f>Forecast_Data!J1185</f>
        <v>40</v>
      </c>
      <c r="I1191" s="1">
        <f>Forecast_Data!K1185</f>
        <v>1</v>
      </c>
      <c r="J1191" s="1" t="str">
        <f>Forecast_Data!L1185</f>
        <v>Shayne Graham</v>
      </c>
      <c r="K1191" s="2">
        <f>$U$41+(VLOOKUP(J1191,Estimates!$C$9:$F$35,4,FALSE)-$U$41)*VLOOKUP(J1191,$T$45:$Z$80,5,FALSE)</f>
        <v>14.241579014381838</v>
      </c>
      <c r="L1191" s="2">
        <f t="shared" si="82"/>
        <v>0.37260000000000004</v>
      </c>
      <c r="M1191" s="13">
        <f t="shared" si="83"/>
        <v>0.78926557161208932</v>
      </c>
      <c r="N1191" s="13">
        <f t="shared" si="84"/>
        <v>0.21073442838791068</v>
      </c>
      <c r="O1191" s="4">
        <f t="shared" si="85"/>
        <v>4.4408999307979452E-2</v>
      </c>
    </row>
    <row r="1192" spans="1:15" x14ac:dyDescent="0.25">
      <c r="A1192" s="1">
        <f>Forecast_Data!C1186</f>
        <v>2013</v>
      </c>
      <c r="B1192" s="1">
        <v>1</v>
      </c>
      <c r="C1192" s="1">
        <f>Forecast_Data!E1186</f>
        <v>1</v>
      </c>
      <c r="D1192" s="1">
        <f>Forecast_Data!F1186</f>
        <v>0</v>
      </c>
      <c r="E1192" s="1">
        <f>Forecast_Data!G1186</f>
        <v>1</v>
      </c>
      <c r="F1192" s="1">
        <f>Forecast_Data!H1186</f>
        <v>1</v>
      </c>
      <c r="G1192" s="1">
        <f>Forecast_Data!I1186</f>
        <v>0</v>
      </c>
      <c r="H1192" s="1">
        <f>Forecast_Data!J1186</f>
        <v>24</v>
      </c>
      <c r="I1192" s="1">
        <f>Forecast_Data!K1186</f>
        <v>1</v>
      </c>
      <c r="J1192" s="1" t="str">
        <f>Forecast_Data!L1186</f>
        <v>Shayne Graham</v>
      </c>
      <c r="K1192" s="2">
        <f>$U$41+(VLOOKUP(J1192,Estimates!$C$9:$F$35,4,FALSE)-$U$41)*VLOOKUP(J1192,$T$45:$Z$80,5,FALSE)</f>
        <v>14.241579014381838</v>
      </c>
      <c r="L1192" s="2">
        <f t="shared" si="82"/>
        <v>0.37260000000000004</v>
      </c>
      <c r="M1192" s="13">
        <f t="shared" si="83"/>
        <v>0.97211421537541165</v>
      </c>
      <c r="N1192" s="13">
        <f t="shared" si="84"/>
        <v>2.788578462458835E-2</v>
      </c>
      <c r="O1192" s="4">
        <f t="shared" si="85"/>
        <v>7.7761698412892805E-4</v>
      </c>
    </row>
    <row r="1193" spans="1:15" x14ac:dyDescent="0.25">
      <c r="A1193" s="1">
        <f>Forecast_Data!C1187</f>
        <v>2013</v>
      </c>
      <c r="B1193" s="1">
        <v>1</v>
      </c>
      <c r="C1193" s="1">
        <f>Forecast_Data!E1187</f>
        <v>0</v>
      </c>
      <c r="D1193" s="1">
        <f>Forecast_Data!F1187</f>
        <v>1</v>
      </c>
      <c r="E1193" s="1">
        <f>Forecast_Data!G1187</f>
        <v>0</v>
      </c>
      <c r="F1193" s="1">
        <f>Forecast_Data!H1187</f>
        <v>1</v>
      </c>
      <c r="G1193" s="1">
        <f>Forecast_Data!I1187</f>
        <v>0</v>
      </c>
      <c r="H1193" s="1">
        <f>Forecast_Data!J1187</f>
        <v>36</v>
      </c>
      <c r="I1193" s="1">
        <f>Forecast_Data!K1187</f>
        <v>1</v>
      </c>
      <c r="J1193" s="1" t="str">
        <f>Forecast_Data!L1187</f>
        <v>Shayne Graham</v>
      </c>
      <c r="K1193" s="2">
        <f>$U$41+(VLOOKUP(J1193,Estimates!$C$9:$F$35,4,FALSE)-$U$41)*VLOOKUP(J1193,$T$45:$Z$80,5,FALSE)</f>
        <v>14.241579014381838</v>
      </c>
      <c r="L1193" s="2">
        <f t="shared" si="82"/>
        <v>0.37260000000000004</v>
      </c>
      <c r="M1193" s="13">
        <f t="shared" si="83"/>
        <v>0.86660345040660336</v>
      </c>
      <c r="N1193" s="13">
        <f t="shared" si="84"/>
        <v>0.13339654959339664</v>
      </c>
      <c r="O1193" s="4">
        <f t="shared" si="85"/>
        <v>1.7794639443423528E-2</v>
      </c>
    </row>
    <row r="1194" spans="1:15" x14ac:dyDescent="0.25">
      <c r="A1194" s="1">
        <f>Forecast_Data!C1188</f>
        <v>2013</v>
      </c>
      <c r="B1194" s="1">
        <v>1</v>
      </c>
      <c r="C1194" s="1">
        <f>Forecast_Data!E1188</f>
        <v>0</v>
      </c>
      <c r="D1194" s="1">
        <f>Forecast_Data!F1188</f>
        <v>1</v>
      </c>
      <c r="E1194" s="1">
        <f>Forecast_Data!G1188</f>
        <v>0</v>
      </c>
      <c r="F1194" s="1">
        <f>Forecast_Data!H1188</f>
        <v>1</v>
      </c>
      <c r="G1194" s="1">
        <f>Forecast_Data!I1188</f>
        <v>0</v>
      </c>
      <c r="H1194" s="1">
        <f>Forecast_Data!J1188</f>
        <v>46</v>
      </c>
      <c r="I1194" s="1">
        <f>Forecast_Data!K1188</f>
        <v>1</v>
      </c>
      <c r="J1194" s="1" t="str">
        <f>Forecast_Data!L1188</f>
        <v>Shayne Graham</v>
      </c>
      <c r="K1194" s="2">
        <f>$U$41+(VLOOKUP(J1194,Estimates!$C$9:$F$35,4,FALSE)-$U$41)*VLOOKUP(J1194,$T$45:$Z$80,5,FALSE)</f>
        <v>14.241579014381838</v>
      </c>
      <c r="L1194" s="2">
        <f t="shared" si="82"/>
        <v>0.37260000000000004</v>
      </c>
      <c r="M1194" s="13">
        <f t="shared" si="83"/>
        <v>0.70690152337369561</v>
      </c>
      <c r="N1194" s="13">
        <f t="shared" si="84"/>
        <v>0.29309847662630439</v>
      </c>
      <c r="O1194" s="4">
        <f t="shared" si="85"/>
        <v>8.5906717000660299E-2</v>
      </c>
    </row>
    <row r="1195" spans="1:15" x14ac:dyDescent="0.25">
      <c r="A1195" s="1">
        <f>Forecast_Data!C1189</f>
        <v>2013</v>
      </c>
      <c r="B1195" s="1">
        <v>1</v>
      </c>
      <c r="C1195" s="1">
        <f>Forecast_Data!E1189</f>
        <v>0</v>
      </c>
      <c r="D1195" s="1">
        <f>Forecast_Data!F1189</f>
        <v>1</v>
      </c>
      <c r="E1195" s="1">
        <f>Forecast_Data!G1189</f>
        <v>0</v>
      </c>
      <c r="F1195" s="1">
        <f>Forecast_Data!H1189</f>
        <v>1</v>
      </c>
      <c r="G1195" s="1">
        <f>Forecast_Data!I1189</f>
        <v>0</v>
      </c>
      <c r="H1195" s="1">
        <f>Forecast_Data!J1189</f>
        <v>35</v>
      </c>
      <c r="I1195" s="1">
        <f>Forecast_Data!K1189</f>
        <v>1</v>
      </c>
      <c r="J1195" s="1" t="str">
        <f>Forecast_Data!L1189</f>
        <v>Shayne Graham</v>
      </c>
      <c r="K1195" s="2">
        <f>$U$41+(VLOOKUP(J1195,Estimates!$C$9:$F$35,4,FALSE)-$U$41)*VLOOKUP(J1195,$T$45:$Z$80,5,FALSE)</f>
        <v>14.241579014381838</v>
      </c>
      <c r="L1195" s="2">
        <f t="shared" si="82"/>
        <v>0.37260000000000004</v>
      </c>
      <c r="M1195" s="13">
        <f t="shared" si="83"/>
        <v>0.8789638149210498</v>
      </c>
      <c r="N1195" s="13">
        <f t="shared" si="84"/>
        <v>0.1210361850789502</v>
      </c>
      <c r="O1195" s="4">
        <f t="shared" si="85"/>
        <v>1.4649758098465887E-2</v>
      </c>
    </row>
    <row r="1196" spans="1:15" x14ac:dyDescent="0.25">
      <c r="A1196" s="1">
        <f>Forecast_Data!C1190</f>
        <v>2013</v>
      </c>
      <c r="B1196" s="1">
        <v>1</v>
      </c>
      <c r="C1196" s="1">
        <f>Forecast_Data!E1190</f>
        <v>0</v>
      </c>
      <c r="D1196" s="1">
        <f>Forecast_Data!F1190</f>
        <v>1</v>
      </c>
      <c r="E1196" s="1">
        <f>Forecast_Data!G1190</f>
        <v>0</v>
      </c>
      <c r="F1196" s="1">
        <f>Forecast_Data!H1190</f>
        <v>1</v>
      </c>
      <c r="G1196" s="1">
        <f>Forecast_Data!I1190</f>
        <v>0</v>
      </c>
      <c r="H1196" s="1">
        <f>Forecast_Data!J1190</f>
        <v>32</v>
      </c>
      <c r="I1196" s="1">
        <f>Forecast_Data!K1190</f>
        <v>1</v>
      </c>
      <c r="J1196" s="1" t="str">
        <f>Forecast_Data!L1190</f>
        <v>Shayne Graham</v>
      </c>
      <c r="K1196" s="2">
        <f>$U$41+(VLOOKUP(J1196,Estimates!$C$9:$F$35,4,FALSE)-$U$41)*VLOOKUP(J1196,$T$45:$Z$80,5,FALSE)</f>
        <v>14.241579014381838</v>
      </c>
      <c r="L1196" s="2">
        <f t="shared" si="82"/>
        <v>0.37260000000000004</v>
      </c>
      <c r="M1196" s="13">
        <f t="shared" si="83"/>
        <v>0.9129167562871392</v>
      </c>
      <c r="N1196" s="13">
        <f t="shared" si="84"/>
        <v>8.7083243712860803E-2</v>
      </c>
      <c r="O1196" s="4">
        <f t="shared" si="85"/>
        <v>7.5834913355535107E-3</v>
      </c>
    </row>
    <row r="1197" spans="1:15" x14ac:dyDescent="0.25">
      <c r="A1197" s="1">
        <f>Forecast_Data!C1191</f>
        <v>2013</v>
      </c>
      <c r="B1197" s="1">
        <v>1</v>
      </c>
      <c r="C1197" s="1">
        <f>Forecast_Data!E1191</f>
        <v>1</v>
      </c>
      <c r="D1197" s="1">
        <f>Forecast_Data!F1191</f>
        <v>1</v>
      </c>
      <c r="E1197" s="1">
        <f>Forecast_Data!G1191</f>
        <v>1</v>
      </c>
      <c r="F1197" s="1">
        <f>Forecast_Data!H1191</f>
        <v>0</v>
      </c>
      <c r="G1197" s="1">
        <f>Forecast_Data!I1191</f>
        <v>0</v>
      </c>
      <c r="H1197" s="1">
        <f>Forecast_Data!J1191</f>
        <v>45</v>
      </c>
      <c r="I1197" s="1">
        <f>Forecast_Data!K1191</f>
        <v>0</v>
      </c>
      <c r="J1197" s="1" t="str">
        <f>Forecast_Data!L1191</f>
        <v>Shayne Graham</v>
      </c>
      <c r="K1197" s="2">
        <f>$U$41+(VLOOKUP(J1197,Estimates!$C$9:$F$35,4,FALSE)-$U$41)*VLOOKUP(J1197,$T$45:$Z$80,5,FALSE)</f>
        <v>14.241579014381838</v>
      </c>
      <c r="L1197" s="2">
        <f t="shared" si="82"/>
        <v>0.37260000000000004</v>
      </c>
      <c r="M1197" s="13">
        <f t="shared" si="83"/>
        <v>0.67015400371779821</v>
      </c>
      <c r="N1197" s="13">
        <f t="shared" si="84"/>
        <v>-0.67015400371779821</v>
      </c>
      <c r="O1197" s="4">
        <f t="shared" si="85"/>
        <v>0.44910638869899472</v>
      </c>
    </row>
    <row r="1198" spans="1:15" x14ac:dyDescent="0.25">
      <c r="A1198" s="1">
        <f>Forecast_Data!C1192</f>
        <v>2013</v>
      </c>
      <c r="B1198" s="1">
        <v>1</v>
      </c>
      <c r="C1198" s="1">
        <f>Forecast_Data!E1192</f>
        <v>1</v>
      </c>
      <c r="D1198" s="1">
        <f>Forecast_Data!F1192</f>
        <v>1</v>
      </c>
      <c r="E1198" s="1">
        <f>Forecast_Data!G1192</f>
        <v>1</v>
      </c>
      <c r="F1198" s="1">
        <f>Forecast_Data!H1192</f>
        <v>0</v>
      </c>
      <c r="G1198" s="1">
        <f>Forecast_Data!I1192</f>
        <v>0</v>
      </c>
      <c r="H1198" s="1">
        <f>Forecast_Data!J1192</f>
        <v>48</v>
      </c>
      <c r="I1198" s="1">
        <f>Forecast_Data!K1192</f>
        <v>0</v>
      </c>
      <c r="J1198" s="1" t="str">
        <f>Forecast_Data!L1192</f>
        <v>Shayne Graham</v>
      </c>
      <c r="K1198" s="2">
        <f>$U$41+(VLOOKUP(J1198,Estimates!$C$9:$F$35,4,FALSE)-$U$41)*VLOOKUP(J1198,$T$45:$Z$80,5,FALSE)</f>
        <v>14.241579014381838</v>
      </c>
      <c r="L1198" s="2">
        <f t="shared" si="82"/>
        <v>0.37260000000000004</v>
      </c>
      <c r="M1198" s="13">
        <f t="shared" si="83"/>
        <v>0.59914373441301672</v>
      </c>
      <c r="N1198" s="13">
        <f t="shared" si="84"/>
        <v>-0.59914373441301672</v>
      </c>
      <c r="O1198" s="4">
        <f t="shared" si="85"/>
        <v>0.35897321448637554</v>
      </c>
    </row>
    <row r="1199" spans="1:15" x14ac:dyDescent="0.25">
      <c r="A1199" s="1">
        <f>Forecast_Data!C1193</f>
        <v>2014</v>
      </c>
      <c r="B1199" s="1">
        <v>1</v>
      </c>
      <c r="C1199" s="1">
        <f>Forecast_Data!E1193</f>
        <v>0</v>
      </c>
      <c r="D1199" s="1">
        <f>Forecast_Data!F1193</f>
        <v>0</v>
      </c>
      <c r="E1199" s="1">
        <f>Forecast_Data!G1193</f>
        <v>0</v>
      </c>
      <c r="F1199" s="1">
        <f>Forecast_Data!H1193</f>
        <v>1</v>
      </c>
      <c r="G1199" s="1">
        <f>Forecast_Data!I1193</f>
        <v>0</v>
      </c>
      <c r="H1199" s="1">
        <f>Forecast_Data!J1193</f>
        <v>27</v>
      </c>
      <c r="I1199" s="1">
        <f>Forecast_Data!K1193</f>
        <v>1</v>
      </c>
      <c r="J1199" s="1" t="str">
        <f>Forecast_Data!L1193</f>
        <v>Shayne Graham</v>
      </c>
      <c r="K1199" s="2">
        <f>$U$41+(VLOOKUP(J1199,Estimates!$C$9:$F$35,4,FALSE)-$U$41)*VLOOKUP(J1199,$T$45:$Z$80,5,FALSE)</f>
        <v>14.241579014381838</v>
      </c>
      <c r="L1199" s="2">
        <f t="shared" si="82"/>
        <v>0.41460000000000008</v>
      </c>
      <c r="M1199" s="13">
        <f t="shared" si="83"/>
        <v>0.97118618359899211</v>
      </c>
      <c r="N1199" s="13">
        <f t="shared" si="84"/>
        <v>2.8813816401007886E-2</v>
      </c>
      <c r="O1199" s="4">
        <f t="shared" si="85"/>
        <v>8.3023601559099099E-4</v>
      </c>
    </row>
    <row r="1200" spans="1:15" x14ac:dyDescent="0.25">
      <c r="A1200" s="1">
        <f>Forecast_Data!C1194</f>
        <v>2014</v>
      </c>
      <c r="B1200" s="1">
        <v>1</v>
      </c>
      <c r="C1200" s="1">
        <f>Forecast_Data!E1194</f>
        <v>1</v>
      </c>
      <c r="D1200" s="1">
        <f>Forecast_Data!F1194</f>
        <v>1</v>
      </c>
      <c r="E1200" s="1">
        <f>Forecast_Data!G1194</f>
        <v>0</v>
      </c>
      <c r="F1200" s="1">
        <f>Forecast_Data!H1194</f>
        <v>1</v>
      </c>
      <c r="G1200" s="1">
        <f>Forecast_Data!I1194</f>
        <v>0</v>
      </c>
      <c r="H1200" s="1">
        <f>Forecast_Data!J1194</f>
        <v>51</v>
      </c>
      <c r="I1200" s="1">
        <f>Forecast_Data!K1194</f>
        <v>0</v>
      </c>
      <c r="J1200" s="1" t="str">
        <f>Forecast_Data!L1194</f>
        <v>Shayne Graham</v>
      </c>
      <c r="K1200" s="2">
        <f>$U$41+(VLOOKUP(J1200,Estimates!$C$9:$F$35,4,FALSE)-$U$41)*VLOOKUP(J1200,$T$45:$Z$80,5,FALSE)</f>
        <v>14.241579014381838</v>
      </c>
      <c r="L1200" s="2">
        <f t="shared" si="82"/>
        <v>0.41460000000000008</v>
      </c>
      <c r="M1200" s="13">
        <f t="shared" si="83"/>
        <v>0.51691936657411164</v>
      </c>
      <c r="N1200" s="13">
        <f t="shared" si="84"/>
        <v>-0.51691936657411164</v>
      </c>
      <c r="O1200" s="4">
        <f t="shared" si="85"/>
        <v>0.26720563153938082</v>
      </c>
    </row>
    <row r="1201" spans="1:15" x14ac:dyDescent="0.25">
      <c r="A1201" s="1">
        <f>Forecast_Data!C1195</f>
        <v>2014</v>
      </c>
      <c r="B1201" s="1">
        <v>1</v>
      </c>
      <c r="C1201" s="1">
        <f>Forecast_Data!E1195</f>
        <v>1</v>
      </c>
      <c r="D1201" s="1">
        <f>Forecast_Data!F1195</f>
        <v>1</v>
      </c>
      <c r="E1201" s="1">
        <f>Forecast_Data!G1195</f>
        <v>0</v>
      </c>
      <c r="F1201" s="1">
        <f>Forecast_Data!H1195</f>
        <v>1</v>
      </c>
      <c r="G1201" s="1">
        <f>Forecast_Data!I1195</f>
        <v>0</v>
      </c>
      <c r="H1201" s="1">
        <f>Forecast_Data!J1195</f>
        <v>25</v>
      </c>
      <c r="I1201" s="1">
        <f>Forecast_Data!K1195</f>
        <v>1</v>
      </c>
      <c r="J1201" s="1" t="str">
        <f>Forecast_Data!L1195</f>
        <v>Shayne Graham</v>
      </c>
      <c r="K1201" s="2">
        <f>$U$41+(VLOOKUP(J1201,Estimates!$C$9:$F$35,4,FALSE)-$U$41)*VLOOKUP(J1201,$T$45:$Z$80,5,FALSE)</f>
        <v>14.241579014381838</v>
      </c>
      <c r="L1201" s="2">
        <f t="shared" si="82"/>
        <v>0.41460000000000008</v>
      </c>
      <c r="M1201" s="13">
        <f t="shared" si="83"/>
        <v>0.96179913930189431</v>
      </c>
      <c r="N1201" s="13">
        <f t="shared" si="84"/>
        <v>3.8200860698105688E-2</v>
      </c>
      <c r="O1201" s="4">
        <f t="shared" si="85"/>
        <v>1.4593057580760758E-3</v>
      </c>
    </row>
    <row r="1202" spans="1:15" x14ac:dyDescent="0.25">
      <c r="A1202" s="1">
        <f>Forecast_Data!C1196</f>
        <v>2015</v>
      </c>
      <c r="B1202" s="1">
        <v>1</v>
      </c>
      <c r="C1202" s="1">
        <f>Forecast_Data!E1196</f>
        <v>0</v>
      </c>
      <c r="D1202" s="1">
        <f>Forecast_Data!F1196</f>
        <v>0</v>
      </c>
      <c r="E1202" s="1">
        <f>Forecast_Data!G1196</f>
        <v>1</v>
      </c>
      <c r="F1202" s="1">
        <f>Forecast_Data!H1196</f>
        <v>1</v>
      </c>
      <c r="G1202" s="1">
        <f>Forecast_Data!I1196</f>
        <v>0</v>
      </c>
      <c r="H1202" s="1">
        <f>Forecast_Data!J1196</f>
        <v>28</v>
      </c>
      <c r="I1202" s="1">
        <f>Forecast_Data!K1196</f>
        <v>1</v>
      </c>
      <c r="J1202" s="1" t="str">
        <f>Forecast_Data!L1196</f>
        <v>Shayne Graham</v>
      </c>
      <c r="K1202" s="2">
        <f>$U$41+(VLOOKUP(J1202,Estimates!$C$9:$F$35,4,FALSE)-$U$41)*VLOOKUP(J1202,$T$45:$Z$80,5,FALSE)</f>
        <v>14.241579014381838</v>
      </c>
      <c r="L1202" s="2">
        <f t="shared" si="82"/>
        <v>0.45660000000000001</v>
      </c>
      <c r="M1202" s="13">
        <f t="shared" si="83"/>
        <v>0.96040149746769121</v>
      </c>
      <c r="N1202" s="13">
        <f t="shared" si="84"/>
        <v>3.9598502532308788E-2</v>
      </c>
      <c r="O1202" s="4">
        <f t="shared" si="85"/>
        <v>1.5680414028012655E-3</v>
      </c>
    </row>
    <row r="1203" spans="1:15" x14ac:dyDescent="0.25">
      <c r="A1203" s="1">
        <f>Forecast_Data!C1197</f>
        <v>2015</v>
      </c>
      <c r="B1203" s="1">
        <v>1</v>
      </c>
      <c r="C1203" s="1">
        <f>Forecast_Data!E1197</f>
        <v>0</v>
      </c>
      <c r="D1203" s="1">
        <f>Forecast_Data!F1197</f>
        <v>0</v>
      </c>
      <c r="E1203" s="1">
        <f>Forecast_Data!G1197</f>
        <v>1</v>
      </c>
      <c r="F1203" s="1">
        <f>Forecast_Data!H1197</f>
        <v>1</v>
      </c>
      <c r="G1203" s="1">
        <f>Forecast_Data!I1197</f>
        <v>0</v>
      </c>
      <c r="H1203" s="1">
        <f>Forecast_Data!J1197</f>
        <v>47</v>
      </c>
      <c r="I1203" s="1">
        <f>Forecast_Data!K1197</f>
        <v>1</v>
      </c>
      <c r="J1203" s="1" t="str">
        <f>Forecast_Data!L1197</f>
        <v>Shayne Graham</v>
      </c>
      <c r="K1203" s="2">
        <f>$U$41+(VLOOKUP(J1203,Estimates!$C$9:$F$35,4,FALSE)-$U$41)*VLOOKUP(J1203,$T$45:$Z$80,5,FALSE)</f>
        <v>14.241579014381838</v>
      </c>
      <c r="L1203" s="2">
        <f t="shared" si="82"/>
        <v>0.45660000000000001</v>
      </c>
      <c r="M1203" s="13">
        <f t="shared" si="83"/>
        <v>0.7358935703173215</v>
      </c>
      <c r="N1203" s="13">
        <f t="shared" si="84"/>
        <v>0.2641064296826785</v>
      </c>
      <c r="O1203" s="4">
        <f t="shared" si="85"/>
        <v>6.9752206199731603E-2</v>
      </c>
    </row>
    <row r="1204" spans="1:15" x14ac:dyDescent="0.25">
      <c r="A1204" s="1">
        <f>Forecast_Data!C1198</f>
        <v>2015</v>
      </c>
      <c r="B1204" s="1">
        <v>1</v>
      </c>
      <c r="C1204" s="1">
        <f>Forecast_Data!E1198</f>
        <v>0</v>
      </c>
      <c r="D1204" s="1">
        <f>Forecast_Data!F1198</f>
        <v>0</v>
      </c>
      <c r="E1204" s="1">
        <f>Forecast_Data!G1198</f>
        <v>1</v>
      </c>
      <c r="F1204" s="1">
        <f>Forecast_Data!H1198</f>
        <v>1</v>
      </c>
      <c r="G1204" s="1">
        <f>Forecast_Data!I1198</f>
        <v>0</v>
      </c>
      <c r="H1204" s="1">
        <f>Forecast_Data!J1198</f>
        <v>52</v>
      </c>
      <c r="I1204" s="1">
        <f>Forecast_Data!K1198</f>
        <v>1</v>
      </c>
      <c r="J1204" s="1" t="str">
        <f>Forecast_Data!L1198</f>
        <v>Shayne Graham</v>
      </c>
      <c r="K1204" s="2">
        <f>$U$41+(VLOOKUP(J1204,Estimates!$C$9:$F$35,4,FALSE)-$U$41)*VLOOKUP(J1204,$T$45:$Z$80,5,FALSE)</f>
        <v>14.241579014381838</v>
      </c>
      <c r="L1204" s="2">
        <f t="shared" si="82"/>
        <v>0.45660000000000001</v>
      </c>
      <c r="M1204" s="13">
        <f t="shared" si="83"/>
        <v>0.61072049912281712</v>
      </c>
      <c r="N1204" s="13">
        <f t="shared" si="84"/>
        <v>0.38927950087718288</v>
      </c>
      <c r="O1204" s="4">
        <f t="shared" si="85"/>
        <v>0.15153852980318863</v>
      </c>
    </row>
    <row r="1205" spans="1:15" x14ac:dyDescent="0.25">
      <c r="A1205" s="1">
        <f>Forecast_Data!C1199</f>
        <v>2015</v>
      </c>
      <c r="B1205" s="1">
        <v>1</v>
      </c>
      <c r="C1205" s="1">
        <f>Forecast_Data!E1199</f>
        <v>0</v>
      </c>
      <c r="D1205" s="1">
        <f>Forecast_Data!F1199</f>
        <v>0</v>
      </c>
      <c r="E1205" s="1">
        <f>Forecast_Data!G1199</f>
        <v>1</v>
      </c>
      <c r="F1205" s="1">
        <f>Forecast_Data!H1199</f>
        <v>1</v>
      </c>
      <c r="G1205" s="1">
        <f>Forecast_Data!I1199</f>
        <v>0</v>
      </c>
      <c r="H1205" s="1">
        <f>Forecast_Data!J1199</f>
        <v>29</v>
      </c>
      <c r="I1205" s="1">
        <f>Forecast_Data!K1199</f>
        <v>1</v>
      </c>
      <c r="J1205" s="1" t="str">
        <f>Forecast_Data!L1199</f>
        <v>Shayne Graham</v>
      </c>
      <c r="K1205" s="2">
        <f>$U$41+(VLOOKUP(J1205,Estimates!$C$9:$F$35,4,FALSE)-$U$41)*VLOOKUP(J1205,$T$45:$Z$80,5,FALSE)</f>
        <v>14.241579014381838</v>
      </c>
      <c r="L1205" s="2">
        <f t="shared" si="82"/>
        <v>0.45660000000000001</v>
      </c>
      <c r="M1205" s="13">
        <f t="shared" si="83"/>
        <v>0.95379540106741412</v>
      </c>
      <c r="N1205" s="13">
        <f t="shared" si="84"/>
        <v>4.6204598932585883E-2</v>
      </c>
      <c r="O1205" s="4">
        <f t="shared" si="85"/>
        <v>2.1348649625211164E-3</v>
      </c>
    </row>
    <row r="1206" spans="1:15" x14ac:dyDescent="0.25">
      <c r="A1206" s="1">
        <f>Forecast_Data!C1200</f>
        <v>2015</v>
      </c>
      <c r="B1206" s="1">
        <v>1</v>
      </c>
      <c r="C1206" s="1">
        <f>Forecast_Data!E1200</f>
        <v>0</v>
      </c>
      <c r="D1206" s="1">
        <f>Forecast_Data!F1200</f>
        <v>0</v>
      </c>
      <c r="E1206" s="1">
        <f>Forecast_Data!G1200</f>
        <v>0</v>
      </c>
      <c r="F1206" s="1">
        <f>Forecast_Data!H1200</f>
        <v>1</v>
      </c>
      <c r="G1206" s="1">
        <f>Forecast_Data!I1200</f>
        <v>0</v>
      </c>
      <c r="H1206" s="1">
        <f>Forecast_Data!J1200</f>
        <v>34</v>
      </c>
      <c r="I1206" s="1">
        <f>Forecast_Data!K1200</f>
        <v>1</v>
      </c>
      <c r="J1206" s="1" t="str">
        <f>Forecast_Data!L1200</f>
        <v>Shayne Graham</v>
      </c>
      <c r="K1206" s="2">
        <f>$U$41+(VLOOKUP(J1206,Estimates!$C$9:$F$35,4,FALSE)-$U$41)*VLOOKUP(J1206,$T$45:$Z$80,5,FALSE)</f>
        <v>14.241579014381838</v>
      </c>
      <c r="L1206" s="2">
        <f t="shared" si="82"/>
        <v>0.45660000000000001</v>
      </c>
      <c r="M1206" s="13">
        <f t="shared" si="83"/>
        <v>0.92727315155658863</v>
      </c>
      <c r="N1206" s="13">
        <f t="shared" si="84"/>
        <v>7.2726848443411374E-2</v>
      </c>
      <c r="O1206" s="4">
        <f t="shared" si="85"/>
        <v>5.2891944845109276E-3</v>
      </c>
    </row>
    <row r="1207" spans="1:15" x14ac:dyDescent="0.25">
      <c r="A1207" s="1">
        <f>Forecast_Data!C1201</f>
        <v>2015</v>
      </c>
      <c r="B1207" s="1">
        <v>1</v>
      </c>
      <c r="C1207" s="1">
        <f>Forecast_Data!E1201</f>
        <v>0</v>
      </c>
      <c r="D1207" s="1">
        <f>Forecast_Data!F1201</f>
        <v>0</v>
      </c>
      <c r="E1207" s="1">
        <f>Forecast_Data!G1201</f>
        <v>0</v>
      </c>
      <c r="F1207" s="1">
        <f>Forecast_Data!H1201</f>
        <v>1</v>
      </c>
      <c r="G1207" s="1">
        <f>Forecast_Data!I1201</f>
        <v>0</v>
      </c>
      <c r="H1207" s="1">
        <f>Forecast_Data!J1201</f>
        <v>33</v>
      </c>
      <c r="I1207" s="1">
        <f>Forecast_Data!K1201</f>
        <v>1</v>
      </c>
      <c r="J1207" s="1" t="str">
        <f>Forecast_Data!L1201</f>
        <v>Shayne Graham</v>
      </c>
      <c r="K1207" s="2">
        <f>$U$41+(VLOOKUP(J1207,Estimates!$C$9:$F$35,4,FALSE)-$U$41)*VLOOKUP(J1207,$T$45:$Z$80,5,FALSE)</f>
        <v>14.241579014381838</v>
      </c>
      <c r="L1207" s="2">
        <f t="shared" si="82"/>
        <v>0.45660000000000001</v>
      </c>
      <c r="M1207" s="13">
        <f t="shared" si="83"/>
        <v>0.93509240963794116</v>
      </c>
      <c r="N1207" s="13">
        <f t="shared" si="84"/>
        <v>6.4907590362058842E-2</v>
      </c>
      <c r="O1207" s="4">
        <f t="shared" si="85"/>
        <v>4.2129952866088336E-3</v>
      </c>
    </row>
    <row r="1208" spans="1:15" x14ac:dyDescent="0.25">
      <c r="A1208" s="1">
        <f>Forecast_Data!C1202</f>
        <v>2015</v>
      </c>
      <c r="B1208" s="1">
        <v>1</v>
      </c>
      <c r="C1208" s="1">
        <f>Forecast_Data!E1202</f>
        <v>0</v>
      </c>
      <c r="D1208" s="1">
        <f>Forecast_Data!F1202</f>
        <v>0</v>
      </c>
      <c r="E1208" s="1">
        <f>Forecast_Data!G1202</f>
        <v>0</v>
      </c>
      <c r="F1208" s="1">
        <f>Forecast_Data!H1202</f>
        <v>1</v>
      </c>
      <c r="G1208" s="1">
        <f>Forecast_Data!I1202</f>
        <v>0</v>
      </c>
      <c r="H1208" s="1">
        <f>Forecast_Data!J1202</f>
        <v>46</v>
      </c>
      <c r="I1208" s="1">
        <f>Forecast_Data!K1202</f>
        <v>1</v>
      </c>
      <c r="J1208" s="1" t="str">
        <f>Forecast_Data!L1202</f>
        <v>Shayne Graham</v>
      </c>
      <c r="K1208" s="2">
        <f>$U$41+(VLOOKUP(J1208,Estimates!$C$9:$F$35,4,FALSE)-$U$41)*VLOOKUP(J1208,$T$45:$Z$80,5,FALSE)</f>
        <v>14.241579014381838</v>
      </c>
      <c r="L1208" s="2">
        <f t="shared" si="82"/>
        <v>0.45660000000000001</v>
      </c>
      <c r="M1208" s="13">
        <f t="shared" si="83"/>
        <v>0.7903179825901897</v>
      </c>
      <c r="N1208" s="13">
        <f t="shared" si="84"/>
        <v>0.2096820174098103</v>
      </c>
      <c r="O1208" s="4">
        <f t="shared" si="85"/>
        <v>4.3966548425047991E-2</v>
      </c>
    </row>
    <row r="1209" spans="1:15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</row>
    <row r="1210" spans="1:15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</row>
    <row r="1211" spans="1:15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</sheetData>
  <sortState ref="T45:Z71">
    <sortCondition ref="Y44:Y70"/>
  </sortState>
  <mergeCells count="1">
    <mergeCell ref="B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selection activeCell="Q17" sqref="Q17"/>
    </sheetView>
  </sheetViews>
  <sheetFormatPr defaultRowHeight="15.75" x14ac:dyDescent="0.25"/>
  <cols>
    <col min="1" max="1" width="19.85546875" style="31" bestFit="1" customWidth="1"/>
    <col min="2" max="2" width="9.140625" style="32" customWidth="1"/>
    <col min="3" max="6" width="9.140625" style="31" hidden="1" customWidth="1"/>
    <col min="7" max="7" width="2.140625" style="33" hidden="1" customWidth="1"/>
    <col min="8" max="8" width="9.140625" style="31" customWidth="1"/>
    <col min="9" max="9" width="9.140625" style="31"/>
    <col min="10" max="10" width="10.5703125" style="31" bestFit="1" customWidth="1"/>
    <col min="11" max="11" width="9.140625" style="31"/>
    <col min="12" max="12" width="10.5703125" style="31" bestFit="1" customWidth="1"/>
    <col min="13" max="16384" width="9.140625" style="31"/>
  </cols>
  <sheetData>
    <row r="1" spans="1:13" x14ac:dyDescent="0.25">
      <c r="M1" s="32" t="s">
        <v>245</v>
      </c>
    </row>
    <row r="2" spans="1:13" x14ac:dyDescent="0.25">
      <c r="C2" s="34" t="s">
        <v>183</v>
      </c>
      <c r="D2" s="34"/>
      <c r="E2" s="34"/>
      <c r="F2" s="35"/>
      <c r="G2" s="35"/>
      <c r="H2" s="34" t="s">
        <v>184</v>
      </c>
      <c r="I2" s="34"/>
      <c r="J2" s="34"/>
      <c r="K2" s="34"/>
      <c r="L2" s="34"/>
      <c r="M2" s="32">
        <v>2011</v>
      </c>
    </row>
    <row r="3" spans="1:13" x14ac:dyDescent="0.25">
      <c r="B3" s="32" t="s">
        <v>187</v>
      </c>
      <c r="C3" s="32" t="s">
        <v>191</v>
      </c>
      <c r="D3" s="32" t="s">
        <v>192</v>
      </c>
      <c r="E3" s="32" t="s">
        <v>232</v>
      </c>
      <c r="F3" s="32"/>
      <c r="G3" s="35"/>
      <c r="H3" s="32" t="s">
        <v>191</v>
      </c>
      <c r="I3" s="32" t="s">
        <v>192</v>
      </c>
      <c r="J3" s="32" t="s">
        <v>233</v>
      </c>
      <c r="K3" s="32" t="s">
        <v>232</v>
      </c>
      <c r="L3" s="32" t="s">
        <v>233</v>
      </c>
      <c r="M3" s="32" t="s">
        <v>230</v>
      </c>
    </row>
    <row r="4" spans="1:13" x14ac:dyDescent="0.25">
      <c r="A4" s="32" t="s">
        <v>186</v>
      </c>
      <c r="B4" s="32">
        <f>Clark!T6</f>
        <v>1201</v>
      </c>
      <c r="C4" s="36">
        <f>Clark!U6</f>
        <v>4.1667441917482728E-2</v>
      </c>
      <c r="D4" s="36">
        <f>FE!V6</f>
        <v>-3.3540731188323714E-4</v>
      </c>
      <c r="E4" s="36">
        <f>'FE Shrink'!V6</f>
        <v>3.794856420628575E-3</v>
      </c>
      <c r="F4" s="36"/>
      <c r="G4" s="37"/>
      <c r="H4" s="38">
        <f>Clark!V6</f>
        <v>0.34404037498303369</v>
      </c>
      <c r="I4" s="38">
        <f>FE!W6</f>
        <v>0.33872550521569711</v>
      </c>
      <c r="J4" s="36">
        <f>I4/H4</f>
        <v>0.98455161035213179</v>
      </c>
      <c r="K4" s="38">
        <f>'FE Shrink'!W6</f>
        <v>0.33847753329937058</v>
      </c>
      <c r="L4" s="36">
        <f>K4/H4</f>
        <v>0.98383084635360762</v>
      </c>
    </row>
    <row r="5" spans="1:13" x14ac:dyDescent="0.25">
      <c r="A5" s="32">
        <v>2012</v>
      </c>
      <c r="B5" s="32">
        <f>Clark!T7</f>
        <v>469</v>
      </c>
      <c r="C5" s="36">
        <f>Clark!U7</f>
        <v>2.8873001148405308E-2</v>
      </c>
      <c r="D5" s="36">
        <f>FE!V7</f>
        <v>-3.3344587391468399E-3</v>
      </c>
      <c r="E5" s="36">
        <f>'FE Shrink'!V7</f>
        <v>-1.330356080721335E-3</v>
      </c>
      <c r="F5" s="36"/>
      <c r="G5" s="37"/>
      <c r="H5" s="38">
        <f>Clark!V7</f>
        <v>0.34656978717460724</v>
      </c>
      <c r="I5" s="38">
        <f>FE!W7</f>
        <v>0.34492986397560504</v>
      </c>
      <c r="J5" s="36">
        <f>I5/H5</f>
        <v>0.99526812994181757</v>
      </c>
      <c r="K5" s="38">
        <f>'FE Shrink'!W7</f>
        <v>0.34405881081381279</v>
      </c>
      <c r="L5" s="36">
        <f>K5/H5</f>
        <v>0.99275477420791625</v>
      </c>
    </row>
    <row r="6" spans="1:13" x14ac:dyDescent="0.25">
      <c r="A6" s="32">
        <v>2013</v>
      </c>
      <c r="B6" s="32">
        <f>Clark!T8</f>
        <v>332</v>
      </c>
      <c r="C6" s="36">
        <f>Clark!U8</f>
        <v>4.6764162862829625E-2</v>
      </c>
      <c r="D6" s="36">
        <f>FE!V8</f>
        <v>4.8956634270986947E-3</v>
      </c>
      <c r="E6" s="36">
        <f>'FE Shrink'!V8</f>
        <v>9.3567699009995207E-3</v>
      </c>
      <c r="F6" s="36"/>
      <c r="G6" s="37"/>
      <c r="H6" s="38">
        <f>Clark!V8</f>
        <v>0.33660770174101257</v>
      </c>
      <c r="I6" s="38">
        <f>FE!W8</f>
        <v>0.3306655554517397</v>
      </c>
      <c r="J6" s="36">
        <f>I6/H6</f>
        <v>0.98234696871598981</v>
      </c>
      <c r="K6" s="38">
        <f>'FE Shrink'!W8</f>
        <v>0.33043050546312092</v>
      </c>
      <c r="L6" s="36">
        <f>K6/H6</f>
        <v>0.98164867813201606</v>
      </c>
    </row>
    <row r="7" spans="1:13" x14ac:dyDescent="0.25">
      <c r="A7" s="32">
        <v>2014</v>
      </c>
      <c r="B7" s="32">
        <f>Clark!T9</f>
        <v>208</v>
      </c>
      <c r="C7" s="36">
        <f>Clark!U9</f>
        <v>6.0478036373481481E-2</v>
      </c>
      <c r="D7" s="36">
        <f>FE!V9</f>
        <v>1.2458036416979255E-2</v>
      </c>
      <c r="E7" s="36">
        <f>'FE Shrink'!V9</f>
        <v>1.605676186708109E-2</v>
      </c>
      <c r="F7" s="36"/>
      <c r="G7" s="37"/>
      <c r="H7" s="38">
        <f>Clark!V9</f>
        <v>0.33145292541621268</v>
      </c>
      <c r="I7" s="38">
        <f>FE!W9</f>
        <v>0.32435136995247876</v>
      </c>
      <c r="J7" s="36">
        <f>I7/H7</f>
        <v>0.97857446738532672</v>
      </c>
      <c r="K7" s="38">
        <f>'FE Shrink'!W9</f>
        <v>0.3229766172502061</v>
      </c>
      <c r="L7" s="36">
        <f>K7/H7</f>
        <v>0.97442681142318266</v>
      </c>
    </row>
    <row r="8" spans="1:13" x14ac:dyDescent="0.25">
      <c r="A8" s="32">
        <v>2015</v>
      </c>
      <c r="B8" s="32">
        <f>Clark!T10</f>
        <v>192</v>
      </c>
      <c r="C8" s="36">
        <f>Clark!U10</f>
        <v>4.372930504245439E-2</v>
      </c>
      <c r="D8" s="36">
        <f>FE!V10</f>
        <v>-1.5914556590835158E-2</v>
      </c>
      <c r="E8" s="36">
        <f>'FE Shrink'!V10</f>
        <v>-6.5869505856847518E-3</v>
      </c>
      <c r="F8" s="36"/>
      <c r="G8" s="37"/>
      <c r="H8" s="38">
        <f>Clark!V10</f>
        <v>0.36339507157528084</v>
      </c>
      <c r="I8" s="38">
        <f>FE!W10</f>
        <v>0.35217693187242111</v>
      </c>
      <c r="J8" s="36">
        <f>I8/H8</f>
        <v>0.96912963168644461</v>
      </c>
      <c r="K8" s="38">
        <f>'FE Shrink'!W10</f>
        <v>0.35450941281671877</v>
      </c>
      <c r="L8" s="36">
        <f>K8/H8</f>
        <v>0.97554821335346231</v>
      </c>
    </row>
    <row r="9" spans="1:13" x14ac:dyDescent="0.25">
      <c r="A9" s="32" t="s">
        <v>18</v>
      </c>
      <c r="B9" s="32">
        <f>Clark!T11</f>
        <v>137</v>
      </c>
      <c r="C9" s="36">
        <f>Clark!U11</f>
        <v>6.6893315568753886E-2</v>
      </c>
      <c r="D9" s="36">
        <f>FE!V11</f>
        <v>9.8267470168893201E-3</v>
      </c>
      <c r="E9" s="36">
        <f>'FE Shrink'!V11</f>
        <v>2.0673177435202288E-2</v>
      </c>
      <c r="F9" s="36"/>
      <c r="G9" s="37"/>
      <c r="H9" s="38">
        <f>Clark!V11</f>
        <v>0.33968215698652232</v>
      </c>
      <c r="I9" s="38">
        <f>FE!W11</f>
        <v>0.32483871954420579</v>
      </c>
      <c r="J9" s="36">
        <f>I9/H9</f>
        <v>0.95630198072810324</v>
      </c>
      <c r="K9" s="38">
        <f>'FE Shrink'!W11</f>
        <v>0.32611230745505393</v>
      </c>
      <c r="L9" s="36">
        <f>K9/H9</f>
        <v>0.96005133254024055</v>
      </c>
      <c r="M9" s="32">
        <f>VLOOKUP(A9,A$28:N$54,14,FALSE)</f>
        <v>7</v>
      </c>
    </row>
    <row r="10" spans="1:13" x14ac:dyDescent="0.25">
      <c r="A10" s="32" t="s">
        <v>22</v>
      </c>
      <c r="B10" s="32">
        <f>Clark!T12</f>
        <v>128</v>
      </c>
      <c r="C10" s="36">
        <f>Clark!U12</f>
        <v>8.4627621858598956E-2</v>
      </c>
      <c r="D10" s="36">
        <f>FE!V12</f>
        <v>2.9196835531722191E-2</v>
      </c>
      <c r="E10" s="36">
        <f>'FE Shrink'!V12</f>
        <v>4.2903695710667829E-2</v>
      </c>
      <c r="F10" s="36"/>
      <c r="G10" s="37"/>
      <c r="H10" s="38">
        <f>Clark!V12</f>
        <v>0.32407298531799866</v>
      </c>
      <c r="I10" s="38">
        <f>FE!W12</f>
        <v>0.30293156039264435</v>
      </c>
      <c r="J10" s="36">
        <f>I10/H10</f>
        <v>0.93476338391918368</v>
      </c>
      <c r="K10" s="38">
        <f>'FE Shrink'!W12</f>
        <v>0.30685971023978781</v>
      </c>
      <c r="L10" s="36">
        <f>K10/H10</f>
        <v>0.94688457274116744</v>
      </c>
      <c r="M10" s="32">
        <f>VLOOKUP(A10,A$28:N$54,14,FALSE)</f>
        <v>6</v>
      </c>
    </row>
    <row r="11" spans="1:13" x14ac:dyDescent="0.25">
      <c r="A11" s="32" t="s">
        <v>15</v>
      </c>
      <c r="B11" s="32">
        <f>Clark!T13</f>
        <v>119</v>
      </c>
      <c r="C11" s="36">
        <f>Clark!U13</f>
        <v>4.7781063517529872E-2</v>
      </c>
      <c r="D11" s="36">
        <f>FE!V13</f>
        <v>2.0109614737486091E-2</v>
      </c>
      <c r="E11" s="36">
        <f>'FE Shrink'!V13</f>
        <v>1.4030649285044319E-2</v>
      </c>
      <c r="F11" s="36"/>
      <c r="G11" s="37"/>
      <c r="H11" s="38">
        <f>Clark!V13</f>
        <v>0.32088580658080806</v>
      </c>
      <c r="I11" s="38">
        <f>FE!W13</f>
        <v>0.31495543686867195</v>
      </c>
      <c r="J11" s="36">
        <f>I11/H11</f>
        <v>0.9815187534303027</v>
      </c>
      <c r="K11" s="38">
        <f>'FE Shrink'!W13</f>
        <v>0.31418163947057004</v>
      </c>
      <c r="L11" s="36">
        <f>K11/H11</f>
        <v>0.97910731178273624</v>
      </c>
      <c r="M11" s="32">
        <f>VLOOKUP(A11,A$28:N$54,14,FALSE)</f>
        <v>17</v>
      </c>
    </row>
    <row r="12" spans="1:13" x14ac:dyDescent="0.25">
      <c r="A12" s="32" t="s">
        <v>19</v>
      </c>
      <c r="B12" s="32">
        <f>Clark!T14</f>
        <v>111</v>
      </c>
      <c r="C12" s="36">
        <f>Clark!U14</f>
        <v>5.3477850193100751E-2</v>
      </c>
      <c r="D12" s="36">
        <f>FE!V14</f>
        <v>-6.1281846911217077E-3</v>
      </c>
      <c r="E12" s="36">
        <f>'FE Shrink'!V14</f>
        <v>4.5913121951543807E-3</v>
      </c>
      <c r="F12" s="36"/>
      <c r="G12" s="37"/>
      <c r="H12" s="38">
        <f>Clark!V14</f>
        <v>0.36312941568338991</v>
      </c>
      <c r="I12" s="38">
        <f>FE!W14</f>
        <v>0.35659587450407121</v>
      </c>
      <c r="J12" s="36">
        <f>I12/H12</f>
        <v>0.98200767853790383</v>
      </c>
      <c r="K12" s="38">
        <f>'FE Shrink'!W14</f>
        <v>0.35689709750428544</v>
      </c>
      <c r="L12" s="36">
        <f>K12/H12</f>
        <v>0.98283719822759175</v>
      </c>
      <c r="M12" s="32">
        <f>VLOOKUP(A12,A$28:N$54,14,FALSE)</f>
        <v>8</v>
      </c>
    </row>
    <row r="13" spans="1:13" x14ac:dyDescent="0.25">
      <c r="A13" s="32" t="s">
        <v>17</v>
      </c>
      <c r="B13" s="32">
        <f>Clark!T15</f>
        <v>103</v>
      </c>
      <c r="C13" s="36">
        <f>Clark!U15</f>
        <v>4.8611865124573751E-2</v>
      </c>
      <c r="D13" s="36">
        <f>FE!V15</f>
        <v>-2.7552825369966207E-2</v>
      </c>
      <c r="E13" s="36">
        <f>'FE Shrink'!V15</f>
        <v>9.5698798051680671E-4</v>
      </c>
      <c r="F13" s="36"/>
      <c r="G13" s="37"/>
      <c r="H13" s="38">
        <f>Clark!V15</f>
        <v>0.36213731425889401</v>
      </c>
      <c r="I13" s="38">
        <f>FE!W15</f>
        <v>0.34999663027856359</v>
      </c>
      <c r="J13" s="36">
        <f>I13/H13</f>
        <v>0.96647491572312549</v>
      </c>
      <c r="K13" s="38">
        <f>'FE Shrink'!W15</f>
        <v>0.3512865881993224</v>
      </c>
      <c r="L13" s="36">
        <f>K13/H13</f>
        <v>0.97003698422578355</v>
      </c>
      <c r="M13" s="32">
        <f>VLOOKUP(A13,A$28:N$54,14,FALSE)</f>
        <v>2</v>
      </c>
    </row>
    <row r="14" spans="1:13" x14ac:dyDescent="0.25">
      <c r="A14" s="32" t="s">
        <v>25</v>
      </c>
      <c r="B14" s="32">
        <f>Clark!T16</f>
        <v>97</v>
      </c>
      <c r="C14" s="36">
        <f>Clark!U16</f>
        <v>9.6661724974158911E-2</v>
      </c>
      <c r="D14" s="36">
        <f>FE!V16</f>
        <v>6.8905209537423781E-2</v>
      </c>
      <c r="E14" s="36">
        <f>'FE Shrink'!V16</f>
        <v>6.2454950335270792E-2</v>
      </c>
      <c r="F14" s="36"/>
      <c r="G14" s="37"/>
      <c r="H14" s="38">
        <f>Clark!V16</f>
        <v>0.27318053704490464</v>
      </c>
      <c r="I14" s="38">
        <f>FE!W16</f>
        <v>0.25922296949908535</v>
      </c>
      <c r="J14" s="36">
        <f>I14/H14</f>
        <v>0.94890716704490197</v>
      </c>
      <c r="K14" s="38">
        <f>'FE Shrink'!W16</f>
        <v>0.25658489026684311</v>
      </c>
      <c r="L14" s="36">
        <f>K14/H14</f>
        <v>0.93925025934284045</v>
      </c>
      <c r="M14" s="32">
        <f>VLOOKUP(A14,A$28:N$54,14,FALSE)</f>
        <v>18</v>
      </c>
    </row>
    <row r="15" spans="1:13" x14ac:dyDescent="0.25">
      <c r="A15" s="32" t="s">
        <v>12</v>
      </c>
      <c r="B15" s="32">
        <f>Clark!T17</f>
        <v>87</v>
      </c>
      <c r="C15" s="36">
        <f>Clark!U17</f>
        <v>1.944014725705602E-2</v>
      </c>
      <c r="D15" s="36">
        <f>FE!V17</f>
        <v>-2.6747638756700179E-2</v>
      </c>
      <c r="E15" s="36">
        <f>'FE Shrink'!V17</f>
        <v>-1.8894075918620822E-2</v>
      </c>
      <c r="F15" s="36"/>
      <c r="G15" s="37"/>
      <c r="H15" s="38">
        <f>Clark!V17</f>
        <v>0.32433943023560008</v>
      </c>
      <c r="I15" s="38">
        <f>FE!W17</f>
        <v>0.32969323567296055</v>
      </c>
      <c r="J15" s="36">
        <f>I15/H15</f>
        <v>1.0165067979353342</v>
      </c>
      <c r="K15" s="38">
        <f>'FE Shrink'!W17</f>
        <v>0.32820483968016823</v>
      </c>
      <c r="L15" s="36">
        <f>K15/H15</f>
        <v>1.0119177906977277</v>
      </c>
      <c r="M15" s="32">
        <f>VLOOKUP(A15,A$28:N$54,14,FALSE)</f>
        <v>10</v>
      </c>
    </row>
    <row r="16" spans="1:13" x14ac:dyDescent="0.25">
      <c r="A16" s="32" t="s">
        <v>13</v>
      </c>
      <c r="B16" s="32">
        <f>Clark!T18</f>
        <v>83</v>
      </c>
      <c r="C16" s="36">
        <f>Clark!U18</f>
        <v>4.2746285544796161E-2</v>
      </c>
      <c r="D16" s="36">
        <f>FE!V18</f>
        <v>1.8204810503197617E-2</v>
      </c>
      <c r="E16" s="36">
        <f>'FE Shrink'!V18</f>
        <v>7.0833394843153336E-3</v>
      </c>
      <c r="F16" s="36"/>
      <c r="G16" s="37"/>
      <c r="H16" s="38">
        <f>Clark!V18</f>
        <v>0.3423856907492146</v>
      </c>
      <c r="I16" s="38">
        <f>FE!W18</f>
        <v>0.34142634084361489</v>
      </c>
      <c r="J16" s="36">
        <f>I16/H16</f>
        <v>0.99719804322575389</v>
      </c>
      <c r="K16" s="38">
        <f>'FE Shrink'!W18</f>
        <v>0.34118026965490367</v>
      </c>
      <c r="L16" s="36">
        <f>K16/H16</f>
        <v>0.99647934733582699</v>
      </c>
      <c r="M16" s="32">
        <f>VLOOKUP(A16,A$28:N$54,14,FALSE)</f>
        <v>19</v>
      </c>
    </row>
    <row r="17" spans="1:14" x14ac:dyDescent="0.25">
      <c r="A17" s="32" t="s">
        <v>16</v>
      </c>
      <c r="B17" s="32">
        <f>Clark!T19</f>
        <v>71</v>
      </c>
      <c r="C17" s="36">
        <f>Clark!U19</f>
        <v>-9.9546769301030819E-2</v>
      </c>
      <c r="D17" s="36">
        <f>FE!V19</f>
        <v>-0.1328909836245479</v>
      </c>
      <c r="E17" s="36">
        <f>'FE Shrink'!V19</f>
        <v>-0.12864836034470711</v>
      </c>
      <c r="F17" s="36"/>
      <c r="G17" s="37"/>
      <c r="H17" s="38">
        <f>Clark!V19</f>
        <v>0.4425059972322371</v>
      </c>
      <c r="I17" s="38">
        <f>FE!W19</f>
        <v>0.45595543073933897</v>
      </c>
      <c r="J17" s="36">
        <f>I17/H17</f>
        <v>1.0303937880869969</v>
      </c>
      <c r="K17" s="38">
        <f>'FE Shrink'!W19</f>
        <v>0.45449929008307427</v>
      </c>
      <c r="L17" s="36">
        <f>K17/H17</f>
        <v>1.0271031193381608</v>
      </c>
      <c r="M17" s="32">
        <f>VLOOKUP(A17,A$28:N$54,14,FALSE)</f>
        <v>12</v>
      </c>
    </row>
    <row r="18" spans="1:14" x14ac:dyDescent="0.25">
      <c r="A18" s="32" t="s">
        <v>14</v>
      </c>
      <c r="B18" s="32">
        <f>Clark!T20</f>
        <v>62</v>
      </c>
      <c r="C18" s="36">
        <f>Clark!U20</f>
        <v>5.7410549039036383E-2</v>
      </c>
      <c r="D18" s="36">
        <f>FE!V20</f>
        <v>4.6786473039306511E-2</v>
      </c>
      <c r="E18" s="36">
        <f>'FE Shrink'!V20</f>
        <v>3.0069147974952037E-2</v>
      </c>
      <c r="F18" s="36"/>
      <c r="G18" s="37"/>
      <c r="H18" s="38">
        <f>Clark!V20</f>
        <v>0.36644539353250405</v>
      </c>
      <c r="I18" s="38">
        <f>FE!W20</f>
        <v>0.36491966371235257</v>
      </c>
      <c r="J18" s="36">
        <f>I18/H18</f>
        <v>0.99583640605918511</v>
      </c>
      <c r="K18" s="38">
        <f>'FE Shrink'!W20</f>
        <v>0.36013088749409672</v>
      </c>
      <c r="L18" s="36">
        <f>K18/H18</f>
        <v>0.98276822099594152</v>
      </c>
      <c r="M18" s="32">
        <f>VLOOKUP(A18,A$28:N$54,14,FALSE)</f>
        <v>22</v>
      </c>
    </row>
    <row r="19" spans="1:14" x14ac:dyDescent="0.25">
      <c r="A19" s="32" t="s">
        <v>23</v>
      </c>
      <c r="B19" s="32">
        <f>Clark!T21</f>
        <v>58</v>
      </c>
      <c r="C19" s="36">
        <f>Clark!U21</f>
        <v>6.9897806207392388E-3</v>
      </c>
      <c r="D19" s="36">
        <f>FE!V21</f>
        <v>-6.3975165828881908E-2</v>
      </c>
      <c r="E19" s="36">
        <f>'FE Shrink'!V21</f>
        <v>-3.2391176413537455E-2</v>
      </c>
      <c r="F19" s="36"/>
      <c r="G19" s="37"/>
      <c r="H19" s="38">
        <f>Clark!V21</f>
        <v>0.34668377890202751</v>
      </c>
      <c r="I19" s="38">
        <f>FE!W21</f>
        <v>0.35789727620580503</v>
      </c>
      <c r="J19" s="36">
        <f>I19/H19</f>
        <v>1.0323450302154069</v>
      </c>
      <c r="K19" s="38">
        <f>'FE Shrink'!W21</f>
        <v>0.35052994256830222</v>
      </c>
      <c r="L19" s="36">
        <f>K19/H19</f>
        <v>1.0110941552513815</v>
      </c>
      <c r="M19" s="32">
        <f>VLOOKUP(A19,A$28:N$54,14,FALSE)</f>
        <v>1</v>
      </c>
    </row>
    <row r="20" spans="1:14" x14ac:dyDescent="0.25">
      <c r="A20" s="32" t="s">
        <v>20</v>
      </c>
      <c r="B20" s="32">
        <f>Clark!T22</f>
        <v>52</v>
      </c>
      <c r="C20" s="36">
        <f>Clark!U22</f>
        <v>1.2464755336924753E-2</v>
      </c>
      <c r="D20" s="36">
        <f>FE!V22</f>
        <v>7.899768603476904E-4</v>
      </c>
      <c r="E20" s="36">
        <f>'FE Shrink'!V22</f>
        <v>-1.4370776349983513E-2</v>
      </c>
      <c r="F20" s="36"/>
      <c r="G20" s="37"/>
      <c r="H20" s="38">
        <f>Clark!V22</f>
        <v>0.35320361508185943</v>
      </c>
      <c r="I20" s="38">
        <f>FE!W22</f>
        <v>0.35356087256732938</v>
      </c>
      <c r="J20" s="36">
        <f>I20/H20</f>
        <v>1.001011477431756</v>
      </c>
      <c r="K20" s="38">
        <f>'FE Shrink'!W22</f>
        <v>0.35406057342370295</v>
      </c>
      <c r="L20" s="36">
        <f>K20/H20</f>
        <v>1.0024262445378564</v>
      </c>
      <c r="M20" s="32">
        <f>VLOOKUP(A20,A$28:N$54,14,FALSE)</f>
        <v>21</v>
      </c>
    </row>
    <row r="21" spans="1:14" x14ac:dyDescent="0.25">
      <c r="A21" s="32" t="s">
        <v>21</v>
      </c>
      <c r="B21" s="32">
        <f>Clark!T23</f>
        <v>39</v>
      </c>
      <c r="C21" s="36">
        <f>Clark!U23</f>
        <v>-1.5968074851022883E-2</v>
      </c>
      <c r="D21" s="36">
        <f>FE!V23</f>
        <v>4.282242831459262E-3</v>
      </c>
      <c r="E21" s="36">
        <f>'FE Shrink'!V23</f>
        <v>-3.0375637111810565E-2</v>
      </c>
      <c r="F21" s="36"/>
      <c r="G21" s="37"/>
      <c r="H21" s="38">
        <f>Clark!V23</f>
        <v>0.33158922760303883</v>
      </c>
      <c r="I21" s="38">
        <f>FE!W23</f>
        <v>0.32993403357124201</v>
      </c>
      <c r="J21" s="36">
        <f>I21/H21</f>
        <v>0.99500829974555649</v>
      </c>
      <c r="K21" s="38">
        <f>'FE Shrink'!W23</f>
        <v>0.3326782634393855</v>
      </c>
      <c r="L21" s="36">
        <f>K21/H21</f>
        <v>1.0032842919663554</v>
      </c>
      <c r="M21" s="32">
        <f>VLOOKUP(A21,A$28:N$54,14,FALSE)</f>
        <v>27</v>
      </c>
    </row>
    <row r="22" spans="1:14" x14ac:dyDescent="0.25">
      <c r="A22" s="32" t="s">
        <v>11</v>
      </c>
      <c r="B22" s="32">
        <f>Clark!T24</f>
        <v>36</v>
      </c>
      <c r="C22" s="36">
        <f>Clark!U24</f>
        <v>9.5142285694054418E-2</v>
      </c>
      <c r="D22" s="36">
        <f>FE!V24</f>
        <v>4.4881373196251836E-2</v>
      </c>
      <c r="E22" s="36">
        <f>'FE Shrink'!V24</f>
        <v>5.5228213413529313E-2</v>
      </c>
      <c r="F22" s="36"/>
      <c r="G22" s="37"/>
      <c r="H22" s="38">
        <f>Clark!V24</f>
        <v>0.30695508969861585</v>
      </c>
      <c r="I22" s="38">
        <f>FE!W24</f>
        <v>0.29432466581049188</v>
      </c>
      <c r="J22" s="36">
        <f>I22/H22</f>
        <v>0.95885253474531029</v>
      </c>
      <c r="K22" s="38">
        <f>'FE Shrink'!W24</f>
        <v>0.29614051078945963</v>
      </c>
      <c r="L22" s="36">
        <f>K22/H22</f>
        <v>0.96476820462636892</v>
      </c>
      <c r="M22" s="32">
        <f>VLOOKUP(A22,A$28:N$54,14,FALSE)</f>
        <v>9</v>
      </c>
    </row>
    <row r="23" spans="1:14" x14ac:dyDescent="0.25">
      <c r="A23" s="32" t="s">
        <v>26</v>
      </c>
      <c r="B23" s="32">
        <f>Clark!T25</f>
        <v>10</v>
      </c>
      <c r="C23" s="36">
        <f>Clark!U25</f>
        <v>-2.8230643004248046E-2</v>
      </c>
      <c r="D23" s="36">
        <f>FE!V25</f>
        <v>-5.4191122903924881E-2</v>
      </c>
      <c r="E23" s="36">
        <f>'FE Shrink'!V25</f>
        <v>-5.9892267128137909E-2</v>
      </c>
      <c r="F23" s="36"/>
      <c r="G23" s="37"/>
      <c r="H23" s="38">
        <f>Clark!V25</f>
        <v>0.36606601716804227</v>
      </c>
      <c r="I23" s="38">
        <f>FE!W25</f>
        <v>0.37177469221178927</v>
      </c>
      <c r="J23" s="36">
        <f>I23/H23</f>
        <v>1.015594659913833</v>
      </c>
      <c r="K23" s="38">
        <f>'FE Shrink'!W25</f>
        <v>0.37338027789590411</v>
      </c>
      <c r="L23" s="36">
        <f>K23/H23</f>
        <v>1.0199807149116062</v>
      </c>
      <c r="M23" s="32">
        <f>VLOOKUP(A23,A$28:N$54,14,FALSE)</f>
        <v>16</v>
      </c>
    </row>
    <row r="24" spans="1:14" x14ac:dyDescent="0.25">
      <c r="A24" s="32" t="s">
        <v>24</v>
      </c>
      <c r="B24" s="32">
        <f>Clark!T26</f>
        <v>8</v>
      </c>
      <c r="C24" s="36">
        <f>Clark!U26</f>
        <v>-0.15797785864667008</v>
      </c>
      <c r="D24" s="36">
        <f>FE!V26</f>
        <v>-0.15822056026977621</v>
      </c>
      <c r="E24" s="36">
        <f>'FE Shrink'!V26</f>
        <v>-0.16941492322773916</v>
      </c>
      <c r="F24" s="36"/>
      <c r="G24" s="37"/>
      <c r="H24" s="38">
        <f>Clark!V26</f>
        <v>0.45816944519669922</v>
      </c>
      <c r="I24" s="38">
        <f>FE!W26</f>
        <v>0.46299169627201858</v>
      </c>
      <c r="J24" s="36">
        <f>I24/H24</f>
        <v>1.0105250385547841</v>
      </c>
      <c r="K24" s="38">
        <f>'FE Shrink'!W26</f>
        <v>0.46600664486490723</v>
      </c>
      <c r="L24" s="36">
        <f>K24/H24</f>
        <v>1.0171054612008084</v>
      </c>
      <c r="M24" s="32">
        <f>VLOOKUP(A24,A$28:N$54,14,FALSE)</f>
        <v>23</v>
      </c>
    </row>
    <row r="25" spans="1:14" x14ac:dyDescent="0.25">
      <c r="A25" s="32"/>
      <c r="C25" s="36"/>
      <c r="D25" s="36"/>
      <c r="E25" s="36"/>
      <c r="F25" s="36"/>
      <c r="G25" s="37"/>
      <c r="H25" s="39"/>
      <c r="I25" s="38"/>
      <c r="J25" s="36"/>
      <c r="K25" s="38"/>
      <c r="L25" s="36"/>
      <c r="N25" s="32" t="s">
        <v>245</v>
      </c>
    </row>
    <row r="26" spans="1:14" x14ac:dyDescent="0.25">
      <c r="B26" s="40" t="s">
        <v>243</v>
      </c>
      <c r="C26" s="40"/>
      <c r="D26" s="40"/>
      <c r="E26" s="40"/>
      <c r="F26" s="40"/>
      <c r="I26" s="32" t="s">
        <v>244</v>
      </c>
      <c r="J26" s="32" t="s">
        <v>237</v>
      </c>
      <c r="K26" s="32" t="s">
        <v>244</v>
      </c>
      <c r="L26" s="41"/>
      <c r="N26" s="32">
        <v>2011</v>
      </c>
    </row>
    <row r="27" spans="1:14" x14ac:dyDescent="0.25">
      <c r="B27" s="32">
        <v>2012</v>
      </c>
      <c r="C27" s="32">
        <v>2013</v>
      </c>
      <c r="D27" s="32">
        <v>2014</v>
      </c>
      <c r="E27" s="32">
        <v>2015</v>
      </c>
      <c r="F27" s="32" t="s">
        <v>236</v>
      </c>
      <c r="H27" s="32" t="s">
        <v>192</v>
      </c>
      <c r="I27" s="32" t="s">
        <v>192</v>
      </c>
      <c r="J27" s="32" t="s">
        <v>238</v>
      </c>
      <c r="K27" s="32" t="s">
        <v>232</v>
      </c>
      <c r="M27" s="32" t="s">
        <v>246</v>
      </c>
      <c r="N27" s="32" t="s">
        <v>230</v>
      </c>
    </row>
    <row r="28" spans="1:14" x14ac:dyDescent="0.25">
      <c r="A28" s="42" t="s">
        <v>23</v>
      </c>
      <c r="B28" s="32">
        <f>COUNTIF(Clark!$K$8:$K1233,CONCATENATE($A28,"-",B$27))</f>
        <v>29</v>
      </c>
      <c r="C28" s="32">
        <f>COUNTIF(Clark!$K$8:$K1233,CONCATENATE($A28,"-",C$27))</f>
        <v>29</v>
      </c>
      <c r="D28" s="32">
        <f>COUNTIF(Clark!$K$8:$K1233,CONCATENATE($A28,"-",D$27))</f>
        <v>0</v>
      </c>
      <c r="E28" s="32">
        <f>COUNTIF(Clark!$K$8:$K1233,CONCATENATE($A28,"-",E$27))</f>
        <v>0</v>
      </c>
      <c r="F28" s="32">
        <f t="shared" ref="F28:F54" si="0">SUM(B28:E28)</f>
        <v>58</v>
      </c>
      <c r="H28" s="39">
        <f>VLOOKUP(A28,Estimates!$C$9:$F$35,4,FALSE)</f>
        <v>14.625151793868501</v>
      </c>
      <c r="I28" s="38">
        <f t="shared" ref="I28:I54" si="1">H28-AVERAGE(H$28:H$54)</f>
        <v>0.40462570155533051</v>
      </c>
      <c r="J28" s="38">
        <f>VLOOKUP(A28,'FE Shrink'!$T$45:$X$71,5,FALSE)</f>
        <v>0.19193147595119783</v>
      </c>
      <c r="K28" s="38">
        <f t="shared" ref="K28:K54" si="2">I28*J28</f>
        <v>7.7660408107303472E-2</v>
      </c>
      <c r="M28" s="38">
        <f>VLOOKUP(A28,Wald_Parts!$D$2:$I$28,6,FALSE)</f>
        <v>5.7540057980995998E-2</v>
      </c>
      <c r="N28" s="32">
        <f>RANK(I28,I$28:I$54,0)</f>
        <v>1</v>
      </c>
    </row>
    <row r="29" spans="1:14" x14ac:dyDescent="0.25">
      <c r="A29" s="42" t="s">
        <v>17</v>
      </c>
      <c r="B29" s="32">
        <f>COUNTIF(Clark!$K$8:$K1232,CONCATENATE($A29,"-",B$27))</f>
        <v>25</v>
      </c>
      <c r="C29" s="32">
        <f>COUNTIF(Clark!$K$8:$K1232,CONCATENATE($A29,"-",C$27))</f>
        <v>27</v>
      </c>
      <c r="D29" s="32">
        <f>COUNTIF(Clark!$K$8:$K1232,CONCATENATE($A29,"-",D$27))</f>
        <v>12</v>
      </c>
      <c r="E29" s="32">
        <f>COUNTIF(Clark!$K$8:$K1232,CONCATENATE($A29,"-",E$27))</f>
        <v>39</v>
      </c>
      <c r="F29" s="32">
        <f t="shared" si="0"/>
        <v>103</v>
      </c>
      <c r="H29" s="39">
        <f>VLOOKUP(A29,Estimates!$C$9:$F$35,4,FALSE)</f>
        <v>14.574917931835699</v>
      </c>
      <c r="I29" s="38">
        <f t="shared" si="1"/>
        <v>0.35439183952252939</v>
      </c>
      <c r="J29" s="38">
        <f>VLOOKUP(A29,'FE Shrink'!$T$45:$X$71,5,FALSE)</f>
        <v>0.20062044167757162</v>
      </c>
      <c r="K29" s="38">
        <f t="shared" si="2"/>
        <v>7.1098247371936929E-2</v>
      </c>
      <c r="M29" s="38">
        <f>VLOOKUP(A29,Wald_Parts!$D$2:$I$28,6,FALSE)</f>
        <v>8.7508920304392807E-2</v>
      </c>
      <c r="N29" s="32">
        <f t="shared" ref="N29:N54" si="3">RANK(I29,I$28:I$54,0)</f>
        <v>2</v>
      </c>
    </row>
    <row r="30" spans="1:14" x14ac:dyDescent="0.25">
      <c r="A30" s="42" t="s">
        <v>67</v>
      </c>
      <c r="B30" s="32">
        <f>COUNTIF(Clark!$K$8:$K1218,CONCATENATE($A30,"-",B$27))</f>
        <v>0</v>
      </c>
      <c r="C30" s="32">
        <f>COUNTIF(Clark!$K$8:$K1218,CONCATENATE($A30,"-",C$27))</f>
        <v>0</v>
      </c>
      <c r="D30" s="32">
        <f>COUNTIF(Clark!$K$8:$K1218,CONCATENATE($A30,"-",D$27))</f>
        <v>0</v>
      </c>
      <c r="E30" s="32">
        <f>COUNTIF(Clark!$K$8:$K1218,CONCATENATE($A30,"-",E$27))</f>
        <v>0</v>
      </c>
      <c r="F30" s="32">
        <f t="shared" si="0"/>
        <v>0</v>
      </c>
      <c r="H30" s="39">
        <f>VLOOKUP(A30,Estimates!$C$9:$F$35,4,FALSE)</f>
        <v>14.4898809838205</v>
      </c>
      <c r="I30" s="38">
        <f t="shared" si="1"/>
        <v>0.26935489150733005</v>
      </c>
      <c r="J30" s="38">
        <f>VLOOKUP(A30,'FE Shrink'!$T$45:$X$71,5,FALSE)</f>
        <v>0.28367947659840165</v>
      </c>
      <c r="K30" s="38">
        <f t="shared" si="2"/>
        <v>7.6410454642018649E-2</v>
      </c>
      <c r="M30" s="38">
        <f>VLOOKUP(A30,Wald_Parts!$D$2:$I$28,6,FALSE)</f>
        <v>0.10534568259567299</v>
      </c>
      <c r="N30" s="32">
        <f t="shared" si="3"/>
        <v>3</v>
      </c>
    </row>
    <row r="31" spans="1:14" x14ac:dyDescent="0.25">
      <c r="A31" s="42" t="s">
        <v>88</v>
      </c>
      <c r="B31" s="32">
        <f>COUNTIF(Clark!$K$8:$K1228,CONCATENATE($A31,"-",B$27))</f>
        <v>0</v>
      </c>
      <c r="C31" s="32">
        <f>COUNTIF(Clark!$K$8:$K1228,CONCATENATE($A31,"-",C$27))</f>
        <v>0</v>
      </c>
      <c r="D31" s="32">
        <f>COUNTIF(Clark!$K$8:$K1228,CONCATENATE($A31,"-",D$27))</f>
        <v>0</v>
      </c>
      <c r="E31" s="32">
        <f>COUNTIF(Clark!$K$8:$K1228,CONCATENATE($A31,"-",E$27))</f>
        <v>0</v>
      </c>
      <c r="F31" s="32">
        <f t="shared" si="0"/>
        <v>0</v>
      </c>
      <c r="H31" s="39">
        <f>VLOOKUP(A31,Estimates!$C$9:$F$35,4,FALSE)</f>
        <v>14.439049381986999</v>
      </c>
      <c r="I31" s="38">
        <f t="shared" si="1"/>
        <v>0.21852328967382917</v>
      </c>
      <c r="J31" s="38">
        <f>VLOOKUP(A31,'FE Shrink'!$T$45:$X$71,5,FALSE)</f>
        <v>0.22167073228062217</v>
      </c>
      <c r="K31" s="38">
        <f t="shared" si="2"/>
        <v>4.8440217642368236E-2</v>
      </c>
      <c r="M31" s="38">
        <f>VLOOKUP(A31,Wald_Parts!$D$2:$I$28,6,FALSE)</f>
        <v>0.26252231389512598</v>
      </c>
      <c r="N31" s="32">
        <f t="shared" si="3"/>
        <v>4</v>
      </c>
    </row>
    <row r="32" spans="1:14" x14ac:dyDescent="0.25">
      <c r="A32" s="42" t="s">
        <v>91</v>
      </c>
      <c r="B32" s="32">
        <f>COUNTIF(Clark!$K$8:$K1227,CONCATENATE($A32,"-",B$27))</f>
        <v>0</v>
      </c>
      <c r="C32" s="32">
        <f>COUNTIF(Clark!$K$8:$K1227,CONCATENATE($A32,"-",C$27))</f>
        <v>0</v>
      </c>
      <c r="D32" s="32">
        <f>COUNTIF(Clark!$K$8:$K1227,CONCATENATE($A32,"-",D$27))</f>
        <v>0</v>
      </c>
      <c r="E32" s="32">
        <f>COUNTIF(Clark!$K$8:$K1227,CONCATENATE($A32,"-",E$27))</f>
        <v>0</v>
      </c>
      <c r="F32" s="32">
        <f t="shared" si="0"/>
        <v>0</v>
      </c>
      <c r="H32" s="39">
        <f>VLOOKUP(A32,Estimates!$C$9:$F$35,4,FALSE)</f>
        <v>14.4259282397693</v>
      </c>
      <c r="I32" s="38">
        <f t="shared" si="1"/>
        <v>0.20540214745613028</v>
      </c>
      <c r="J32" s="38">
        <f>VLOOKUP(A32,'FE Shrink'!$T$45:$X$71,5,FALSE)</f>
        <v>0.22627616934677738</v>
      </c>
      <c r="K32" s="38">
        <f t="shared" si="2"/>
        <v>4.6477611101975076E-2</v>
      </c>
      <c r="M32" s="38">
        <f>VLOOKUP(A32,Wald_Parts!$D$2:$I$28,6,FALSE)</f>
        <v>0.28605972405188901</v>
      </c>
      <c r="N32" s="32">
        <f t="shared" si="3"/>
        <v>5</v>
      </c>
    </row>
    <row r="33" spans="1:14" x14ac:dyDescent="0.25">
      <c r="A33" s="42" t="s">
        <v>22</v>
      </c>
      <c r="B33" s="32">
        <f>COUNTIF(Clark!$K$8:$K1223,CONCATENATE($A33,"-",B$27))</f>
        <v>31</v>
      </c>
      <c r="C33" s="32">
        <f>COUNTIF(Clark!$K$8:$K1223,CONCATENATE($A33,"-",C$27))</f>
        <v>39</v>
      </c>
      <c r="D33" s="32">
        <f>COUNTIF(Clark!$K$8:$K1223,CONCATENATE($A33,"-",D$27))</f>
        <v>31</v>
      </c>
      <c r="E33" s="32">
        <f>COUNTIF(Clark!$K$8:$K1223,CONCATENATE($A33,"-",E$27))</f>
        <v>27</v>
      </c>
      <c r="F33" s="32">
        <f t="shared" si="0"/>
        <v>128</v>
      </c>
      <c r="H33" s="39">
        <f>VLOOKUP(A33,Estimates!$C$9:$F$35,4,FALSE)</f>
        <v>14.401395426773099</v>
      </c>
      <c r="I33" s="38">
        <f t="shared" si="1"/>
        <v>0.18086933445992948</v>
      </c>
      <c r="J33" s="38">
        <f>VLOOKUP(A33,'FE Shrink'!$T$45:$X$71,5,FALSE)</f>
        <v>0.25965003920369467</v>
      </c>
      <c r="K33" s="38">
        <f t="shared" si="2"/>
        <v>4.6962729783266849E-2</v>
      </c>
      <c r="M33" s="38">
        <f>VLOOKUP(A33,Wald_Parts!$D$2:$I$28,6,FALSE)</f>
        <v>0.30503657369868298</v>
      </c>
      <c r="N33" s="32">
        <f t="shared" si="3"/>
        <v>6</v>
      </c>
    </row>
    <row r="34" spans="1:14" x14ac:dyDescent="0.25">
      <c r="A34" s="42" t="s">
        <v>18</v>
      </c>
      <c r="B34" s="32">
        <f>COUNTIF(Clark!$K$8:$K1215,CONCATENATE($A34,"-",B$27))</f>
        <v>35</v>
      </c>
      <c r="C34" s="32">
        <f>COUNTIF(Clark!$K$8:$K1215,CONCATENATE($A34,"-",C$27))</f>
        <v>40</v>
      </c>
      <c r="D34" s="32">
        <f>COUNTIF(Clark!$K$8:$K1215,CONCATENATE($A34,"-",D$27))</f>
        <v>35</v>
      </c>
      <c r="E34" s="32">
        <f>COUNTIF(Clark!$K$8:$K1215,CONCATENATE($A34,"-",E$27))</f>
        <v>27</v>
      </c>
      <c r="F34" s="32">
        <f t="shared" si="0"/>
        <v>137</v>
      </c>
      <c r="H34" s="39">
        <f>VLOOKUP(A34,Estimates!$C$9:$F$35,4,FALSE)</f>
        <v>14.3622565254569</v>
      </c>
      <c r="I34" s="38">
        <f t="shared" si="1"/>
        <v>0.14173043314372968</v>
      </c>
      <c r="J34" s="38">
        <f>VLOOKUP(A34,'FE Shrink'!$T$45:$X$71,5,FALSE)</f>
        <v>0.3002402473867874</v>
      </c>
      <c r="K34" s="38">
        <f t="shared" si="2"/>
        <v>4.2553180309309935E-2</v>
      </c>
      <c r="M34" s="38">
        <f>VLOOKUP(A34,Wald_Parts!$D$2:$I$28,6,FALSE)</f>
        <v>0.375881287289419</v>
      </c>
      <c r="N34" s="32">
        <f t="shared" si="3"/>
        <v>7</v>
      </c>
    </row>
    <row r="35" spans="1:14" x14ac:dyDescent="0.25">
      <c r="A35" s="42" t="s">
        <v>19</v>
      </c>
      <c r="B35" s="32">
        <f>COUNTIF(Clark!$K$8:$K1209,CONCATENATE($A35,"-",B$27))</f>
        <v>33</v>
      </c>
      <c r="C35" s="32">
        <f>COUNTIF(Clark!$K$8:$K1209,CONCATENATE($A35,"-",C$27))</f>
        <v>30</v>
      </c>
      <c r="D35" s="32">
        <f>COUNTIF(Clark!$K$8:$K1209,CONCATENATE($A35,"-",D$27))</f>
        <v>22</v>
      </c>
      <c r="E35" s="32">
        <f>COUNTIF(Clark!$K$8:$K1209,CONCATENATE($A35,"-",E$27))</f>
        <v>26</v>
      </c>
      <c r="F35" s="32">
        <f t="shared" si="0"/>
        <v>111</v>
      </c>
      <c r="H35" s="39">
        <f>VLOOKUP(A35,Estimates!$C$9:$F$35,4,FALSE)</f>
        <v>14.353660016448901</v>
      </c>
      <c r="I35" s="38">
        <f t="shared" si="1"/>
        <v>0.13313392413573055</v>
      </c>
      <c r="J35" s="38">
        <f>VLOOKUP(A35,'FE Shrink'!$T$45:$X$71,5,FALSE)</f>
        <v>0.33970854410139667</v>
      </c>
      <c r="K35" s="38">
        <f t="shared" si="2"/>
        <v>4.5226731538654821E-2</v>
      </c>
      <c r="M35" s="38">
        <f>VLOOKUP(A35,Wald_Parts!$D$2:$I$28,6,FALSE)</f>
        <v>0.36441468982392999</v>
      </c>
      <c r="N35" s="32">
        <f t="shared" si="3"/>
        <v>8</v>
      </c>
    </row>
    <row r="36" spans="1:14" x14ac:dyDescent="0.25">
      <c r="A36" s="42" t="s">
        <v>11</v>
      </c>
      <c r="B36" s="32">
        <f>COUNTIF(Clark!$K$8:$K1217,CONCATENATE($A36,"-",B$27))</f>
        <v>36</v>
      </c>
      <c r="C36" s="32">
        <f>COUNTIF(Clark!$K$8:$K1217,CONCATENATE($A36,"-",C$27))</f>
        <v>0</v>
      </c>
      <c r="D36" s="32">
        <f>COUNTIF(Clark!$K$8:$K1217,CONCATENATE($A36,"-",D$27))</f>
        <v>0</v>
      </c>
      <c r="E36" s="32">
        <f>COUNTIF(Clark!$K$8:$K1217,CONCATENATE($A36,"-",E$27))</f>
        <v>0</v>
      </c>
      <c r="F36" s="32">
        <f t="shared" si="0"/>
        <v>36</v>
      </c>
      <c r="H36" s="39">
        <f>VLOOKUP(A36,Estimates!$C$9:$F$35,4,FALSE)</f>
        <v>14.339424586394999</v>
      </c>
      <c r="I36" s="38">
        <f t="shared" si="1"/>
        <v>0.1188984940818294</v>
      </c>
      <c r="J36" s="38">
        <f>VLOOKUP(A36,'FE Shrink'!$T$45:$X$71,5,FALSE)</f>
        <v>0.29099059544579875</v>
      </c>
      <c r="K36" s="38">
        <f t="shared" si="2"/>
        <v>3.4598343590480314E-2</v>
      </c>
      <c r="M36" s="38">
        <f>VLOOKUP(A36,Wald_Parts!$D$2:$I$28,6,FALSE)</f>
        <v>0.46709180222583702</v>
      </c>
      <c r="N36" s="32">
        <f t="shared" si="3"/>
        <v>9</v>
      </c>
    </row>
    <row r="37" spans="1:14" x14ac:dyDescent="0.25">
      <c r="A37" s="42" t="s">
        <v>12</v>
      </c>
      <c r="B37" s="32">
        <f>COUNTIF(Clark!$K$8:$K1229,CONCATENATE($A37,"-",B$27))</f>
        <v>44</v>
      </c>
      <c r="C37" s="32">
        <f>COUNTIF(Clark!$K$8:$K1229,CONCATENATE($A37,"-",C$27))</f>
        <v>8</v>
      </c>
      <c r="D37" s="32">
        <f>COUNTIF(Clark!$K$8:$K1229,CONCATENATE($A37,"-",D$27))</f>
        <v>22</v>
      </c>
      <c r="E37" s="32">
        <f>COUNTIF(Clark!$K$8:$K1229,CONCATENATE($A37,"-",E$27))</f>
        <v>13</v>
      </c>
      <c r="F37" s="32">
        <f t="shared" si="0"/>
        <v>87</v>
      </c>
      <c r="H37" s="39">
        <f>VLOOKUP(A37,Estimates!$C$9:$F$35,4,FALSE)</f>
        <v>14.3167892993254</v>
      </c>
      <c r="I37" s="38">
        <f t="shared" si="1"/>
        <v>9.6263207012230012E-2</v>
      </c>
      <c r="J37" s="38">
        <f>VLOOKUP(A37,'FE Shrink'!$T$45:$X$71,5,FALSE)</f>
        <v>0.21870164855396415</v>
      </c>
      <c r="K37" s="38">
        <f t="shared" si="2"/>
        <v>2.1052922068666227E-2</v>
      </c>
      <c r="M37" s="38">
        <f>VLOOKUP(A37,Wald_Parts!$D$2:$I$28,6,FALSE)</f>
        <v>0.62452390907321897</v>
      </c>
      <c r="N37" s="32">
        <f t="shared" si="3"/>
        <v>10</v>
      </c>
    </row>
    <row r="38" spans="1:14" x14ac:dyDescent="0.25">
      <c r="A38" s="42" t="s">
        <v>58</v>
      </c>
      <c r="B38" s="32">
        <f>COUNTIF(Clark!$K$8:$K1221,CONCATENATE($A38,"-",B$27))</f>
        <v>0</v>
      </c>
      <c r="C38" s="32">
        <f>COUNTIF(Clark!$K$8:$K1221,CONCATENATE($A38,"-",C$27))</f>
        <v>0</v>
      </c>
      <c r="D38" s="32">
        <f>COUNTIF(Clark!$K$8:$K1221,CONCATENATE($A38,"-",D$27))</f>
        <v>0</v>
      </c>
      <c r="E38" s="32">
        <f>COUNTIF(Clark!$K$8:$K1221,CONCATENATE($A38,"-",E$27))</f>
        <v>0</v>
      </c>
      <c r="F38" s="32">
        <f t="shared" si="0"/>
        <v>0</v>
      </c>
      <c r="H38" s="39">
        <f>VLOOKUP(A38,Estimates!$C$9:$F$35,4,FALSE)</f>
        <v>14.305653799228599</v>
      </c>
      <c r="I38" s="38">
        <f t="shared" si="1"/>
        <v>8.5127706915429258E-2</v>
      </c>
      <c r="J38" s="38">
        <f>VLOOKUP(A38,'FE Shrink'!$T$45:$X$71,5,FALSE)</f>
        <v>0.26673157347749044</v>
      </c>
      <c r="K38" s="38">
        <f t="shared" si="2"/>
        <v>2.270624721208309E-2</v>
      </c>
      <c r="M38" s="38">
        <f>VLOOKUP(A38,Wald_Parts!$D$2:$I$28,6,FALSE)</f>
        <v>0.62319707932188495</v>
      </c>
      <c r="N38" s="32">
        <f t="shared" si="3"/>
        <v>11</v>
      </c>
    </row>
    <row r="39" spans="1:14" x14ac:dyDescent="0.25">
      <c r="A39" s="42" t="s">
        <v>16</v>
      </c>
      <c r="B39" s="32">
        <f>COUNTIF(Clark!$K$8:$K1208,CONCATENATE($A39,"-",B$27))</f>
        <v>47</v>
      </c>
      <c r="C39" s="32">
        <f>COUNTIF(Clark!$K$8:$K1208,CONCATENATE($A39,"-",C$27))</f>
        <v>24</v>
      </c>
      <c r="D39" s="32">
        <f>COUNTIF(Clark!$K$8:$K1208,CONCATENATE($A39,"-",D$27))</f>
        <v>0</v>
      </c>
      <c r="E39" s="32">
        <f>COUNTIF(Clark!$K$8:$K1208,CONCATENATE($A39,"-",E$27))</f>
        <v>0</v>
      </c>
      <c r="F39" s="32">
        <f t="shared" si="0"/>
        <v>71</v>
      </c>
      <c r="H39" s="39">
        <f>VLOOKUP(A39,Estimates!$C$9:$F$35,4,FALSE)</f>
        <v>14.287751232001201</v>
      </c>
      <c r="I39" s="38">
        <f t="shared" si="1"/>
        <v>6.7225139688030566E-2</v>
      </c>
      <c r="J39" s="38">
        <f>VLOOKUP(A39,'FE Shrink'!$T$45:$X$71,5,FALSE)</f>
        <v>0.36720189676171422</v>
      </c>
      <c r="K39" s="38">
        <f t="shared" si="2"/>
        <v>2.4685198803516016E-2</v>
      </c>
      <c r="M39" s="38">
        <f>VLOOKUP(A39,Wald_Parts!$D$2:$I$28,6,FALSE)</f>
        <v>0.62781455780863904</v>
      </c>
      <c r="N39" s="32">
        <f t="shared" si="3"/>
        <v>12</v>
      </c>
    </row>
    <row r="40" spans="1:14" x14ac:dyDescent="0.25">
      <c r="A40" s="42" t="s">
        <v>50</v>
      </c>
      <c r="B40" s="32">
        <f>COUNTIF(Clark!$K$8:$K1210,CONCATENATE($A40,"-",B$27))</f>
        <v>0</v>
      </c>
      <c r="C40" s="32">
        <f>COUNTIF(Clark!$K$8:$K1210,CONCATENATE($A40,"-",C$27))</f>
        <v>0</v>
      </c>
      <c r="D40" s="32">
        <f>COUNTIF(Clark!$K$8:$K1210,CONCATENATE($A40,"-",D$27))</f>
        <v>0</v>
      </c>
      <c r="E40" s="32">
        <f>COUNTIF(Clark!$K$8:$K1210,CONCATENATE($A40,"-",E$27))</f>
        <v>0</v>
      </c>
      <c r="F40" s="32">
        <f t="shared" si="0"/>
        <v>0</v>
      </c>
      <c r="H40" s="39">
        <f>VLOOKUP(A40,Estimates!$C$9:$F$35,4,FALSE)</f>
        <v>14.2757516224691</v>
      </c>
      <c r="I40" s="38">
        <f t="shared" si="1"/>
        <v>5.5225530155929903E-2</v>
      </c>
      <c r="J40" s="38">
        <f>VLOOKUP(A40,'FE Shrink'!$T$45:$X$71,5,FALSE)</f>
        <v>0.32735695142598903</v>
      </c>
      <c r="K40" s="38">
        <f t="shared" si="2"/>
        <v>1.8078461192729236E-2</v>
      </c>
      <c r="M40" s="38">
        <f>VLOOKUP(A40,Wald_Parts!$D$2:$I$28,6,FALSE)</f>
        <v>0.71404915786517298</v>
      </c>
      <c r="N40" s="32">
        <f t="shared" si="3"/>
        <v>13</v>
      </c>
    </row>
    <row r="41" spans="1:14" x14ac:dyDescent="0.25">
      <c r="A41" s="42" t="s">
        <v>106</v>
      </c>
      <c r="B41" s="32">
        <f>COUNTIF(Clark!$K$8:$K1234,CONCATENATE($A41,"-",B$27))</f>
        <v>0</v>
      </c>
      <c r="C41" s="32">
        <f>COUNTIF(Clark!$K$8:$K1234,CONCATENATE($A41,"-",C$27))</f>
        <v>0</v>
      </c>
      <c r="D41" s="32">
        <f>COUNTIF(Clark!$K$8:$K1234,CONCATENATE($A41,"-",D$27))</f>
        <v>0</v>
      </c>
      <c r="E41" s="32">
        <f>COUNTIF(Clark!$K$8:$K1234,CONCATENATE($A41,"-",E$27))</f>
        <v>0</v>
      </c>
      <c r="F41" s="32">
        <f t="shared" si="0"/>
        <v>0</v>
      </c>
      <c r="H41" s="39">
        <f>VLOOKUP(A41,Estimates!$C$9:$F$35,4,FALSE)</f>
        <v>14.2677021580425</v>
      </c>
      <c r="I41" s="38">
        <f t="shared" si="1"/>
        <v>4.7176065729329864E-2</v>
      </c>
      <c r="J41" s="38">
        <f>VLOOKUP(A41,'FE Shrink'!$T$45:$X$71,5,FALSE)</f>
        <v>0.18642099672388693</v>
      </c>
      <c r="K41" s="38">
        <f t="shared" si="2"/>
        <v>8.7946091947732775E-3</v>
      </c>
      <c r="M41" s="38">
        <f>VLOOKUP(A41,Wald_Parts!$D$2:$I$28,6,FALSE)</f>
        <v>0.82775610770409502</v>
      </c>
      <c r="N41" s="32">
        <f t="shared" si="3"/>
        <v>14</v>
      </c>
    </row>
    <row r="42" spans="1:14" x14ac:dyDescent="0.25">
      <c r="A42" s="42" t="s">
        <v>83</v>
      </c>
      <c r="B42" s="32">
        <f>COUNTIF(Clark!$K$8:$K1222,CONCATENATE($A42,"-",B$27))</f>
        <v>0</v>
      </c>
      <c r="C42" s="32">
        <f>COUNTIF(Clark!$K$8:$K1222,CONCATENATE($A42,"-",C$27))</f>
        <v>0</v>
      </c>
      <c r="D42" s="32">
        <f>COUNTIF(Clark!$K$8:$K1222,CONCATENATE($A42,"-",D$27))</f>
        <v>0</v>
      </c>
      <c r="E42" s="32">
        <f>COUNTIF(Clark!$K$8:$K1222,CONCATENATE($A42,"-",E$27))</f>
        <v>0</v>
      </c>
      <c r="F42" s="32">
        <f t="shared" si="0"/>
        <v>0</v>
      </c>
      <c r="H42" s="39">
        <f>VLOOKUP(A42,Estimates!$C$9:$F$35,4,FALSE)</f>
        <v>14.2217712704481</v>
      </c>
      <c r="I42" s="38">
        <f t="shared" si="1"/>
        <v>1.2451781349298585E-3</v>
      </c>
      <c r="J42" s="38">
        <f>VLOOKUP(A42,'FE Shrink'!$T$45:$X$71,5,FALSE)</f>
        <v>0.26201118229250359</v>
      </c>
      <c r="K42" s="38">
        <f t="shared" si="2"/>
        <v>3.262505952977468E-4</v>
      </c>
      <c r="M42" s="38">
        <f>VLOOKUP(A42,Wald_Parts!$D$2:$I$28,6,FALSE)</f>
        <v>0.99433258481407905</v>
      </c>
      <c r="N42" s="32">
        <f t="shared" si="3"/>
        <v>15</v>
      </c>
    </row>
    <row r="43" spans="1:14" x14ac:dyDescent="0.25">
      <c r="A43" s="42" t="s">
        <v>26</v>
      </c>
      <c r="B43" s="32">
        <f>COUNTIF(Clark!$K$8:$K1231,CONCATENATE($A43,"-",B$27))</f>
        <v>10</v>
      </c>
      <c r="C43" s="32">
        <f>COUNTIF(Clark!$K$8:$K1231,CONCATENATE($A43,"-",C$27))</f>
        <v>0</v>
      </c>
      <c r="D43" s="32">
        <f>COUNTIF(Clark!$K$8:$K1231,CONCATENATE($A43,"-",D$27))</f>
        <v>0</v>
      </c>
      <c r="E43" s="32">
        <f>COUNTIF(Clark!$K$8:$K1231,CONCATENATE($A43,"-",E$27))</f>
        <v>0</v>
      </c>
      <c r="F43" s="32">
        <f t="shared" si="0"/>
        <v>10</v>
      </c>
      <c r="H43" s="39">
        <f>VLOOKUP(A43,Estimates!$C$9:$F$35,4,FALSE)</f>
        <v>14.1572163169644</v>
      </c>
      <c r="I43" s="38">
        <f t="shared" si="1"/>
        <v>-6.3309775348770359E-2</v>
      </c>
      <c r="J43" s="38">
        <f>VLOOKUP(A43,'FE Shrink'!$T$45:$X$71,5,FALSE)</f>
        <v>0.20167366344093651</v>
      </c>
      <c r="K43" s="38">
        <f t="shared" si="2"/>
        <v>-1.2767914326209212E-2</v>
      </c>
      <c r="M43" s="38">
        <f>VLOOKUP(A43,Wald_Parts!$D$2:$I$28,6,FALSE)</f>
        <v>0.75943558327388005</v>
      </c>
      <c r="N43" s="32">
        <f t="shared" si="3"/>
        <v>16</v>
      </c>
    </row>
    <row r="44" spans="1:14" x14ac:dyDescent="0.25">
      <c r="A44" s="42" t="s">
        <v>15</v>
      </c>
      <c r="B44" s="32">
        <f>COUNTIF(Clark!$K$8:$K1230,CONCATENATE($A44,"-",B$27))</f>
        <v>42</v>
      </c>
      <c r="C44" s="32">
        <f>COUNTIF(Clark!$K$8:$K1230,CONCATENATE($A44,"-",C$27))</f>
        <v>27</v>
      </c>
      <c r="D44" s="32">
        <f>COUNTIF(Clark!$K$8:$K1230,CONCATENATE($A44,"-",D$27))</f>
        <v>32</v>
      </c>
      <c r="E44" s="32">
        <f>COUNTIF(Clark!$K$8:$K1230,CONCATENATE($A44,"-",E$27))</f>
        <v>18</v>
      </c>
      <c r="F44" s="32">
        <f t="shared" si="0"/>
        <v>119</v>
      </c>
      <c r="H44" s="39">
        <f>VLOOKUP(A44,Estimates!$C$9:$F$35,4,FALSE)</f>
        <v>14.147682535327601</v>
      </c>
      <c r="I44" s="38">
        <f t="shared" si="1"/>
        <v>-7.2843556985569435E-2</v>
      </c>
      <c r="J44" s="38">
        <f>VLOOKUP(A44,'FE Shrink'!$T$45:$X$71,5,FALSE)</f>
        <v>0.21261018162231049</v>
      </c>
      <c r="K44" s="38">
        <f t="shared" si="2"/>
        <v>-1.5487281880717041E-2</v>
      </c>
      <c r="M44" s="38">
        <f>VLOOKUP(A44,Wald_Parts!$D$2:$I$28,6,FALSE)</f>
        <v>0.71589902246394599</v>
      </c>
      <c r="N44" s="32">
        <f t="shared" si="3"/>
        <v>17</v>
      </c>
    </row>
    <row r="45" spans="1:14" x14ac:dyDescent="0.25">
      <c r="A45" s="42" t="s">
        <v>25</v>
      </c>
      <c r="B45" s="32">
        <f>COUNTIF(Clark!$K$8:$K1220,CONCATENATE($A45,"-",B$27))</f>
        <v>14</v>
      </c>
      <c r="C45" s="32">
        <f>COUNTIF(Clark!$K$8:$K1220,CONCATENATE($A45,"-",C$27))</f>
        <v>25</v>
      </c>
      <c r="D45" s="32">
        <f>COUNTIF(Clark!$K$8:$K1220,CONCATENATE($A45,"-",D$27))</f>
        <v>26</v>
      </c>
      <c r="E45" s="32">
        <f>COUNTIF(Clark!$K$8:$K1220,CONCATENATE($A45,"-",E$27))</f>
        <v>32</v>
      </c>
      <c r="F45" s="32">
        <f t="shared" si="0"/>
        <v>97</v>
      </c>
      <c r="H45" s="39">
        <f>VLOOKUP(A45,Estimates!$C$9:$F$35,4,FALSE)</f>
        <v>14.134620300122601</v>
      </c>
      <c r="I45" s="38">
        <f t="shared" si="1"/>
        <v>-8.5905792190569485E-2</v>
      </c>
      <c r="J45" s="38">
        <f>VLOOKUP(A45,'FE Shrink'!$T$45:$X$71,5,FALSE)</f>
        <v>0.27523149105522066</v>
      </c>
      <c r="K45" s="38">
        <f t="shared" si="2"/>
        <v>-2.364397927489037E-2</v>
      </c>
      <c r="M45" s="38">
        <f>VLOOKUP(A45,Wald_Parts!$D$2:$I$28,6,FALSE)</f>
        <v>0.61272242313496905</v>
      </c>
      <c r="N45" s="32">
        <f t="shared" si="3"/>
        <v>18</v>
      </c>
    </row>
    <row r="46" spans="1:14" x14ac:dyDescent="0.25">
      <c r="A46" s="42" t="s">
        <v>13</v>
      </c>
      <c r="B46" s="32">
        <f>COUNTIF(Clark!$K$8:$K1225,CONCATENATE($A46,"-",B$27))</f>
        <v>26</v>
      </c>
      <c r="C46" s="32">
        <f>COUNTIF(Clark!$K$8:$K1225,CONCATENATE($A46,"-",C$27))</f>
        <v>23</v>
      </c>
      <c r="D46" s="32">
        <f>COUNTIF(Clark!$K$8:$K1225,CONCATENATE($A46,"-",D$27))</f>
        <v>24</v>
      </c>
      <c r="E46" s="32">
        <f>COUNTIF(Clark!$K$8:$K1225,CONCATENATE($A46,"-",E$27))</f>
        <v>10</v>
      </c>
      <c r="F46" s="32">
        <f t="shared" si="0"/>
        <v>83</v>
      </c>
      <c r="H46" s="39">
        <f>VLOOKUP(A46,Estimates!$C$9:$F$35,4,FALSE)</f>
        <v>14.1050498850661</v>
      </c>
      <c r="I46" s="38">
        <f t="shared" si="1"/>
        <v>-0.11547620724707031</v>
      </c>
      <c r="J46" s="38">
        <f>VLOOKUP(A46,'FE Shrink'!$T$45:$X$71,5,FALSE)</f>
        <v>0.23824210209882102</v>
      </c>
      <c r="K46" s="38">
        <f t="shared" si="2"/>
        <v>-2.7511294356941138E-2</v>
      </c>
      <c r="M46" s="38">
        <f>VLOOKUP(A46,Wald_Parts!$D$2:$I$28,6,FALSE)</f>
        <v>0.53553080204343595</v>
      </c>
      <c r="N46" s="32">
        <f t="shared" si="3"/>
        <v>19</v>
      </c>
    </row>
    <row r="47" spans="1:14" x14ac:dyDescent="0.25">
      <c r="A47" s="42" t="s">
        <v>80</v>
      </c>
      <c r="B47" s="32">
        <f>COUNTIF(Clark!$K$8:$K1219,CONCATENATE($A47,"-",B$27))</f>
        <v>0</v>
      </c>
      <c r="C47" s="32">
        <f>COUNTIF(Clark!$K$8:$K1219,CONCATENATE($A47,"-",C$27))</f>
        <v>0</v>
      </c>
      <c r="D47" s="32">
        <f>COUNTIF(Clark!$K$8:$K1219,CONCATENATE($A47,"-",D$27))</f>
        <v>0</v>
      </c>
      <c r="E47" s="32">
        <f>COUNTIF(Clark!$K$8:$K1219,CONCATENATE($A47,"-",E$27))</f>
        <v>0</v>
      </c>
      <c r="F47" s="32">
        <f t="shared" si="0"/>
        <v>0</v>
      </c>
      <c r="H47" s="39">
        <f>VLOOKUP(A47,Estimates!$C$9:$F$35,4,FALSE)</f>
        <v>14.0487157200778</v>
      </c>
      <c r="I47" s="38">
        <f t="shared" si="1"/>
        <v>-0.17181037223537032</v>
      </c>
      <c r="J47" s="38">
        <f>VLOOKUP(A47,'FE Shrink'!$T$45:$X$71,5,FALSE)</f>
        <v>0.27799105086180326</v>
      </c>
      <c r="K47" s="38">
        <f t="shared" si="2"/>
        <v>-4.7761745926668181E-2</v>
      </c>
      <c r="M47" s="38">
        <f>VLOOKUP(A47,Wald_Parts!$D$2:$I$28,6,FALSE)</f>
        <v>0.308150434283195</v>
      </c>
      <c r="N47" s="32">
        <f t="shared" si="3"/>
        <v>20</v>
      </c>
    </row>
    <row r="48" spans="1:14" x14ac:dyDescent="0.25">
      <c r="A48" s="42" t="s">
        <v>20</v>
      </c>
      <c r="B48" s="32">
        <f>COUNTIF(Clark!$K$8:$K1216,CONCATENATE($A48,"-",B$27))</f>
        <v>24</v>
      </c>
      <c r="C48" s="32">
        <f>COUNTIF(Clark!$K$8:$K1216,CONCATENATE($A48,"-",C$27))</f>
        <v>28</v>
      </c>
      <c r="D48" s="32">
        <f>COUNTIF(Clark!$K$8:$K1216,CONCATENATE($A48,"-",D$27))</f>
        <v>0</v>
      </c>
      <c r="E48" s="32">
        <f>COUNTIF(Clark!$K$8:$K1216,CONCATENATE($A48,"-",E$27))</f>
        <v>0</v>
      </c>
      <c r="F48" s="32">
        <f t="shared" si="0"/>
        <v>52</v>
      </c>
      <c r="H48" s="39">
        <f>VLOOKUP(A48,Estimates!$C$9:$F$35,4,FALSE)</f>
        <v>14.0429691531816</v>
      </c>
      <c r="I48" s="38">
        <f t="shared" si="1"/>
        <v>-0.17755693913156989</v>
      </c>
      <c r="J48" s="38">
        <f>VLOOKUP(A48,'FE Shrink'!$T$45:$X$71,5,FALSE)</f>
        <v>0.29844852226887719</v>
      </c>
      <c r="K48" s="38">
        <f t="shared" si="2"/>
        <v>-5.2991606102402007E-2</v>
      </c>
      <c r="M48" s="38">
        <f>VLOOKUP(A48,Wald_Parts!$D$2:$I$28,6,FALSE)</f>
        <v>0.26923657210886998</v>
      </c>
      <c r="N48" s="32">
        <f t="shared" si="3"/>
        <v>21</v>
      </c>
    </row>
    <row r="49" spans="1:14" x14ac:dyDescent="0.25">
      <c r="A49" s="42" t="s">
        <v>14</v>
      </c>
      <c r="B49" s="32">
        <f>COUNTIF(Clark!$K$8:$K1212,CONCATENATE($A49,"-",B$27))</f>
        <v>26</v>
      </c>
      <c r="C49" s="32">
        <f>COUNTIF(Clark!$K$8:$K1212,CONCATENATE($A49,"-",C$27))</f>
        <v>32</v>
      </c>
      <c r="D49" s="32">
        <f>COUNTIF(Clark!$K$8:$K1212,CONCATENATE($A49,"-",D$27))</f>
        <v>4</v>
      </c>
      <c r="E49" s="32">
        <f>COUNTIF(Clark!$K$8:$K1212,CONCATENATE($A49,"-",E$27))</f>
        <v>0</v>
      </c>
      <c r="F49" s="32">
        <f t="shared" si="0"/>
        <v>62</v>
      </c>
      <c r="H49" s="39">
        <f>VLOOKUP(A49,Estimates!$C$9:$F$35,4,FALSE)</f>
        <v>14.013340910655099</v>
      </c>
      <c r="I49" s="38">
        <f t="shared" si="1"/>
        <v>-0.20718518165807076</v>
      </c>
      <c r="J49" s="38">
        <f>VLOOKUP(A49,'FE Shrink'!$T$45:$X$71,5,FALSE)</f>
        <v>0.32215567825516406</v>
      </c>
      <c r="K49" s="38">
        <f t="shared" si="2"/>
        <v>-6.6745882721475164E-2</v>
      </c>
      <c r="M49" s="38">
        <f>VLOOKUP(A49,Wald_Parts!$D$2:$I$28,6,FALSE)</f>
        <v>0.17406912337104999</v>
      </c>
      <c r="N49" s="32">
        <f t="shared" si="3"/>
        <v>22</v>
      </c>
    </row>
    <row r="50" spans="1:14" x14ac:dyDescent="0.25">
      <c r="A50" s="42" t="s">
        <v>24</v>
      </c>
      <c r="B50" s="32">
        <f>COUNTIF(Clark!$K$8:$K1213,CONCATENATE($A50,"-",B$27))</f>
        <v>8</v>
      </c>
      <c r="C50" s="32">
        <f>COUNTIF(Clark!$K$8:$K1213,CONCATENATE($A50,"-",C$27))</f>
        <v>0</v>
      </c>
      <c r="D50" s="32">
        <f>COUNTIF(Clark!$K$8:$K1213,CONCATENATE($A50,"-",D$27))</f>
        <v>0</v>
      </c>
      <c r="E50" s="32">
        <f>COUNTIF(Clark!$K$8:$K1213,CONCATENATE($A50,"-",E$27))</f>
        <v>0</v>
      </c>
      <c r="F50" s="32">
        <f t="shared" si="0"/>
        <v>8</v>
      </c>
      <c r="H50" s="39">
        <f>VLOOKUP(A50,Estimates!$C$9:$F$35,4,FALSE)</f>
        <v>14.003002846446201</v>
      </c>
      <c r="I50" s="38">
        <f t="shared" si="1"/>
        <v>-0.21752324586696936</v>
      </c>
      <c r="J50" s="38">
        <f>VLOOKUP(A50,'FE Shrink'!$T$45:$X$71,5,FALSE)</f>
        <v>0.313540223059325</v>
      </c>
      <c r="K50" s="38">
        <f t="shared" si="2"/>
        <v>-6.8202287029717965E-2</v>
      </c>
      <c r="M50" s="38">
        <f>VLOOKUP(A50,Wald_Parts!$D$2:$I$28,6,FALSE)</f>
        <v>0.161428594626323</v>
      </c>
      <c r="N50" s="32">
        <f t="shared" si="3"/>
        <v>23</v>
      </c>
    </row>
    <row r="51" spans="1:14" x14ac:dyDescent="0.25">
      <c r="A51" s="42" t="s">
        <v>55</v>
      </c>
      <c r="B51" s="32">
        <f>COUNTIF(Clark!$K$8:$K1214,CONCATENATE($A51,"-",B$27))</f>
        <v>0</v>
      </c>
      <c r="C51" s="32">
        <f>COUNTIF(Clark!$K$8:$K1214,CONCATENATE($A51,"-",C$27))</f>
        <v>0</v>
      </c>
      <c r="D51" s="32">
        <f>COUNTIF(Clark!$K$8:$K1214,CONCATENATE($A51,"-",D$27))</f>
        <v>0</v>
      </c>
      <c r="E51" s="32">
        <f>COUNTIF(Clark!$K$8:$K1214,CONCATENATE($A51,"-",E$27))</f>
        <v>0</v>
      </c>
      <c r="F51" s="32">
        <f t="shared" si="0"/>
        <v>0</v>
      </c>
      <c r="H51" s="39">
        <f>VLOOKUP(A51,Estimates!$C$9:$F$35,4,FALSE)</f>
        <v>13.9704291414228</v>
      </c>
      <c r="I51" s="38">
        <f t="shared" si="1"/>
        <v>-0.2500969508903701</v>
      </c>
      <c r="J51" s="38">
        <f>VLOOKUP(A51,'FE Shrink'!$T$45:$X$71,5,FALSE)</f>
        <v>0.31231861856301141</v>
      </c>
      <c r="K51" s="38">
        <f t="shared" si="2"/>
        <v>-7.8109934208901693E-2</v>
      </c>
      <c r="M51" s="38">
        <f>VLOOKUP(A51,Wald_Parts!$D$2:$I$28,6,FALSE)</f>
        <v>0.10835908791213</v>
      </c>
      <c r="N51" s="32">
        <f t="shared" si="3"/>
        <v>24</v>
      </c>
    </row>
    <row r="52" spans="1:14" x14ac:dyDescent="0.25">
      <c r="A52" s="42" t="s">
        <v>72</v>
      </c>
      <c r="B52" s="32">
        <f>COUNTIF(Clark!$K$8:$K1224,CONCATENATE($A52,"-",B$27))</f>
        <v>0</v>
      </c>
      <c r="C52" s="32">
        <f>COUNTIF(Clark!$K$8:$K1224,CONCATENATE($A52,"-",C$27))</f>
        <v>0</v>
      </c>
      <c r="D52" s="32">
        <f>COUNTIF(Clark!$K$8:$K1224,CONCATENATE($A52,"-",D$27))</f>
        <v>0</v>
      </c>
      <c r="E52" s="32">
        <f>COUNTIF(Clark!$K$8:$K1224,CONCATENATE($A52,"-",E$27))</f>
        <v>0</v>
      </c>
      <c r="F52" s="32">
        <f t="shared" si="0"/>
        <v>0</v>
      </c>
      <c r="H52" s="39">
        <f>VLOOKUP(A52,Estimates!$C$9:$F$35,4,FALSE)</f>
        <v>13.944905818875901</v>
      </c>
      <c r="I52" s="38">
        <f t="shared" si="1"/>
        <v>-0.27562027343726925</v>
      </c>
      <c r="J52" s="38">
        <f>VLOOKUP(A52,'FE Shrink'!$T$45:$X$71,5,FALSE)</f>
        <v>0.24704237486238498</v>
      </c>
      <c r="K52" s="38">
        <f t="shared" si="2"/>
        <v>-6.8089886910162919E-2</v>
      </c>
      <c r="M52" s="38">
        <f>VLOOKUP(A52,Wald_Parts!$D$2:$I$28,6,FALSE)</f>
        <v>0.13015211167455501</v>
      </c>
      <c r="N52" s="32">
        <f t="shared" si="3"/>
        <v>25</v>
      </c>
    </row>
    <row r="53" spans="1:14" x14ac:dyDescent="0.25">
      <c r="A53" s="42" t="s">
        <v>75</v>
      </c>
      <c r="B53" s="32">
        <f>COUNTIF(Clark!$K$8:$K1211,CONCATENATE($A53,"-",B$27))</f>
        <v>0</v>
      </c>
      <c r="C53" s="32">
        <f>COUNTIF(Clark!$K$8:$K1211,CONCATENATE($A53,"-",C$27))</f>
        <v>0</v>
      </c>
      <c r="D53" s="32">
        <f>COUNTIF(Clark!$K$8:$K1211,CONCATENATE($A53,"-",D$27))</f>
        <v>0</v>
      </c>
      <c r="E53" s="32">
        <f>COUNTIF(Clark!$K$8:$K1211,CONCATENATE($A53,"-",E$27))</f>
        <v>0</v>
      </c>
      <c r="F53" s="32">
        <f t="shared" si="0"/>
        <v>0</v>
      </c>
      <c r="H53" s="39">
        <f>VLOOKUP(A53,Estimates!$C$9:$F$35,4,FALSE)</f>
        <v>13.8978614787741</v>
      </c>
      <c r="I53" s="43">
        <f t="shared" si="1"/>
        <v>-0.32266461353906983</v>
      </c>
      <c r="J53" s="38">
        <f>VLOOKUP(A53,'FE Shrink'!$T$45:$X$71,5,FALSE)</f>
        <v>0.32331625281805521</v>
      </c>
      <c r="K53" s="38">
        <f t="shared" si="2"/>
        <v>-0.10432271376643798</v>
      </c>
      <c r="M53" s="38">
        <f>VLOOKUP(A53,Wald_Parts!$D$2:$I$28,6,FALSE)</f>
        <v>3.3820006843203798E-2</v>
      </c>
      <c r="N53" s="32">
        <f t="shared" si="3"/>
        <v>26</v>
      </c>
    </row>
    <row r="54" spans="1:14" x14ac:dyDescent="0.25">
      <c r="A54" s="42" t="s">
        <v>21</v>
      </c>
      <c r="B54" s="32">
        <f>COUNTIF(Clark!$K$8:$K1226,CONCATENATE($A54,"-",B$27))</f>
        <v>39</v>
      </c>
      <c r="C54" s="32">
        <f>COUNTIF(Clark!$K$8:$K1226,CONCATENATE($A54,"-",C$27))</f>
        <v>0</v>
      </c>
      <c r="D54" s="32">
        <f>COUNTIF(Clark!$K$8:$K1226,CONCATENATE($A54,"-",D$27))</f>
        <v>0</v>
      </c>
      <c r="E54" s="32">
        <f>COUNTIF(Clark!$K$8:$K1226,CONCATENATE($A54,"-",E$27))</f>
        <v>0</v>
      </c>
      <c r="F54" s="32">
        <f t="shared" si="0"/>
        <v>39</v>
      </c>
      <c r="H54" s="39">
        <f>VLOOKUP(A54,Estimates!$C$9:$F$35,4,FALSE)</f>
        <v>13.801326117671699</v>
      </c>
      <c r="I54" s="43">
        <f t="shared" si="1"/>
        <v>-0.41919997464147052</v>
      </c>
      <c r="J54" s="38">
        <f>VLOOKUP(A54,'FE Shrink'!$T$45:$X$71,5,FALSE)</f>
        <v>0.22880164096327238</v>
      </c>
      <c r="K54" s="38">
        <f t="shared" si="2"/>
        <v>-9.5913642089730619E-2</v>
      </c>
      <c r="M54" s="38">
        <f>VLOOKUP(A54,Wald_Parts!$D$2:$I$28,6,FALSE)</f>
        <v>2.8347456182644799E-2</v>
      </c>
      <c r="N54" s="32">
        <f t="shared" si="3"/>
        <v>27</v>
      </c>
    </row>
    <row r="56" spans="1:14" x14ac:dyDescent="0.25">
      <c r="H56" s="44" t="s">
        <v>241</v>
      </c>
      <c r="I56" s="38">
        <f>MAX(I28:I54)</f>
        <v>0.40462570155533051</v>
      </c>
      <c r="J56" s="38">
        <f t="shared" ref="J56:K56" si="4">MAX(J28:J54)</f>
        <v>0.36720189676171422</v>
      </c>
      <c r="K56" s="38">
        <f t="shared" si="4"/>
        <v>7.7660408107303472E-2</v>
      </c>
    </row>
    <row r="57" spans="1:14" x14ac:dyDescent="0.25">
      <c r="H57" s="44" t="s">
        <v>242</v>
      </c>
      <c r="I57" s="38">
        <f>MIN(I28:I54)</f>
        <v>-0.41919997464147052</v>
      </c>
      <c r="J57" s="38">
        <f t="shared" ref="J57:K57" si="5">MIN(J28:J54)</f>
        <v>0.18642099672388693</v>
      </c>
      <c r="K57" s="38">
        <f t="shared" si="5"/>
        <v>-0.10432271376643798</v>
      </c>
    </row>
  </sheetData>
  <sortState ref="A9:M24">
    <sortCondition descending="1" ref="B9:B24"/>
  </sortState>
  <mergeCells count="3">
    <mergeCell ref="C2:E2"/>
    <mergeCell ref="H2:L2"/>
    <mergeCell ref="B26:F26"/>
  </mergeCells>
  <conditionalFormatting sqref="M28:M54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Forecast_Data</vt:lpstr>
      <vt:lpstr>Estimates</vt:lpstr>
      <vt:lpstr>Wald_Tests</vt:lpstr>
      <vt:lpstr>Wald_Parts</vt:lpstr>
      <vt:lpstr>My Graphs</vt:lpstr>
      <vt:lpstr>Clark</vt:lpstr>
      <vt:lpstr>FE</vt:lpstr>
      <vt:lpstr>FE Shrink</vt:lpstr>
      <vt:lpstr>Tables</vt:lpstr>
      <vt:lpstr>Estimates</vt:lpstr>
      <vt:lpstr>Forecast_Data</vt:lpstr>
      <vt:lpstr>Wald_Parts</vt:lpstr>
      <vt:lpstr>Wald_Tests</vt:lpstr>
    </vt:vector>
  </TitlesOfParts>
  <Company>The University of Chicago Booth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Huizinga, John</dc:creator>
  <cp:lastModifiedBy>Huizinga, John</cp:lastModifiedBy>
  <dcterms:created xsi:type="dcterms:W3CDTF">2016-04-11T17:46:33Z</dcterms:created>
  <dcterms:modified xsi:type="dcterms:W3CDTF">2016-04-27T15:09:18Z</dcterms:modified>
</cp:coreProperties>
</file>