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isf\Desktop\comparative_genomics\project\"/>
    </mc:Choice>
  </mc:AlternateContent>
  <bookViews>
    <workbookView xWindow="0" yWindow="0" windowWidth="16380" windowHeight="7530" tabRatio="993" activeTab="1"/>
  </bookViews>
  <sheets>
    <sheet name="NCBI and Uniprot" sheetId="1" r:id="rId1"/>
    <sheet name="Glimmer evaluation" sheetId="2" r:id="rId2"/>
    <sheet name="Uniprot evaluation" sheetId="3" r:id="rId3"/>
    <sheet name="Sheet4" sheetId="4" r:id="rId4"/>
  </sheets>
  <definedNames>
    <definedName name="_xlchart.v1.0" hidden="1">'Glimmer evaluation'!$I$2:$I$6</definedName>
    <definedName name="_xlchart.v1.1" hidden="1">'Glimmer evaluation'!$J$1</definedName>
    <definedName name="_xlchart.v1.2" hidden="1">'Glimmer evaluation'!$J$2:$J$6</definedName>
  </definedName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7" i="3" l="1"/>
  <c r="K7" i="2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G6" i="3"/>
  <c r="F6" i="3"/>
  <c r="G5" i="3"/>
  <c r="F5" i="3"/>
  <c r="G4" i="3"/>
  <c r="F4" i="3"/>
  <c r="G3" i="3"/>
  <c r="F3" i="3"/>
  <c r="G2" i="3"/>
  <c r="F2" i="3"/>
  <c r="L7" i="1"/>
  <c r="K7" i="1"/>
  <c r="E7" i="1"/>
  <c r="L6" i="1"/>
  <c r="K6" i="1"/>
  <c r="E6" i="1"/>
  <c r="L5" i="1"/>
  <c r="K5" i="1"/>
  <c r="E5" i="1"/>
  <c r="L4" i="1"/>
  <c r="K4" i="1"/>
  <c r="E4" i="1"/>
  <c r="L3" i="1"/>
  <c r="K3" i="1"/>
  <c r="E3" i="1"/>
</calcChain>
</file>

<file path=xl/sharedStrings.xml><?xml version="1.0" encoding="utf-8"?>
<sst xmlns="http://schemas.openxmlformats.org/spreadsheetml/2006/main" count="61" uniqueCount="38">
  <si>
    <t>Pred</t>
  </si>
  <si>
    <t>Evaluation of prediction</t>
  </si>
  <si>
    <t xml:space="preserve">Genome ID </t>
  </si>
  <si>
    <t>Species</t>
  </si>
  <si>
    <t>#Genes</t>
  </si>
  <si>
    <t>Size of genome</t>
  </si>
  <si>
    <t>Gene density(genes/kb)</t>
  </si>
  <si>
    <t>GC value</t>
  </si>
  <si>
    <t>#proteins</t>
  </si>
  <si>
    <t>#predicted genes</t>
  </si>
  <si>
    <t>prediction correlation coefficent</t>
  </si>
  <si>
    <t>True positive prediction</t>
  </si>
  <si>
    <t>specificity</t>
  </si>
  <si>
    <t>Sensitivity</t>
  </si>
  <si>
    <t>Escherichia coli</t>
  </si>
  <si>
    <t>Streptomyces coelicolor</t>
  </si>
  <si>
    <t>Saccharomyces cerevisiae</t>
  </si>
  <si>
    <t>Rubrobacter xylanophilus</t>
  </si>
  <si>
    <t>Spiribacter curvatus</t>
  </si>
  <si>
    <t>sensitivity</t>
  </si>
  <si>
    <t>AC</t>
  </si>
  <si>
    <t>Uniprot protein number</t>
  </si>
  <si>
    <t>Predicted gene number</t>
  </si>
  <si>
    <t>Reciprocal best hit number (TP)</t>
  </si>
  <si>
    <t>FP</t>
  </si>
  <si>
    <t>Specificity</t>
  </si>
  <si>
    <t xml:space="preserve">Saccharomyces cerevisiae ch4 </t>
  </si>
  <si>
    <t>FN</t>
    <phoneticPr fontId="2" type="noConversion"/>
  </si>
  <si>
    <t>F1</t>
    <phoneticPr fontId="2" type="noConversion"/>
  </si>
  <si>
    <t>E. coli</t>
    <phoneticPr fontId="2" type="noConversion"/>
  </si>
  <si>
    <t>S. coelicolor</t>
    <phoneticPr fontId="2" type="noConversion"/>
  </si>
  <si>
    <t>S. cerevisiae ch4</t>
    <phoneticPr fontId="2" type="noConversion"/>
  </si>
  <si>
    <t>R. xylanophilus</t>
    <phoneticPr fontId="2" type="noConversion"/>
  </si>
  <si>
    <t>S. curvatus</t>
    <phoneticPr fontId="2" type="noConversion"/>
  </si>
  <si>
    <t xml:space="preserve">No. of GLIMMER ORF </t>
    <phoneticPr fontId="2" type="noConversion"/>
  </si>
  <si>
    <t>No. of Fumish ORF</t>
    <phoneticPr fontId="2" type="noConversion"/>
  </si>
  <si>
    <t>Ave. GLIMMER length(bp)</t>
    <phoneticPr fontId="2" type="noConversion"/>
  </si>
  <si>
    <t xml:space="preserve">Ave. Fumish length(bp)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</si>
</sst>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TRUE&quot;;&quot;TRUE&quot;;&quot;FALSE&quot;"/>
    <numFmt numFmtId="177" formatCode="0.000"/>
    <numFmt numFmtId="178" formatCode="0.000_ 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77" fontId="0" fillId="0" borderId="0" xfId="0" applyNumberFormat="1" applyAlignment="1">
      <alignment wrapText="1"/>
    </xf>
    <xf numFmtId="0" fontId="1" fillId="0" borderId="0" xfId="0" applyFont="1"/>
    <xf numFmtId="178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630398100118701"/>
          <c:y val="1.9766796224319799E-2"/>
          <c:w val="0.60452471720517498"/>
          <c:h val="0.74125485841199301"/>
        </c:manualLayout>
      </c:layout>
      <c:lineChart>
        <c:grouping val="standard"/>
        <c:varyColors val="1"/>
        <c:ser>
          <c:idx val="0"/>
          <c:order val="0"/>
          <c:tx>
            <c:strRef>
              <c:f>'NCBI and Uniprot'!$E$2</c:f>
              <c:strCache>
                <c:ptCount val="1"/>
                <c:pt idx="0">
                  <c:v>Gene density(genes/kb)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'NCBI and Uniprot'!$B$3:$B$7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'NCBI and Uniprot'!$E$3:$E$7</c:f>
              <c:numCache>
                <c:formatCode>General</c:formatCode>
                <c:ptCount val="5"/>
                <c:pt idx="0">
                  <c:v>0.77219995959051735</c:v>
                </c:pt>
                <c:pt idx="1">
                  <c:v>0.70838507174392928</c:v>
                </c:pt>
                <c:pt idx="2">
                  <c:v>0.50351724585062241</c:v>
                </c:pt>
                <c:pt idx="3">
                  <c:v>0.98472571594427249</c:v>
                </c:pt>
                <c:pt idx="4">
                  <c:v>0.96543069948186533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4-4184-A330-F9C95BCEA4AA}"/>
            </c:ext>
          </c:extLst>
        </c:ser>
        <c:ser>
          <c:idx val="1"/>
          <c:order val="1"/>
          <c:tx>
            <c:strRef>
              <c:f>'NCBI and Uniprot'!$F$2</c:f>
              <c:strCache>
                <c:ptCount val="1"/>
                <c:pt idx="0">
                  <c:v>GC value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'NCBI and Uniprot'!$B$3:$B$7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'NCBI and Uniprot'!$F$3:$F$7</c:f>
              <c:numCache>
                <c:formatCode>General</c:formatCode>
                <c:ptCount val="5"/>
                <c:pt idx="0">
                  <c:v>0.51</c:v>
                </c:pt>
                <c:pt idx="1">
                  <c:v>0.72</c:v>
                </c:pt>
                <c:pt idx="2">
                  <c:v>0.38</c:v>
                </c:pt>
                <c:pt idx="3">
                  <c:v>0.7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4-4184-A330-F9C95BCEA4AA}"/>
            </c:ext>
          </c:extLst>
        </c:ser>
        <c:ser>
          <c:idx val="2"/>
          <c:order val="2"/>
          <c:tx>
            <c:strRef>
              <c:f>'NCBI and Uniprot'!$K$2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'NCBI and Uniprot'!$B$3:$B$7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'NCBI and Uniprot'!$K$3:$K$7</c:f>
              <c:numCache>
                <c:formatCode>General</c:formatCode>
                <c:ptCount val="5"/>
                <c:pt idx="0">
                  <c:v>0.85578483654069093</c:v>
                </c:pt>
                <c:pt idx="1">
                  <c:v>0.51856163497607033</c:v>
                </c:pt>
                <c:pt idx="2">
                  <c:v>0.92457737321196354</c:v>
                </c:pt>
                <c:pt idx="3">
                  <c:v>0.62200191877198596</c:v>
                </c:pt>
                <c:pt idx="4">
                  <c:v>0.78452444922084896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184-A330-F9C95BCEA4AA}"/>
            </c:ext>
          </c:extLst>
        </c:ser>
        <c:ser>
          <c:idx val="3"/>
          <c:order val="3"/>
          <c:tx>
            <c:strRef>
              <c:f>'NCBI and Uniprot'!$L$2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'NCBI and Uniprot'!$B$3:$B$7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'NCBI and Uniprot'!$L$3:$L$7</c:f>
              <c:numCache>
                <c:formatCode>General</c:formatCode>
                <c:ptCount val="5"/>
                <c:pt idx="0">
                  <c:v>0.72671785784603271</c:v>
                </c:pt>
                <c:pt idx="1">
                  <c:v>0.55897936419408811</c:v>
                </c:pt>
                <c:pt idx="2">
                  <c:v>0.98204419889502759</c:v>
                </c:pt>
                <c:pt idx="3">
                  <c:v>0.70014398848092152</c:v>
                </c:pt>
                <c:pt idx="4">
                  <c:v>0.83048919226393625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4-4184-A330-F9C95BCE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830225"/>
        <c:axId val="61494644"/>
      </c:lineChart>
      <c:catAx>
        <c:axId val="508302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61494644"/>
        <c:crosses val="autoZero"/>
        <c:auto val="1"/>
        <c:lblAlgn val="ctr"/>
        <c:lblOffset val="100"/>
        <c:noMultiLvlLbl val="1"/>
      </c:catAx>
      <c:valAx>
        <c:axId val="61494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50830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Gene density and prediction specificity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'NCBI and Uniprot'!$K$2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'NCBI and Uniprot'!$E$3:$E$7</c:f>
              <c:numCache>
                <c:formatCode>General</c:formatCode>
                <c:ptCount val="5"/>
                <c:pt idx="0">
                  <c:v>0.77219995959051735</c:v>
                </c:pt>
                <c:pt idx="1">
                  <c:v>0.70838507174392928</c:v>
                </c:pt>
                <c:pt idx="2">
                  <c:v>0.50351724585062241</c:v>
                </c:pt>
                <c:pt idx="3">
                  <c:v>0.98472571594427249</c:v>
                </c:pt>
                <c:pt idx="4">
                  <c:v>0.96543069948186533</c:v>
                </c:pt>
              </c:numCache>
            </c:numRef>
          </c:xVal>
          <c:yVal>
            <c:numRef>
              <c:f>'NCBI and Uniprot'!$K$3:$K$7</c:f>
              <c:numCache>
                <c:formatCode>General</c:formatCode>
                <c:ptCount val="5"/>
                <c:pt idx="0">
                  <c:v>0.85578483654069093</c:v>
                </c:pt>
                <c:pt idx="1">
                  <c:v>0.51856163497607033</c:v>
                </c:pt>
                <c:pt idx="2">
                  <c:v>0.92457737321196354</c:v>
                </c:pt>
                <c:pt idx="3">
                  <c:v>0.62200191877198596</c:v>
                </c:pt>
                <c:pt idx="4">
                  <c:v>0.78452444922084896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1-4D2E-9283-1340C08C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5430"/>
        <c:axId val="35097683"/>
      </c:scatterChart>
      <c:valAx>
        <c:axId val="652854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 density (genes/kb)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35097683"/>
        <c:crosses val="autoZero"/>
        <c:crossBetween val="midCat"/>
      </c:valAx>
      <c:valAx>
        <c:axId val="35097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Specificity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652854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GC content and prediction specificity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'NCBI and Uniprot'!$K$2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'NCBI and Uniprot'!$F$3:$F$7</c:f>
              <c:numCache>
                <c:formatCode>General</c:formatCode>
                <c:ptCount val="5"/>
                <c:pt idx="0">
                  <c:v>0.51</c:v>
                </c:pt>
                <c:pt idx="1">
                  <c:v>0.72</c:v>
                </c:pt>
                <c:pt idx="2">
                  <c:v>0.38</c:v>
                </c:pt>
                <c:pt idx="3">
                  <c:v>0.7</c:v>
                </c:pt>
                <c:pt idx="4">
                  <c:v>0.64</c:v>
                </c:pt>
              </c:numCache>
            </c:numRef>
          </c:xVal>
          <c:yVal>
            <c:numRef>
              <c:f>'NCBI and Uniprot'!$K$3:$K$7</c:f>
              <c:numCache>
                <c:formatCode>General</c:formatCode>
                <c:ptCount val="5"/>
                <c:pt idx="0">
                  <c:v>0.85578483654069093</c:v>
                </c:pt>
                <c:pt idx="1">
                  <c:v>0.51856163497607033</c:v>
                </c:pt>
                <c:pt idx="2">
                  <c:v>0.92457737321196354</c:v>
                </c:pt>
                <c:pt idx="3">
                  <c:v>0.62200191877198596</c:v>
                </c:pt>
                <c:pt idx="4">
                  <c:v>0.78452444922084896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4-4B4A-B948-D2BAD672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2589"/>
        <c:axId val="42195646"/>
      </c:scatterChart>
      <c:valAx>
        <c:axId val="65112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GC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42195646"/>
        <c:crosses val="autoZero"/>
        <c:crossBetween val="midCat"/>
      </c:valAx>
      <c:valAx>
        <c:axId val="42195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specificity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651125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'Glimmer evaluation'!$J$1</c:f>
              <c:strCache>
                <c:ptCount val="1"/>
                <c:pt idx="0">
                  <c:v>GC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'Glimmer evaluation'!$I$2:$I$6</c:f>
              <c:numCache>
                <c:formatCode>General</c:formatCode>
                <c:ptCount val="5"/>
                <c:pt idx="0">
                  <c:v>0.92200000000000004</c:v>
                </c:pt>
                <c:pt idx="1">
                  <c:v>0.52900000000000003</c:v>
                </c:pt>
                <c:pt idx="2">
                  <c:v>0.91</c:v>
                </c:pt>
                <c:pt idx="3">
                  <c:v>0.58599999999999997</c:v>
                </c:pt>
                <c:pt idx="4">
                  <c:v>0.82899999999999996</c:v>
                </c:pt>
              </c:numCache>
            </c:numRef>
          </c:xVal>
          <c:yVal>
            <c:numRef>
              <c:f>'Glimmer evaluation'!$J$2:$J$6</c:f>
              <c:numCache>
                <c:formatCode>General</c:formatCode>
                <c:ptCount val="5"/>
                <c:pt idx="0">
                  <c:v>0.51</c:v>
                </c:pt>
                <c:pt idx="1">
                  <c:v>0.72</c:v>
                </c:pt>
                <c:pt idx="2">
                  <c:v>0.38</c:v>
                </c:pt>
                <c:pt idx="3">
                  <c:v>0.7</c:v>
                </c:pt>
                <c:pt idx="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8-496B-AEB5-506C0DF4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05216"/>
        <c:axId val="2002880064"/>
      </c:scatterChart>
      <c:valAx>
        <c:axId val="20329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880064"/>
        <c:crosses val="autoZero"/>
        <c:crossBetween val="midCat"/>
      </c:valAx>
      <c:valAx>
        <c:axId val="2002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9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GC</a:t>
            </a:r>
            <a:r>
              <a:rPr lang="en-US" altLang="zh-CN" baseline="0"/>
              <a:t> content and prediction accuracy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'Glimmer evaluation'!$K$1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'Glimmer evaluation'!$J$2:$J$6</c:f>
              <c:numCache>
                <c:formatCode>General</c:formatCode>
                <c:ptCount val="5"/>
                <c:pt idx="0">
                  <c:v>0.51</c:v>
                </c:pt>
                <c:pt idx="1">
                  <c:v>0.72</c:v>
                </c:pt>
                <c:pt idx="2">
                  <c:v>0.38</c:v>
                </c:pt>
                <c:pt idx="3">
                  <c:v>0.7</c:v>
                </c:pt>
                <c:pt idx="4">
                  <c:v>0.64</c:v>
                </c:pt>
              </c:numCache>
            </c:numRef>
          </c:xVal>
          <c:yVal>
            <c:numRef>
              <c:f>'Glimmer evaluation'!$K$2:$K$6</c:f>
              <c:numCache>
                <c:formatCode>General</c:formatCode>
                <c:ptCount val="5"/>
                <c:pt idx="0">
                  <c:v>0.92200000000000004</c:v>
                </c:pt>
                <c:pt idx="1">
                  <c:v>0.52900000000000003</c:v>
                </c:pt>
                <c:pt idx="2">
                  <c:v>0.91</c:v>
                </c:pt>
                <c:pt idx="3">
                  <c:v>0.58599999999999997</c:v>
                </c:pt>
                <c:pt idx="4">
                  <c:v>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4-4C58-BF35-07FBF2D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26432"/>
        <c:axId val="2002892592"/>
      </c:scatterChart>
      <c:valAx>
        <c:axId val="2032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GC</a:t>
                </a:r>
                <a:r>
                  <a:rPr lang="en-US" altLang="zh-CN" baseline="0"/>
                  <a:t> content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892592"/>
        <c:crosses val="autoZero"/>
        <c:crossBetween val="midCat"/>
      </c:valAx>
      <c:valAx>
        <c:axId val="20028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63360</xdr:colOff>
      <xdr:row>16</xdr:row>
      <xdr:rowOff>10080</xdr:rowOff>
    </xdr:from>
    <xdr:to>
      <xdr:col>8</xdr:col>
      <xdr:colOff>376560</xdr:colOff>
      <xdr:row>35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713160</xdr:colOff>
      <xdr:row>13</xdr:row>
      <xdr:rowOff>124200</xdr:rowOff>
    </xdr:from>
    <xdr:to>
      <xdr:col>13</xdr:col>
      <xdr:colOff>495720</xdr:colOff>
      <xdr:row>33</xdr:row>
      <xdr:rowOff>114840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158760</xdr:colOff>
      <xdr:row>34</xdr:row>
      <xdr:rowOff>67320</xdr:rowOff>
    </xdr:from>
    <xdr:to>
      <xdr:col>12</xdr:col>
      <xdr:colOff>754200</xdr:colOff>
      <xdr:row>54</xdr:row>
      <xdr:rowOff>57240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1014412</xdr:colOff>
      <xdr:row>12</xdr:row>
      <xdr:rowOff>80962</xdr:rowOff>
    </xdr:from>
    <xdr:to>
      <xdr:col>8</xdr:col>
      <xdr:colOff>33337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463E3-50AB-4831-B567-FB9C7562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12</xdr:row>
      <xdr:rowOff>80962</xdr:rowOff>
    </xdr:from>
    <xdr:to>
      <xdr:col>13</xdr:col>
      <xdr:colOff>147637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2EAB9-BEB8-471A-BA6F-EA402DD8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F2" sqref="F2:F7"/>
    </sheetView>
  </sheetViews>
  <sheetFormatPr defaultRowHeight="12.75" x14ac:dyDescent="0.2"/>
  <cols>
    <col min="1" max="1" width="11.5703125"/>
    <col min="2" max="2" width="22.5703125"/>
    <col min="3" max="6" width="11.5703125"/>
    <col min="7" max="8" width="15.5703125"/>
    <col min="9" max="9" width="30.85546875"/>
    <col min="10" max="10" width="19.28515625"/>
    <col min="11" max="1025" width="11.5703125"/>
  </cols>
  <sheetData>
    <row r="1" spans="1:12" x14ac:dyDescent="0.2">
      <c r="C1" s="2" t="b">
        <v>1</v>
      </c>
      <c r="D1" s="2"/>
      <c r="E1" s="2"/>
      <c r="F1" s="2"/>
      <c r="G1" s="2"/>
      <c r="H1" s="1" t="s">
        <v>0</v>
      </c>
      <c r="I1" s="1"/>
      <c r="J1" s="1" t="s">
        <v>1</v>
      </c>
      <c r="K1" s="1"/>
      <c r="L1" s="1"/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2">
      <c r="A3">
        <v>9</v>
      </c>
      <c r="B3" t="s">
        <v>14</v>
      </c>
      <c r="C3">
        <v>3669</v>
      </c>
      <c r="D3">
        <v>4.6399999999999997</v>
      </c>
      <c r="E3">
        <f>C3/(D3*1024)</f>
        <v>0.77219995959051735</v>
      </c>
      <c r="F3">
        <v>0.51</v>
      </c>
      <c r="G3">
        <v>4313</v>
      </c>
      <c r="H3">
        <v>5079</v>
      </c>
      <c r="I3">
        <v>0.92</v>
      </c>
      <c r="J3">
        <v>3691</v>
      </c>
      <c r="K3">
        <f>J3/G3</f>
        <v>0.85578483654069093</v>
      </c>
      <c r="L3">
        <f>J3/H3</f>
        <v>0.72671785784603271</v>
      </c>
    </row>
    <row r="4" spans="1:12" x14ac:dyDescent="0.2">
      <c r="A4">
        <v>17</v>
      </c>
      <c r="B4" t="s">
        <v>15</v>
      </c>
      <c r="C4">
        <v>6572</v>
      </c>
      <c r="D4">
        <v>9.06</v>
      </c>
      <c r="E4">
        <f>C4/(D4*1024)</f>
        <v>0.70838507174392928</v>
      </c>
      <c r="F4">
        <v>0.72</v>
      </c>
      <c r="G4">
        <v>7731</v>
      </c>
      <c r="H4">
        <v>7172</v>
      </c>
      <c r="I4">
        <v>0.52</v>
      </c>
      <c r="J4">
        <v>4009</v>
      </c>
      <c r="K4">
        <f>J4/G4</f>
        <v>0.51856163497607033</v>
      </c>
      <c r="L4">
        <f>J4/H4</f>
        <v>0.55897936419408811</v>
      </c>
    </row>
    <row r="5" spans="1:12" x14ac:dyDescent="0.2">
      <c r="A5">
        <v>24</v>
      </c>
      <c r="B5" t="s">
        <v>16</v>
      </c>
      <c r="C5">
        <v>6213</v>
      </c>
      <c r="D5">
        <v>12.05</v>
      </c>
      <c r="E5">
        <f>C5/(D5*1024)</f>
        <v>0.50351724585062241</v>
      </c>
      <c r="F5">
        <v>0.38</v>
      </c>
      <c r="G5">
        <v>769</v>
      </c>
      <c r="H5">
        <v>724</v>
      </c>
      <c r="I5">
        <v>0.91</v>
      </c>
      <c r="J5">
        <v>711</v>
      </c>
      <c r="K5">
        <f>J5/G5</f>
        <v>0.92457737321196354</v>
      </c>
      <c r="L5">
        <f>J5/H5</f>
        <v>0.98204419889502759</v>
      </c>
    </row>
    <row r="6" spans="1:12" x14ac:dyDescent="0.2">
      <c r="A6">
        <v>49</v>
      </c>
      <c r="B6" t="s">
        <v>17</v>
      </c>
      <c r="C6">
        <v>3257</v>
      </c>
      <c r="D6">
        <v>3.23</v>
      </c>
      <c r="E6">
        <f>C6/(D6*1024)</f>
        <v>0.98472571594427249</v>
      </c>
      <c r="F6">
        <v>0.7</v>
      </c>
      <c r="G6">
        <v>3127</v>
      </c>
      <c r="H6">
        <v>2778</v>
      </c>
      <c r="I6">
        <v>0.57999999999999996</v>
      </c>
      <c r="J6">
        <v>1945</v>
      </c>
      <c r="K6">
        <f>J6/G6</f>
        <v>0.62200191877198596</v>
      </c>
      <c r="L6">
        <f>J6/H6</f>
        <v>0.70014398848092152</v>
      </c>
    </row>
    <row r="7" spans="1:12" x14ac:dyDescent="0.2">
      <c r="A7">
        <v>51</v>
      </c>
      <c r="B7" t="s">
        <v>18</v>
      </c>
      <c r="C7">
        <v>1908</v>
      </c>
      <c r="D7">
        <v>1.93</v>
      </c>
      <c r="E7">
        <f>C7/(D7*1024)</f>
        <v>0.96543069948186533</v>
      </c>
      <c r="F7">
        <v>0.64</v>
      </c>
      <c r="G7">
        <v>1861</v>
      </c>
      <c r="H7">
        <v>1758</v>
      </c>
      <c r="I7">
        <v>0.82</v>
      </c>
      <c r="J7">
        <v>1460</v>
      </c>
      <c r="K7">
        <f>J7/G7</f>
        <v>0.78452444922084896</v>
      </c>
      <c r="L7">
        <f>J7/H7</f>
        <v>0.83048919226393625</v>
      </c>
    </row>
  </sheetData>
  <mergeCells count="3">
    <mergeCell ref="C1:G1"/>
    <mergeCell ref="H1:I1"/>
    <mergeCell ref="J1:L1"/>
  </mergeCells>
  <phoneticPr fontId="2" type="noConversion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zoomScaleNormal="100" workbookViewId="0">
      <selection activeCell="I6" sqref="B1:I6"/>
    </sheetView>
  </sheetViews>
  <sheetFormatPr defaultRowHeight="12.75" x14ac:dyDescent="0.2"/>
  <cols>
    <col min="1" max="1" width="18.140625"/>
    <col min="2" max="2" width="26"/>
    <col min="3" max="3" width="18.42578125" customWidth="1"/>
    <col min="4" max="4" width="15.42578125"/>
    <col min="5" max="5" width="23" customWidth="1"/>
    <col min="6" max="1025" width="11.5703125"/>
  </cols>
  <sheetData>
    <row r="1" spans="1:11" x14ac:dyDescent="0.2">
      <c r="A1" s="3" t="s">
        <v>2</v>
      </c>
      <c r="B1" s="3" t="s">
        <v>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19</v>
      </c>
      <c r="H1" s="3" t="s">
        <v>12</v>
      </c>
      <c r="I1" s="3" t="s">
        <v>20</v>
      </c>
      <c r="J1" s="8" t="s">
        <v>7</v>
      </c>
      <c r="K1" s="3" t="s">
        <v>20</v>
      </c>
    </row>
    <row r="2" spans="1:11" x14ac:dyDescent="0.2">
      <c r="A2" s="4">
        <v>9</v>
      </c>
      <c r="B2" s="10" t="s">
        <v>29</v>
      </c>
      <c r="C2" s="4">
        <v>5323</v>
      </c>
      <c r="D2" s="4">
        <v>6329</v>
      </c>
      <c r="E2" s="4">
        <v>888</v>
      </c>
      <c r="F2" s="4">
        <v>773</v>
      </c>
      <c r="G2" s="4">
        <v>0.95</v>
      </c>
      <c r="H2" s="4">
        <v>0.91700000000000004</v>
      </c>
      <c r="I2" s="4">
        <v>0.92200000000000004</v>
      </c>
      <c r="J2">
        <v>0.51</v>
      </c>
      <c r="K2" s="4">
        <v>0.92200000000000004</v>
      </c>
    </row>
    <row r="3" spans="1:11" x14ac:dyDescent="0.2">
      <c r="A3" s="4">
        <v>17</v>
      </c>
      <c r="B3" s="10" t="s">
        <v>30</v>
      </c>
      <c r="C3" s="4">
        <v>8548</v>
      </c>
      <c r="D3" s="4">
        <v>8175</v>
      </c>
      <c r="E3" s="4">
        <v>939</v>
      </c>
      <c r="F3" s="4">
        <v>954</v>
      </c>
      <c r="G3" s="4">
        <v>0.59</v>
      </c>
      <c r="H3" s="4">
        <v>0.61</v>
      </c>
      <c r="I3" s="4">
        <v>0.52900000000000003</v>
      </c>
      <c r="J3">
        <v>0.72</v>
      </c>
      <c r="K3" s="4">
        <v>0.52900000000000003</v>
      </c>
    </row>
    <row r="4" spans="1:11" x14ac:dyDescent="0.2">
      <c r="A4" s="4">
        <v>24</v>
      </c>
      <c r="B4" s="10" t="s">
        <v>31</v>
      </c>
      <c r="C4" s="4">
        <v>921</v>
      </c>
      <c r="D4" s="4">
        <v>1604</v>
      </c>
      <c r="E4" s="4">
        <v>1235</v>
      </c>
      <c r="F4" s="4">
        <v>782</v>
      </c>
      <c r="G4" s="4">
        <v>0.97</v>
      </c>
      <c r="H4" s="4">
        <v>0.88</v>
      </c>
      <c r="I4" s="4">
        <v>0.91</v>
      </c>
      <c r="J4">
        <v>0.38</v>
      </c>
      <c r="K4" s="4">
        <v>0.91</v>
      </c>
    </row>
    <row r="5" spans="1:11" x14ac:dyDescent="0.2">
      <c r="A5" s="4">
        <v>49</v>
      </c>
      <c r="B5" s="10" t="s">
        <v>32</v>
      </c>
      <c r="C5" s="4">
        <v>3375</v>
      </c>
      <c r="D5" s="4">
        <v>3167</v>
      </c>
      <c r="E5" s="4">
        <v>879</v>
      </c>
      <c r="F5" s="4">
        <v>869</v>
      </c>
      <c r="G5" s="4">
        <v>0.623</v>
      </c>
      <c r="H5" s="4">
        <v>0.67100000000000004</v>
      </c>
      <c r="I5" s="4">
        <v>0.58599999999999997</v>
      </c>
      <c r="J5">
        <v>0.7</v>
      </c>
      <c r="K5" s="4">
        <v>0.58599999999999997</v>
      </c>
    </row>
    <row r="6" spans="1:11" x14ac:dyDescent="0.2">
      <c r="A6" s="4">
        <v>51</v>
      </c>
      <c r="B6" s="10" t="s">
        <v>33</v>
      </c>
      <c r="C6" s="4">
        <v>1862</v>
      </c>
      <c r="D6" s="4">
        <v>1955</v>
      </c>
      <c r="E6" s="4">
        <v>973</v>
      </c>
      <c r="F6" s="4">
        <v>897</v>
      </c>
      <c r="G6" s="4">
        <v>0.84099999999999997</v>
      </c>
      <c r="H6" s="4">
        <v>0.86899999999999999</v>
      </c>
      <c r="I6" s="4">
        <v>0.82899999999999996</v>
      </c>
      <c r="J6">
        <v>0.64</v>
      </c>
      <c r="K6" s="4">
        <v>0.82899999999999996</v>
      </c>
    </row>
    <row r="7" spans="1:11" x14ac:dyDescent="0.2">
      <c r="K7">
        <f>AVERAGE(K2:K6)</f>
        <v>0.75519999999999998</v>
      </c>
    </row>
  </sheetData>
  <phoneticPr fontId="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opLeftCell="C1" zoomScaleNormal="100" workbookViewId="0">
      <selection activeCell="F1" sqref="F1:G1048576"/>
    </sheetView>
  </sheetViews>
  <sheetFormatPr defaultRowHeight="12.75" x14ac:dyDescent="0.2"/>
  <cols>
    <col min="1" max="1" width="11.85546875" style="5"/>
    <col min="2" max="2" width="27.7109375" style="5"/>
    <col min="3" max="3" width="22.140625" style="5"/>
    <col min="4" max="4" width="22" style="5"/>
    <col min="5" max="5" width="29.28515625" style="5"/>
    <col min="6" max="7" width="5.7109375" style="5"/>
    <col min="8" max="9" width="10.85546875" style="5"/>
    <col min="10" max="10" width="12.5703125" style="5" bestFit="1" customWidth="1"/>
    <col min="11" max="1025" width="11.5703125" style="5"/>
  </cols>
  <sheetData>
    <row r="1" spans="1:10" ht="25.5" x14ac:dyDescent="0.2">
      <c r="A1" s="6" t="s">
        <v>2</v>
      </c>
      <c r="B1" s="6" t="s">
        <v>3</v>
      </c>
      <c r="C1" s="6" t="s">
        <v>21</v>
      </c>
      <c r="D1" s="6" t="s">
        <v>22</v>
      </c>
      <c r="E1" s="6" t="s">
        <v>23</v>
      </c>
      <c r="F1" s="6" t="s">
        <v>27</v>
      </c>
      <c r="G1" s="6" t="s">
        <v>24</v>
      </c>
      <c r="H1" s="6" t="s">
        <v>25</v>
      </c>
      <c r="I1" s="6" t="s">
        <v>13</v>
      </c>
      <c r="J1" s="6" t="s">
        <v>28</v>
      </c>
    </row>
    <row r="2" spans="1:10" x14ac:dyDescent="0.2">
      <c r="A2" s="5">
        <v>9</v>
      </c>
      <c r="B2" s="5" t="s">
        <v>14</v>
      </c>
      <c r="C2" s="5">
        <v>4313</v>
      </c>
      <c r="D2" s="5">
        <v>5079</v>
      </c>
      <c r="E2" s="5">
        <v>3691</v>
      </c>
      <c r="F2" s="5">
        <f>C2-E2</f>
        <v>622</v>
      </c>
      <c r="G2" s="5">
        <f>D2-E2</f>
        <v>1388</v>
      </c>
      <c r="H2" s="7">
        <f>E2/D2</f>
        <v>0.72671785784603271</v>
      </c>
      <c r="I2" s="7">
        <f>E2/C2</f>
        <v>0.85578483654069093</v>
      </c>
      <c r="J2" s="9">
        <f>2*E2/(C2+D2)</f>
        <v>0.78598807495741052</v>
      </c>
    </row>
    <row r="3" spans="1:10" x14ac:dyDescent="0.2">
      <c r="A3" s="5">
        <v>17</v>
      </c>
      <c r="B3" s="5" t="s">
        <v>15</v>
      </c>
      <c r="C3" s="5">
        <v>7731</v>
      </c>
      <c r="D3" s="5">
        <v>7172</v>
      </c>
      <c r="E3" s="5">
        <v>4009</v>
      </c>
      <c r="F3" s="5">
        <f>C3-E3</f>
        <v>3722</v>
      </c>
      <c r="G3" s="5">
        <f>D3-E3</f>
        <v>3163</v>
      </c>
      <c r="H3" s="7">
        <f t="shared" ref="H3:H6" si="0">E3/D3</f>
        <v>0.55897936419408811</v>
      </c>
      <c r="I3" s="7">
        <f t="shared" ref="I3:I6" si="1">E3/C3</f>
        <v>0.51856163497607033</v>
      </c>
      <c r="J3" s="9">
        <f t="shared" ref="J3:J6" si="2">2*E3/(C3+D3)</f>
        <v>0.53801248070858221</v>
      </c>
    </row>
    <row r="4" spans="1:10" x14ac:dyDescent="0.2">
      <c r="A4" s="5">
        <v>24</v>
      </c>
      <c r="B4" s="5" t="s">
        <v>26</v>
      </c>
      <c r="C4" s="5">
        <v>769</v>
      </c>
      <c r="D4" s="5">
        <v>724</v>
      </c>
      <c r="E4" s="5">
        <v>711</v>
      </c>
      <c r="F4" s="5">
        <f>C4-E4</f>
        <v>58</v>
      </c>
      <c r="G4" s="5">
        <f>D4-E4</f>
        <v>13</v>
      </c>
      <c r="H4" s="7">
        <f t="shared" si="0"/>
        <v>0.98204419889502759</v>
      </c>
      <c r="I4" s="7">
        <f t="shared" si="1"/>
        <v>0.92457737321196354</v>
      </c>
      <c r="J4" s="9">
        <f t="shared" si="2"/>
        <v>0.95244474212993968</v>
      </c>
    </row>
    <row r="5" spans="1:10" x14ac:dyDescent="0.2">
      <c r="A5" s="5">
        <v>49</v>
      </c>
      <c r="B5" s="5" t="s">
        <v>17</v>
      </c>
      <c r="C5" s="5">
        <v>3127</v>
      </c>
      <c r="D5" s="5">
        <v>2778</v>
      </c>
      <c r="E5" s="5">
        <v>1945</v>
      </c>
      <c r="F5" s="5">
        <f>C5-E5</f>
        <v>1182</v>
      </c>
      <c r="G5" s="5">
        <f>D5-E5</f>
        <v>833</v>
      </c>
      <c r="H5" s="7">
        <f t="shared" si="0"/>
        <v>0.70014398848092152</v>
      </c>
      <c r="I5" s="7">
        <f t="shared" si="1"/>
        <v>0.62200191877198596</v>
      </c>
      <c r="J5" s="9">
        <f t="shared" si="2"/>
        <v>0.65876375952582555</v>
      </c>
    </row>
    <row r="6" spans="1:10" x14ac:dyDescent="0.2">
      <c r="A6" s="5">
        <v>51</v>
      </c>
      <c r="B6" s="5" t="s">
        <v>18</v>
      </c>
      <c r="C6" s="5">
        <v>1861</v>
      </c>
      <c r="D6" s="5">
        <v>1752</v>
      </c>
      <c r="E6" s="5">
        <v>1460</v>
      </c>
      <c r="F6" s="5">
        <f>C6-E6</f>
        <v>401</v>
      </c>
      <c r="G6" s="5">
        <f>D6-E6</f>
        <v>292</v>
      </c>
      <c r="H6" s="7">
        <f t="shared" si="0"/>
        <v>0.83333333333333337</v>
      </c>
      <c r="I6" s="7">
        <f t="shared" si="1"/>
        <v>0.78452444922084896</v>
      </c>
      <c r="J6" s="9">
        <f t="shared" si="2"/>
        <v>0.80819263769720451</v>
      </c>
    </row>
    <row r="7" spans="1:10" x14ac:dyDescent="0.2">
      <c r="J7" s="9">
        <f>AVERAGE(J2:J6)</f>
        <v>0.74868033900379238</v>
      </c>
    </row>
  </sheetData>
  <phoneticPr fontId="2" type="noConversion"/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24" sqref="D24"/>
    </sheetView>
  </sheetViews>
  <sheetFormatPr defaultRowHeight="12.75" x14ac:dyDescent="0.2"/>
  <cols>
    <col min="1" max="1" width="11.5703125"/>
    <col min="2" max="2" width="27.28515625"/>
    <col min="3" max="3" width="22.7109375"/>
    <col min="4" max="4" width="17.5703125"/>
    <col min="5" max="1025" width="11.5703125"/>
  </cols>
  <sheetData>
    <row r="1" spans="1:6" x14ac:dyDescent="0.2">
      <c r="A1" s="8" t="s">
        <v>2</v>
      </c>
      <c r="B1" s="8" t="s">
        <v>3</v>
      </c>
      <c r="C1" s="8" t="s">
        <v>21</v>
      </c>
      <c r="D1" s="8" t="s">
        <v>9</v>
      </c>
      <c r="E1" s="8" t="s">
        <v>12</v>
      </c>
      <c r="F1" s="8" t="s">
        <v>13</v>
      </c>
    </row>
    <row r="2" spans="1:6" x14ac:dyDescent="0.2">
      <c r="A2" s="4">
        <v>9</v>
      </c>
      <c r="B2" s="4" t="s">
        <v>14</v>
      </c>
      <c r="C2" s="4">
        <v>4313</v>
      </c>
      <c r="D2" s="4">
        <v>5079</v>
      </c>
      <c r="E2" s="4">
        <v>0.85578483654069104</v>
      </c>
      <c r="F2" s="4">
        <v>0.72671785784603304</v>
      </c>
    </row>
    <row r="3" spans="1:6" x14ac:dyDescent="0.2">
      <c r="A3" s="4">
        <v>17</v>
      </c>
      <c r="B3" s="4" t="s">
        <v>15</v>
      </c>
      <c r="C3" s="4">
        <v>7731</v>
      </c>
      <c r="D3" s="4">
        <v>7172</v>
      </c>
      <c r="E3" s="4">
        <v>0.51856163497607</v>
      </c>
      <c r="F3" s="4">
        <v>0.558979364194088</v>
      </c>
    </row>
    <row r="4" spans="1:6" x14ac:dyDescent="0.2">
      <c r="A4" s="4">
        <v>24</v>
      </c>
      <c r="B4" s="4" t="s">
        <v>26</v>
      </c>
      <c r="C4" s="4">
        <v>724</v>
      </c>
      <c r="D4" s="4">
        <v>724</v>
      </c>
      <c r="E4" s="4">
        <v>0.92457737321196298</v>
      </c>
      <c r="F4" s="4">
        <v>0.98204419889502803</v>
      </c>
    </row>
    <row r="5" spans="1:6" x14ac:dyDescent="0.2">
      <c r="A5" s="4">
        <v>49</v>
      </c>
      <c r="B5" s="4" t="s">
        <v>17</v>
      </c>
      <c r="C5" s="4">
        <v>2778</v>
      </c>
      <c r="D5" s="4">
        <v>2778</v>
      </c>
      <c r="E5" s="4">
        <v>0.62200191877198596</v>
      </c>
      <c r="F5" s="4">
        <v>0.70014398848092196</v>
      </c>
    </row>
    <row r="6" spans="1:6" x14ac:dyDescent="0.2">
      <c r="A6" s="4">
        <v>51</v>
      </c>
      <c r="B6" s="4" t="s">
        <v>18</v>
      </c>
      <c r="C6" s="4">
        <v>1752</v>
      </c>
      <c r="D6" s="4">
        <v>1758</v>
      </c>
      <c r="E6" s="4">
        <v>0.78452444922084896</v>
      </c>
      <c r="F6" s="4">
        <v>0.83048919226393603</v>
      </c>
    </row>
  </sheetData>
  <phoneticPr fontId="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NCBI and Uniprot</vt:lpstr>
      <vt:lpstr>Glimmer evaluation</vt:lpstr>
      <vt:lpstr>Uniprot evaluation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itisf</cp:lastModifiedBy>
  <cp:revision>3</cp:revision>
  <dcterms:created xsi:type="dcterms:W3CDTF">2018-05-31T11:09:15Z</dcterms:created>
  <dcterms:modified xsi:type="dcterms:W3CDTF">2018-06-02T16:08:44Z</dcterms:modified>
  <dc:language>en-US</dc:language>
</cp:coreProperties>
</file>