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5670" yWindow="1275" windowWidth="20880" windowHeight="13590" activeTab="5"/>
  </bookViews>
  <sheets>
    <sheet name="基本查找" sheetId="4" r:id="rId1"/>
    <sheet name="多行多列" sheetId="5" r:id="rId2"/>
    <sheet name="等级评定" sheetId="6" r:id="rId3"/>
    <sheet name="区间查找" sheetId="1" r:id="rId4"/>
    <sheet name="跨表查找" sheetId="2" r:id="rId5"/>
    <sheet name="多条件查询" sheetId="7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7" l="1"/>
  <c r="G2" i="7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2" i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2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2" i="1"/>
  <c r="C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6" i="5" l="1"/>
  <c r="D36" i="5"/>
  <c r="E36" i="5"/>
  <c r="F36" i="5"/>
  <c r="C37" i="5"/>
  <c r="D37" i="5"/>
  <c r="E37" i="5"/>
  <c r="F37" i="5"/>
  <c r="D35" i="5"/>
  <c r="E35" i="5"/>
  <c r="F35" i="5"/>
  <c r="C35" i="5"/>
  <c r="C33" i="5"/>
  <c r="H4" i="4"/>
  <c r="H3" i="4"/>
</calcChain>
</file>

<file path=xl/sharedStrings.xml><?xml version="1.0" encoding="utf-8"?>
<sst xmlns="http://schemas.openxmlformats.org/spreadsheetml/2006/main" count="375" uniqueCount="107">
  <si>
    <t>工号</t>
  </si>
  <si>
    <t>入司月数</t>
  </si>
  <si>
    <t>工龄津贴</t>
  </si>
  <si>
    <t>Lookup方法</t>
    <phoneticPr fontId="4" type="noConversion"/>
  </si>
  <si>
    <t>津贴支付规则：根据入司月数给予一定津贴，详见左表</t>
    <phoneticPr fontId="4" type="noConversion"/>
  </si>
  <si>
    <t>00101</t>
  </si>
  <si>
    <t>给予津贴</t>
  </si>
  <si>
    <t>00123</t>
  </si>
  <si>
    <t>&lt;12</t>
  </si>
  <si>
    <t>00128</t>
  </si>
  <si>
    <t>&gt;=12 &lt;36</t>
  </si>
  <si>
    <t>00129</t>
  </si>
  <si>
    <t>&gt;=36 &lt;48</t>
  </si>
  <si>
    <t>00130</t>
  </si>
  <si>
    <t>&gt;=48 &lt;60</t>
  </si>
  <si>
    <t>00131</t>
  </si>
  <si>
    <t>&gt;=60</t>
  </si>
  <si>
    <t>00171</t>
  </si>
  <si>
    <t>00172</t>
  </si>
  <si>
    <t>00173</t>
  </si>
  <si>
    <t>00174</t>
  </si>
  <si>
    <t>00175</t>
  </si>
  <si>
    <t>00176</t>
  </si>
  <si>
    <t>00177</t>
  </si>
  <si>
    <t>00463</t>
  </si>
  <si>
    <t>00464</t>
    <phoneticPr fontId="4" type="noConversion"/>
  </si>
  <si>
    <t>00465</t>
  </si>
  <si>
    <t>00466</t>
    <phoneticPr fontId="4" type="noConversion"/>
  </si>
  <si>
    <t>00467</t>
  </si>
  <si>
    <t>00468</t>
  </si>
  <si>
    <t>00469</t>
  </si>
  <si>
    <t>00470</t>
  </si>
  <si>
    <t>00471</t>
  </si>
  <si>
    <t>00473</t>
  </si>
  <si>
    <t>00510</t>
  </si>
  <si>
    <t>00511</t>
  </si>
  <si>
    <t>00512</t>
  </si>
  <si>
    <t>00513</t>
  </si>
  <si>
    <t>00514</t>
  </si>
  <si>
    <t>00472</t>
    <phoneticPr fontId="2" type="noConversion"/>
  </si>
  <si>
    <t>吕方</t>
  </si>
  <si>
    <t>穆弘</t>
  </si>
  <si>
    <t>雷横</t>
  </si>
  <si>
    <t>卢俊义</t>
  </si>
  <si>
    <t>焦挺</t>
  </si>
  <si>
    <t>鲁智深</t>
  </si>
  <si>
    <t>扈三娘</t>
  </si>
  <si>
    <t>刘唐</t>
  </si>
  <si>
    <t>李立</t>
  </si>
  <si>
    <t>解宝</t>
  </si>
  <si>
    <t>阮小七</t>
  </si>
  <si>
    <t>蔡庆</t>
  </si>
  <si>
    <t>邹润</t>
  </si>
  <si>
    <t>彭玘</t>
  </si>
  <si>
    <t>徐宁</t>
  </si>
  <si>
    <t>史进</t>
  </si>
  <si>
    <t>童猛</t>
  </si>
  <si>
    <t>杨雄</t>
  </si>
  <si>
    <t>花荣</t>
  </si>
  <si>
    <t>侯健</t>
  </si>
  <si>
    <t>阮小二</t>
  </si>
  <si>
    <t>陶宗旺</t>
  </si>
  <si>
    <t>孔亮</t>
  </si>
  <si>
    <t>杨林</t>
  </si>
  <si>
    <t>魏定国</t>
  </si>
  <si>
    <t>宋万</t>
  </si>
  <si>
    <t>童威</t>
  </si>
  <si>
    <t>关胜</t>
  </si>
  <si>
    <t>武松</t>
  </si>
  <si>
    <t>00123</t>
    <phoneticPr fontId="2" type="noConversion"/>
  </si>
  <si>
    <t>姓名</t>
    <phoneticPr fontId="2" type="noConversion"/>
  </si>
  <si>
    <t>所属部门</t>
    <phoneticPr fontId="2" type="noConversion"/>
  </si>
  <si>
    <t>市场1部</t>
    <phoneticPr fontId="2" type="noConversion"/>
  </si>
  <si>
    <t>市场2部</t>
    <phoneticPr fontId="2" type="noConversion"/>
  </si>
  <si>
    <t>市场3部</t>
    <phoneticPr fontId="2" type="noConversion"/>
  </si>
  <si>
    <t>职称</t>
    <phoneticPr fontId="2" type="noConversion"/>
  </si>
  <si>
    <t>高级工程师</t>
    <phoneticPr fontId="2" type="noConversion"/>
  </si>
  <si>
    <t>助理工程师</t>
  </si>
  <si>
    <t>助理工程师</t>
    <phoneticPr fontId="2" type="noConversion"/>
  </si>
  <si>
    <t>中级工程师</t>
    <phoneticPr fontId="2" type="noConversion"/>
  </si>
  <si>
    <t>得分</t>
    <phoneticPr fontId="2" type="noConversion"/>
  </si>
  <si>
    <t>基本信息表</t>
    <phoneticPr fontId="2" type="noConversion"/>
  </si>
  <si>
    <t>性别</t>
    <phoneticPr fontId="2" type="noConversion"/>
  </si>
  <si>
    <t>男</t>
    <phoneticPr fontId="2" type="noConversion"/>
  </si>
  <si>
    <t>女</t>
    <phoneticPr fontId="2" type="noConversion"/>
  </si>
  <si>
    <t>年龄</t>
    <phoneticPr fontId="2" type="noConversion"/>
  </si>
  <si>
    <t>编号</t>
    <phoneticPr fontId="2" type="noConversion"/>
  </si>
  <si>
    <t>成绩</t>
    <phoneticPr fontId="2" type="noConversion"/>
  </si>
  <si>
    <t>鲁智深</t>
    <phoneticPr fontId="2" type="noConversion"/>
  </si>
  <si>
    <t>不合格</t>
    <phoneticPr fontId="2" type="noConversion"/>
  </si>
  <si>
    <t>合格</t>
    <phoneticPr fontId="2" type="noConversion"/>
  </si>
  <si>
    <t>良好</t>
    <phoneticPr fontId="2" type="noConversion"/>
  </si>
  <si>
    <t>优秀</t>
    <phoneticPr fontId="2" type="noConversion"/>
  </si>
  <si>
    <t>得分</t>
    <phoneticPr fontId="2" type="noConversion"/>
  </si>
  <si>
    <t>索引列</t>
    <phoneticPr fontId="2" type="noConversion"/>
  </si>
  <si>
    <t>成绩对应等级</t>
    <phoneticPr fontId="2" type="noConversion"/>
  </si>
  <si>
    <t>分数范围</t>
    <phoneticPr fontId="2" type="noConversion"/>
  </si>
  <si>
    <t>中等</t>
    <phoneticPr fontId="2" type="noConversion"/>
  </si>
  <si>
    <t>90-100</t>
    <phoneticPr fontId="2" type="noConversion"/>
  </si>
  <si>
    <t>0-59</t>
    <phoneticPr fontId="2" type="noConversion"/>
  </si>
  <si>
    <t>60-69</t>
    <phoneticPr fontId="2" type="noConversion"/>
  </si>
  <si>
    <t>70-79</t>
    <phoneticPr fontId="2" type="noConversion"/>
  </si>
  <si>
    <t>80-89</t>
    <phoneticPr fontId="2" type="noConversion"/>
  </si>
  <si>
    <t>等级</t>
    <phoneticPr fontId="2" type="noConversion"/>
  </si>
  <si>
    <t>市场3部</t>
    <phoneticPr fontId="2" type="noConversion"/>
  </si>
  <si>
    <t>姓名</t>
    <phoneticPr fontId="2" type="noConversion"/>
  </si>
  <si>
    <t>市场1部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</si>
</sst>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scheme val="minor"/>
    </font>
    <font>
      <b/>
      <sz val="9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9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0"/>
      <color rgb="FF0070C0"/>
      <name val="微软雅黑"/>
      <family val="2"/>
      <charset val="134"/>
    </font>
    <font>
      <sz val="9"/>
      <name val="微软雅黑"/>
      <family val="2"/>
      <charset val="134"/>
    </font>
    <font>
      <sz val="9"/>
      <color rgb="FF0070C0"/>
      <name val="微软雅黑"/>
      <family val="2"/>
      <charset val="134"/>
    </font>
    <font>
      <sz val="9"/>
      <color theme="1" tint="0.34998626667073579"/>
      <name val="微软雅黑"/>
      <family val="2"/>
      <charset val="134"/>
    </font>
    <font>
      <sz val="10"/>
      <name val="Arial"/>
      <family val="2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24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0" fontId="5" fillId="0" borderId="0" xfId="0" applyFont="1"/>
    <xf numFmtId="0" fontId="6" fillId="0" borderId="2" xfId="0" quotePrefix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9" fillId="0" borderId="3" xfId="1" applyBorder="1" applyAlignment="1">
      <alignment horizontal="center"/>
    </xf>
    <xf numFmtId="0" fontId="0" fillId="0" borderId="3" xfId="0" applyBorder="1"/>
    <xf numFmtId="0" fontId="9" fillId="0" borderId="3" xfId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0" fillId="3" borderId="3" xfId="0" applyFill="1" applyBorder="1"/>
    <xf numFmtId="0" fontId="0" fillId="0" borderId="3" xfId="0" applyFill="1" applyBorder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G8" sqref="G8"/>
    </sheetView>
  </sheetViews>
  <sheetFormatPr defaultRowHeight="13.5"/>
  <cols>
    <col min="3" max="3" width="11" bestFit="1" customWidth="1"/>
  </cols>
  <sheetData>
    <row r="1" spans="1:8">
      <c r="A1" s="20" t="s">
        <v>81</v>
      </c>
      <c r="B1" s="20"/>
      <c r="C1" s="20"/>
      <c r="D1" s="20"/>
    </row>
    <row r="2" spans="1:8">
      <c r="A2" s="12" t="s">
        <v>71</v>
      </c>
      <c r="B2" s="12" t="s">
        <v>70</v>
      </c>
      <c r="C2" s="12" t="s">
        <v>75</v>
      </c>
      <c r="D2" s="12" t="s">
        <v>80</v>
      </c>
      <c r="G2" s="12" t="s">
        <v>70</v>
      </c>
      <c r="H2" s="12" t="s">
        <v>93</v>
      </c>
    </row>
    <row r="3" spans="1:8">
      <c r="A3" s="12" t="s">
        <v>72</v>
      </c>
      <c r="B3" s="12" t="s">
        <v>40</v>
      </c>
      <c r="C3" s="12" t="s">
        <v>76</v>
      </c>
      <c r="D3" s="12">
        <v>9</v>
      </c>
      <c r="G3" s="12" t="s">
        <v>43</v>
      </c>
      <c r="H3" s="12">
        <f>VLOOKUP(G3,$B$2:$D$31,3,0)</f>
        <v>6</v>
      </c>
    </row>
    <row r="4" spans="1:8">
      <c r="A4" s="12" t="s">
        <v>72</v>
      </c>
      <c r="B4" s="12" t="s">
        <v>41</v>
      </c>
      <c r="C4" s="12" t="s">
        <v>79</v>
      </c>
      <c r="D4" s="12">
        <v>8</v>
      </c>
      <c r="G4" s="12" t="s">
        <v>88</v>
      </c>
      <c r="H4" s="12">
        <f>VLOOKUP(G4,$B$2:$D$31,3,0)</f>
        <v>9</v>
      </c>
    </row>
    <row r="5" spans="1:8">
      <c r="A5" s="12" t="s">
        <v>72</v>
      </c>
      <c r="B5" s="12" t="s">
        <v>42</v>
      </c>
      <c r="C5" s="12" t="s">
        <v>79</v>
      </c>
      <c r="D5" s="12">
        <v>9</v>
      </c>
    </row>
    <row r="6" spans="1:8">
      <c r="A6" s="12" t="s">
        <v>72</v>
      </c>
      <c r="B6" s="12" t="s">
        <v>43</v>
      </c>
      <c r="C6" s="12" t="s">
        <v>76</v>
      </c>
      <c r="D6" s="12">
        <v>6</v>
      </c>
    </row>
    <row r="7" spans="1:8">
      <c r="A7" s="12" t="s">
        <v>73</v>
      </c>
      <c r="B7" s="12" t="s">
        <v>44</v>
      </c>
      <c r="C7" s="12" t="s">
        <v>78</v>
      </c>
      <c r="D7" s="12">
        <v>5</v>
      </c>
    </row>
    <row r="8" spans="1:8">
      <c r="A8" s="12" t="s">
        <v>73</v>
      </c>
      <c r="B8" s="12" t="s">
        <v>88</v>
      </c>
      <c r="C8" s="12" t="s">
        <v>76</v>
      </c>
      <c r="D8" s="12">
        <v>9</v>
      </c>
    </row>
    <row r="9" spans="1:8">
      <c r="A9" s="12" t="s">
        <v>73</v>
      </c>
      <c r="B9" s="12" t="s">
        <v>46</v>
      </c>
      <c r="C9" s="12" t="s">
        <v>76</v>
      </c>
      <c r="D9" s="12">
        <v>9</v>
      </c>
    </row>
    <row r="10" spans="1:8">
      <c r="A10" s="12" t="s">
        <v>72</v>
      </c>
      <c r="B10" s="12" t="s">
        <v>68</v>
      </c>
      <c r="C10" s="12" t="s">
        <v>76</v>
      </c>
      <c r="D10" s="12">
        <v>9</v>
      </c>
    </row>
    <row r="11" spans="1:8">
      <c r="A11" s="12" t="s">
        <v>72</v>
      </c>
      <c r="B11" s="12" t="s">
        <v>47</v>
      </c>
      <c r="C11" s="12" t="s">
        <v>76</v>
      </c>
      <c r="D11" s="12">
        <v>8</v>
      </c>
    </row>
    <row r="12" spans="1:8">
      <c r="A12" s="12" t="s">
        <v>72</v>
      </c>
      <c r="B12" s="12" t="s">
        <v>48</v>
      </c>
      <c r="C12" s="12" t="s">
        <v>76</v>
      </c>
      <c r="D12" s="12">
        <v>7</v>
      </c>
    </row>
    <row r="13" spans="1:8">
      <c r="A13" s="12" t="s">
        <v>72</v>
      </c>
      <c r="B13" s="12" t="s">
        <v>49</v>
      </c>
      <c r="C13" s="12" t="s">
        <v>76</v>
      </c>
      <c r="D13" s="12">
        <v>6</v>
      </c>
    </row>
    <row r="14" spans="1:8">
      <c r="A14" s="12" t="s">
        <v>72</v>
      </c>
      <c r="B14" s="12" t="s">
        <v>50</v>
      </c>
      <c r="C14" s="12" t="s">
        <v>76</v>
      </c>
      <c r="D14" s="12">
        <v>9</v>
      </c>
    </row>
    <row r="15" spans="1:8">
      <c r="A15" s="12" t="s">
        <v>72</v>
      </c>
      <c r="B15" s="12" t="s">
        <v>51</v>
      </c>
      <c r="C15" s="12" t="s">
        <v>79</v>
      </c>
      <c r="D15" s="12">
        <v>7</v>
      </c>
    </row>
    <row r="16" spans="1:8">
      <c r="A16" s="12" t="s">
        <v>73</v>
      </c>
      <c r="B16" s="12" t="s">
        <v>52</v>
      </c>
      <c r="C16" s="12" t="s">
        <v>79</v>
      </c>
      <c r="D16" s="12">
        <v>7</v>
      </c>
    </row>
    <row r="17" spans="1:4">
      <c r="A17" s="12" t="s">
        <v>72</v>
      </c>
      <c r="B17" s="12" t="s">
        <v>53</v>
      </c>
      <c r="C17" s="12" t="s">
        <v>76</v>
      </c>
      <c r="D17" s="12">
        <v>6</v>
      </c>
    </row>
    <row r="18" spans="1:4">
      <c r="A18" s="12" t="s">
        <v>72</v>
      </c>
      <c r="B18" s="12" t="s">
        <v>54</v>
      </c>
      <c r="C18" s="12" t="s">
        <v>76</v>
      </c>
      <c r="D18" s="12">
        <v>7</v>
      </c>
    </row>
    <row r="19" spans="1:4">
      <c r="A19" s="12" t="s">
        <v>74</v>
      </c>
      <c r="B19" s="12" t="s">
        <v>55</v>
      </c>
      <c r="C19" s="12" t="s">
        <v>79</v>
      </c>
      <c r="D19" s="12">
        <v>5</v>
      </c>
    </row>
    <row r="20" spans="1:4">
      <c r="A20" s="12" t="s">
        <v>74</v>
      </c>
      <c r="B20" s="12" t="s">
        <v>56</v>
      </c>
      <c r="C20" s="12" t="s">
        <v>76</v>
      </c>
      <c r="D20" s="12">
        <v>7</v>
      </c>
    </row>
    <row r="21" spans="1:4">
      <c r="A21" s="12" t="s">
        <v>74</v>
      </c>
      <c r="B21" s="12" t="s">
        <v>57</v>
      </c>
      <c r="C21" s="12" t="s">
        <v>79</v>
      </c>
      <c r="D21" s="12">
        <v>7</v>
      </c>
    </row>
    <row r="22" spans="1:4">
      <c r="A22" s="12" t="s">
        <v>74</v>
      </c>
      <c r="B22" s="12" t="s">
        <v>58</v>
      </c>
      <c r="C22" s="12" t="s">
        <v>79</v>
      </c>
      <c r="D22" s="12">
        <v>5</v>
      </c>
    </row>
    <row r="23" spans="1:4">
      <c r="A23" s="12" t="s">
        <v>74</v>
      </c>
      <c r="B23" s="12" t="s">
        <v>59</v>
      </c>
      <c r="C23" s="12" t="s">
        <v>76</v>
      </c>
      <c r="D23" s="12">
        <v>7</v>
      </c>
    </row>
    <row r="24" spans="1:4">
      <c r="A24" s="12" t="s">
        <v>72</v>
      </c>
      <c r="B24" s="12" t="s">
        <v>60</v>
      </c>
      <c r="C24" s="12" t="s">
        <v>76</v>
      </c>
      <c r="D24" s="12">
        <v>4</v>
      </c>
    </row>
    <row r="25" spans="1:4">
      <c r="A25" s="12" t="s">
        <v>72</v>
      </c>
      <c r="B25" s="12" t="s">
        <v>61</v>
      </c>
      <c r="C25" s="12" t="s">
        <v>77</v>
      </c>
      <c r="D25" s="12">
        <v>7</v>
      </c>
    </row>
    <row r="26" spans="1:4">
      <c r="A26" s="12" t="s">
        <v>72</v>
      </c>
      <c r="B26" s="12" t="s">
        <v>62</v>
      </c>
      <c r="C26" s="12" t="s">
        <v>76</v>
      </c>
      <c r="D26" s="12">
        <v>7</v>
      </c>
    </row>
    <row r="27" spans="1:4">
      <c r="A27" s="12" t="s">
        <v>72</v>
      </c>
      <c r="B27" s="12" t="s">
        <v>63</v>
      </c>
      <c r="C27" s="12" t="s">
        <v>76</v>
      </c>
      <c r="D27" s="12">
        <v>9</v>
      </c>
    </row>
    <row r="28" spans="1:4">
      <c r="A28" s="12" t="s">
        <v>72</v>
      </c>
      <c r="B28" s="12" t="s">
        <v>67</v>
      </c>
      <c r="C28" s="12" t="s">
        <v>76</v>
      </c>
      <c r="D28" s="12">
        <v>7</v>
      </c>
    </row>
    <row r="29" spans="1:4">
      <c r="A29" s="12" t="s">
        <v>73</v>
      </c>
      <c r="B29" s="12" t="s">
        <v>64</v>
      </c>
      <c r="C29" s="12" t="s">
        <v>79</v>
      </c>
      <c r="D29" s="12">
        <v>8</v>
      </c>
    </row>
    <row r="30" spans="1:4">
      <c r="A30" s="12" t="s">
        <v>72</v>
      </c>
      <c r="B30" s="12" t="s">
        <v>65</v>
      </c>
      <c r="C30" s="12" t="s">
        <v>76</v>
      </c>
      <c r="D30" s="12">
        <v>9</v>
      </c>
    </row>
    <row r="31" spans="1:4">
      <c r="A31" s="12" t="s">
        <v>72</v>
      </c>
      <c r="B31" s="12" t="s">
        <v>66</v>
      </c>
      <c r="C31" s="12" t="s">
        <v>79</v>
      </c>
      <c r="D31" s="12">
        <v>9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A7" workbookViewId="0">
      <selection activeCell="E36" sqref="E36"/>
    </sheetView>
  </sheetViews>
  <sheetFormatPr defaultRowHeight="13.5"/>
  <cols>
    <col min="5" max="5" width="11" bestFit="1" customWidth="1"/>
  </cols>
  <sheetData>
    <row r="1" spans="1:7">
      <c r="A1" s="21" t="s">
        <v>81</v>
      </c>
      <c r="B1" s="22"/>
      <c r="C1" s="22"/>
      <c r="D1" s="22"/>
      <c r="E1" s="22"/>
      <c r="F1" s="22"/>
      <c r="G1" s="23"/>
    </row>
    <row r="2" spans="1:7">
      <c r="A2" s="14" t="s">
        <v>86</v>
      </c>
      <c r="B2" s="14" t="s">
        <v>71</v>
      </c>
      <c r="C2" s="14" t="s">
        <v>70</v>
      </c>
      <c r="D2" s="14" t="s">
        <v>82</v>
      </c>
      <c r="E2" s="14" t="s">
        <v>85</v>
      </c>
      <c r="F2" s="14" t="s">
        <v>75</v>
      </c>
      <c r="G2" s="14" t="s">
        <v>80</v>
      </c>
    </row>
    <row r="3" spans="1:7">
      <c r="A3" s="15">
        <v>101</v>
      </c>
      <c r="B3" s="15" t="s">
        <v>72</v>
      </c>
      <c r="C3" s="15" t="s">
        <v>40</v>
      </c>
      <c r="D3" s="15" t="s">
        <v>83</v>
      </c>
      <c r="E3" s="15">
        <v>50</v>
      </c>
      <c r="F3" s="15" t="s">
        <v>76</v>
      </c>
      <c r="G3" s="15">
        <v>9</v>
      </c>
    </row>
    <row r="4" spans="1:7">
      <c r="A4" s="14">
        <v>102</v>
      </c>
      <c r="B4" s="14" t="s">
        <v>72</v>
      </c>
      <c r="C4" s="14" t="s">
        <v>41</v>
      </c>
      <c r="D4" s="14" t="s">
        <v>83</v>
      </c>
      <c r="E4" s="14">
        <v>56</v>
      </c>
      <c r="F4" s="14" t="s">
        <v>79</v>
      </c>
      <c r="G4" s="14">
        <v>8</v>
      </c>
    </row>
    <row r="5" spans="1:7">
      <c r="A5" s="14">
        <v>103</v>
      </c>
      <c r="B5" s="14" t="s">
        <v>72</v>
      </c>
      <c r="C5" s="14" t="s">
        <v>42</v>
      </c>
      <c r="D5" s="14" t="s">
        <v>83</v>
      </c>
      <c r="E5" s="14">
        <v>50</v>
      </c>
      <c r="F5" s="14" t="s">
        <v>79</v>
      </c>
      <c r="G5" s="14">
        <v>9</v>
      </c>
    </row>
    <row r="6" spans="1:7">
      <c r="A6" s="14">
        <v>104</v>
      </c>
      <c r="B6" s="14" t="s">
        <v>72</v>
      </c>
      <c r="C6" s="14" t="s">
        <v>43</v>
      </c>
      <c r="D6" s="14" t="s">
        <v>83</v>
      </c>
      <c r="E6" s="14">
        <v>45</v>
      </c>
      <c r="F6" s="14" t="s">
        <v>76</v>
      </c>
      <c r="G6" s="14">
        <v>6</v>
      </c>
    </row>
    <row r="7" spans="1:7">
      <c r="A7" s="14">
        <v>105</v>
      </c>
      <c r="B7" s="14" t="s">
        <v>72</v>
      </c>
      <c r="C7" s="14" t="s">
        <v>44</v>
      </c>
      <c r="D7" s="14" t="s">
        <v>83</v>
      </c>
      <c r="E7" s="14">
        <v>50</v>
      </c>
      <c r="F7" s="14" t="s">
        <v>78</v>
      </c>
      <c r="G7" s="14">
        <v>5</v>
      </c>
    </row>
    <row r="8" spans="1:7">
      <c r="A8" s="14">
        <v>106</v>
      </c>
      <c r="B8" s="14" t="s">
        <v>72</v>
      </c>
      <c r="C8" s="14" t="s">
        <v>45</v>
      </c>
      <c r="D8" s="14" t="s">
        <v>83</v>
      </c>
      <c r="E8" s="14">
        <v>44</v>
      </c>
      <c r="F8" s="14" t="s">
        <v>76</v>
      </c>
      <c r="G8" s="14">
        <v>9</v>
      </c>
    </row>
    <row r="9" spans="1:7">
      <c r="A9" s="14">
        <v>107</v>
      </c>
      <c r="B9" s="14" t="s">
        <v>72</v>
      </c>
      <c r="C9" s="14" t="s">
        <v>46</v>
      </c>
      <c r="D9" s="14" t="s">
        <v>84</v>
      </c>
      <c r="E9" s="14">
        <v>50</v>
      </c>
      <c r="F9" s="14" t="s">
        <v>76</v>
      </c>
      <c r="G9" s="14">
        <v>9</v>
      </c>
    </row>
    <row r="10" spans="1:7">
      <c r="A10" s="14">
        <v>108</v>
      </c>
      <c r="B10" s="14" t="s">
        <v>72</v>
      </c>
      <c r="C10" s="14" t="s">
        <v>68</v>
      </c>
      <c r="D10" s="14" t="s">
        <v>83</v>
      </c>
      <c r="E10" s="14">
        <v>50</v>
      </c>
      <c r="F10" s="14" t="s">
        <v>76</v>
      </c>
      <c r="G10" s="14">
        <v>9</v>
      </c>
    </row>
    <row r="11" spans="1:7">
      <c r="A11" s="14">
        <v>109</v>
      </c>
      <c r="B11" s="14" t="s">
        <v>72</v>
      </c>
      <c r="C11" s="14" t="s">
        <v>47</v>
      </c>
      <c r="D11" s="14" t="s">
        <v>83</v>
      </c>
      <c r="E11" s="14">
        <v>62</v>
      </c>
      <c r="F11" s="14" t="s">
        <v>76</v>
      </c>
      <c r="G11" s="14">
        <v>8</v>
      </c>
    </row>
    <row r="12" spans="1:7">
      <c r="A12" s="14">
        <v>110</v>
      </c>
      <c r="B12" s="14" t="s">
        <v>72</v>
      </c>
      <c r="C12" s="14" t="s">
        <v>48</v>
      </c>
      <c r="D12" s="14" t="s">
        <v>83</v>
      </c>
      <c r="E12" s="14">
        <v>50</v>
      </c>
      <c r="F12" s="14" t="s">
        <v>76</v>
      </c>
      <c r="G12" s="14">
        <v>7</v>
      </c>
    </row>
    <row r="13" spans="1:7">
      <c r="A13" s="15">
        <v>201</v>
      </c>
      <c r="B13" s="15" t="s">
        <v>73</v>
      </c>
      <c r="C13" s="15" t="s">
        <v>49</v>
      </c>
      <c r="D13" s="15" t="s">
        <v>83</v>
      </c>
      <c r="E13" s="15">
        <v>50</v>
      </c>
      <c r="F13" s="15" t="s">
        <v>76</v>
      </c>
      <c r="G13" s="15">
        <v>6</v>
      </c>
    </row>
    <row r="14" spans="1:7">
      <c r="A14" s="14">
        <v>202</v>
      </c>
      <c r="B14" s="14" t="s">
        <v>73</v>
      </c>
      <c r="C14" s="14" t="s">
        <v>50</v>
      </c>
      <c r="D14" s="14" t="s">
        <v>83</v>
      </c>
      <c r="E14" s="14">
        <v>51</v>
      </c>
      <c r="F14" s="14" t="s">
        <v>76</v>
      </c>
      <c r="G14" s="14">
        <v>9</v>
      </c>
    </row>
    <row r="15" spans="1:7">
      <c r="A15" s="14">
        <v>203</v>
      </c>
      <c r="B15" s="14" t="s">
        <v>73</v>
      </c>
      <c r="C15" s="14" t="s">
        <v>51</v>
      </c>
      <c r="D15" s="14" t="s">
        <v>83</v>
      </c>
      <c r="E15" s="14">
        <v>52</v>
      </c>
      <c r="F15" s="14" t="s">
        <v>79</v>
      </c>
      <c r="G15" s="14">
        <v>7</v>
      </c>
    </row>
    <row r="16" spans="1:7">
      <c r="A16" s="14">
        <v>204</v>
      </c>
      <c r="B16" s="14" t="s">
        <v>73</v>
      </c>
      <c r="C16" s="14" t="s">
        <v>52</v>
      </c>
      <c r="D16" s="14" t="s">
        <v>84</v>
      </c>
      <c r="E16" s="14">
        <v>36</v>
      </c>
      <c r="F16" s="14" t="s">
        <v>79</v>
      </c>
      <c r="G16" s="14">
        <v>7</v>
      </c>
    </row>
    <row r="17" spans="1:7">
      <c r="A17" s="14">
        <v>205</v>
      </c>
      <c r="B17" s="14" t="s">
        <v>73</v>
      </c>
      <c r="C17" s="14" t="s">
        <v>53</v>
      </c>
      <c r="D17" s="14" t="s">
        <v>83</v>
      </c>
      <c r="E17" s="14">
        <v>35</v>
      </c>
      <c r="F17" s="14" t="s">
        <v>76</v>
      </c>
      <c r="G17" s="14">
        <v>6</v>
      </c>
    </row>
    <row r="18" spans="1:7">
      <c r="A18" s="14">
        <v>206</v>
      </c>
      <c r="B18" s="14" t="s">
        <v>73</v>
      </c>
      <c r="C18" s="14" t="s">
        <v>54</v>
      </c>
      <c r="D18" s="14" t="s">
        <v>83</v>
      </c>
      <c r="E18" s="14">
        <v>65</v>
      </c>
      <c r="F18" s="14" t="s">
        <v>76</v>
      </c>
      <c r="G18" s="14">
        <v>7</v>
      </c>
    </row>
    <row r="19" spans="1:7">
      <c r="A19" s="14">
        <v>207</v>
      </c>
      <c r="B19" s="14" t="s">
        <v>73</v>
      </c>
      <c r="C19" s="14" t="s">
        <v>55</v>
      </c>
      <c r="D19" s="14" t="s">
        <v>83</v>
      </c>
      <c r="E19" s="14">
        <v>35</v>
      </c>
      <c r="F19" s="14" t="s">
        <v>79</v>
      </c>
      <c r="G19" s="14">
        <v>5</v>
      </c>
    </row>
    <row r="20" spans="1:7">
      <c r="A20" s="14">
        <v>208</v>
      </c>
      <c r="B20" s="14" t="s">
        <v>73</v>
      </c>
      <c r="C20" s="14" t="s">
        <v>56</v>
      </c>
      <c r="D20" s="14" t="s">
        <v>83</v>
      </c>
      <c r="E20" s="14">
        <v>78</v>
      </c>
      <c r="F20" s="14" t="s">
        <v>76</v>
      </c>
      <c r="G20" s="14">
        <v>7</v>
      </c>
    </row>
    <row r="21" spans="1:7">
      <c r="A21" s="14">
        <v>209</v>
      </c>
      <c r="B21" s="14" t="s">
        <v>73</v>
      </c>
      <c r="C21" s="14" t="s">
        <v>57</v>
      </c>
      <c r="D21" s="14" t="s">
        <v>83</v>
      </c>
      <c r="E21" s="14">
        <v>34</v>
      </c>
      <c r="F21" s="14" t="s">
        <v>79</v>
      </c>
      <c r="G21" s="14">
        <v>7</v>
      </c>
    </row>
    <row r="22" spans="1:7">
      <c r="A22" s="14">
        <v>210</v>
      </c>
      <c r="B22" s="14" t="s">
        <v>73</v>
      </c>
      <c r="C22" s="14" t="s">
        <v>58</v>
      </c>
      <c r="D22" s="14" t="s">
        <v>83</v>
      </c>
      <c r="E22" s="14">
        <v>35</v>
      </c>
      <c r="F22" s="14" t="s">
        <v>79</v>
      </c>
      <c r="G22" s="14">
        <v>5</v>
      </c>
    </row>
    <row r="23" spans="1:7">
      <c r="A23" s="14">
        <v>301</v>
      </c>
      <c r="B23" s="14" t="s">
        <v>74</v>
      </c>
      <c r="C23" s="14" t="s">
        <v>59</v>
      </c>
      <c r="D23" s="14" t="s">
        <v>83</v>
      </c>
      <c r="E23" s="14">
        <v>35</v>
      </c>
      <c r="F23" s="14" t="s">
        <v>76</v>
      </c>
      <c r="G23" s="14">
        <v>7</v>
      </c>
    </row>
    <row r="24" spans="1:7">
      <c r="A24" s="16">
        <v>302</v>
      </c>
      <c r="B24" s="16" t="s">
        <v>74</v>
      </c>
      <c r="C24" s="16" t="s">
        <v>60</v>
      </c>
      <c r="D24" s="16" t="s">
        <v>84</v>
      </c>
      <c r="E24" s="16">
        <v>36</v>
      </c>
      <c r="F24" s="16" t="s">
        <v>76</v>
      </c>
      <c r="G24" s="16">
        <v>5</v>
      </c>
    </row>
    <row r="25" spans="1:7">
      <c r="A25" s="14">
        <v>303</v>
      </c>
      <c r="B25" s="14" t="s">
        <v>74</v>
      </c>
      <c r="C25" s="14" t="s">
        <v>61</v>
      </c>
      <c r="D25" s="14" t="s">
        <v>83</v>
      </c>
      <c r="E25" s="14">
        <v>38</v>
      </c>
      <c r="F25" s="14" t="s">
        <v>77</v>
      </c>
      <c r="G25" s="14">
        <v>7</v>
      </c>
    </row>
    <row r="26" spans="1:7">
      <c r="A26" s="14">
        <v>304</v>
      </c>
      <c r="B26" s="14" t="s">
        <v>74</v>
      </c>
      <c r="C26" s="14" t="s">
        <v>62</v>
      </c>
      <c r="D26" s="14" t="s">
        <v>83</v>
      </c>
      <c r="E26" s="14">
        <v>26</v>
      </c>
      <c r="F26" s="14" t="s">
        <v>76</v>
      </c>
      <c r="G26" s="14">
        <v>7</v>
      </c>
    </row>
    <row r="27" spans="1:7">
      <c r="A27" s="14">
        <v>305</v>
      </c>
      <c r="B27" s="14" t="s">
        <v>74</v>
      </c>
      <c r="C27" s="14" t="s">
        <v>63</v>
      </c>
      <c r="D27" s="14" t="s">
        <v>83</v>
      </c>
      <c r="E27" s="14">
        <v>26</v>
      </c>
      <c r="F27" s="14" t="s">
        <v>76</v>
      </c>
      <c r="G27" s="14">
        <v>9</v>
      </c>
    </row>
    <row r="28" spans="1:7">
      <c r="A28" s="14">
        <v>306</v>
      </c>
      <c r="B28" s="14" t="s">
        <v>74</v>
      </c>
      <c r="C28" s="14" t="s">
        <v>67</v>
      </c>
      <c r="D28" s="14" t="s">
        <v>83</v>
      </c>
      <c r="E28" s="14">
        <v>26</v>
      </c>
      <c r="F28" s="14" t="s">
        <v>76</v>
      </c>
      <c r="G28" s="14">
        <v>7</v>
      </c>
    </row>
    <row r="29" spans="1:7">
      <c r="A29" s="14">
        <v>307</v>
      </c>
      <c r="B29" s="14" t="s">
        <v>74</v>
      </c>
      <c r="C29" s="14" t="s">
        <v>64</v>
      </c>
      <c r="D29" s="14" t="s">
        <v>83</v>
      </c>
      <c r="E29" s="14">
        <v>28</v>
      </c>
      <c r="F29" s="14" t="s">
        <v>79</v>
      </c>
      <c r="G29" s="14">
        <v>8</v>
      </c>
    </row>
    <row r="30" spans="1:7">
      <c r="A30" s="14">
        <v>308</v>
      </c>
      <c r="B30" s="14" t="s">
        <v>74</v>
      </c>
      <c r="C30" s="14" t="s">
        <v>65</v>
      </c>
      <c r="D30" s="14" t="s">
        <v>83</v>
      </c>
      <c r="E30" s="14">
        <v>45</v>
      </c>
      <c r="F30" s="14" t="s">
        <v>76</v>
      </c>
      <c r="G30" s="14">
        <v>9</v>
      </c>
    </row>
    <row r="31" spans="1:7">
      <c r="A31" s="14">
        <v>309</v>
      </c>
      <c r="B31" s="14" t="s">
        <v>74</v>
      </c>
      <c r="C31" s="14" t="s">
        <v>66</v>
      </c>
      <c r="D31" s="14" t="s">
        <v>83</v>
      </c>
      <c r="E31" s="14">
        <v>43</v>
      </c>
      <c r="F31" s="14" t="s">
        <v>79</v>
      </c>
      <c r="G31" s="14">
        <v>9</v>
      </c>
    </row>
    <row r="33" spans="2:6">
      <c r="C33" s="12" t="str">
        <f>VLOOKUP($B35,$C$2:$G$31,COLUMN(B1),0)</f>
        <v>男</v>
      </c>
    </row>
    <row r="34" spans="2:6">
      <c r="B34" s="12" t="s">
        <v>70</v>
      </c>
      <c r="C34" s="12" t="s">
        <v>82</v>
      </c>
      <c r="D34" s="12" t="s">
        <v>85</v>
      </c>
      <c r="E34" s="12" t="s">
        <v>75</v>
      </c>
      <c r="F34" s="12" t="s">
        <v>80</v>
      </c>
    </row>
    <row r="35" spans="2:6">
      <c r="B35" s="17" t="s">
        <v>40</v>
      </c>
      <c r="C35" t="str">
        <f>VLOOKUP($B35,$C$3:$G$31,COLUMN(B1),0)</f>
        <v>男</v>
      </c>
      <c r="D35">
        <f t="shared" ref="D35:F35" si="0">VLOOKUP($B35,$C$3:$G$31,COLUMN(C1),0)</f>
        <v>50</v>
      </c>
      <c r="E35" t="str">
        <f t="shared" si="0"/>
        <v>高级工程师</v>
      </c>
      <c r="F35">
        <f t="shared" si="0"/>
        <v>9</v>
      </c>
    </row>
    <row r="36" spans="2:6">
      <c r="B36" s="17" t="s">
        <v>49</v>
      </c>
      <c r="C36" t="str">
        <f t="shared" ref="C36:F36" si="1">VLOOKUP($B36,$C$3:$G$31,COLUMN(B2),0)</f>
        <v>男</v>
      </c>
      <c r="D36">
        <f t="shared" si="1"/>
        <v>50</v>
      </c>
      <c r="E36" t="str">
        <f t="shared" si="1"/>
        <v>高级工程师</v>
      </c>
      <c r="F36">
        <f t="shared" si="1"/>
        <v>6</v>
      </c>
    </row>
    <row r="37" spans="2:6">
      <c r="B37" s="17" t="s">
        <v>60</v>
      </c>
      <c r="C37" t="str">
        <f t="shared" ref="C37:F37" si="2">VLOOKUP($B37,$C$3:$G$31,COLUMN(B3),0)</f>
        <v>女</v>
      </c>
      <c r="D37">
        <f t="shared" si="2"/>
        <v>36</v>
      </c>
      <c r="E37" t="str">
        <f t="shared" si="2"/>
        <v>高级工程师</v>
      </c>
      <c r="F37">
        <f t="shared" si="2"/>
        <v>5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E6" sqref="E6"/>
    </sheetView>
  </sheetViews>
  <sheetFormatPr defaultRowHeight="13.5"/>
  <cols>
    <col min="8" max="8" width="13" bestFit="1" customWidth="1"/>
  </cols>
  <sheetData>
    <row r="1" spans="1:8">
      <c r="A1" s="12" t="s">
        <v>70</v>
      </c>
      <c r="B1" s="12" t="s">
        <v>87</v>
      </c>
      <c r="C1" s="12" t="s">
        <v>103</v>
      </c>
      <c r="D1" s="18" t="s">
        <v>103</v>
      </c>
      <c r="F1" s="19" t="s">
        <v>94</v>
      </c>
      <c r="G1" s="19" t="s">
        <v>96</v>
      </c>
      <c r="H1" s="19" t="s">
        <v>95</v>
      </c>
    </row>
    <row r="2" spans="1:8" ht="14.25">
      <c r="A2" s="12" t="s">
        <v>40</v>
      </c>
      <c r="B2" s="11">
        <v>97</v>
      </c>
      <c r="C2" s="12" t="str">
        <f>VLOOKUP(B2,$F$2:$H$6,3)</f>
        <v>优秀</v>
      </c>
      <c r="F2" s="19">
        <v>0</v>
      </c>
      <c r="G2" s="19" t="s">
        <v>99</v>
      </c>
      <c r="H2" s="19" t="s">
        <v>89</v>
      </c>
    </row>
    <row r="3" spans="1:8" ht="14.25">
      <c r="A3" s="12" t="s">
        <v>41</v>
      </c>
      <c r="B3" s="11">
        <v>84</v>
      </c>
      <c r="C3" s="12" t="str">
        <f t="shared" ref="C3:C30" si="0">VLOOKUP(B3,$F$2:$H$6,3)</f>
        <v>良好</v>
      </c>
      <c r="F3" s="19">
        <v>60</v>
      </c>
      <c r="G3" s="19" t="s">
        <v>100</v>
      </c>
      <c r="H3" s="19" t="s">
        <v>90</v>
      </c>
    </row>
    <row r="4" spans="1:8" ht="14.25">
      <c r="A4" s="12" t="s">
        <v>42</v>
      </c>
      <c r="B4" s="11">
        <v>84</v>
      </c>
      <c r="C4" s="12" t="str">
        <f t="shared" si="0"/>
        <v>良好</v>
      </c>
      <c r="F4" s="19">
        <v>70</v>
      </c>
      <c r="G4" s="19" t="s">
        <v>101</v>
      </c>
      <c r="H4" s="19" t="s">
        <v>97</v>
      </c>
    </row>
    <row r="5" spans="1:8" ht="14.25">
      <c r="A5" s="12" t="s">
        <v>43</v>
      </c>
      <c r="B5" s="11">
        <v>70</v>
      </c>
      <c r="C5" s="12" t="str">
        <f t="shared" si="0"/>
        <v>中等</v>
      </c>
      <c r="F5" s="19">
        <v>80</v>
      </c>
      <c r="G5" s="19" t="s">
        <v>102</v>
      </c>
      <c r="H5" s="19" t="s">
        <v>91</v>
      </c>
    </row>
    <row r="6" spans="1:8" ht="14.25">
      <c r="A6" s="12" t="s">
        <v>44</v>
      </c>
      <c r="B6" s="11">
        <v>70</v>
      </c>
      <c r="C6" s="12" t="str">
        <f t="shared" si="0"/>
        <v>中等</v>
      </c>
      <c r="F6" s="19">
        <v>90</v>
      </c>
      <c r="G6" s="19" t="s">
        <v>98</v>
      </c>
      <c r="H6" s="19" t="s">
        <v>92</v>
      </c>
    </row>
    <row r="7" spans="1:8" ht="14.25">
      <c r="A7" s="12" t="s">
        <v>45</v>
      </c>
      <c r="B7" s="11">
        <v>94</v>
      </c>
      <c r="C7" s="12" t="str">
        <f t="shared" si="0"/>
        <v>优秀</v>
      </c>
    </row>
    <row r="8" spans="1:8" ht="14.25">
      <c r="A8" s="12" t="s">
        <v>46</v>
      </c>
      <c r="B8" s="11">
        <v>92</v>
      </c>
      <c r="C8" s="12" t="str">
        <f t="shared" si="0"/>
        <v>优秀</v>
      </c>
    </row>
    <row r="9" spans="1:8" ht="14.25">
      <c r="A9" s="12" t="s">
        <v>68</v>
      </c>
      <c r="B9" s="11">
        <v>92</v>
      </c>
      <c r="C9" s="12" t="str">
        <f t="shared" si="0"/>
        <v>优秀</v>
      </c>
    </row>
    <row r="10" spans="1:8" ht="14.25">
      <c r="A10" s="12" t="s">
        <v>47</v>
      </c>
      <c r="B10" s="11">
        <v>96</v>
      </c>
      <c r="C10" s="12" t="str">
        <f t="shared" si="0"/>
        <v>优秀</v>
      </c>
    </row>
    <row r="11" spans="1:8" ht="14.25">
      <c r="A11" s="12" t="s">
        <v>48</v>
      </c>
      <c r="B11" s="11">
        <v>99</v>
      </c>
      <c r="C11" s="12" t="str">
        <f t="shared" si="0"/>
        <v>优秀</v>
      </c>
    </row>
    <row r="12" spans="1:8" ht="14.25">
      <c r="A12" s="12" t="s">
        <v>49</v>
      </c>
      <c r="B12" s="11">
        <v>75</v>
      </c>
      <c r="C12" s="12" t="str">
        <f t="shared" si="0"/>
        <v>中等</v>
      </c>
    </row>
    <row r="13" spans="1:8" ht="14.25">
      <c r="A13" s="12" t="s">
        <v>50</v>
      </c>
      <c r="B13" s="11">
        <v>89</v>
      </c>
      <c r="C13" s="12" t="str">
        <f t="shared" si="0"/>
        <v>良好</v>
      </c>
    </row>
    <row r="14" spans="1:8" ht="14.25">
      <c r="A14" s="12" t="s">
        <v>51</v>
      </c>
      <c r="B14" s="11">
        <v>55</v>
      </c>
      <c r="C14" s="12" t="str">
        <f t="shared" si="0"/>
        <v>不合格</v>
      </c>
    </row>
    <row r="15" spans="1:8" ht="14.25">
      <c r="A15" s="12" t="s">
        <v>52</v>
      </c>
      <c r="B15" s="11">
        <v>75</v>
      </c>
      <c r="C15" s="12" t="str">
        <f t="shared" si="0"/>
        <v>中等</v>
      </c>
    </row>
    <row r="16" spans="1:8" ht="14.25">
      <c r="A16" s="12" t="s">
        <v>53</v>
      </c>
      <c r="B16" s="11">
        <v>87</v>
      </c>
      <c r="C16" s="12" t="str">
        <f t="shared" si="0"/>
        <v>良好</v>
      </c>
    </row>
    <row r="17" spans="1:3" ht="14.25">
      <c r="A17" s="12" t="s">
        <v>54</v>
      </c>
      <c r="B17" s="11">
        <v>81</v>
      </c>
      <c r="C17" s="12" t="str">
        <f t="shared" si="0"/>
        <v>良好</v>
      </c>
    </row>
    <row r="18" spans="1:3" ht="14.25">
      <c r="A18" s="12" t="s">
        <v>55</v>
      </c>
      <c r="B18" s="11">
        <v>81</v>
      </c>
      <c r="C18" s="12" t="str">
        <f t="shared" si="0"/>
        <v>良好</v>
      </c>
    </row>
    <row r="19" spans="1:3" ht="14.25">
      <c r="A19" s="12" t="s">
        <v>56</v>
      </c>
      <c r="B19" s="11">
        <v>99</v>
      </c>
      <c r="C19" s="12" t="str">
        <f t="shared" si="0"/>
        <v>优秀</v>
      </c>
    </row>
    <row r="20" spans="1:3" ht="14.25">
      <c r="A20" s="12" t="s">
        <v>57</v>
      </c>
      <c r="B20" s="13">
        <v>50</v>
      </c>
      <c r="C20" s="12" t="str">
        <f t="shared" si="0"/>
        <v>不合格</v>
      </c>
    </row>
    <row r="21" spans="1:3" ht="14.25">
      <c r="A21" s="12" t="s">
        <v>58</v>
      </c>
      <c r="B21" s="13">
        <v>51</v>
      </c>
      <c r="C21" s="12" t="str">
        <f t="shared" si="0"/>
        <v>不合格</v>
      </c>
    </row>
    <row r="22" spans="1:3" ht="14.25">
      <c r="A22" s="12" t="s">
        <v>59</v>
      </c>
      <c r="B22" s="13">
        <v>52</v>
      </c>
      <c r="C22" s="12" t="str">
        <f t="shared" si="0"/>
        <v>不合格</v>
      </c>
    </row>
    <row r="23" spans="1:3" ht="14.25">
      <c r="A23" s="12" t="s">
        <v>60</v>
      </c>
      <c r="B23" s="13">
        <v>66</v>
      </c>
      <c r="C23" s="12" t="str">
        <f t="shared" si="0"/>
        <v>合格</v>
      </c>
    </row>
    <row r="24" spans="1:3" ht="14.25">
      <c r="A24" s="12" t="s">
        <v>61</v>
      </c>
      <c r="B24" s="13">
        <v>67</v>
      </c>
      <c r="C24" s="12" t="str">
        <f t="shared" si="0"/>
        <v>合格</v>
      </c>
    </row>
    <row r="25" spans="1:3" ht="14.25">
      <c r="A25" s="12" t="s">
        <v>62</v>
      </c>
      <c r="B25" s="13">
        <v>68</v>
      </c>
      <c r="C25" s="12" t="str">
        <f t="shared" si="0"/>
        <v>合格</v>
      </c>
    </row>
    <row r="26" spans="1:3" ht="14.25">
      <c r="A26" s="12" t="s">
        <v>63</v>
      </c>
      <c r="B26" s="13">
        <v>56</v>
      </c>
      <c r="C26" s="12" t="str">
        <f t="shared" si="0"/>
        <v>不合格</v>
      </c>
    </row>
    <row r="27" spans="1:3" ht="14.25">
      <c r="A27" s="12" t="s">
        <v>67</v>
      </c>
      <c r="B27" s="13">
        <v>57</v>
      </c>
      <c r="C27" s="12" t="str">
        <f t="shared" si="0"/>
        <v>不合格</v>
      </c>
    </row>
    <row r="28" spans="1:3" ht="14.25">
      <c r="A28" s="12" t="s">
        <v>64</v>
      </c>
      <c r="B28" s="13">
        <v>58</v>
      </c>
      <c r="C28" s="12" t="str">
        <f t="shared" si="0"/>
        <v>不合格</v>
      </c>
    </row>
    <row r="29" spans="1:3" ht="14.25">
      <c r="A29" s="12" t="s">
        <v>65</v>
      </c>
      <c r="B29" s="13">
        <v>59</v>
      </c>
      <c r="C29" s="12" t="str">
        <f t="shared" si="0"/>
        <v>不合格</v>
      </c>
    </row>
    <row r="30" spans="1:3" ht="14.25">
      <c r="A30" s="12" t="s">
        <v>66</v>
      </c>
      <c r="B30" s="13">
        <v>60</v>
      </c>
      <c r="C30" s="12" t="str">
        <f t="shared" si="0"/>
        <v>合格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D26" sqref="D26"/>
    </sheetView>
  </sheetViews>
  <sheetFormatPr defaultRowHeight="13.5"/>
  <sheetData>
    <row r="1" spans="1:12" ht="16.5">
      <c r="A1" s="1" t="s">
        <v>0</v>
      </c>
      <c r="B1" s="2" t="s">
        <v>1</v>
      </c>
      <c r="C1" s="1" t="s">
        <v>2</v>
      </c>
      <c r="D1" s="3"/>
      <c r="E1" s="4" t="s">
        <v>3</v>
      </c>
      <c r="F1" s="3"/>
      <c r="G1" s="3"/>
      <c r="H1" s="5" t="s">
        <v>4</v>
      </c>
      <c r="I1" s="3"/>
      <c r="J1" s="3"/>
      <c r="K1" s="3"/>
      <c r="L1" s="3"/>
    </row>
    <row r="2" spans="1:12" ht="14.25">
      <c r="A2" s="6" t="s">
        <v>5</v>
      </c>
      <c r="B2" s="7">
        <v>85</v>
      </c>
      <c r="C2">
        <f>VLOOKUP(B2,$G$3:$I$7,3)</f>
        <v>480</v>
      </c>
      <c r="D2" s="3"/>
      <c r="E2" s="7">
        <f>LOOKUP(B2,{0,12,36,48,60},{0,120,240,360,480})</f>
        <v>480</v>
      </c>
      <c r="F2" s="3"/>
      <c r="G2" s="3"/>
      <c r="H2" s="8" t="s">
        <v>1</v>
      </c>
      <c r="I2" s="8" t="s">
        <v>6</v>
      </c>
      <c r="J2" s="3"/>
      <c r="K2" s="3"/>
      <c r="L2" s="3"/>
    </row>
    <row r="3" spans="1:12" ht="14.25">
      <c r="A3" s="6" t="s">
        <v>69</v>
      </c>
      <c r="B3" s="7">
        <v>71</v>
      </c>
      <c r="C3">
        <f t="shared" ref="C3:C30" si="0">VLOOKUP(B3,$G$3:$I$7,3)</f>
        <v>480</v>
      </c>
      <c r="D3" s="3"/>
      <c r="E3" s="7">
        <f>LOOKUP(B3,{0,12,36,48,60},{0,120,240,360,480})</f>
        <v>480</v>
      </c>
      <c r="F3" s="3"/>
      <c r="G3" s="3">
        <v>0</v>
      </c>
      <c r="H3" s="9" t="s">
        <v>8</v>
      </c>
      <c r="I3" s="9">
        <v>0</v>
      </c>
      <c r="J3" s="3"/>
      <c r="K3" s="3"/>
      <c r="L3" s="3"/>
    </row>
    <row r="4" spans="1:12" ht="14.25">
      <c r="A4" s="6" t="s">
        <v>9</v>
      </c>
      <c r="B4" s="7">
        <v>61</v>
      </c>
      <c r="C4">
        <f t="shared" si="0"/>
        <v>480</v>
      </c>
      <c r="D4" s="3"/>
      <c r="E4" s="7">
        <f>LOOKUP(B4,{0,12,36,48,60},{0,120,240,360,480})</f>
        <v>480</v>
      </c>
      <c r="F4" s="3"/>
      <c r="G4" s="3">
        <v>12</v>
      </c>
      <c r="H4" s="9" t="s">
        <v>10</v>
      </c>
      <c r="I4" s="9">
        <v>120</v>
      </c>
      <c r="J4" s="3"/>
      <c r="K4" s="3"/>
      <c r="L4" s="3"/>
    </row>
    <row r="5" spans="1:12" ht="14.25">
      <c r="A5" s="6" t="s">
        <v>11</v>
      </c>
      <c r="B5" s="7">
        <v>59</v>
      </c>
      <c r="C5">
        <f t="shared" si="0"/>
        <v>360</v>
      </c>
      <c r="D5" s="3"/>
      <c r="E5" s="7">
        <f>LOOKUP(B5,{0,12,36,48,60},{0,120,240,360,480})</f>
        <v>360</v>
      </c>
      <c r="F5" s="3"/>
      <c r="G5" s="3">
        <v>36</v>
      </c>
      <c r="H5" s="9" t="s">
        <v>12</v>
      </c>
      <c r="I5" s="9">
        <v>240</v>
      </c>
      <c r="J5" s="3"/>
      <c r="K5" s="3"/>
      <c r="L5" s="3"/>
    </row>
    <row r="6" spans="1:12" ht="14.25">
      <c r="A6" s="6" t="s">
        <v>13</v>
      </c>
      <c r="B6" s="7">
        <v>59</v>
      </c>
      <c r="C6">
        <f t="shared" si="0"/>
        <v>360</v>
      </c>
      <c r="D6" s="3"/>
      <c r="E6" s="7">
        <f>LOOKUP(B6,{0,12,36,48,60},{0,120,240,360,480})</f>
        <v>360</v>
      </c>
      <c r="F6" s="3"/>
      <c r="G6" s="3">
        <v>48</v>
      </c>
      <c r="H6" s="9" t="s">
        <v>14</v>
      </c>
      <c r="I6" s="9">
        <v>360</v>
      </c>
      <c r="J6" s="3"/>
      <c r="K6" s="3"/>
      <c r="L6" s="3"/>
    </row>
    <row r="7" spans="1:12" ht="14.25">
      <c r="A7" s="6" t="s">
        <v>15</v>
      </c>
      <c r="B7" s="7">
        <v>35</v>
      </c>
      <c r="C7">
        <f t="shared" si="0"/>
        <v>120</v>
      </c>
      <c r="D7" s="3"/>
      <c r="E7" s="7">
        <f>LOOKUP(B7,{0,12,36,48,60},{0,120,240,360,480})</f>
        <v>120</v>
      </c>
      <c r="F7" s="3"/>
      <c r="G7" s="3">
        <v>60</v>
      </c>
      <c r="H7" s="9" t="s">
        <v>16</v>
      </c>
      <c r="I7" s="9">
        <v>480</v>
      </c>
      <c r="J7" s="3"/>
      <c r="K7" s="3"/>
      <c r="L7" s="3"/>
    </row>
    <row r="8" spans="1:12" ht="14.25">
      <c r="A8" s="6" t="s">
        <v>17</v>
      </c>
      <c r="B8" s="7">
        <v>54</v>
      </c>
      <c r="C8">
        <f t="shared" si="0"/>
        <v>360</v>
      </c>
      <c r="D8" s="3"/>
      <c r="E8" s="7">
        <f>LOOKUP(B8,{0,12,36,48,60},{0,120,240,360,480})</f>
        <v>360</v>
      </c>
      <c r="F8" s="3"/>
      <c r="G8" s="3"/>
      <c r="H8" s="3"/>
      <c r="I8" s="3"/>
      <c r="J8" s="3"/>
      <c r="K8" s="3"/>
      <c r="L8" s="3"/>
    </row>
    <row r="9" spans="1:12" ht="14.25">
      <c r="A9" s="6" t="s">
        <v>18</v>
      </c>
      <c r="B9" s="7">
        <v>49</v>
      </c>
      <c r="C9">
        <f t="shared" si="0"/>
        <v>360</v>
      </c>
      <c r="D9" s="3"/>
      <c r="E9" s="7">
        <f>LOOKUP(B9,{0,12,36,48,60},{0,120,240,360,480})</f>
        <v>360</v>
      </c>
      <c r="F9" s="3"/>
      <c r="G9" s="3"/>
      <c r="H9" s="3"/>
      <c r="I9" s="3"/>
      <c r="J9" s="3"/>
      <c r="K9" s="3"/>
      <c r="L9" s="3"/>
    </row>
    <row r="10" spans="1:12" ht="14.25">
      <c r="A10" s="6" t="s">
        <v>19</v>
      </c>
      <c r="B10" s="7">
        <v>48</v>
      </c>
      <c r="C10">
        <f t="shared" si="0"/>
        <v>360</v>
      </c>
      <c r="D10" s="3"/>
      <c r="E10" s="7">
        <f>LOOKUP(B10,{0,12,36,48,60},{0,120,240,360,480})</f>
        <v>360</v>
      </c>
      <c r="F10" s="3"/>
      <c r="G10" s="3"/>
      <c r="H10" s="3"/>
      <c r="I10" s="10"/>
      <c r="J10" s="3"/>
      <c r="K10" s="3"/>
      <c r="L10" s="3"/>
    </row>
    <row r="11" spans="1:12" ht="14.25">
      <c r="A11" s="6" t="s">
        <v>20</v>
      </c>
      <c r="B11" s="7">
        <v>47</v>
      </c>
      <c r="C11">
        <f t="shared" si="0"/>
        <v>240</v>
      </c>
      <c r="D11" s="3"/>
      <c r="E11" s="7">
        <f>LOOKUP(B11,{0,12,36,48,60},{0,120,240,360,480})</f>
        <v>240</v>
      </c>
      <c r="F11" s="3"/>
      <c r="G11" s="3"/>
      <c r="H11" s="10"/>
      <c r="I11" s="10"/>
      <c r="J11" s="3"/>
      <c r="K11" s="3"/>
      <c r="L11" s="3"/>
    </row>
    <row r="12" spans="1:12" ht="14.25">
      <c r="A12" s="6" t="s">
        <v>21</v>
      </c>
      <c r="B12" s="7">
        <v>47</v>
      </c>
      <c r="C12">
        <f t="shared" si="0"/>
        <v>240</v>
      </c>
      <c r="D12" s="3"/>
      <c r="E12" s="7">
        <f>LOOKUP(B12,{0,12,36,48,60},{0,120,240,360,480})</f>
        <v>240</v>
      </c>
      <c r="F12" s="3"/>
      <c r="G12" s="3"/>
      <c r="H12" s="3"/>
      <c r="I12" s="3"/>
      <c r="J12" s="3"/>
      <c r="K12" s="3"/>
      <c r="L12" s="3"/>
    </row>
    <row r="13" spans="1:12" ht="14.25">
      <c r="A13" s="6" t="s">
        <v>22</v>
      </c>
      <c r="B13" s="7">
        <v>33</v>
      </c>
      <c r="C13">
        <f t="shared" si="0"/>
        <v>120</v>
      </c>
      <c r="D13" s="3"/>
      <c r="E13" s="7">
        <f>LOOKUP(B13,{0,12,36,48,60},{0,120,240,360,480})</f>
        <v>120</v>
      </c>
      <c r="F13" s="3"/>
      <c r="G13" s="3"/>
      <c r="H13" s="3"/>
      <c r="I13" s="3"/>
      <c r="J13" s="3"/>
      <c r="K13" s="3"/>
      <c r="L13" s="3"/>
    </row>
    <row r="14" spans="1:12" ht="14.25">
      <c r="A14" s="6" t="s">
        <v>23</v>
      </c>
      <c r="B14" s="7">
        <v>53</v>
      </c>
      <c r="C14">
        <f t="shared" si="0"/>
        <v>360</v>
      </c>
      <c r="D14" s="3"/>
      <c r="E14" s="7">
        <f>LOOKUP(B14,{0,12,36,48,60},{0,120,240,360,480})</f>
        <v>360</v>
      </c>
      <c r="F14" s="3"/>
      <c r="G14" s="3"/>
      <c r="H14" s="3"/>
      <c r="I14" s="3"/>
      <c r="J14" s="3"/>
      <c r="K14" s="3"/>
      <c r="L14" s="3"/>
    </row>
    <row r="15" spans="1:12" ht="14.25">
      <c r="A15" s="6" t="s">
        <v>24</v>
      </c>
      <c r="B15" s="7">
        <v>4</v>
      </c>
      <c r="C15">
        <f t="shared" si="0"/>
        <v>0</v>
      </c>
      <c r="D15" s="3"/>
      <c r="E15" s="7">
        <f>LOOKUP(B15,{0,12,36,48,60},{0,120,240,360,480})</f>
        <v>0</v>
      </c>
      <c r="F15" s="3"/>
      <c r="G15" s="3"/>
      <c r="H15" s="3"/>
      <c r="I15" s="3"/>
      <c r="J15" s="3"/>
      <c r="K15" s="3"/>
      <c r="L15" s="3"/>
    </row>
    <row r="16" spans="1:12" ht="14.25">
      <c r="A16" s="6" t="s">
        <v>25</v>
      </c>
      <c r="B16" s="7">
        <v>4</v>
      </c>
      <c r="C16">
        <f t="shared" si="0"/>
        <v>0</v>
      </c>
      <c r="D16" s="3"/>
      <c r="E16" s="7">
        <f>LOOKUP(B16,{0,12,36,48,60},{0,120,240,360,480})</f>
        <v>0</v>
      </c>
      <c r="F16" s="3"/>
      <c r="G16" s="3"/>
      <c r="H16" s="3"/>
      <c r="I16" s="3"/>
      <c r="J16" s="3"/>
      <c r="K16" s="3"/>
      <c r="L16" s="3"/>
    </row>
    <row r="17" spans="1:12" ht="14.25">
      <c r="A17" s="6" t="s">
        <v>26</v>
      </c>
      <c r="B17" s="7">
        <v>3</v>
      </c>
      <c r="C17">
        <f t="shared" si="0"/>
        <v>0</v>
      </c>
      <c r="D17" s="3"/>
      <c r="E17" s="7">
        <f>LOOKUP(B17,{0,12,36,48,60},{0,120,240,360,480})</f>
        <v>0</v>
      </c>
      <c r="F17" s="3"/>
      <c r="G17" s="3"/>
      <c r="H17" s="3"/>
      <c r="I17" s="3"/>
      <c r="J17" s="3"/>
      <c r="K17" s="3"/>
      <c r="L17" s="3"/>
    </row>
    <row r="18" spans="1:12" ht="14.25">
      <c r="A18" s="6" t="s">
        <v>27</v>
      </c>
      <c r="B18" s="7">
        <v>5</v>
      </c>
      <c r="C18">
        <f t="shared" si="0"/>
        <v>0</v>
      </c>
      <c r="D18" s="3"/>
      <c r="E18" s="7">
        <f>LOOKUP(B18,{0,12,36,48,60},{0,120,240,360,480})</f>
        <v>0</v>
      </c>
      <c r="F18" s="3"/>
      <c r="G18" s="3"/>
      <c r="H18" s="3"/>
      <c r="I18" s="3"/>
      <c r="J18" s="3"/>
      <c r="K18" s="3"/>
      <c r="L18" s="3"/>
    </row>
    <row r="19" spans="1:12" ht="14.25">
      <c r="A19" s="6" t="s">
        <v>28</v>
      </c>
      <c r="B19" s="7">
        <v>3</v>
      </c>
      <c r="C19">
        <f t="shared" si="0"/>
        <v>0</v>
      </c>
      <c r="D19" s="3"/>
      <c r="E19" s="7">
        <f>LOOKUP(B19,{0,12,36,48,60},{0,120,240,360,480})</f>
        <v>0</v>
      </c>
      <c r="F19" s="3"/>
      <c r="G19" s="3"/>
      <c r="H19" s="3"/>
      <c r="I19" s="3"/>
      <c r="J19" s="3"/>
      <c r="K19" s="3"/>
      <c r="L19" s="3"/>
    </row>
    <row r="20" spans="1:12" ht="14.25">
      <c r="A20" s="6" t="s">
        <v>29</v>
      </c>
      <c r="B20" s="7">
        <v>5</v>
      </c>
      <c r="C20">
        <f t="shared" si="0"/>
        <v>0</v>
      </c>
      <c r="D20" s="3"/>
      <c r="E20" s="7">
        <f>LOOKUP(B20,{0,12,36,48,60},{0,120,240,360,480})</f>
        <v>0</v>
      </c>
      <c r="F20" s="3"/>
      <c r="G20" s="3"/>
      <c r="H20" s="3"/>
      <c r="I20" s="3"/>
      <c r="J20" s="3"/>
      <c r="K20" s="3"/>
      <c r="L20" s="3"/>
    </row>
    <row r="21" spans="1:12" ht="14.25">
      <c r="A21" s="6" t="s">
        <v>30</v>
      </c>
      <c r="B21" s="7">
        <v>12</v>
      </c>
      <c r="C21">
        <f t="shared" si="0"/>
        <v>120</v>
      </c>
      <c r="D21" s="3"/>
      <c r="E21" s="7">
        <f>LOOKUP(B21,{0,12,36,48,60},{0,120,240,360,480})</f>
        <v>120</v>
      </c>
      <c r="F21" s="3"/>
      <c r="G21" s="3"/>
      <c r="H21" s="3"/>
      <c r="I21" s="3"/>
      <c r="J21" s="3"/>
      <c r="K21" s="3"/>
      <c r="L21" s="3"/>
    </row>
    <row r="22" spans="1:12" ht="14.25">
      <c r="A22" s="6" t="s">
        <v>31</v>
      </c>
      <c r="B22" s="7">
        <v>12</v>
      </c>
      <c r="C22">
        <f t="shared" si="0"/>
        <v>120</v>
      </c>
      <c r="D22" s="3"/>
      <c r="E22" s="7">
        <f>LOOKUP(B22,{0,12,36,48,60},{0,120,240,360,480})</f>
        <v>120</v>
      </c>
      <c r="F22" s="3"/>
      <c r="G22" s="3"/>
      <c r="H22" s="3"/>
      <c r="I22" s="3"/>
      <c r="J22" s="3"/>
      <c r="K22" s="3"/>
      <c r="L22" s="3"/>
    </row>
    <row r="23" spans="1:12" ht="14.25">
      <c r="A23" s="6" t="s">
        <v>32</v>
      </c>
      <c r="B23" s="7">
        <v>4</v>
      </c>
      <c r="C23">
        <f t="shared" si="0"/>
        <v>0</v>
      </c>
      <c r="D23" s="3"/>
      <c r="E23" s="7">
        <f>LOOKUP(B23,{0,12,36,48,60},{0,120,240,360,480})</f>
        <v>0</v>
      </c>
      <c r="F23" s="3"/>
      <c r="G23" s="3"/>
      <c r="H23" s="3"/>
      <c r="I23" s="3"/>
      <c r="J23" s="3"/>
      <c r="K23" s="3"/>
      <c r="L23" s="3"/>
    </row>
    <row r="24" spans="1:12" ht="14.25">
      <c r="A24" s="6" t="s">
        <v>39</v>
      </c>
      <c r="B24" s="7">
        <v>3</v>
      </c>
      <c r="C24">
        <f t="shared" si="0"/>
        <v>0</v>
      </c>
      <c r="D24" s="3"/>
      <c r="E24" s="7">
        <f>LOOKUP(B24,{0,12,36,48,60},{0,120,240,360,480})</f>
        <v>0</v>
      </c>
      <c r="F24" s="3"/>
      <c r="G24" s="3"/>
      <c r="H24" s="3"/>
      <c r="I24" s="3"/>
      <c r="J24" s="3"/>
      <c r="K24" s="3"/>
      <c r="L24" s="3"/>
    </row>
    <row r="25" spans="1:12" ht="14.25">
      <c r="A25" s="6" t="s">
        <v>33</v>
      </c>
      <c r="B25" s="7">
        <v>4</v>
      </c>
      <c r="C25">
        <f t="shared" si="0"/>
        <v>0</v>
      </c>
      <c r="D25" s="3"/>
      <c r="E25" s="7">
        <f>LOOKUP(B25,{0,12,36,48,60},{0,120,240,360,480})</f>
        <v>0</v>
      </c>
      <c r="F25" s="3"/>
      <c r="G25" s="3"/>
      <c r="H25" s="3"/>
      <c r="I25" s="3"/>
      <c r="J25" s="3"/>
      <c r="K25" s="3"/>
      <c r="L25" s="3"/>
    </row>
    <row r="26" spans="1:12" ht="14.25">
      <c r="A26" s="6" t="s">
        <v>34</v>
      </c>
      <c r="B26" s="7">
        <v>5</v>
      </c>
      <c r="C26">
        <f t="shared" si="0"/>
        <v>0</v>
      </c>
      <c r="D26" s="3"/>
      <c r="E26" s="7">
        <f>LOOKUP(B26,{0,12,36,48,60},{0,120,240,360,480})</f>
        <v>0</v>
      </c>
      <c r="F26" s="3"/>
      <c r="G26" s="3"/>
      <c r="H26" s="3"/>
      <c r="I26" s="3"/>
      <c r="J26" s="3"/>
      <c r="K26" s="3"/>
      <c r="L26" s="3"/>
    </row>
    <row r="27" spans="1:12" ht="14.25">
      <c r="A27" s="6" t="s">
        <v>35</v>
      </c>
      <c r="B27" s="7">
        <v>5</v>
      </c>
      <c r="C27">
        <f t="shared" si="0"/>
        <v>0</v>
      </c>
      <c r="D27" s="3"/>
      <c r="E27" s="7">
        <f>LOOKUP(B27,{0,12,36,48,60},{0,120,240,360,480})</f>
        <v>0</v>
      </c>
      <c r="F27" s="3"/>
      <c r="G27" s="3"/>
      <c r="H27" s="3"/>
      <c r="I27" s="3"/>
      <c r="J27" s="3"/>
      <c r="K27" s="3"/>
      <c r="L27" s="3"/>
    </row>
    <row r="28" spans="1:12" ht="14.25">
      <c r="A28" s="6" t="s">
        <v>36</v>
      </c>
      <c r="B28" s="7">
        <v>5</v>
      </c>
      <c r="C28">
        <f t="shared" si="0"/>
        <v>0</v>
      </c>
      <c r="D28" s="3"/>
      <c r="E28" s="7">
        <f>LOOKUP(B28,{0,12,36,48,60},{0,120,240,360,480})</f>
        <v>0</v>
      </c>
      <c r="F28" s="3"/>
      <c r="G28" s="3"/>
      <c r="H28" s="3"/>
      <c r="I28" s="3"/>
      <c r="J28" s="3"/>
      <c r="K28" s="3"/>
      <c r="L28" s="3"/>
    </row>
    <row r="29" spans="1:12" ht="14.25">
      <c r="A29" s="6" t="s">
        <v>37</v>
      </c>
      <c r="B29" s="7">
        <v>5</v>
      </c>
      <c r="C29">
        <f t="shared" si="0"/>
        <v>0</v>
      </c>
      <c r="D29" s="3"/>
      <c r="E29" s="7">
        <f>LOOKUP(B29,{0,12,36,48,60},{0,120,240,360,480})</f>
        <v>0</v>
      </c>
      <c r="F29" s="3"/>
      <c r="G29" s="3"/>
      <c r="H29" s="3"/>
      <c r="I29" s="3"/>
      <c r="J29" s="3"/>
      <c r="K29" s="3"/>
      <c r="L29" s="3"/>
    </row>
    <row r="30" spans="1:12" ht="14.25">
      <c r="A30" s="6" t="s">
        <v>38</v>
      </c>
      <c r="B30" s="7">
        <v>5</v>
      </c>
      <c r="C30">
        <f t="shared" si="0"/>
        <v>0</v>
      </c>
      <c r="D30" s="3"/>
      <c r="E30" s="7">
        <f>LOOKUP(B30,{0,12,36,48,60},{0,120,240,360,480})</f>
        <v>0</v>
      </c>
      <c r="F30" s="3"/>
      <c r="G30" s="3"/>
      <c r="H30" s="3"/>
      <c r="I30" s="3"/>
      <c r="J30" s="3"/>
      <c r="K30" s="3"/>
      <c r="L30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F34" sqref="F34"/>
    </sheetView>
  </sheetViews>
  <sheetFormatPr defaultRowHeight="13.5"/>
  <cols>
    <col min="3" max="3" width="7.875" bestFit="1" customWidth="1"/>
  </cols>
  <sheetData>
    <row r="1" spans="1:3" ht="14.25">
      <c r="A1" s="1" t="s">
        <v>0</v>
      </c>
      <c r="B1" s="2" t="s">
        <v>1</v>
      </c>
      <c r="C1" s="1" t="s">
        <v>2</v>
      </c>
    </row>
    <row r="2" spans="1:3" ht="14.25">
      <c r="A2" s="6" t="s">
        <v>5</v>
      </c>
      <c r="B2" s="7">
        <v>85</v>
      </c>
      <c r="C2" s="7">
        <f>VLOOKUP(B2,区间查找!$G$3:$I$7,3)</f>
        <v>480</v>
      </c>
    </row>
    <row r="3" spans="1:3" ht="14.25">
      <c r="A3" s="6" t="s">
        <v>7</v>
      </c>
      <c r="B3" s="7">
        <v>71</v>
      </c>
      <c r="C3" s="7">
        <f>VLOOKUP(B3,区间查找!$G$3:$I$7,3)</f>
        <v>480</v>
      </c>
    </row>
    <row r="4" spans="1:3" ht="14.25">
      <c r="A4" s="6" t="s">
        <v>9</v>
      </c>
      <c r="B4" s="7">
        <v>61</v>
      </c>
      <c r="C4" s="7">
        <f>VLOOKUP(B4,区间查找!$G$3:$I$7,3)</f>
        <v>480</v>
      </c>
    </row>
    <row r="5" spans="1:3" ht="14.25">
      <c r="A5" s="6" t="s">
        <v>11</v>
      </c>
      <c r="B5" s="7">
        <v>59</v>
      </c>
      <c r="C5" s="7">
        <f>VLOOKUP(B5,区间查找!$G$3:$I$7,3)</f>
        <v>360</v>
      </c>
    </row>
    <row r="6" spans="1:3" ht="14.25">
      <c r="A6" s="6" t="s">
        <v>13</v>
      </c>
      <c r="B6" s="7">
        <v>59</v>
      </c>
      <c r="C6" s="7">
        <f>VLOOKUP(B6,区间查找!$G$3:$I$7,3)</f>
        <v>360</v>
      </c>
    </row>
    <row r="7" spans="1:3" ht="14.25">
      <c r="A7" s="6" t="s">
        <v>15</v>
      </c>
      <c r="B7" s="7">
        <v>35</v>
      </c>
      <c r="C7" s="7">
        <f>VLOOKUP(B7,区间查找!$G$3:$I$7,3)</f>
        <v>120</v>
      </c>
    </row>
    <row r="8" spans="1:3" ht="14.25">
      <c r="A8" s="6" t="s">
        <v>17</v>
      </c>
      <c r="B8" s="7">
        <v>54</v>
      </c>
      <c r="C8" s="7">
        <f>VLOOKUP(B8,区间查找!$G$3:$I$7,3)</f>
        <v>360</v>
      </c>
    </row>
    <row r="9" spans="1:3" ht="14.25">
      <c r="A9" s="6" t="s">
        <v>18</v>
      </c>
      <c r="B9" s="7">
        <v>49</v>
      </c>
      <c r="C9" s="7">
        <f>VLOOKUP(B9,区间查找!$G$3:$I$7,3)</f>
        <v>360</v>
      </c>
    </row>
    <row r="10" spans="1:3" ht="14.25">
      <c r="A10" s="6" t="s">
        <v>19</v>
      </c>
      <c r="B10" s="7">
        <v>48</v>
      </c>
      <c r="C10" s="7">
        <f>VLOOKUP(B10,区间查找!$G$3:$I$7,3)</f>
        <v>360</v>
      </c>
    </row>
    <row r="11" spans="1:3" ht="14.25">
      <c r="A11" s="6" t="s">
        <v>20</v>
      </c>
      <c r="B11" s="7">
        <v>47</v>
      </c>
      <c r="C11" s="7">
        <f>VLOOKUP(B11,区间查找!$G$3:$I$7,3)</f>
        <v>240</v>
      </c>
    </row>
    <row r="12" spans="1:3" ht="14.25">
      <c r="A12" s="6" t="s">
        <v>21</v>
      </c>
      <c r="B12" s="7">
        <v>47</v>
      </c>
      <c r="C12" s="7">
        <f>VLOOKUP(B12,区间查找!$G$3:$I$7,3)</f>
        <v>240</v>
      </c>
    </row>
    <row r="13" spans="1:3" ht="14.25">
      <c r="A13" s="6" t="s">
        <v>22</v>
      </c>
      <c r="B13" s="7">
        <v>33</v>
      </c>
      <c r="C13" s="7">
        <f>VLOOKUP(B13,区间查找!$G$3:$I$7,3)</f>
        <v>120</v>
      </c>
    </row>
    <row r="14" spans="1:3" ht="14.25">
      <c r="A14" s="6" t="s">
        <v>23</v>
      </c>
      <c r="B14" s="7">
        <v>53</v>
      </c>
      <c r="C14" s="7">
        <f>VLOOKUP(B14,区间查找!$G$3:$I$7,3)</f>
        <v>360</v>
      </c>
    </row>
    <row r="15" spans="1:3" ht="14.25">
      <c r="A15" s="6" t="s">
        <v>24</v>
      </c>
      <c r="B15" s="7">
        <v>4</v>
      </c>
      <c r="C15" s="7">
        <f>VLOOKUP(B15,区间查找!$G$3:$I$7,3)</f>
        <v>0</v>
      </c>
    </row>
    <row r="16" spans="1:3" ht="14.25">
      <c r="A16" s="6" t="s">
        <v>25</v>
      </c>
      <c r="B16" s="7">
        <v>4</v>
      </c>
      <c r="C16" s="7">
        <f>VLOOKUP(B16,区间查找!$G$3:$I$7,3)</f>
        <v>0</v>
      </c>
    </row>
    <row r="17" spans="1:3" ht="14.25">
      <c r="A17" s="6" t="s">
        <v>26</v>
      </c>
      <c r="B17" s="7">
        <v>3</v>
      </c>
      <c r="C17" s="7">
        <f>VLOOKUP(B17,区间查找!$G$3:$I$7,3)</f>
        <v>0</v>
      </c>
    </row>
    <row r="18" spans="1:3" ht="14.25">
      <c r="A18" s="6" t="s">
        <v>27</v>
      </c>
      <c r="B18" s="7">
        <v>5</v>
      </c>
      <c r="C18" s="7">
        <f>VLOOKUP(B18,区间查找!$G$3:$I$7,3)</f>
        <v>0</v>
      </c>
    </row>
    <row r="19" spans="1:3" ht="14.25">
      <c r="A19" s="6" t="s">
        <v>28</v>
      </c>
      <c r="B19" s="7">
        <v>3</v>
      </c>
      <c r="C19" s="7">
        <f>VLOOKUP(B19,区间查找!$G$3:$I$7,3)</f>
        <v>0</v>
      </c>
    </row>
    <row r="20" spans="1:3" ht="14.25">
      <c r="A20" s="6" t="s">
        <v>29</v>
      </c>
      <c r="B20" s="7">
        <v>5</v>
      </c>
      <c r="C20" s="7">
        <f>VLOOKUP(B20,区间查找!$G$3:$I$7,3)</f>
        <v>0</v>
      </c>
    </row>
    <row r="21" spans="1:3" ht="14.25">
      <c r="A21" s="6" t="s">
        <v>30</v>
      </c>
      <c r="B21" s="7">
        <v>12</v>
      </c>
      <c r="C21" s="7">
        <f>VLOOKUP(B21,区间查找!$G$3:$I$7,3)</f>
        <v>120</v>
      </c>
    </row>
    <row r="22" spans="1:3" ht="14.25">
      <c r="A22" s="6" t="s">
        <v>31</v>
      </c>
      <c r="B22" s="7">
        <v>12</v>
      </c>
      <c r="C22" s="7">
        <f>VLOOKUP(B22,区间查找!$G$3:$I$7,3)</f>
        <v>120</v>
      </c>
    </row>
    <row r="23" spans="1:3" ht="14.25">
      <c r="A23" s="6" t="s">
        <v>32</v>
      </c>
      <c r="B23" s="7">
        <v>4</v>
      </c>
      <c r="C23" s="7">
        <f>VLOOKUP(B23,区间查找!$G$3:$I$7,3)</f>
        <v>0</v>
      </c>
    </row>
    <row r="24" spans="1:3" ht="14.25">
      <c r="A24" s="6" t="s">
        <v>39</v>
      </c>
      <c r="B24" s="7">
        <v>3</v>
      </c>
      <c r="C24" s="7">
        <f>VLOOKUP(B24,区间查找!$G$3:$I$7,3)</f>
        <v>0</v>
      </c>
    </row>
    <row r="25" spans="1:3" ht="14.25">
      <c r="A25" s="6" t="s">
        <v>33</v>
      </c>
      <c r="B25" s="7">
        <v>4</v>
      </c>
      <c r="C25" s="7">
        <f>VLOOKUP(B25,区间查找!$G$3:$I$7,3)</f>
        <v>0</v>
      </c>
    </row>
    <row r="26" spans="1:3" ht="14.25">
      <c r="A26" s="6" t="s">
        <v>34</v>
      </c>
      <c r="B26" s="7">
        <v>5</v>
      </c>
      <c r="C26" s="7">
        <f>VLOOKUP(B26,区间查找!$G$3:$I$7,3)</f>
        <v>0</v>
      </c>
    </row>
    <row r="27" spans="1:3" ht="14.25">
      <c r="A27" s="6" t="s">
        <v>35</v>
      </c>
      <c r="B27" s="7">
        <v>5</v>
      </c>
      <c r="C27" s="7">
        <f>VLOOKUP(B27,区间查找!$G$3:$I$7,3)</f>
        <v>0</v>
      </c>
    </row>
    <row r="28" spans="1:3" ht="14.25">
      <c r="A28" s="6" t="s">
        <v>36</v>
      </c>
      <c r="B28" s="7">
        <v>5</v>
      </c>
      <c r="C28" s="7">
        <f>VLOOKUP(B28,区间查找!$G$3:$I$7,3)</f>
        <v>0</v>
      </c>
    </row>
    <row r="29" spans="1:3" ht="14.25">
      <c r="A29" s="6" t="s">
        <v>37</v>
      </c>
      <c r="B29" s="7">
        <v>5</v>
      </c>
      <c r="C29" s="7">
        <f>VLOOKUP(B29,区间查找!$G$3:$I$7,3)</f>
        <v>0</v>
      </c>
    </row>
    <row r="30" spans="1:3" ht="14.25">
      <c r="A30" s="6" t="s">
        <v>38</v>
      </c>
      <c r="B30" s="7">
        <v>5</v>
      </c>
      <c r="C30" s="7">
        <f>VLOOKUP(B30,区间查找!$G$3:$I$7,3)</f>
        <v>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7" sqref="F7"/>
    </sheetView>
  </sheetViews>
  <sheetFormatPr defaultRowHeight="13.5"/>
  <cols>
    <col min="2" max="2" width="11" bestFit="1" customWidth="1"/>
    <col min="3" max="3" width="7.125" bestFit="1" customWidth="1"/>
    <col min="6" max="6" width="11" bestFit="1" customWidth="1"/>
    <col min="7" max="7" width="47.25" bestFit="1" customWidth="1"/>
    <col min="8" max="8" width="46.875" bestFit="1" customWidth="1"/>
  </cols>
  <sheetData>
    <row r="1" spans="1:7">
      <c r="A1" s="12" t="s">
        <v>71</v>
      </c>
      <c r="B1" s="12" t="s">
        <v>75</v>
      </c>
      <c r="C1" s="12" t="s">
        <v>70</v>
      </c>
      <c r="E1" s="12" t="s">
        <v>71</v>
      </c>
      <c r="F1" s="12" t="s">
        <v>75</v>
      </c>
      <c r="G1" s="12" t="s">
        <v>105</v>
      </c>
    </row>
    <row r="2" spans="1:7">
      <c r="A2" s="12" t="s">
        <v>72</v>
      </c>
      <c r="B2" s="12" t="s">
        <v>76</v>
      </c>
      <c r="C2" s="12" t="s">
        <v>40</v>
      </c>
      <c r="E2" s="12" t="s">
        <v>106</v>
      </c>
      <c r="F2" s="12" t="s">
        <v>76</v>
      </c>
      <c r="G2" s="12" t="str">
        <f>VLOOKUP(E2&amp;F2,IF({1,0},A2:A7&amp;B2:B7,C2:C7),2,0)</f>
        <v>吕方</v>
      </c>
    </row>
    <row r="3" spans="1:7">
      <c r="A3" s="12" t="s">
        <v>104</v>
      </c>
      <c r="B3" s="12" t="s">
        <v>79</v>
      </c>
      <c r="C3" s="12" t="s">
        <v>41</v>
      </c>
      <c r="E3" s="12" t="s">
        <v>74</v>
      </c>
      <c r="F3" s="12" t="s">
        <v>79</v>
      </c>
      <c r="G3" s="12" t="str">
        <f>VLOOKUP(E3&amp;F3,IF({1,0},A3:A8&amp;B3:B8,C3:C8),2,0)</f>
        <v>穆弘</v>
      </c>
    </row>
    <row r="4" spans="1:7">
      <c r="A4" s="12" t="s">
        <v>72</v>
      </c>
      <c r="B4" s="12" t="s">
        <v>79</v>
      </c>
      <c r="C4" s="12" t="s">
        <v>42</v>
      </c>
    </row>
    <row r="5" spans="1:7">
      <c r="A5" s="12" t="s">
        <v>104</v>
      </c>
      <c r="B5" s="12" t="s">
        <v>76</v>
      </c>
      <c r="C5" s="12" t="s">
        <v>43</v>
      </c>
    </row>
    <row r="6" spans="1:7">
      <c r="A6" s="12" t="s">
        <v>73</v>
      </c>
      <c r="B6" s="12" t="s">
        <v>78</v>
      </c>
      <c r="C6" s="12" t="s">
        <v>44</v>
      </c>
    </row>
    <row r="7" spans="1:7">
      <c r="A7" s="12" t="s">
        <v>73</v>
      </c>
      <c r="B7" s="12" t="s">
        <v>76</v>
      </c>
      <c r="C7" s="12" t="s">
        <v>88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基本查找</vt:lpstr>
      <vt:lpstr>多行多列</vt:lpstr>
      <vt:lpstr>等级评定</vt:lpstr>
      <vt:lpstr>区间查找</vt:lpstr>
      <vt:lpstr>跨表查找</vt:lpstr>
      <vt:lpstr>多条件查询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2015-06-05T18:19:34Z</dcterms:created>
  <dcterms:modified xsi:type="dcterms:W3CDTF">2020-10-31T09:31:20Z</dcterms:modified>
</cp:coreProperties>
</file>